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" sheetId="19" r:id="rId1"/>
    <sheet name="grafico" sheetId="30" r:id="rId2"/>
    <sheet name="fevereiro" sheetId="4" r:id="rId3"/>
    <sheet name="fevereiroInvest" sheetId="6" r:id="rId4"/>
    <sheet name="marco" sheetId="5" r:id="rId5"/>
    <sheet name="marcoInvest" sheetId="9" r:id="rId6"/>
    <sheet name="abril" sheetId="11" r:id="rId7"/>
    <sheet name="abrilInvest" sheetId="12" r:id="rId8"/>
    <sheet name="maio" sheetId="10" r:id="rId9"/>
    <sheet name="maioInvest" sheetId="14" r:id="rId10"/>
    <sheet name="junho" sheetId="13" r:id="rId11"/>
    <sheet name="junhoInvest" sheetId="17" r:id="rId12"/>
    <sheet name="julho" sheetId="15" r:id="rId13"/>
    <sheet name="julhoInvest" sheetId="18" r:id="rId14"/>
    <sheet name="agosto" sheetId="16" r:id="rId15"/>
    <sheet name="agostoInvest" sheetId="20" r:id="rId16"/>
    <sheet name="setembro" sheetId="21" r:id="rId17"/>
    <sheet name="setembroInvest" sheetId="24" r:id="rId18"/>
    <sheet name="outubro" sheetId="22" r:id="rId19"/>
    <sheet name="outubroInvest" sheetId="27" r:id="rId20"/>
    <sheet name="novembro" sheetId="25" r:id="rId21"/>
    <sheet name="novembroInvest" sheetId="28" r:id="rId22"/>
    <sheet name="dezembro" sheetId="26" r:id="rId23"/>
    <sheet name="dezembroInvest" sheetId="29" r:id="rId24"/>
  </sheets>
  <calcPr calcId="152511"/>
</workbook>
</file>

<file path=xl/calcChain.xml><?xml version="1.0" encoding="utf-8"?>
<calcChain xmlns="http://schemas.openxmlformats.org/spreadsheetml/2006/main">
  <c r="D39" i="29" l="1"/>
  <c r="D30" i="28"/>
  <c r="D41" i="27"/>
  <c r="D32" i="24"/>
  <c r="D27" i="20"/>
  <c r="D27" i="18"/>
  <c r="D25" i="17"/>
  <c r="D46" i="14"/>
  <c r="D75" i="12"/>
  <c r="D54" i="9"/>
  <c r="D47" i="6"/>
  <c r="D317" i="19" l="1"/>
  <c r="D315" i="19"/>
  <c r="D304" i="19"/>
  <c r="D301" i="19"/>
  <c r="D303" i="19"/>
  <c r="H328" i="19"/>
  <c r="I328" i="19" s="1"/>
  <c r="H329" i="19"/>
  <c r="I329" i="19" s="1"/>
  <c r="H330" i="19"/>
  <c r="I330" i="19" s="1"/>
  <c r="H331" i="19"/>
  <c r="I331" i="19" s="1"/>
  <c r="F305" i="19"/>
  <c r="F306" i="19"/>
  <c r="F307" i="19"/>
  <c r="F308" i="19"/>
  <c r="F309" i="19"/>
  <c r="F310" i="19"/>
  <c r="F311" i="19"/>
  <c r="F312" i="19"/>
  <c r="F313" i="19"/>
  <c r="F314" i="19"/>
  <c r="F315" i="19"/>
  <c r="F316" i="19"/>
  <c r="F317" i="19"/>
  <c r="F318" i="19"/>
  <c r="F319" i="19"/>
  <c r="F320" i="19"/>
  <c r="F321" i="19"/>
  <c r="F322" i="19"/>
  <c r="F323" i="19"/>
  <c r="F324" i="19"/>
  <c r="F325" i="19"/>
  <c r="F326" i="19"/>
  <c r="F327" i="19"/>
  <c r="F328" i="19"/>
  <c r="F329" i="19"/>
  <c r="F330" i="19"/>
  <c r="F331" i="19"/>
  <c r="H305" i="19"/>
  <c r="H306" i="19"/>
  <c r="H307" i="19"/>
  <c r="H308" i="19"/>
  <c r="H309" i="19"/>
  <c r="H310" i="19"/>
  <c r="H311" i="19"/>
  <c r="H312" i="19"/>
  <c r="H313" i="19"/>
  <c r="H314" i="19"/>
  <c r="H315" i="19"/>
  <c r="H316" i="19"/>
  <c r="H317" i="19"/>
  <c r="H318" i="19"/>
  <c r="H319" i="19"/>
  <c r="H320" i="19"/>
  <c r="H321" i="19"/>
  <c r="H322" i="19"/>
  <c r="H323" i="19"/>
  <c r="H324" i="19"/>
  <c r="H325" i="19"/>
  <c r="H326" i="19"/>
  <c r="H327" i="19"/>
  <c r="H304" i="19"/>
  <c r="I286" i="19"/>
  <c r="I287" i="19"/>
  <c r="I288" i="19"/>
  <c r="I289" i="19"/>
  <c r="I290" i="19"/>
  <c r="I291" i="19"/>
  <c r="I292" i="19"/>
  <c r="I293" i="19"/>
  <c r="I294" i="19"/>
  <c r="I295" i="19"/>
  <c r="I296" i="19"/>
  <c r="I297" i="19"/>
  <c r="I298" i="19"/>
  <c r="I299" i="19"/>
  <c r="H286" i="19"/>
  <c r="H287" i="19"/>
  <c r="H288" i="19"/>
  <c r="H289" i="19"/>
  <c r="H291" i="19"/>
  <c r="H292" i="19"/>
  <c r="H293" i="19"/>
  <c r="H294" i="19"/>
  <c r="H295" i="19"/>
  <c r="H296" i="19"/>
  <c r="H298" i="19"/>
  <c r="H299" i="19"/>
  <c r="F304" i="19" l="1"/>
  <c r="F332" i="19" s="1"/>
  <c r="D302" i="19"/>
  <c r="D307" i="19" l="1"/>
  <c r="G9" i="29" l="1"/>
  <c r="I319" i="19" l="1"/>
  <c r="I308" i="19"/>
  <c r="D306" i="19"/>
  <c r="D312" i="19"/>
  <c r="F12" i="29"/>
  <c r="G12" i="29" s="1"/>
  <c r="F13" i="29"/>
  <c r="F14" i="29"/>
  <c r="G14" i="29" s="1"/>
  <c r="F16" i="29"/>
  <c r="G16" i="29" s="1"/>
  <c r="F17" i="29"/>
  <c r="G17" i="29" s="1"/>
  <c r="F19" i="29"/>
  <c r="F20" i="29"/>
  <c r="F22" i="29"/>
  <c r="F23" i="29"/>
  <c r="G5" i="29"/>
  <c r="G7" i="29"/>
  <c r="G13" i="29"/>
  <c r="G15" i="29"/>
  <c r="G18" i="29"/>
  <c r="G19" i="29"/>
  <c r="G20" i="29"/>
  <c r="G22" i="29"/>
  <c r="G23" i="29"/>
  <c r="G2" i="29"/>
  <c r="F4" i="29"/>
  <c r="G4" i="29" s="1"/>
  <c r="F6" i="29"/>
  <c r="G6" i="29" s="1"/>
  <c r="F8" i="29"/>
  <c r="G8" i="29" s="1"/>
  <c r="F10" i="29"/>
  <c r="G10" i="29" s="1"/>
  <c r="F7" i="27"/>
  <c r="G7" i="27" s="1"/>
  <c r="G23" i="27"/>
  <c r="F20" i="27"/>
  <c r="G20" i="27" s="1"/>
  <c r="F18" i="27"/>
  <c r="G18" i="27"/>
  <c r="F13" i="27"/>
  <c r="G13" i="27"/>
  <c r="D314" i="19" l="1"/>
  <c r="D313" i="19"/>
  <c r="I236" i="19"/>
  <c r="H246" i="19"/>
  <c r="I246" i="19" s="1"/>
  <c r="H238" i="19"/>
  <c r="I238" i="19" s="1"/>
  <c r="I162" i="19"/>
  <c r="H247" i="19"/>
  <c r="I247" i="19" s="1"/>
  <c r="H237" i="19"/>
  <c r="I237" i="19" s="1"/>
  <c r="H222" i="19"/>
  <c r="I222" i="19" s="1"/>
  <c r="I217" i="19"/>
  <c r="H205" i="19"/>
  <c r="I205" i="19" s="1"/>
  <c r="H196" i="19"/>
  <c r="I196" i="19" s="1"/>
  <c r="I193" i="19"/>
  <c r="H207" i="19"/>
  <c r="I207" i="19" s="1"/>
  <c r="H197" i="19"/>
  <c r="I197" i="19" s="1"/>
  <c r="H173" i="19"/>
  <c r="I173" i="19" s="1"/>
  <c r="H190" i="19"/>
  <c r="I190" i="19" s="1"/>
  <c r="H179" i="19"/>
  <c r="I179" i="19" s="1"/>
  <c r="H171" i="19"/>
  <c r="I171" i="19" s="1"/>
  <c r="H189" i="19"/>
  <c r="I189" i="19" s="1"/>
  <c r="I183" i="19"/>
  <c r="H172" i="19"/>
  <c r="I172" i="19" s="1"/>
  <c r="H160" i="19"/>
  <c r="I160" i="19" s="1"/>
  <c r="H85" i="19"/>
  <c r="I85" i="19" s="1"/>
  <c r="H159" i="19"/>
  <c r="I159" i="19" s="1"/>
  <c r="H71" i="19"/>
  <c r="I71" i="19" s="1"/>
  <c r="H129" i="19"/>
  <c r="I129" i="19" s="1"/>
  <c r="I132" i="19"/>
  <c r="H76" i="19"/>
  <c r="I76" i="19" s="1"/>
  <c r="H131" i="19"/>
  <c r="I131" i="19" s="1"/>
  <c r="I136" i="19"/>
  <c r="H139" i="19"/>
  <c r="I139" i="19" s="1"/>
  <c r="H125" i="19"/>
  <c r="I125" i="19" s="1"/>
  <c r="I137" i="19"/>
  <c r="I79" i="19"/>
  <c r="I105" i="19"/>
  <c r="H70" i="19"/>
  <c r="I70" i="19" s="1"/>
  <c r="H83" i="19"/>
  <c r="I83" i="19" s="1"/>
  <c r="H96" i="19"/>
  <c r="I96" i="19" s="1"/>
  <c r="H109" i="19"/>
  <c r="I109" i="19" s="1"/>
  <c r="H118" i="19"/>
  <c r="I118" i="19" s="1"/>
  <c r="I84" i="19"/>
  <c r="H122" i="19"/>
  <c r="I122" i="19" s="1"/>
  <c r="H100" i="19"/>
  <c r="I100" i="19" s="1"/>
  <c r="H80" i="19"/>
  <c r="I80" i="19" s="1"/>
  <c r="H67" i="19"/>
  <c r="I67" i="19" s="1"/>
  <c r="I274" i="19" l="1"/>
  <c r="I278" i="19"/>
  <c r="I324" i="19" s="1"/>
  <c r="H262" i="19"/>
  <c r="I262" i="19" s="1"/>
  <c r="H264" i="19"/>
  <c r="I264" i="19" s="1"/>
  <c r="H266" i="19"/>
  <c r="I266" i="19" s="1"/>
  <c r="I318" i="19" s="1"/>
  <c r="H269" i="19"/>
  <c r="I269" i="19" s="1"/>
  <c r="H271" i="19"/>
  <c r="I271" i="19" s="1"/>
  <c r="H273" i="19"/>
  <c r="I273" i="19" s="1"/>
  <c r="H277" i="19"/>
  <c r="I277" i="19" s="1"/>
  <c r="I306" i="19" s="1"/>
  <c r="H280" i="19"/>
  <c r="I280" i="19" s="1"/>
  <c r="H282" i="19"/>
  <c r="I282" i="19" s="1"/>
  <c r="I321" i="19" s="1"/>
  <c r="H284" i="19"/>
  <c r="I284" i="19" s="1"/>
  <c r="I267" i="19"/>
  <c r="I275" i="19"/>
  <c r="H263" i="19"/>
  <c r="I263" i="19" s="1"/>
  <c r="H265" i="19"/>
  <c r="I265" i="19" s="1"/>
  <c r="H268" i="19"/>
  <c r="I268" i="19" s="1"/>
  <c r="H270" i="19"/>
  <c r="I270" i="19" s="1"/>
  <c r="H272" i="19"/>
  <c r="I272" i="19" s="1"/>
  <c r="I309" i="19" s="1"/>
  <c r="H276" i="19"/>
  <c r="I276" i="19" s="1"/>
  <c r="H279" i="19"/>
  <c r="I279" i="19" s="1"/>
  <c r="H281" i="19"/>
  <c r="I281" i="19" s="1"/>
  <c r="I320" i="19" s="1"/>
  <c r="H283" i="19"/>
  <c r="I283" i="19" s="1"/>
  <c r="I316" i="19" s="1"/>
  <c r="H285" i="19"/>
  <c r="I285" i="19" s="1"/>
  <c r="I229" i="19"/>
  <c r="H235" i="19"/>
  <c r="I235" i="19" s="1"/>
  <c r="I220" i="19"/>
  <c r="H240" i="19"/>
  <c r="I240" i="19" s="1"/>
  <c r="H218" i="19"/>
  <c r="I218" i="19" s="1"/>
  <c r="H243" i="19"/>
  <c r="I243" i="19" s="1"/>
  <c r="H231" i="19"/>
  <c r="I231" i="19" s="1"/>
  <c r="I227" i="19"/>
  <c r="H226" i="19"/>
  <c r="I226" i="19" s="1"/>
  <c r="I216" i="19"/>
  <c r="H244" i="19"/>
  <c r="I244" i="19" s="1"/>
  <c r="H239" i="19"/>
  <c r="I239" i="19" s="1"/>
  <c r="H233" i="19"/>
  <c r="I233" i="19" s="1"/>
  <c r="I232" i="19"/>
  <c r="I224" i="19"/>
  <c r="I219" i="19"/>
  <c r="H214" i="19"/>
  <c r="I214" i="19" s="1"/>
  <c r="H208" i="19"/>
  <c r="I208" i="19" s="1"/>
  <c r="H202" i="19"/>
  <c r="I202" i="19" s="1"/>
  <c r="H198" i="19"/>
  <c r="I198" i="19" s="1"/>
  <c r="H194" i="19"/>
  <c r="I194" i="19" s="1"/>
  <c r="I204" i="19"/>
  <c r="I191" i="19"/>
  <c r="H210" i="19"/>
  <c r="I210" i="19" s="1"/>
  <c r="H203" i="19"/>
  <c r="I203" i="19" s="1"/>
  <c r="H199" i="19"/>
  <c r="I199" i="19" s="1"/>
  <c r="H195" i="19"/>
  <c r="I195" i="19" s="1"/>
  <c r="I209" i="19"/>
  <c r="H169" i="19"/>
  <c r="I169" i="19" s="1"/>
  <c r="I165" i="19"/>
  <c r="H187" i="19"/>
  <c r="I187" i="19" s="1"/>
  <c r="H182" i="19"/>
  <c r="I182" i="19" s="1"/>
  <c r="I188" i="19"/>
  <c r="H175" i="19"/>
  <c r="I175" i="19" s="1"/>
  <c r="H163" i="19"/>
  <c r="I163" i="19" s="1"/>
  <c r="I161" i="19"/>
  <c r="H186" i="19"/>
  <c r="I186" i="19" s="1"/>
  <c r="H180" i="19"/>
  <c r="I180" i="19" s="1"/>
  <c r="I181" i="19"/>
  <c r="H174" i="19"/>
  <c r="I174" i="19" s="1"/>
  <c r="H170" i="19"/>
  <c r="I170" i="19" s="1"/>
  <c r="I166" i="19"/>
  <c r="H156" i="19"/>
  <c r="I156" i="19" s="1"/>
  <c r="I123" i="19"/>
  <c r="I153" i="19"/>
  <c r="H157" i="19"/>
  <c r="I157" i="19" s="1"/>
  <c r="H110" i="19"/>
  <c r="I110" i="19" s="1"/>
  <c r="H97" i="19"/>
  <c r="I97" i="19" s="1"/>
  <c r="H152" i="19"/>
  <c r="I152" i="19" s="1"/>
  <c r="H135" i="19"/>
  <c r="I135" i="19" s="1"/>
  <c r="H124" i="19"/>
  <c r="I124" i="19" s="1"/>
  <c r="I138" i="19"/>
  <c r="H115" i="19"/>
  <c r="I115" i="19" s="1"/>
  <c r="H92" i="19"/>
  <c r="I92" i="19" s="1"/>
  <c r="H64" i="19"/>
  <c r="I64" i="19" s="1"/>
  <c r="H140" i="19"/>
  <c r="I140" i="19" s="1"/>
  <c r="H126" i="19"/>
  <c r="I126" i="19" s="1"/>
  <c r="I146" i="19"/>
  <c r="I128" i="19"/>
  <c r="H142" i="19"/>
  <c r="I142" i="19" s="1"/>
  <c r="H134" i="19"/>
  <c r="I134" i="19" s="1"/>
  <c r="H127" i="19"/>
  <c r="I127" i="19" s="1"/>
  <c r="I148" i="19"/>
  <c r="I141" i="19"/>
  <c r="I133" i="19"/>
  <c r="I68" i="19"/>
  <c r="I81" i="19"/>
  <c r="I101" i="19"/>
  <c r="I107" i="19"/>
  <c r="H65" i="19"/>
  <c r="I65" i="19" s="1"/>
  <c r="H72" i="19"/>
  <c r="I72" i="19" s="1"/>
  <c r="H78" i="19"/>
  <c r="I78" i="19" s="1"/>
  <c r="H86" i="19"/>
  <c r="I86" i="19" s="1"/>
  <c r="H94" i="19"/>
  <c r="I94" i="19" s="1"/>
  <c r="H99" i="19"/>
  <c r="I99" i="19" s="1"/>
  <c r="H104" i="19"/>
  <c r="I104" i="19" s="1"/>
  <c r="H112" i="19"/>
  <c r="I112" i="19" s="1"/>
  <c r="H116" i="19"/>
  <c r="I116" i="19" s="1"/>
  <c r="H120" i="19"/>
  <c r="I120" i="19" s="1"/>
  <c r="I82" i="19"/>
  <c r="I91" i="19"/>
  <c r="I106" i="19"/>
  <c r="H117" i="19"/>
  <c r="I117" i="19" s="1"/>
  <c r="H108" i="19"/>
  <c r="I108" i="19" s="1"/>
  <c r="H95" i="19"/>
  <c r="I95" i="19" s="1"/>
  <c r="I121" i="19"/>
  <c r="H73" i="19"/>
  <c r="I73" i="19" s="1"/>
  <c r="H88" i="19"/>
  <c r="I88" i="19" s="1"/>
  <c r="H113" i="19"/>
  <c r="I113" i="19" s="1"/>
  <c r="I98" i="19"/>
  <c r="I69" i="19"/>
  <c r="H114" i="19"/>
  <c r="I114" i="19" s="1"/>
  <c r="H102" i="19"/>
  <c r="I102" i="19" s="1"/>
  <c r="H89" i="19"/>
  <c r="I89" i="19" s="1"/>
  <c r="H74" i="19"/>
  <c r="I74" i="19" s="1"/>
  <c r="I111" i="19"/>
  <c r="I90" i="19"/>
  <c r="I325" i="19" s="1"/>
  <c r="I66" i="19"/>
  <c r="I145" i="19"/>
  <c r="H130" i="19"/>
  <c r="I130" i="19" s="1"/>
  <c r="H150" i="19"/>
  <c r="I150" i="19" s="1"/>
  <c r="I151" i="19"/>
  <c r="H147" i="19"/>
  <c r="I147" i="19" s="1"/>
  <c r="H103" i="19"/>
  <c r="I103" i="19" s="1"/>
  <c r="I149" i="19"/>
  <c r="H144" i="19"/>
  <c r="H119" i="19"/>
  <c r="I119" i="19" s="1"/>
  <c r="H154" i="19"/>
  <c r="I154" i="19" s="1"/>
  <c r="H158" i="19"/>
  <c r="I158" i="19" s="1"/>
  <c r="H164" i="19"/>
  <c r="I164" i="19" s="1"/>
  <c r="H177" i="19"/>
  <c r="I177" i="19" s="1"/>
  <c r="H184" i="19"/>
  <c r="I184" i="19" s="1"/>
  <c r="I167" i="19"/>
  <c r="I178" i="19"/>
  <c r="H185" i="19"/>
  <c r="I185" i="19" s="1"/>
  <c r="I176" i="19"/>
  <c r="H192" i="19"/>
  <c r="I192" i="19" s="1"/>
  <c r="H201" i="19"/>
  <c r="I201" i="19" s="1"/>
  <c r="H213" i="19"/>
  <c r="I213" i="19" s="1"/>
  <c r="I206" i="19"/>
  <c r="H200" i="19"/>
  <c r="I200" i="19" s="1"/>
  <c r="H212" i="19"/>
  <c r="I212" i="19" s="1"/>
  <c r="I221" i="19"/>
  <c r="I242" i="19"/>
  <c r="H241" i="19"/>
  <c r="I241" i="19" s="1"/>
  <c r="I225" i="19"/>
  <c r="I234" i="19"/>
  <c r="H249" i="19"/>
  <c r="I249" i="19" s="1"/>
  <c r="I245" i="19"/>
  <c r="I230" i="19"/>
  <c r="H251" i="19"/>
  <c r="I251" i="19" s="1"/>
  <c r="H253" i="19"/>
  <c r="I253" i="19" s="1"/>
  <c r="H255" i="19"/>
  <c r="I255" i="19" s="1"/>
  <c r="H257" i="19"/>
  <c r="I257" i="19" s="1"/>
  <c r="H260" i="19"/>
  <c r="I260" i="19" s="1"/>
  <c r="H250" i="19"/>
  <c r="I250" i="19" s="1"/>
  <c r="H252" i="19"/>
  <c r="I252" i="19" s="1"/>
  <c r="H254" i="19"/>
  <c r="I254" i="19" s="1"/>
  <c r="H256" i="19"/>
  <c r="I256" i="19" s="1"/>
  <c r="H259" i="19"/>
  <c r="I259" i="19" s="1"/>
  <c r="H261" i="19"/>
  <c r="I261" i="19" s="1"/>
  <c r="D21" i="24"/>
  <c r="D16" i="20"/>
  <c r="D21" i="20" s="1"/>
  <c r="D16" i="18"/>
  <c r="D21" i="18" s="1"/>
  <c r="I322" i="19" l="1"/>
  <c r="I326" i="19"/>
  <c r="I315" i="19"/>
  <c r="I327" i="19"/>
  <c r="I323" i="19"/>
  <c r="I314" i="19"/>
  <c r="I313" i="19"/>
  <c r="I35" i="19"/>
  <c r="I36" i="19"/>
  <c r="I37" i="19"/>
  <c r="I38" i="19"/>
  <c r="I44" i="19"/>
  <c r="I48" i="19"/>
  <c r="I50" i="19"/>
  <c r="I52" i="19"/>
  <c r="I54" i="19"/>
  <c r="I55" i="19"/>
  <c r="I59" i="19"/>
  <c r="I60" i="19"/>
  <c r="I61" i="19"/>
  <c r="H27" i="19"/>
  <c r="I27" i="19" s="1"/>
  <c r="H28" i="19"/>
  <c r="I28" i="19" s="1"/>
  <c r="H30" i="19"/>
  <c r="I30" i="19" s="1"/>
  <c r="H31" i="19"/>
  <c r="I31" i="19" s="1"/>
  <c r="H32" i="19"/>
  <c r="I32" i="19" s="1"/>
  <c r="H33" i="19"/>
  <c r="I33" i="19" s="1"/>
  <c r="H34" i="19"/>
  <c r="I34" i="19" s="1"/>
  <c r="H40" i="19"/>
  <c r="I40" i="19" s="1"/>
  <c r="H41" i="19"/>
  <c r="I41" i="19" s="1"/>
  <c r="H42" i="19"/>
  <c r="I42" i="19" s="1"/>
  <c r="H43" i="19"/>
  <c r="I43" i="19" s="1"/>
  <c r="H45" i="19"/>
  <c r="I45" i="19" s="1"/>
  <c r="H46" i="19"/>
  <c r="I46" i="19" s="1"/>
  <c r="H47" i="19"/>
  <c r="I47" i="19" s="1"/>
  <c r="H49" i="19"/>
  <c r="I49" i="19" s="1"/>
  <c r="H53" i="19"/>
  <c r="I53" i="19" s="1"/>
  <c r="H56" i="19"/>
  <c r="I56" i="19" s="1"/>
  <c r="H57" i="19"/>
  <c r="I57" i="19" s="1"/>
  <c r="H58" i="19"/>
  <c r="I58" i="19" s="1"/>
  <c r="H62" i="19"/>
  <c r="I62" i="19" s="1"/>
  <c r="H63" i="19"/>
  <c r="I63" i="19" s="1"/>
  <c r="G11" i="6" l="1"/>
  <c r="G10" i="6"/>
  <c r="D43" i="9" l="1"/>
  <c r="D48" i="9" s="1"/>
  <c r="G36" i="9"/>
  <c r="G30" i="9"/>
  <c r="F28" i="9"/>
  <c r="G28" i="9" s="1"/>
  <c r="G25" i="9"/>
  <c r="D30" i="27" l="1"/>
  <c r="D38" i="29" l="1"/>
  <c r="D28" i="29"/>
  <c r="D33" i="29" s="1"/>
  <c r="D32" i="29" s="1"/>
  <c r="F11" i="29" l="1"/>
  <c r="G11" i="29" s="1"/>
  <c r="G3" i="29"/>
  <c r="D40" i="29" s="1"/>
  <c r="D30" i="29"/>
  <c r="D31" i="29" s="1"/>
  <c r="D34" i="29" s="1"/>
  <c r="D35" i="29" s="1"/>
  <c r="D41" i="29" l="1"/>
  <c r="D29" i="28" l="1"/>
  <c r="G10" i="28" s="1"/>
  <c r="D19" i="28"/>
  <c r="D21" i="28" s="1"/>
  <c r="D22" i="28" s="1"/>
  <c r="G5" i="28" l="1"/>
  <c r="G3" i="28"/>
  <c r="G6" i="28"/>
  <c r="F12" i="28"/>
  <c r="G12" i="28" s="1"/>
  <c r="G7" i="28"/>
  <c r="F8" i="28"/>
  <c r="G8" i="28" s="1"/>
  <c r="F4" i="28"/>
  <c r="G4" i="28" s="1"/>
  <c r="G2" i="28"/>
  <c r="G13" i="28"/>
  <c r="G11" i="28"/>
  <c r="D24" i="28"/>
  <c r="D23" i="28" s="1"/>
  <c r="D25" i="28" s="1"/>
  <c r="D26" i="28" s="1"/>
  <c r="D40" i="27"/>
  <c r="D35" i="27"/>
  <c r="D34" i="27" s="1"/>
  <c r="F2" i="27" l="1"/>
  <c r="G2" i="27" s="1"/>
  <c r="G3" i="27"/>
  <c r="D31" i="28"/>
  <c r="D32" i="28" s="1"/>
  <c r="F22" i="27"/>
  <c r="G22" i="27" s="1"/>
  <c r="F15" i="27"/>
  <c r="G15" i="27" s="1"/>
  <c r="F11" i="27"/>
  <c r="G11" i="27" s="1"/>
  <c r="F5" i="27"/>
  <c r="G5" i="27" s="1"/>
  <c r="F8" i="27"/>
  <c r="G8" i="27" s="1"/>
  <c r="F10" i="27"/>
  <c r="G10" i="27" s="1"/>
  <c r="G14" i="27"/>
  <c r="G16" i="27"/>
  <c r="F24" i="27"/>
  <c r="G24" i="27" s="1"/>
  <c r="G19" i="27"/>
  <c r="F17" i="27"/>
  <c r="G17" i="27" s="1"/>
  <c r="F12" i="27"/>
  <c r="G12" i="27" s="1"/>
  <c r="F9" i="27"/>
  <c r="G9" i="27" s="1"/>
  <c r="F6" i="27"/>
  <c r="G6" i="27" s="1"/>
  <c r="F4" i="27"/>
  <c r="G4" i="27" s="1"/>
  <c r="D32" i="27"/>
  <c r="D33" i="27" s="1"/>
  <c r="D36" i="27" s="1"/>
  <c r="D37" i="27" s="1"/>
  <c r="D42" i="27" l="1"/>
  <c r="D43" i="27" l="1"/>
  <c r="C43" i="27"/>
  <c r="B10" i="30" s="1"/>
  <c r="D31" i="24"/>
  <c r="D26" i="24" l="1"/>
  <c r="D25" i="24" s="1"/>
  <c r="G2" i="24"/>
  <c r="G12" i="24"/>
  <c r="F3" i="24"/>
  <c r="G3" i="24" s="1"/>
  <c r="F4" i="24"/>
  <c r="G4" i="24" s="1"/>
  <c r="F6" i="24"/>
  <c r="G6" i="24" s="1"/>
  <c r="F9" i="24"/>
  <c r="G9" i="24" s="1"/>
  <c r="F10" i="24"/>
  <c r="G10" i="24" s="1"/>
  <c r="F13" i="24"/>
  <c r="G13" i="24" s="1"/>
  <c r="G5" i="24"/>
  <c r="G7" i="24"/>
  <c r="G15" i="24"/>
  <c r="F8" i="24"/>
  <c r="G8" i="24" s="1"/>
  <c r="F11" i="24"/>
  <c r="G11" i="24" s="1"/>
  <c r="F14" i="24"/>
  <c r="G14" i="24" s="1"/>
  <c r="D23" i="24"/>
  <c r="D24" i="24" s="1"/>
  <c r="D36" i="6"/>
  <c r="D41" i="6" s="1"/>
  <c r="D27" i="24" l="1"/>
  <c r="D28" i="24" s="1"/>
  <c r="D33" i="24"/>
  <c r="D34" i="24" s="1"/>
  <c r="C34" i="24" l="1"/>
  <c r="B9" i="30" s="1"/>
  <c r="D26" i="20"/>
  <c r="D18" i="20"/>
  <c r="D19" i="20" s="1"/>
  <c r="F5" i="20" l="1"/>
  <c r="G5" i="20" s="1"/>
  <c r="F7" i="20"/>
  <c r="G7" i="20" s="1"/>
  <c r="F9" i="20"/>
  <c r="G9" i="20" s="1"/>
  <c r="F10" i="20"/>
  <c r="G10" i="20" s="1"/>
  <c r="G2" i="20"/>
  <c r="G11" i="20"/>
  <c r="F4" i="20"/>
  <c r="G4" i="20" s="1"/>
  <c r="F6" i="20"/>
  <c r="G6" i="20" s="1"/>
  <c r="F8" i="20"/>
  <c r="G8" i="20" s="1"/>
  <c r="F12" i="20"/>
  <c r="G12" i="20" s="1"/>
  <c r="D20" i="20"/>
  <c r="D22" i="20" s="1"/>
  <c r="D23" i="20" s="1"/>
  <c r="D28" i="20" l="1"/>
  <c r="D29" i="20" s="1"/>
  <c r="C29" i="20" l="1"/>
  <c r="B8" i="30" s="1"/>
  <c r="I7" i="19"/>
  <c r="H22" i="19"/>
  <c r="I22" i="19" s="1"/>
  <c r="I8" i="19"/>
  <c r="I13" i="19"/>
  <c r="H6" i="19"/>
  <c r="I6" i="19" s="1"/>
  <c r="H16" i="19"/>
  <c r="I16" i="19" s="1"/>
  <c r="H20" i="19"/>
  <c r="I20" i="19" s="1"/>
  <c r="H25" i="19"/>
  <c r="I25" i="19" s="1"/>
  <c r="I11" i="19"/>
  <c r="H4" i="19"/>
  <c r="I4" i="19" s="1"/>
  <c r="H14" i="19"/>
  <c r="I14" i="19" s="1"/>
  <c r="H18" i="19"/>
  <c r="I18" i="19" s="1"/>
  <c r="H2" i="19"/>
  <c r="I2" i="19" s="1"/>
  <c r="H26" i="19"/>
  <c r="I26" i="19" s="1"/>
  <c r="H21" i="19"/>
  <c r="I21" i="19" s="1"/>
  <c r="H17" i="19"/>
  <c r="I17" i="19" s="1"/>
  <c r="H12" i="19"/>
  <c r="I12" i="19" s="1"/>
  <c r="H3" i="19"/>
  <c r="I3" i="19" s="1"/>
  <c r="I10" i="19"/>
  <c r="H23" i="19"/>
  <c r="I23" i="19" s="1"/>
  <c r="H19" i="19"/>
  <c r="I19" i="19" s="1"/>
  <c r="H15" i="19"/>
  <c r="I15" i="19" s="1"/>
  <c r="H5" i="19"/>
  <c r="I5" i="19" s="1"/>
  <c r="I24" i="19"/>
  <c r="I305" i="19" l="1"/>
  <c r="D316" i="19"/>
  <c r="D305" i="19"/>
  <c r="D308" i="19" s="1"/>
  <c r="I304" i="19"/>
  <c r="I310" i="19"/>
  <c r="I307" i="19"/>
  <c r="I317" i="19"/>
  <c r="I312" i="19"/>
  <c r="D26" i="18"/>
  <c r="D20" i="18"/>
  <c r="D309" i="19" l="1"/>
  <c r="G4" i="18"/>
  <c r="G3" i="18"/>
  <c r="F2" i="18"/>
  <c r="G2" i="18" s="1"/>
  <c r="G7" i="18"/>
  <c r="F6" i="18"/>
  <c r="G6" i="18" s="1"/>
  <c r="G8" i="18"/>
  <c r="F5" i="18"/>
  <c r="G5" i="18" s="1"/>
  <c r="D18" i="18"/>
  <c r="D19" i="18" s="1"/>
  <c r="D22" i="18" s="1"/>
  <c r="D23" i="18" s="1"/>
  <c r="D28" i="18" l="1"/>
  <c r="D29" i="18" s="1"/>
  <c r="D24" i="17"/>
  <c r="C29" i="18" l="1"/>
  <c r="B7" i="30" s="1"/>
  <c r="D45" i="14"/>
  <c r="D64" i="12"/>
  <c r="D69" i="12" s="1"/>
  <c r="F31" i="14" l="1"/>
  <c r="G31" i="14" s="1"/>
  <c r="G30" i="14"/>
  <c r="F7" i="17"/>
  <c r="G7" i="17" s="1"/>
  <c r="F8" i="17"/>
  <c r="G8" i="17" s="1"/>
  <c r="F5" i="17"/>
  <c r="G5" i="17" s="1"/>
  <c r="F3" i="17"/>
  <c r="G3" i="17" s="1"/>
  <c r="F29" i="14"/>
  <c r="G29" i="14" s="1"/>
  <c r="F13" i="14"/>
  <c r="G13" i="14" s="1"/>
  <c r="G15" i="14"/>
  <c r="G24" i="14"/>
  <c r="G27" i="14"/>
  <c r="G25" i="14"/>
  <c r="G20" i="14"/>
  <c r="G17" i="14"/>
  <c r="G28" i="14"/>
  <c r="F21" i="14"/>
  <c r="G21" i="14" s="1"/>
  <c r="F6" i="17"/>
  <c r="G6" i="17" s="1"/>
  <c r="G2" i="17"/>
  <c r="G11" i="14"/>
  <c r="G2" i="14"/>
  <c r="F3" i="14"/>
  <c r="G3" i="14" s="1"/>
  <c r="F5" i="14"/>
  <c r="G5" i="14" s="1"/>
  <c r="F8" i="14"/>
  <c r="G8" i="14" s="1"/>
  <c r="F9" i="14"/>
  <c r="G9" i="14" s="1"/>
  <c r="F14" i="14"/>
  <c r="G14" i="14" s="1"/>
  <c r="F19" i="14"/>
  <c r="G19" i="14" s="1"/>
  <c r="F26" i="14"/>
  <c r="G26" i="14" s="1"/>
  <c r="G7" i="14"/>
  <c r="G12" i="14"/>
  <c r="G16" i="14"/>
  <c r="F4" i="14"/>
  <c r="G4" i="14" s="1"/>
  <c r="F6" i="14"/>
  <c r="G6" i="14" s="1"/>
  <c r="F10" i="14"/>
  <c r="G10" i="14" s="1"/>
  <c r="F18" i="14"/>
  <c r="G18" i="14" s="1"/>
  <c r="H59" i="9"/>
  <c r="H45" i="9"/>
  <c r="H50" i="9"/>
  <c r="H52" i="9"/>
  <c r="H53" i="9"/>
  <c r="H60" i="9"/>
  <c r="H61" i="9"/>
  <c r="H64" i="9"/>
  <c r="H65" i="9"/>
  <c r="H66" i="9"/>
  <c r="H67" i="9"/>
  <c r="H68" i="9"/>
  <c r="H70" i="9"/>
  <c r="H71" i="9"/>
  <c r="H72" i="9"/>
  <c r="H73" i="9"/>
  <c r="H74" i="9"/>
  <c r="H38" i="6"/>
  <c r="H39" i="6"/>
  <c r="H41" i="6"/>
  <c r="H43" i="6"/>
  <c r="H50" i="6"/>
  <c r="H51" i="6"/>
  <c r="H52" i="6"/>
  <c r="H53" i="6"/>
  <c r="H54" i="6"/>
  <c r="H57" i="6"/>
  <c r="H60" i="6"/>
  <c r="H61" i="6"/>
  <c r="H64" i="6"/>
  <c r="H65" i="6"/>
  <c r="H66" i="6"/>
  <c r="H67" i="6"/>
  <c r="H37" i="6"/>
  <c r="D47" i="14" l="1"/>
  <c r="C48" i="14" s="1"/>
  <c r="D35" i="14" s="1"/>
  <c r="D26" i="17"/>
  <c r="G37" i="6"/>
  <c r="G38" i="6" s="1"/>
  <c r="G39" i="6" s="1"/>
  <c r="H47" i="6"/>
  <c r="F46" i="6"/>
  <c r="H46" i="6" s="1"/>
  <c r="F40" i="6"/>
  <c r="H40" i="6" s="1"/>
  <c r="D27" i="17" l="1"/>
  <c r="C27" i="17"/>
  <c r="D48" i="14"/>
  <c r="G40" i="6"/>
  <c r="G41" i="6" s="1"/>
  <c r="B6" i="30" l="1"/>
  <c r="D14" i="17"/>
  <c r="B5" i="30"/>
  <c r="D37" i="14"/>
  <c r="D38" i="14" s="1"/>
  <c r="D68" i="12"/>
  <c r="D74" i="12"/>
  <c r="G49" i="12" l="1"/>
  <c r="F52" i="12"/>
  <c r="G52" i="12" s="1"/>
  <c r="D19" i="17"/>
  <c r="D18" i="17" s="1"/>
  <c r="D16" i="17"/>
  <c r="D17" i="17" s="1"/>
  <c r="D40" i="14"/>
  <c r="D39" i="14" s="1"/>
  <c r="D41" i="14" s="1"/>
  <c r="D42" i="14" s="1"/>
  <c r="F35" i="12"/>
  <c r="G35" i="12" s="1"/>
  <c r="F32" i="12"/>
  <c r="G32" i="12" s="1"/>
  <c r="G29" i="12"/>
  <c r="G4" i="12"/>
  <c r="G22" i="12"/>
  <c r="F18" i="12"/>
  <c r="G18" i="12" s="1"/>
  <c r="F8" i="12"/>
  <c r="G8" i="12" s="1"/>
  <c r="F9" i="12"/>
  <c r="G9" i="12" s="1"/>
  <c r="G7" i="12"/>
  <c r="G17" i="12"/>
  <c r="G20" i="12"/>
  <c r="F3" i="12"/>
  <c r="G3" i="12" s="1"/>
  <c r="F23" i="12"/>
  <c r="G23" i="12" s="1"/>
  <c r="F26" i="12"/>
  <c r="G26" i="12" s="1"/>
  <c r="G6" i="12"/>
  <c r="G19" i="12"/>
  <c r="G28" i="12"/>
  <c r="F2" i="12"/>
  <c r="G2" i="12" s="1"/>
  <c r="F5" i="12"/>
  <c r="G5" i="12" s="1"/>
  <c r="F10" i="12"/>
  <c r="G10" i="12" s="1"/>
  <c r="F11" i="12"/>
  <c r="G11" i="12" s="1"/>
  <c r="F12" i="12"/>
  <c r="G12" i="12" s="1"/>
  <c r="F14" i="12"/>
  <c r="G14" i="12" s="1"/>
  <c r="F21" i="12"/>
  <c r="G21" i="12" s="1"/>
  <c r="F24" i="12"/>
  <c r="G24" i="12" s="1"/>
  <c r="F27" i="12"/>
  <c r="G27" i="12" s="1"/>
  <c r="F50" i="12"/>
  <c r="G50" i="12" s="1"/>
  <c r="F51" i="12"/>
  <c r="G51" i="12" s="1"/>
  <c r="F60" i="12"/>
  <c r="G60" i="12" s="1"/>
  <c r="F53" i="12"/>
  <c r="G53" i="12" s="1"/>
  <c r="F54" i="12"/>
  <c r="G54" i="12" s="1"/>
  <c r="F55" i="12"/>
  <c r="G55" i="12" s="1"/>
  <c r="F56" i="12"/>
  <c r="G56" i="12" s="1"/>
  <c r="F57" i="12"/>
  <c r="G57" i="12" s="1"/>
  <c r="F58" i="12"/>
  <c r="G58" i="12" s="1"/>
  <c r="G59" i="12"/>
  <c r="F33" i="12"/>
  <c r="G33" i="12" s="1"/>
  <c r="F37" i="12"/>
  <c r="G37" i="12" s="1"/>
  <c r="F38" i="12"/>
  <c r="G38" i="12" s="1"/>
  <c r="G39" i="12"/>
  <c r="F40" i="12"/>
  <c r="G40" i="12" s="1"/>
  <c r="F41" i="12"/>
  <c r="G41" i="12" s="1"/>
  <c r="G44" i="12"/>
  <c r="G45" i="12"/>
  <c r="F46" i="12"/>
  <c r="G46" i="12" s="1"/>
  <c r="F48" i="12"/>
  <c r="G48" i="12" s="1"/>
  <c r="F30" i="12"/>
  <c r="G30" i="12" s="1"/>
  <c r="D66" i="12"/>
  <c r="D67" i="12" s="1"/>
  <c r="D70" i="12" s="1"/>
  <c r="D71" i="12" s="1"/>
  <c r="F47" i="12"/>
  <c r="G47" i="12" s="1"/>
  <c r="G43" i="12"/>
  <c r="F42" i="12"/>
  <c r="G42" i="12" s="1"/>
  <c r="F34" i="12"/>
  <c r="G34" i="12" s="1"/>
  <c r="D53" i="9"/>
  <c r="D45" i="9"/>
  <c r="D20" i="17" l="1"/>
  <c r="D21" i="17" s="1"/>
  <c r="D76" i="12"/>
  <c r="F9" i="9"/>
  <c r="G9" i="9" s="1"/>
  <c r="F7" i="9"/>
  <c r="G7" i="9" s="1"/>
  <c r="G29" i="9"/>
  <c r="F22" i="9"/>
  <c r="G22" i="9" s="1"/>
  <c r="F57" i="9" s="1"/>
  <c r="F16" i="9"/>
  <c r="G16" i="9" s="1"/>
  <c r="F8" i="9"/>
  <c r="G8" i="9" s="1"/>
  <c r="F31" i="9"/>
  <c r="G31" i="9" s="1"/>
  <c r="F18" i="9"/>
  <c r="G18" i="9" s="1"/>
  <c r="F54" i="9" s="1"/>
  <c r="H54" i="9" s="1"/>
  <c r="F6" i="9"/>
  <c r="G6" i="9" s="1"/>
  <c r="F47" i="9" s="1"/>
  <c r="H47" i="9" s="1"/>
  <c r="D46" i="9"/>
  <c r="F17" i="9"/>
  <c r="G17" i="9" s="1"/>
  <c r="G19" i="9"/>
  <c r="D47" i="9"/>
  <c r="D49" i="9" l="1"/>
  <c r="D50" i="9" s="1"/>
  <c r="D77" i="12"/>
  <c r="C77" i="12"/>
  <c r="B4" i="30" s="1"/>
  <c r="G11" i="9"/>
  <c r="F37" i="9"/>
  <c r="G37" i="9" s="1"/>
  <c r="F55" i="9"/>
  <c r="H55" i="9" s="1"/>
  <c r="F38" i="9"/>
  <c r="G38" i="9" s="1"/>
  <c r="G10" i="9"/>
  <c r="G35" i="9"/>
  <c r="F32" i="9"/>
  <c r="G32" i="9" s="1"/>
  <c r="F33" i="9"/>
  <c r="G33" i="9" s="1"/>
  <c r="G27" i="9"/>
  <c r="G23" i="9"/>
  <c r="G13" i="9"/>
  <c r="F5" i="9"/>
  <c r="G5" i="9" s="1"/>
  <c r="F20" i="9"/>
  <c r="G20" i="9" s="1"/>
  <c r="G34" i="9"/>
  <c r="G12" i="9"/>
  <c r="F3" i="9"/>
  <c r="G3" i="9" s="1"/>
  <c r="F15" i="9"/>
  <c r="G15" i="9" s="1"/>
  <c r="H57" i="9"/>
  <c r="F21" i="9"/>
  <c r="G21" i="9" s="1"/>
  <c r="F24" i="9"/>
  <c r="G24" i="9" s="1"/>
  <c r="F2" i="9"/>
  <c r="G2" i="9" s="1"/>
  <c r="D55" i="9" s="1"/>
  <c r="D46" i="6"/>
  <c r="F22" i="6" l="1"/>
  <c r="G22" i="6" s="1"/>
  <c r="F6" i="6"/>
  <c r="G6" i="6" s="1"/>
  <c r="F19" i="6"/>
  <c r="G19" i="6" s="1"/>
  <c r="G8" i="6"/>
  <c r="G7" i="6"/>
  <c r="G24" i="6"/>
  <c r="F26" i="6"/>
  <c r="G26" i="6" s="1"/>
  <c r="F17" i="6"/>
  <c r="G17" i="6" s="1"/>
  <c r="F12" i="6"/>
  <c r="G12" i="6" s="1"/>
  <c r="F25" i="6"/>
  <c r="G25" i="6" s="1"/>
  <c r="F16" i="6"/>
  <c r="G16" i="6" s="1"/>
  <c r="F63" i="9"/>
  <c r="H63" i="9" s="1"/>
  <c r="F48" i="9"/>
  <c r="H48" i="9" s="1"/>
  <c r="F49" i="9"/>
  <c r="H49" i="9" s="1"/>
  <c r="F69" i="9"/>
  <c r="H69" i="9" s="1"/>
  <c r="F46" i="9"/>
  <c r="H46" i="9" s="1"/>
  <c r="F44" i="9"/>
  <c r="G44" i="9" s="1"/>
  <c r="G45" i="9" s="1"/>
  <c r="F62" i="9"/>
  <c r="H62" i="9" s="1"/>
  <c r="F51" i="9"/>
  <c r="H51" i="9" s="1"/>
  <c r="F56" i="9"/>
  <c r="H56" i="9" s="1"/>
  <c r="F58" i="9"/>
  <c r="H58" i="9" s="1"/>
  <c r="F23" i="6"/>
  <c r="G23" i="6" s="1"/>
  <c r="G13" i="6"/>
  <c r="F4" i="6"/>
  <c r="G4" i="6" s="1"/>
  <c r="F18" i="6"/>
  <c r="G18" i="6" s="1"/>
  <c r="F59" i="6" s="1"/>
  <c r="H59" i="6" s="1"/>
  <c r="F3" i="6"/>
  <c r="G3" i="6" s="1"/>
  <c r="F21" i="6"/>
  <c r="G21" i="6" s="1"/>
  <c r="F2" i="6"/>
  <c r="G2" i="6" s="1"/>
  <c r="D40" i="6"/>
  <c r="F20" i="6"/>
  <c r="G20" i="6" s="1"/>
  <c r="F15" i="6"/>
  <c r="G15" i="6" s="1"/>
  <c r="F14" i="6"/>
  <c r="G14" i="6" s="1"/>
  <c r="F5" i="6"/>
  <c r="G5" i="6" s="1"/>
  <c r="F45" i="6" s="1"/>
  <c r="H45" i="6" s="1"/>
  <c r="D38" i="6"/>
  <c r="D39" i="6" s="1"/>
  <c r="F49" i="6" l="1"/>
  <c r="H49" i="6" s="1"/>
  <c r="F63" i="6"/>
  <c r="D56" i="9"/>
  <c r="C56" i="9"/>
  <c r="B3" i="30" s="1"/>
  <c r="G46" i="9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H44" i="9"/>
  <c r="F48" i="6"/>
  <c r="H48" i="6" s="1"/>
  <c r="H63" i="6"/>
  <c r="F58" i="6"/>
  <c r="H58" i="6" s="1"/>
  <c r="F62" i="6"/>
  <c r="H62" i="6" s="1"/>
  <c r="F55" i="6"/>
  <c r="H55" i="6" s="1"/>
  <c r="F56" i="6"/>
  <c r="H56" i="6" s="1"/>
  <c r="F44" i="6"/>
  <c r="H44" i="6" s="1"/>
  <c r="F42" i="6"/>
  <c r="D48" i="6"/>
  <c r="D42" i="6"/>
  <c r="D43" i="6" s="1"/>
  <c r="D49" i="6" l="1"/>
  <c r="C49" i="6"/>
  <c r="B2" i="30" s="1"/>
  <c r="B13" i="30" s="1"/>
  <c r="G42" i="6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H42" i="6"/>
  <c r="I311" i="19" l="1"/>
</calcChain>
</file>

<file path=xl/comments1.xml><?xml version="1.0" encoding="utf-8"?>
<comments xmlns="http://schemas.openxmlformats.org/spreadsheetml/2006/main">
  <authors>
    <author>Author</author>
  </authors>
  <commentList>
    <comment ref="B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robot nao recomendou este evento na analise fundamentalista
</t>
        </r>
      </text>
    </comment>
  </commentList>
</comments>
</file>

<file path=xl/sharedStrings.xml><?xml version="1.0" encoding="utf-8"?>
<sst xmlns="http://schemas.openxmlformats.org/spreadsheetml/2006/main" count="8369" uniqueCount="1559">
  <si>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</si>
  <si>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</si>
  <si>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</si>
  <si>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</si>
  <si>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</si>
  <si>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</si>
  <si>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</si>
  <si>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</si>
  <si>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</si>
  <si>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ANALISE TECNICA</t>
  </si>
  <si>
    <t>RESULT</t>
  </si>
  <si>
    <t>PERFORMANCE</t>
  </si>
  <si>
    <t>LEAGUE</t>
  </si>
  <si>
    <t>PRICE</t>
  </si>
  <si>
    <t>ANALISE-TECNICA</t>
  </si>
  <si>
    <t>matriz-full</t>
  </si>
  <si>
    <t>JAPAN - J2 LEAGUE</t>
  </si>
  <si>
    <t>JAPAN - J1 LEAGUE</t>
  </si>
  <si>
    <t>ARGENTINA - PRIMERA NACIONAL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</si>
  <si>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</si>
  <si>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</si>
  <si>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</si>
  <si>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</si>
  <si>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</si>
  <si>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</si>
  <si>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</si>
  <si>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</si>
  <si>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</si>
  <si>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</si>
  <si>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</si>
  <si>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ANALISE-FUNDAMENTALSTA</t>
  </si>
  <si>
    <t>RETURN</t>
  </si>
  <si>
    <t>PROFIT</t>
  </si>
  <si>
    <t>over 2,5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</si>
  <si>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</si>
  <si>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</si>
  <si>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</si>
  <si>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</si>
  <si>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</si>
  <si>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</si>
  <si>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</si>
  <si>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</si>
  <si>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</si>
  <si>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</si>
  <si>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</si>
  <si>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</si>
  <si>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</si>
  <si>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</si>
  <si>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</si>
  <si>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LILLE vs PARIS SG</t>
  </si>
  <si>
    <t> FRANCE - LIGUE 1</t>
  </si>
  <si>
    <t> TROYES vs METZ</t>
  </si>
  <si>
    <t>FRANCE - LIGUE 1</t>
  </si>
  <si>
    <t>ATHLETIC BILBAO vs ESPANYOL</t>
  </si>
  <si>
    <t>LA LIGA</t>
  </si>
  <si>
    <t>BURNLEY vs MANCHESTER UTD</t>
  </si>
  <si>
    <t>PREMIER LEAGUE</t>
  </si>
  <si>
    <t>  CARLISLE UTD vs PORT VALE</t>
  </si>
  <si>
    <t>LEAGUE TWO</t>
  </si>
  <si>
    <t>COVENTRY CITY vs BLACKPOOL</t>
  </si>
  <si>
    <t>CHAMPIONSHIP</t>
  </si>
  <si>
    <t>EXETER CITY vs LEYTON ORIENT</t>
  </si>
  <si>
    <t>HARROGATE vs CRAWLEY TOWN</t>
  </si>
  <si>
    <t>HARTLEPOOL vs BARROW</t>
  </si>
  <si>
    <t> NORTHAMPTON vs NEWPORT</t>
  </si>
  <si>
    <t>PORTSMOUTH vs BURTON ALBION</t>
  </si>
  <si>
    <t>LEAGUE ONE</t>
  </si>
  <si>
    <t> SCUNTHORPE vs WALSALL</t>
  </si>
  <si>
    <t>STOKE CITY vs SWANSEA CITY</t>
  </si>
  <si>
    <t> WYCOMBE vs SHREWSBURY</t>
  </si>
  <si>
    <t> PRESTON vs HUDDERSFIELD</t>
  </si>
  <si>
    <t>QP RANGERS vs MIDDLESBROUGH</t>
  </si>
  <si>
    <t> BRENTFORD vs CRYSTAL PALACE</t>
  </si>
  <si>
    <t>   BURTON ALBION vs CAMBRIDGE UTD</t>
  </si>
  <si>
    <t> HUDDERSFIELD vs SHEFFIELD UTD</t>
  </si>
  <si>
    <t>LINCOLN CITY vs WYCOMBE</t>
  </si>
  <si>
    <t> LEAGUE ONE</t>
  </si>
  <si>
    <t> PLYMOUTH vs SHREWSBURY</t>
  </si>
  <si>
    <t> PORTIMONENSE vs BOAVISTA</t>
  </si>
  <si>
    <t>PORTUGAL - PRIMEIRA LIGA</t>
  </si>
  <si>
    <t> SPORTING BRAGA vs PACOS FERREIRA</t>
  </si>
  <si>
    <t> ALAVES vs VALENCIA</t>
  </si>
  <si>
    <t> CLERMONT vs SAINT-ETIENNE</t>
  </si>
  <si>
    <t> FAMALICAO vs MOREIRENSE</t>
  </si>
  <si>
    <t>REAL SOCIEDAD vs GRANADA</t>
  </si>
  <si>
    <t> LA LIGA</t>
  </si>
  <si>
    <t>BOURNEMOUTH vs NOTTM FOREST</t>
  </si>
  <si>
    <t>LILLE vs METZ</t>
  </si>
  <si>
    <t> BIELEFELD vs UNION BERLIN</t>
  </si>
  <si>
    <t>BUNDESLIGA</t>
  </si>
  <si>
    <t> BLACKBURN vs MILLWALL</t>
  </si>
  <si>
    <t> BRISTOL CITY vs MIDDLESBROUGH</t>
  </si>
  <si>
    <t> CHAMPIONSHIP</t>
  </si>
  <si>
    <t>CADIZ vs GETAFE</t>
  </si>
  <si>
    <t>CAMBRIDGE UTD vs ACCRINGTON</t>
  </si>
  <si>
    <t> CARLISLE UTD vs SWINDON TOWN</t>
  </si>
  <si>
    <t> CRYSTAL PALACE vs CHELSEA</t>
  </si>
  <si>
    <t> GUINGAMP vs PARIS FC</t>
  </si>
  <si>
    <t>FRANCE - LIGUE 2</t>
  </si>
  <si>
    <t>IPSWICH TOWN vs BURTON ALBION</t>
  </si>
  <si>
    <t> LENS vs LYON</t>
  </si>
  <si>
    <t> MONZA vs PISA</t>
  </si>
  <si>
    <t> ITALY - SERIE B</t>
  </si>
  <si>
    <t> NANCY vs USL DUNKERQUE</t>
  </si>
  <si>
    <t> NEWPORT vs MANSFIELD</t>
  </si>
  <si>
    <t> LEAGUE TWO</t>
  </si>
  <si>
    <t> NIORT vs AUXERRE</t>
  </si>
  <si>
    <t> NORTHAMPTON vs COLCHESTER UTD</t>
  </si>
  <si>
    <t>  OLDHAM vs BRADFORD</t>
  </si>
  <si>
    <t> PACOS FERREIRA vs VIZELA</t>
  </si>
  <si>
    <t> PORTUGAL - PRIMEIRA LIGA</t>
  </si>
  <si>
    <t>PARMA vs TERNANA</t>
  </si>
  <si>
    <t> PAU FC vs CAEN</t>
  </si>
  <si>
    <t> QUEVILLY ROUEN vs VALENCIENNES</t>
  </si>
  <si>
    <t> FRANCE - LIGUE 2</t>
  </si>
  <si>
    <t> RODEZ AVEYRON vs AMIENS</t>
  </si>
  <si>
    <t>SCUNTHORPE vs ROCHDALE</t>
  </si>
  <si>
    <t>SOCHAUX vs AC AJACCIO</t>
  </si>
  <si>
    <t> BRESCIA vs FROSINONE</t>
  </si>
  <si>
    <t>ITALY - SERIE B</t>
  </si>
  <si>
    <t>  CITTADELLA vs BENEVENTO</t>
  </si>
  <si>
    <t> COMO vs COSENZA</t>
  </si>
  <si>
    <t>                   FC PORTO B vs CHAVES</t>
  </si>
  <si>
    <t> PORTUGAL - SEGUNDA LIGA</t>
  </si>
  <si>
    <t> HUESCA vs LUGO</t>
  </si>
  <si>
    <t>SPAIN - LA LIGA 2</t>
  </si>
  <si>
    <t> SPORTING GIJON vs PONFERRADINA</t>
  </si>
  <si>
    <t> SPAIN - LA LIGA 2</t>
  </si>
  <si>
    <t> VALENCIA vs FC BARCELONA</t>
  </si>
  <si>
    <t> AMOREBIETA vs LEGANES</t>
  </si>
  <si>
    <t> SANTA CLARA vs PORTIMONENSE</t>
  </si>
  <si>
    <t> ALESSANDRIA vs PERUGIA</t>
  </si>
  <si>
    <t> BRISTOL CITY vs COVENTRY CITY</t>
  </si>
  <si>
    <t> GILLINGHAM vs AFC WIMBLEDON</t>
  </si>
  <si>
    <t>   PISA vs PARMA</t>
  </si>
  <si>
    <t> PORDENONE vs MONZA</t>
  </si>
  <si>
    <t> PRESTON vs NOTTM FOREST</t>
  </si>
  <si>
    <t> SWANSEA CITY vs BOURNEMOUTH</t>
  </si>
  <si>
    <t>  LECCE vs CITTADELLA</t>
  </si>
  <si>
    <t> STOKE CITY vs LUTON TOWN</t>
  </si>
  <si>
    <t>AC MILAN vs UDINESE</t>
  </si>
  <si>
    <t> ITALY - SERIE A</t>
  </si>
  <si>
    <t> LEVANTE vs ELCHE</t>
  </si>
  <si>
    <t>ACCRINGTON vs WYCOMBE</t>
  </si>
  <si>
    <t>   AUXERRE vs QUEVILLY ROUEN</t>
  </si>
  <si>
    <t>   BARNSLEY vs MIDDLESBROUGH</t>
  </si>
  <si>
    <t>   BIRMINGHAM CITY vs HUDDERSFIELD</t>
  </si>
  <si>
    <t>  BOURNEMOUTH vs STOKE CITY</t>
  </si>
  <si>
    <t>   BRENTFORD vs NEWCASTLE UTD</t>
  </si>
  <si>
    <t> PREMIER LEAGUE</t>
  </si>
  <si>
    <t>   COVENTRY CITY vs PRESTON</t>
  </si>
  <si>
    <t>  CRYSTAL PALACE vs BURNLEY</t>
  </si>
  <si>
    <t>   GUINGAMP vs NIORT</t>
  </si>
  <si>
    <t> LAS PALMAS vs LUGO</t>
  </si>
  <si>
    <t> LINCOLN CITY vs GILLINGHAM</t>
  </si>
  <si>
    <t>   MILLWALL vs SHEFFIELD UTD</t>
  </si>
  <si>
    <t>  PARIS FC vs SOCHAUX</t>
  </si>
  <si>
    <t>  UD IBIZA vs HUESCA</t>
  </si>
  <si>
    <t>  VALENCIENNES vs PAU FC</t>
  </si>
  <si>
    <t>ALCORCON vs PONFERRADINA</t>
  </si>
  <si>
    <t> ASCOLI vs CROTONE</t>
  </si>
  <si>
    <t>  ESTORIL vs BOAVISTA</t>
  </si>
  <si>
    <t> FARENSE vs VILAFRANQUENSE</t>
  </si>
  <si>
    <t>PORTUGAL - SEGUNDA LIGA</t>
  </si>
  <si>
    <t>  FC BARCELONA vs ATHLETIC BILBAO</t>
  </si>
  <si>
    <t> LEGANES vs GIRONA</t>
  </si>
  <si>
    <t> LYON vs LILLE</t>
  </si>
  <si>
    <t>  MONZA vs LECCE</t>
  </si>
  <si>
    <t> REAL SOCIEDAD vs OSASUNA</t>
  </si>
  <si>
    <t>    SPORTING GIJON vs REAL ZARAGOZA</t>
  </si>
  <si>
    <t>   VALLADOLID vs AMOREBIETA</t>
  </si>
  <si>
    <t> ACADEMICA vs ACADEMICO VISEU</t>
  </si>
  <si>
    <t>BENEVENTO vs CREMONESE</t>
  </si>
  <si>
    <t>BRESCIA vs PERUGIA</t>
  </si>
  <si>
    <t> BRISTOL ROVERS vs BARROW</t>
  </si>
  <si>
    <t>COLCHESTER UTD vs LEYTON ORIENT</t>
  </si>
  <si>
    <t>  CRAWLEY TOWN vs OLDHAM</t>
  </si>
  <si>
    <t> PORTSMOUTH vs OXFORD UTD</t>
  </si>
  <si>
    <t> SPAL vs CITTADELLA</t>
  </si>
  <si>
    <t>MONZA vs PARMA</t>
  </si>
  <si>
    <t> PISA vs CROTONE</t>
  </si>
  <si>
    <t>  ALAVES vs SEVILLA FC</t>
  </si>
  <si>
    <t> MANSFIELD vs EXETER CITY</t>
  </si>
  <si>
    <t> BARROW vs WALSALL</t>
  </si>
  <si>
    <t>  CITTADELLA vs MONZA</t>
  </si>
  <si>
    <t> COLCHESTER UTD vs PORT VALE</t>
  </si>
  <si>
    <t>CREMONESE vs BRESCIA</t>
  </si>
  <si>
    <t> HARROGATE vs HARTLEPOOL</t>
  </si>
  <si>
    <t>       LENS vs BREST</t>
  </si>
  <si>
    <t>LINCOLN CITY vs SHEFFIELD WED</t>
  </si>
  <si>
    <t>  NEWCASTLE UTD vs BRIGHTON</t>
  </si>
  <si>
    <t>  NICE vs PARIS SG</t>
  </si>
  <si>
    <t>     NORWICH CITY vs BRENTFORD</t>
  </si>
  <si>
    <t>  PRESTON vs BOURNEMOUTH</t>
  </si>
  <si>
    <t>  SALFORD CITY vs FOREST GREEN</t>
  </si>
  <si>
    <t>  SC BASTIA vs VALENCIENNES</t>
  </si>
  <si>
    <t> SOCHAUX vs GUINGAMP</t>
  </si>
  <si>
    <t>STOKE CITY vs BLACKPOOL</t>
  </si>
  <si>
    <t> SWANSEA CITY vs COVENTRY CITY</t>
  </si>
  <si>
    <t> VALENCIA vs GRANADA</t>
  </si>
  <si>
    <t>  ELCHE vs FC BARCELONA</t>
  </si>
  <si>
    <t>  LILLE vs CLERMONT</t>
  </si>
  <si>
    <t>  MARSEILLE vs MONACO</t>
  </si>
  <si>
    <t> REIMS vs STRASBOURG</t>
  </si>
  <si>
    <t> SAINT-ETIENNE vs METZ</t>
  </si>
  <si>
    <t>   BARNSLEY vs STOKE CITY</t>
  </si>
  <si>
    <t>  BLACKBURN vs MILLWALL</t>
  </si>
  <si>
    <t> COVENTRY CITY vs LUTON TOWN</t>
  </si>
  <si>
    <t> CRAWLEY TOWN vs BRISTOL ROVERS</t>
  </si>
  <si>
    <t> MILTON KEYNES vs CHELTENHAM</t>
  </si>
  <si>
    <t>   ALMAGRO vs TRISTAN SUAREZ</t>
  </si>
  <si>
    <t>  ATLETICO MADRID vs CADIZ</t>
  </si>
  <si>
    <t> LILLE vs SAINT-ETIENNE</t>
  </si>
  <si>
    <t> AFC WIMBLEDON vs LINCOLN CITY</t>
  </si>
  <si>
    <t> AUXERRE vs SOCHAUX</t>
  </si>
  <si>
    <t>  CAEN vs TOULOUSE</t>
  </si>
  <si>
    <t> COVENTRY CITY vs SHEFFIELD UTD</t>
  </si>
  <si>
    <t> ESTORIL vs PORTIMONENSE</t>
  </si>
  <si>
    <t> EXETER CITY vs SALFORD CITY</t>
  </si>
  <si>
    <t> LE HAVRE vs NIMES</t>
  </si>
  <si>
    <t>  LECCE vs BRESCIA</t>
  </si>
  <si>
    <t> PDHAE vs FOSSANO</t>
  </si>
  <si>
    <t>ITALY - SERIE D - GROUP A</t>
  </si>
  <si>
    <t> SCUNTHORPE vs COLCHESTER UTD</t>
  </si>
  <si>
    <t> SHREWSBURY vs OXFORD UTD</t>
  </si>
  <si>
    <t>    STEVENAGE vs NEWPORT</t>
  </si>
  <si>
    <t>   TERNANA vs COSENZA</t>
  </si>
  <si>
    <t>    TROYES vs NANTES</t>
  </si>
  <si>
    <t>   VIS PESARO vs GROSSETO</t>
  </si>
  <si>
    <t>ITALY - SERIE C - GROUP B</t>
  </si>
  <si>
    <t>      WYCOMBE vs ROTHERHAM</t>
  </si>
  <si>
    <t>  ANGERS vs REIMS</t>
  </si>
  <si>
    <t>    BREST vs MARSEILLE</t>
  </si>
  <si>
    <t>   CLERMONT vs LORIENT</t>
  </si>
  <si>
    <t>        FOGGIA vs PICERNO</t>
  </si>
  <si>
    <t>ITALY - SERIE C - GROUP C</t>
  </si>
  <si>
    <t>  MARITIMO vs GUIMARAES</t>
  </si>
  <si>
    <t>  SAGAN TOSU vs URAWA RD</t>
  </si>
  <si>
    <t> STRASBOURG vs MONACO</t>
  </si>
  <si>
    <t>  MALLORCA vs REAL MADRID</t>
  </si>
  <si>
    <t>  BARNET vs BOREHAM WOOD</t>
  </si>
  <si>
    <t> ENGLAND - NATIONAL LEAGUE</t>
  </si>
  <si>
    <t>  BRESCIA vs BENEVENTO</t>
  </si>
  <si>
    <t>    CARLISLE UTD vs NEWPORT</t>
  </si>
  <si>
    <t>  CITTADELLA vs REGGINA</t>
  </si>
  <si>
    <t>   COMO vs TERNANA</t>
  </si>
  <si>
    <t>   COSENZA vs LECCE</t>
  </si>
  <si>
    <t>   EXETER CITY vs CRAWLEY TOWN</t>
  </si>
  <si>
    <t>   FOREST GREEN vs LEYTON ORIENT</t>
  </si>
  <si>
    <t>  HARTLEPOOL vs BRADFORD</t>
  </si>
  <si>
    <t>   NANCY vs PARIS FC</t>
  </si>
  <si>
    <t>  NIMES vs AUXERRE</t>
  </si>
  <si>
    <t>  PLYMOUTH vs PORTSMOUTH</t>
  </si>
  <si>
    <t>  PORT VALE vs MANSFIELD</t>
  </si>
  <si>
    <t>    QUEVILLY ROUEN vs AC AJACCIO</t>
  </si>
  <si>
    <t>  ROCHDALE vs SALFORD CITY</t>
  </si>
  <si>
    <t>  RODEZ AVEYRON vs GUINGAMP</t>
  </si>
  <si>
    <t>   STEVENAGE vs NORTHAMPTON</t>
  </si>
  <si>
    <t>  WALSALL vs OLDHAM</t>
  </si>
  <si>
    <t> LUTON TOWN vs PRESTON</t>
  </si>
  <si>
    <t>  MILLWALL vs HUDDERSFIELD</t>
  </si>
  <si>
    <t> A. RAFAELA vs TEMPERLEY</t>
  </si>
  <si>
    <t>  AUXERRE vs TOULOUSE</t>
  </si>
  <si>
    <t>  CAMBRIDGE UTD vs MILTON KEYNES</t>
  </si>
  <si>
    <t>   CEREZO OSAKA vs C. SAPPORO</t>
  </si>
  <si>
    <t> JAPAN - J1 LEAGUE</t>
  </si>
  <si>
    <t> CHACARITA J. vs D. MADRYN</t>
  </si>
  <si>
    <t>    ELCHE vs VALENCIA</t>
  </si>
  <si>
    <t>   FROSINONE vs BENEVENTO</t>
  </si>
  <si>
    <t> HARROGATE vs WALSALL</t>
  </si>
  <si>
    <t>    INSTITUTO vs QUILMES</t>
  </si>
  <si>
    <t>    LEYTON ORIENT vs ROCHDALE</t>
  </si>
  <si>
    <t>   LINCOLN CITY vs SUNDERLAND</t>
  </si>
  <si>
    <t>   NIORT vs QUEVILLY ROUEN</t>
  </si>
  <si>
    <t>   NORTHAMPTON vs BRISTOL ROVERS</t>
  </si>
  <si>
    <t>  OITA TRINITA vs R. YAMAGUCHI</t>
  </si>
  <si>
    <t>  OLDHAM vs EXETER CITY</t>
  </si>
  <si>
    <t>  OMIYA ARDIJA vs TOKUSHIMA V.</t>
  </si>
  <si>
    <t>   OSASUNA vs LEVANTE</t>
  </si>
  <si>
    <t>   PARMA vs LECCE</t>
  </si>
  <si>
    <t>  ROTHERHAM vs SHREWSBURY</t>
  </si>
  <si>
    <t>   SOCHAUX vs RODEZ AVEYRON</t>
  </si>
  <si>
    <t>STOKE CITY vs MILLWALL</t>
  </si>
  <si>
    <t> SWANSEA CITY vs BIRMINGHAM CITY</t>
  </si>
  <si>
    <t>  ANGERS vs BREST</t>
  </si>
  <si>
    <t>   CADIZ vs VILLARREAL</t>
  </si>
  <si>
    <t>  CASALE vs SESTRI LEVANTE</t>
  </si>
  <si>
    <t> GIL VICENTE vs MARITIMO</t>
  </si>
  <si>
    <t>  LORIENT vs STRASBOURG</t>
  </si>
  <si>
    <t>     MARSEILLE vs NICE</t>
  </si>
  <si>
    <t>  PERUGIA vs COMO</t>
  </si>
  <si>
    <t>   PORTIMONENSE vs SPORTING BRAGA</t>
  </si>
  <si>
    <t>   REAL MADRID vs FC BARCELONA</t>
  </si>
  <si>
    <t>   REIMS vs LYON</t>
  </si>
  <si>
    <t>  SPAL vs CREMONESE</t>
  </si>
  <si>
    <t>   COLCHESTER UTD vs FOREST GREEN</t>
  </si>
  <si>
    <t>  HARROGATE vs LEYTON ORIENT</t>
  </si>
  <si>
    <t>        ROCHDALE vs MANSFIELD</t>
  </si>
  <si>
    <t>   OITA TRINITA vs FC RYUKYU</t>
  </si>
  <si>
    <t>    ALBIREX NIIGATA vs T. GUNMA</t>
  </si>
  <si>
    <t>  COLCHESTER UTD vs TRANMERE</t>
  </si>
  <si>
    <t>   IG MORIOKA vs R. YAMAGUCHI</t>
  </si>
  <si>
    <t>  OLDHAM vs MANSFIELD</t>
  </si>
  <si>
    <t>  SCUNTHORPE vs HARROGATE</t>
  </si>
  <si>
    <t>   V-V. NAGASAKI vs Z. KANAZAWA</t>
  </si>
  <si>
    <t>  VENTFORET KOFU vs YOKOHAMA FC</t>
  </si>
  <si>
    <t>   CHACARITA J. vs ALVARADO</t>
  </si>
  <si>
    <t>      HARTLEPOOL vs MANSFIELD</t>
  </si>
  <si>
    <t>    ROCHDALE vs CARLISLE UTD</t>
  </si>
  <si>
    <t>     VEGALTA SENDAI vs OITA TRINITA</t>
  </si>
  <si>
    <t>1--5</t>
  </si>
  <si>
    <t>1--3</t>
  </si>
  <si>
    <t>2--2</t>
  </si>
  <si>
    <t>3--1</t>
  </si>
  <si>
    <t>5--0</t>
  </si>
  <si>
    <t>1--4</t>
  </si>
  <si>
    <t>3--2</t>
  </si>
  <si>
    <t>5--1</t>
  </si>
  <si>
    <t>  ALESSANDRIA vs SPAL</t>
  </si>
  <si>
    <t> BARROW vs PORT VALE</t>
  </si>
  <si>
    <t>  BELENENSES vs PORTIMONENSE</t>
  </si>
  <si>
    <t>   BLACKPOOL vs NOTTM FOREST</t>
  </si>
  <si>
    <t>  CELTA VIGO vs REAL MADRID</t>
  </si>
  <si>
    <t>  COSENZA vs PARMA</t>
  </si>
  <si>
    <t> COVENTRY CITY vs BLACKBURN</t>
  </si>
  <si>
    <t>HARROGATE vs COLCHESTER UTD</t>
  </si>
  <si>
    <t> MILTON KEYNES vs SHREWSBURY</t>
  </si>
  <si>
    <t>  NEWPORT vs EXETER CITY</t>
  </si>
  <si>
    <t>  NIMES vs GUINGAMP</t>
  </si>
  <si>
    <t>   PAU FC vs LE HAVRE</t>
  </si>
  <si>
    <t>  PETERBOROUGH vs MIDDLESBROUGH</t>
  </si>
  <si>
    <t>  QUEVILLY ROUEN vs SOCHAUX</t>
  </si>
  <si>
    <t> ROCHDALE vs SWINDON TOWN</t>
  </si>
  <si>
    <t>                   RODEZ AVEYRON vs NIORT</t>
  </si>
  <si>
    <t>SAINT-ETIENNE vs MARSEILLE</t>
  </si>
  <si>
    <t> SC BASTIA vs AUXERRE</t>
  </si>
  <si>
    <t>  STOKE CITY vs SHEFFIELD UTD</t>
  </si>
  <si>
    <t>   SUNDERLAND vs GILLINGHAM</t>
  </si>
  <si>
    <t>    WALSALL vs LEYTON ORIENT</t>
  </si>
  <si>
    <t>  BIRMINGHAM CITY vs WEST BROM</t>
  </si>
  <si>
    <t>  CHIERI vs VADO</t>
  </si>
  <si>
    <t> CITTA DI VARESE vs BRA</t>
  </si>
  <si>
    <t>   CLERMONT vs NANTES</t>
  </si>
  <si>
    <t>   CROTONE vs PERUGIA</t>
  </si>
  <si>
    <t>    DEPORTIVO MAIPU vs D. DE BELGRANO</t>
  </si>
  <si>
    <t>   FERRO CARRIL vs AGROPECUARIO</t>
  </si>
  <si>
    <t>  GOZZANO vs CASALE</t>
  </si>
  <si>
    <t> IMOLESE vs FERMANA</t>
  </si>
  <si>
    <t> LAVAGNESE vs PDHAE</t>
  </si>
  <si>
    <t>  LIGORNA vs DERTHONA</t>
  </si>
  <si>
    <t>    METZ vs MONACO</t>
  </si>
  <si>
    <t>   MOREIRENSE vs GUIMARAES</t>
  </si>
  <si>
    <t> NOVARA vs CARONNESE</t>
  </si>
  <si>
    <t>  PONTEDERA vs OLBIA</t>
  </si>
  <si>
    <t>  R. KUMAMOTO vs ALBIREX NIIGATA</t>
  </si>
  <si>
    <t>  TOCHIGI SC vs Z. KANAZAWA</t>
  </si>
  <si>
    <t> TROYES vs REIMS</t>
  </si>
  <si>
    <t> NANCY vs AC AJACCIO</t>
  </si>
  <si>
    <t>  CAMBRIDGE UTD vs WYCOMBE</t>
  </si>
  <si>
    <t>  BOLTON vs PORTSMOUTH</t>
  </si>
  <si>
    <t> MILLWALL vs SWANSEA CITY</t>
  </si>
  <si>
    <t> PORDENONE vs FROSINONE</t>
  </si>
  <si>
    <t>  PRESTON vs BLACKPOOL</t>
  </si>
  <si>
    <t>REGGINA vs BENEVENTO</t>
  </si>
  <si>
    <t>  SUWON BLUEWINGS vs JEONBUK MOTORS</t>
  </si>
  <si>
    <t> TERNANA vs LECCE</t>
  </si>
  <si>
    <t>   S. HIROSHIMA vs YOKOHAMA M.</t>
  </si>
  <si>
    <t>   SAGAN TOSU vs C. SAPPORO</t>
  </si>
  <si>
    <t>  SEONGNAM vs GIMCHEON SANGMU</t>
  </si>
  <si>
    <t>  SEOUL vs GANGWON</t>
  </si>
  <si>
    <t> E. CASEROS vs D. MADRYN</t>
  </si>
  <si>
    <t> ARGENTINA - PRIMERA NACIONAL</t>
  </si>
  <si>
    <t>          G. MENDOZA vs ALMIRANTE BROWN</t>
  </si>
  <si>
    <t>  LORIENT vs SAINT-ETIENNE</t>
  </si>
  <si>
    <t>    AC AJACCIO vs PAU FC</t>
  </si>
  <si>
    <t> AUXERRE vs VALENCIENNES</t>
  </si>
  <si>
    <t>  BLACKBURN vs BLACKPOOL</t>
  </si>
  <si>
    <t> BOAVISTA vs AROUCA</t>
  </si>
  <si>
    <t>  BOLTON vs SHEFFIELD WED</t>
  </si>
  <si>
    <t> GRENOBLE vs CAEN</t>
  </si>
  <si>
    <t>GUINGAMP vs TOULOUSE</t>
  </si>
  <si>
    <t>  IG MORIOKA vs T. GUNMA</t>
  </si>
  <si>
    <t> LECCE vs SPAL</t>
  </si>
  <si>
    <t> OMIYA ARDIJA vs VENTFORET KOFU</t>
  </si>
  <si>
    <t> JAPAN - J2 LEAGUE</t>
  </si>
  <si>
    <t>  PACOS FERREIRA vs MARITIMO</t>
  </si>
  <si>
    <t> PRESTON vs QP RANGERS</t>
  </si>
  <si>
    <t>   ROCHDALE vs WALSALL</t>
  </si>
  <si>
    <t> SHREWSBURY vs IPSWICH TOWN</t>
  </si>
  <si>
    <t> SUTTON UTD vs LEYTON ORIENT</t>
  </si>
  <si>
    <t> WEST BROM vs STOKE CITY</t>
  </si>
  <si>
    <t>  KYOTO SANGA vs SAGAN TOSU</t>
  </si>
  <si>
    <t>       OITA TRINITA vs TOKUSHIMA V.</t>
  </si>
  <si>
    <t>  PORTIMONENSE vs FAMALICAO</t>
  </si>
  <si>
    <t> S. HIROSHIMA vs AVISPA FUKUOKA</t>
  </si>
  <si>
    <t>  SHIMIZU S-PULSE vs GAMBA OSAKA</t>
  </si>
  <si>
    <t>   STRASBOURG vs LYON</t>
  </si>
  <si>
    <t>    VEGALTA SENDAI vs R. YAMAGUCHI</t>
  </si>
  <si>
    <t>  VIZELA vs SPORTING BRAGA</t>
  </si>
  <si>
    <t> D. DE BELGRANO vs QUILMES</t>
  </si>
  <si>
    <t>  HUDDERSFIELD vs LUTON TOWN</t>
  </si>
  <si>
    <t>   PONTEDERA vs ACN SIENA</t>
  </si>
  <si>
    <t> AROUCA vs SANTA CLARA</t>
  </si>
  <si>
    <t> BIRMINGHAM CITY vs COVENTRY CITY</t>
  </si>
  <si>
    <t> BOURNEMOUTH vs MIDDLESBROUGH</t>
  </si>
  <si>
    <t>  BRADFORD vs TRANMERE</t>
  </si>
  <si>
    <t>   DERBY COUNTY vs FULHAM</t>
  </si>
  <si>
    <t>   GUIMARAES vs PACOS FERREIRA</t>
  </si>
  <si>
    <t> LUTON TOWN vs NOTTM FOREST</t>
  </si>
  <si>
    <t>  OLDHAM vs NORTHAMPTON</t>
  </si>
  <si>
    <t>  PETERBOROUGH vs BLACKBURN</t>
  </si>
  <si>
    <t>  PRESTON vs MILLWALL</t>
  </si>
  <si>
    <t> STEVENAGE vs ROCHDALE</t>
  </si>
  <si>
    <t>  SUNDERLAND vs SHREWSBURY</t>
  </si>
  <si>
    <t>   SWANSEA CITY vs BARNSLEY</t>
  </si>
  <si>
    <t>   WALSALL vs CARLISLE UTD</t>
  </si>
  <si>
    <t>  WEST BROM vs BLACKPOOL</t>
  </si>
  <si>
    <t> ALVARADO vs D. SANTA MARINA</t>
  </si>
  <si>
    <t> D. MADRYN vs ATLANTA</t>
  </si>
  <si>
    <t>  DUNFERMLINE vs AYR UTD</t>
  </si>
  <si>
    <t>  FIDELIS ANDRIA vs MONTEROSI</t>
  </si>
  <si>
    <t>  RODEZ AVEYRON vs PARIS FC</t>
  </si>
  <si>
    <t>  SC BASTIA vs GUINGAMP</t>
  </si>
  <si>
    <t> TARANTO vs BARI</t>
  </si>
  <si>
    <t>    TEMPERLEY vs CHACO FOR EVER</t>
  </si>
  <si>
    <t>     VALENCIA vs OSASUNA</t>
  </si>
  <si>
    <t>  VALENCIENNES vs LE HAVRE</t>
  </si>
  <si>
    <t>  ALVARADO vs D. SANTA MARINA</t>
  </si>
  <si>
    <t>    FAGIANO OKAYAMA vs ALBIREX NIIGATA</t>
  </si>
  <si>
    <t>  JUBILO IWATA vs S. HIROSHIMA</t>
  </si>
  <si>
    <t>   MACHIDA ZELVIA vs M. YAMAGATA</t>
  </si>
  <si>
    <t> MITO HOLLYHOCK vs TOKUSHIMA V.</t>
  </si>
  <si>
    <t>  TOCHIGI SC vs R. KUMAMOTO</t>
  </si>
  <si>
    <t> TROYES vs STRASBOURG</t>
  </si>
  <si>
    <t>  UNION BERLIN vs E. FRANKFURT</t>
  </si>
  <si>
    <t> BUNDESLIGA</t>
  </si>
  <si>
    <t>4--0</t>
  </si>
  <si>
    <t>4--1</t>
  </si>
  <si>
    <t>1.93</t>
  </si>
  <si>
    <t>0--4</t>
  </si>
  <si>
    <t>   NICE vs LORIENT</t>
  </si>
  <si>
    <t>  BLACKBURN vs STOKE CITY</t>
  </si>
  <si>
    <t>  BLACKPOOL vs BIRMINGHAM CITY</t>
  </si>
  <si>
    <t>   BRISTOL CITY vs SHEFFIELD UTD</t>
  </si>
  <si>
    <t>   CARLISLE UTD vs MANSFIELD</t>
  </si>
  <si>
    <t>   D. ESPANOL vs ARGENTINO MERLO</t>
  </si>
  <si>
    <t> ARGENTINA - PRIMERA C - APERTURA</t>
  </si>
  <si>
    <t>  ESTORIL vs SPORTING BRAGA</t>
  </si>
  <si>
    <t>  GILLINGHAM vs FLEETWOOD</t>
  </si>
  <si>
    <t>     MIDDLESBROUGH vs HUDDERSFIELD</t>
  </si>
  <si>
    <t>     MORECAMBE vs PORTSMOUTH</t>
  </si>
  <si>
    <t>   PORDENONE vs BENEVENTO</t>
  </si>
  <si>
    <t>     PORT VALE vs BRISTOL ROVERS</t>
  </si>
  <si>
    <t>  QP RANGERS vs DERBY COUNTY</t>
  </si>
  <si>
    <t> REGGINA vs LECCE</t>
  </si>
  <si>
    <t> ROCHDALE vs HARTLEPOOL</t>
  </si>
  <si>
    <t>  SUTTON UTD vs NEWPORT</t>
  </si>
  <si>
    <t>  SWINDON TOWN vs LEYTON ORIENT</t>
  </si>
  <si>
    <t>   TRANMERE vs EXETER CITY</t>
  </si>
  <si>
    <t>   AMIENS vs LE HAVRE</t>
  </si>
  <si>
    <t> BURTON ALBION vs ROTHERHAM</t>
  </si>
  <si>
    <t>  IPSWICH TOWN vs WIGAN ATHLETIC</t>
  </si>
  <si>
    <t>   PARIS FC vs CAEN</t>
  </si>
  <si>
    <t> QUEVILLY ROUEN vs NIMES</t>
  </si>
  <si>
    <t>   RODEZ AVEYRON vs NANCY</t>
  </si>
  <si>
    <t> SOCHAUX vs TOULOUSE</t>
  </si>
  <si>
    <t>     BREST vs LYON</t>
  </si>
  <si>
    <t>  CELTA VIGO vs GETAFE</t>
  </si>
  <si>
    <t>     MARSEILLE vs NANTES</t>
  </si>
  <si>
    <t>  OITA TRINITA vs Z. KANAZAWA</t>
  </si>
  <si>
    <t>   REIMS vs LILLE</t>
  </si>
  <si>
    <t>  BURNLEY vs SOUTHAMPTON</t>
  </si>
  <si>
    <t>   NANCY vs QUEVILLY ROUEN</t>
  </si>
  <si>
    <t>    NEWPORT vs COLCHESTER UTD</t>
  </si>
  <si>
    <t>    NIMES vs RODEZ AVEYRON</t>
  </si>
  <si>
    <t> SC BASTIA vs PARIS FC</t>
  </si>
  <si>
    <t>    ATLANTA vs E. RIO CUARTO</t>
  </si>
  <si>
    <t>  BARROW vs SUTTON UTD</t>
  </si>
  <si>
    <t>  BIRMINGHAM CITY vs MILLWALL</t>
  </si>
  <si>
    <t>  CAEN vs AUXERRE</t>
  </si>
  <si>
    <t> CHACARITA J. vs QUILMES</t>
  </si>
  <si>
    <t>   CHELTENHAM vs BOLTON</t>
  </si>
  <si>
    <t>    HARTLEPOOL vs SWINDON TOWN</t>
  </si>
  <si>
    <t>   MITO HOLLYHOCK vs R. YAMAGUCHI</t>
  </si>
  <si>
    <t>   SAN TELMO vs TEMPERLEY</t>
  </si>
  <si>
    <t> SANTA CLARA vs MARITIMO</t>
  </si>
  <si>
    <t>       WALSALL vs PORT VALE</t>
  </si>
  <si>
    <t> WEST BROM vs COVENTRY CITY</t>
  </si>
  <si>
    <t> BARI vs PALERMO</t>
  </si>
  <si>
    <t> ITALY - SERIE C - GROUP C</t>
  </si>
  <si>
    <t>  BRIGHTON vs SOUTHAMPTON</t>
  </si>
  <si>
    <t>  ESTORIL vs BELENENSES</t>
  </si>
  <si>
    <t> LILLE vs STRASBOURG</t>
  </si>
  <si>
    <t> METZ vs BREST</t>
  </si>
  <si>
    <t>  REIMS vs MARSEILLE</t>
  </si>
  <si>
    <t> AGROPECUARIO vs INSTITUTO</t>
  </si>
  <si>
    <t>  ALESSANDRIA vs REGGINA</t>
  </si>
  <si>
    <t>     BRESCIA vs SPAL</t>
  </si>
  <si>
    <t>  FROSINONE vs MONZA</t>
  </si>
  <si>
    <t> FLEETWOOD vs SHEFFIELD WED</t>
  </si>
  <si>
    <t>   MANSFIELD vs STEVENAGE</t>
  </si>
  <si>
    <t>   SWINDON TOWN vs FOREST GREEN</t>
  </si>
  <si>
    <t> JEF UTD CHIBA vs R. YAMAGUCHI</t>
  </si>
  <si>
    <t>  FC TOKYO vs GAMBA OSAKA</t>
  </si>
  <si>
    <t>    KYOTO SANGA vs AVISPA FUKUOKA</t>
  </si>
  <si>
    <t>  QP RANGERS vs SHEFFIELD UTD</t>
  </si>
  <si>
    <t> SEVILLA FC vs CADIZ</t>
  </si>
  <si>
    <t> SHIMIZU S-PULSE vs S. HIROSHIMA</t>
  </si>
  <si>
    <t>   AC AJACCIO vs LE HAVRE</t>
  </si>
  <si>
    <t>    BELENENSES vs SPORTING BRAGA</t>
  </si>
  <si>
    <t>   BLACKBURN vs BOURNEMOUTH</t>
  </si>
  <si>
    <t>  BURTON ALBION vs WYCOMBE</t>
  </si>
  <si>
    <t> CARLISLE UTD vs STEVENAGE</t>
  </si>
  <si>
    <t>    COLCHESTER UTD vs WALSALL</t>
  </si>
  <si>
    <t>  GILLINGHAM vs ROTHERHAM</t>
  </si>
  <si>
    <t>  GUINGAMP vs CAEN</t>
  </si>
  <si>
    <t>  HOFFENHEIM vs FREIBURG</t>
  </si>
  <si>
    <t> JEF UTD CHIBA vs OITA TRINITA</t>
  </si>
  <si>
    <t>MILLWALL vs PETERBOROUGH</t>
  </si>
  <si>
    <t>     MONZA vs BENEVENTO</t>
  </si>
  <si>
    <t>   NIORT vs DIJON</t>
  </si>
  <si>
    <t>  NORTHAMPTON vs EXETER CITY</t>
  </si>
  <si>
    <t>  NOTTM FOREST vs SWANSEA CITY</t>
  </si>
  <si>
    <t>  REGGINA vs COMO</t>
  </si>
  <si>
    <t> ROCHDALE vs BRISTOL ROVERS</t>
  </si>
  <si>
    <t>  SOCHAUX vs SC BASTIA</t>
  </si>
  <si>
    <t>             TERNANA vs PERUGIA</t>
  </si>
  <si>
    <t> VICENZA vs LECCE</t>
  </si>
  <si>
    <t>6--1</t>
  </si>
  <si>
    <t>3--4</t>
  </si>
  <si>
    <t>I. RIVADAVIA vs D. DE BELGRANO</t>
  </si>
  <si>
    <t> D. RIESTRA vs VILLA DELMINE</t>
  </si>
  <si>
    <t>over 2,25</t>
  </si>
  <si>
    <t> VALENCIA vs CADIZ</t>
  </si>
  <si>
    <t> FOREST GREEN vs MANSFIELD</t>
  </si>
  <si>
    <t> SOUTH KOREA - K LEAGUE 1</t>
  </si>
  <si>
    <t>SOUTH KOREA - K LEAGUE 1</t>
  </si>
  <si>
    <t>   COLCHESTER UTD vs STEVENAGE</t>
  </si>
  <si>
    <t> SWINDON TOWN vs NEWPORT</t>
  </si>
  <si>
    <t> PORTSMOUTH vs ROTHERHAM</t>
  </si>
  <si>
    <t> NIMES vs SOCHAUX</t>
  </si>
  <si>
    <t> BORDEAUX vs NICE</t>
  </si>
  <si>
    <t>BRAZIL - SERIE B</t>
  </si>
  <si>
    <t> CHAPECOENSE vs CRUZEIRO</t>
  </si>
  <si>
    <t>  GRANADA vs CELTA VIGO</t>
  </si>
  <si>
    <t> LORIENT vs REIMS</t>
  </si>
  <si>
    <t> MACHIDA ZELVIA vs TOKUSHIMA V.</t>
  </si>
  <si>
    <t> MARSEILLE vs LYON</t>
  </si>
  <si>
    <t> TROYES vs LILLE</t>
  </si>
  <si>
    <t>     FULHAM vs LUTON TOWN</t>
  </si>
  <si>
    <t>  RODEZ AVEYRON vs TOULOUSE</t>
  </si>
  <si>
    <t> SALFORD CITY vs MANSFIELD</t>
  </si>
  <si>
    <t> AVISPA FUKUOKA vs FC TOKYO</t>
  </si>
  <si>
    <t> BOURNEMOUTH vs NOTTM FOREST</t>
  </si>
  <si>
    <t>  CHUNGNAM ASAN vs ANYANG</t>
  </si>
  <si>
    <t>SOUTH KOREA - K LEAGUE 2</t>
  </si>
  <si>
    <t> SAGAN TOSU vs CEREZO OSAKA</t>
  </si>
  <si>
    <t>    SHONAN BELLMARE vs SHIMIZU S-PULSE</t>
  </si>
  <si>
    <t> ALBIREX NIIGATA vs Z. KANAZAWA</t>
  </si>
  <si>
    <t>  FAGIANO OKAYAMA vs MITO HOLLYHOCK</t>
  </si>
  <si>
    <t>   VENTFORET KOFU vs T. GUNMA</t>
  </si>
  <si>
    <t> JEONBUK MOTORS vs SEOUL</t>
  </si>
  <si>
    <t>  ASCOLI vs TERNANA</t>
  </si>
  <si>
    <t>  CEREZO OSAKA vs JUBILO IWATA</t>
  </si>
  <si>
    <t>  COSENZA vs CITTADELLA</t>
  </si>
  <si>
    <t>   CROTONE vs PARMA</t>
  </si>
  <si>
    <t>    LILLE vs MONACO</t>
  </si>
  <si>
    <t>   AMIENS vs PARIS FC</t>
  </si>
  <si>
    <t>  ATHLETIC BILBAO vs VALENCIA</t>
  </si>
  <si>
    <t>  BARROW vs NORTHAMPTON</t>
  </si>
  <si>
    <t>  BIRMINGHAM CITY vs BLACKBURN</t>
  </si>
  <si>
    <t> BOURNEMOUTH vs MILLWALL</t>
  </si>
  <si>
    <t> BREST vs STRASBOURG</t>
  </si>
  <si>
    <t> C. SAPPORO vs KYOTO SANGA</t>
  </si>
  <si>
    <t>  CELTA VIGO vs ALAVES</t>
  </si>
  <si>
    <t> MALLORCA vs GRANADA</t>
  </si>
  <si>
    <t> STEVENAGE vs SALFORD CITY</t>
  </si>
  <si>
    <t> STOKE CITY vs COVENTRY CITY</t>
  </si>
  <si>
    <t> SWANSEA CITY vs QP RANGERS</t>
  </si>
  <si>
    <t>   BLACK LEOPARDS vs VENDA FC</t>
  </si>
  <si>
    <t>SOUTH AFRICA - FIRST DIVISION</t>
  </si>
  <si>
    <t> CAPE TOWN SPURS vs PRETORIA U.</t>
  </si>
  <si>
    <t> HUNGRY LIONS vs CAPE TOWN AS</t>
  </si>
  <si>
    <t>INCHEON UTD vs JEONBUK MOTORS</t>
  </si>
  <si>
    <t>JEF UTD CHIBA vs FAGIANO OKAYAMA</t>
  </si>
  <si>
    <t> JEJU UTD vs GIMCHEON SANGMU</t>
  </si>
  <si>
    <t>LORIENT vs MARSEILLE</t>
  </si>
  <si>
    <t>METZ vs LYON</t>
  </si>
  <si>
    <t> REIMS vs LENS</t>
  </si>
  <si>
    <t> T. GUNMA vs TOKUSHIMA V.</t>
  </si>
  <si>
    <t>  TTM vs UTHONGATHI</t>
  </si>
  <si>
    <t>   Z. KANAZAWA vs R. YAMAGUCHI</t>
  </si>
  <si>
    <t> GRANADA vs ATHLETIC BILBAO</t>
  </si>
  <si>
    <t> VALENCIA vs REAL BETIS</t>
  </si>
  <si>
    <t>  BRAGANTINO vs ATLETICO MG</t>
  </si>
  <si>
    <t>BRAZIL - SERIE A</t>
  </si>
  <si>
    <t> ELCHE vs ATLETICO MADRID</t>
  </si>
  <si>
    <t> OSASUNA vs GETAFE</t>
  </si>
  <si>
    <t>  REAL SOCIEDAD vs CADIZ</t>
  </si>
  <si>
    <t> NOVORIZONTINO vs SPORT RECIFE</t>
  </si>
  <si>
    <t>    JUVENTUDE vs PALMEIRAS</t>
  </si>
  <si>
    <t> BRAZIL - SERIE A</t>
  </si>
  <si>
    <t>ATHLETIC BILBAO vs OSASUNA</t>
  </si>
  <si>
    <t>CELTA VIGO vs ELCHE</t>
  </si>
  <si>
    <t>  JEONBUK MOTORS vs GANGWON</t>
  </si>
  <si>
    <t>YOKOHAMA FC vs TOKUSHIMA V.</t>
  </si>
  <si>
    <t>  BOTAFOGO vs FORTALEZA</t>
  </si>
  <si>
    <t>  INCHEON UTD vs DAEGU</t>
  </si>
  <si>
    <t>  GANGWON vs SEOUL</t>
  </si>
  <si>
    <t>POHANG STEELERS vs JEONBUK MOTORS</t>
  </si>
  <si>
    <t> ATLAS vs G. LAMADRID</t>
  </si>
  <si>
    <t>ARGENTINA - PRIMERA C - APERTURA</t>
  </si>
  <si>
    <t> CEREZO OSAKA vs GAMBA OSAKA</t>
  </si>
  <si>
    <t>  GIMCHEON SANGMU vs ULSAN</t>
  </si>
  <si>
    <t> JEONNAM DRAGONS vs ANSAN GREENERS</t>
  </si>
  <si>
    <t> SOUTH KOREA - K LEAGUE 2</t>
  </si>
  <si>
    <t> LENS vs MONACO</t>
  </si>
  <si>
    <t> LORIENT vs TROYES</t>
  </si>
  <si>
    <t> MARSEILLE vs STRASBOURG</t>
  </si>
  <si>
    <t>  POHANG STEELERS vs INCHEON UTD</t>
  </si>
  <si>
    <t> S. HIROSHIMA vs KYOTO SANGA</t>
  </si>
  <si>
    <t> SHIMIZU S-PULSE vs NAGOYA G.</t>
  </si>
  <si>
    <t> Z. KANAZAWA vs M. YAMAGATA</t>
  </si>
  <si>
    <t> AVISPA FUKUOKA vs YOKOHAMA M.</t>
  </si>
  <si>
    <t>     SHONAN BELLMARE vs VISSEL KOBE</t>
  </si>
  <si>
    <t>    FC BARCELONA vs VILLARREAL</t>
  </si>
  <si>
    <t>   MACHIDA ZELVIA vs T. GUNMA</t>
  </si>
  <si>
    <t>  PONTE PRETA vs CHAPECOENSE</t>
  </si>
  <si>
    <t> BRAZIL - SERIE B</t>
  </si>
  <si>
    <t>   C. SAPPORO vs KASHIWA REYSOL</t>
  </si>
  <si>
    <t>  CEREZO OSAKA vs URAWA RD</t>
  </si>
  <si>
    <t>  GAMBA OSAKA vs S. HIROSHIMA</t>
  </si>
  <si>
    <t>NAGOYA G. vs AVISPA FUKUOKA</t>
  </si>
  <si>
    <t>SHIMIZU S-PULSE vs FC TOKYO</t>
  </si>
  <si>
    <t> TOCHIGI SC vs MACHIDA ZELVIA</t>
  </si>
  <si>
    <t>  TOKYO VERDY vs Z. KANAZAWA</t>
  </si>
  <si>
    <t>  GOIAS vs BRAGANTINO</t>
  </si>
  <si>
    <t>PORTUGUESA RJ vs CIANORTE</t>
  </si>
  <si>
    <t> BRAZIL - SERIE D</t>
  </si>
  <si>
    <t> R. KUMAMOTO vs VENTFORET KOFU</t>
  </si>
  <si>
    <t>   TOKYO VERDY vs OMIYA ARDIJA</t>
  </si>
  <si>
    <t>  ARGENTINO MERLO vs LUJAN</t>
  </si>
  <si>
    <t>   FC TOKYO vs KASHIMA ANTLERS</t>
  </si>
  <si>
    <t>G. LAMADRID vs CLAYPOLE</t>
  </si>
  <si>
    <t> INCHEON UTD vs SEONGNAM</t>
  </si>
  <si>
    <t> JEF UTD CHIBA vs MITO HOLLYHOCK</t>
  </si>
  <si>
    <t>  KYOTO SANGA vs K. FRONTALE</t>
  </si>
  <si>
    <t> LEANDRO N. ALEM vs MIDLAND</t>
  </si>
  <si>
    <t>MACHIDA ZELVIA vs BLAUBLITZ AKITA</t>
  </si>
  <si>
    <t>  MATSUMOTO Y. vs FC IMABARI</t>
  </si>
  <si>
    <t>JAPAN - J3 LEAGUE</t>
  </si>
  <si>
    <t> VISSEL KOBE vs C. SAPPORO</t>
  </si>
  <si>
    <t>  SUPERSPORT UTD vs ORLANDO PIRATES</t>
  </si>
  <si>
    <t>SOUTH AFRICA - PREMIER DIVISION</t>
  </si>
  <si>
    <t> FORTALEZA vs CEARA</t>
  </si>
  <si>
    <t> DAEJEON KORAIL vs DANGJIN CITIZEN</t>
  </si>
  <si>
    <t>SOUTH KOREA - K3 LEAGUE</t>
  </si>
  <si>
    <t>  FAGIANO OKAYAMA vs Z. KANAZAWA</t>
  </si>
  <si>
    <t>    TOKUSHIMA V. vs ALBIREX NIIGATA</t>
  </si>
  <si>
    <t> APARECIDENSE vs EC SAO JOSE</t>
  </si>
  <si>
    <t> BRAZIL - SERIE C</t>
  </si>
  <si>
    <t> ASA vs JUAZEIRENSE</t>
  </si>
  <si>
    <t>BRAZIL - SERIE D</t>
  </si>
  <si>
    <t> BLAUBLITZ AKITA vs R. KUMAMOTO</t>
  </si>
  <si>
    <t>    BRAGANTINO vs INTERNACIONAL</t>
  </si>
  <si>
    <t>   BUSAN IPARK vs ANSAN GREENERS</t>
  </si>
  <si>
    <t> CIANORTE vs PORTUGUESA RJ</t>
  </si>
  <si>
    <t>   D. LAFERRERE vs ARGENTINO MERLO</t>
  </si>
  <si>
    <t> OITA TRINITA vs MACHIDA ZELVIA</t>
  </si>
  <si>
    <t> PEROLAS NEGRAS vs OESTE</t>
  </si>
  <si>
    <t>   POCHEON vs CHEONAN CITY</t>
  </si>
  <si>
    <t> SOUTH KOREA - K3 LEAGUE</t>
  </si>
  <si>
    <t>SANTA CRUZ vs SERGIPE</t>
  </si>
  <si>
    <t> T. MIYAZAKI vs NAGANO PARCEIRO</t>
  </si>
  <si>
    <t>  TOCHIGI SC vs V-V. NAGASAKI</t>
  </si>
  <si>
    <t> SEOUL E-LAND vs JEONNAM DRAGONS</t>
  </si>
  <si>
    <t> NAUTICO vs VASCO DA GAMA</t>
  </si>
  <si>
    <t>   GREMIO vs NOVORIZONTINO</t>
  </si>
  <si>
    <t>  NAUTICO vs VASCO DA GAMA</t>
  </si>
  <si>
    <t>    FLUMINENSE vs ATLETICO MG</t>
  </si>
  <si>
    <t> FORTALEZA vs GOIAS</t>
  </si>
  <si>
    <t> SANTOS vs INTERNACIONAL</t>
  </si>
  <si>
    <t>  CHAPECOENSE vs CRICIUMA</t>
  </si>
  <si>
    <t>  FORTALEZA vs GOIAS</t>
  </si>
  <si>
    <t>  AFOGADOS vs SOUSA</t>
  </si>
  <si>
    <t>  CUIABA vs BRAGANTINO</t>
  </si>
  <si>
    <t>  INTERNACIONAL vs FLAMENGO</t>
  </si>
  <si>
    <t>  LEANDRO N. ALEM vs EXCURSIONISTAS</t>
  </si>
  <si>
    <t>   MACHIDA ZELVIA vs R. KUMAMOTO</t>
  </si>
  <si>
    <t>  MITO HOLLYHOCK vs M. YAMAGATA</t>
  </si>
  <si>
    <t>   NAGANO PARCEIRO vs EHIME FC</t>
  </si>
  <si>
    <t> S. ITALIANO vs LINIERS</t>
  </si>
  <si>
    <t>  SIHEUNG CITIZEN vs GANGNEUNG CITY</t>
  </si>
  <si>
    <t>  T. GUNMA vs TOCHIGI SC</t>
  </si>
  <si>
    <t>    BOTAFOGO SP vs APARECIDENSE</t>
  </si>
  <si>
    <t>   JUVENTUDE vs SANTOS</t>
  </si>
  <si>
    <t>  BOTAFOGO vs SAO PAULO</t>
  </si>
  <si>
    <t>  VILA NOVA vs OPERARIO PR</t>
  </si>
  <si>
    <t>  GIMCHEON SANGMU vs SUWON CITY</t>
  </si>
  <si>
    <t>  PACAJUS vs JUVENTUDE</t>
  </si>
  <si>
    <t>  ANYANG vs DAEJEON CITIZEN</t>
  </si>
  <si>
    <t>  APARECIDENSE vs PAYSANDU</t>
  </si>
  <si>
    <t>BRAZIL - SERIE C</t>
  </si>
  <si>
    <t> CUIABA vs CEARA</t>
  </si>
  <si>
    <t> EHIME FC vs MATSUMOTO Y.</t>
  </si>
  <si>
    <t> JAPAN - J3 LEAGUE</t>
  </si>
  <si>
    <t> GANGNEUNG CITY vs CHEONAN CITY</t>
  </si>
  <si>
    <t>  IG MORIOKA vs TOKUSHIMA V.</t>
  </si>
  <si>
    <t>   JEF UTD CHIBA vs OMIYA ARDIJA</t>
  </si>
  <si>
    <t> JUBILO IWATA vs SAGAN TOSU</t>
  </si>
  <si>
    <t> S. HIROSHIMA vs CEREZO OSAKA</t>
  </si>
  <si>
    <t>  SHIMIZU S-PULSE vs AVISPA FUKUOKA</t>
  </si>
  <si>
    <t>TOCHIGI SC vs OITA TRINITA</t>
  </si>
  <si>
    <t> ATLETICO GO vs JUVENTUDE</t>
  </si>
  <si>
    <t>  ATLETICO MG vs FLAMENGO</t>
  </si>
  <si>
    <t> BOTAFOGO PB vs ATLETICO CE</t>
  </si>
  <si>
    <t> CSE vs ASA</t>
  </si>
  <si>
    <t>FORTALEZA vs AMERICA MG</t>
  </si>
  <si>
    <t>  LANUS vs COLON SANTA FE</t>
  </si>
  <si>
    <t> ARGENTINA - LIGA PROFESIONAL</t>
  </si>
  <si>
    <t>   SANTOS vs BRAGANTINO</t>
  </si>
  <si>
    <t>  TIGRE vs BANFIELD</t>
  </si>
  <si>
    <t>CHAPECOENSE vs CRB</t>
  </si>
  <si>
    <t> DAEGU vs JEJU UTD</t>
  </si>
  <si>
    <t> GIMPO vs JEONNAM DRAGONS</t>
  </si>
  <si>
    <t>      PROSPERA CRICIU vs AZURIZ</t>
  </si>
  <si>
    <t>  GIMPO vs JEONNAM DRAGONS</t>
  </si>
  <si>
    <t> SEOUL E-LAND vs ANSAN GREENERS</t>
  </si>
  <si>
    <t>  DAEJEON KORAIL vs GANGNEUNG CITY</t>
  </si>
  <si>
    <t>  VASCO DA GAMA vs OPERARIO PR</t>
  </si>
  <si>
    <t> ANYANG vs SEOUL E-LAND</t>
  </si>
  <si>
    <t> ATHLETICO PR vs BRAGANTINO</t>
  </si>
  <si>
    <t>DANGJIN CITIZEN vs ULSAN CITIZEN</t>
  </si>
  <si>
    <t> GREMIO ANAPOLIS vs COSTA RICA - MS</t>
  </si>
  <si>
    <t> MITO HOLLYHOCK vs FAGIANO OKAYAMA</t>
  </si>
  <si>
    <t>  PORTUGUESA RJ vs PARANA</t>
  </si>
  <si>
    <t>  R. KUMAMOTO vs OITA TRINITA</t>
  </si>
  <si>
    <t> REAL NOROESTE vs INTER LIMEIRA</t>
  </si>
  <si>
    <t> SANTO ANDRE vs CIANORTE</t>
  </si>
  <si>
    <t> SEOUL vs INCHEON UTD</t>
  </si>
  <si>
    <t>    VASCO DA GAMA vs OPERARIO PR</t>
  </si>
  <si>
    <t>  ATLETICO CE vs YPIRANGA</t>
  </si>
  <si>
    <t> BOTAFOGO vs FLUMINENSE</t>
  </si>
  <si>
    <t> C. SAPPORO vs GAMBA OSAKA</t>
  </si>
  <si>
    <t> CEARA vs ATLETICO GO</t>
  </si>
  <si>
    <t>   CEREZO OSAKA vs SHIMIZU S-PULSE</t>
  </si>
  <si>
    <t> GIMHAE vs CHANGWON</t>
  </si>
  <si>
    <t> GLOBO vs AFOGADOS</t>
  </si>
  <si>
    <t>  GYEONGJU HNP vs BUSAN TRANSPORT</t>
  </si>
  <si>
    <t> HWASEONG vs MOKPO CITY</t>
  </si>
  <si>
    <t>   JEF UTD CHIBA vs TOKYO VERDY</t>
  </si>
  <si>
    <t> KYOTO SANGA vs SHONAN BELLMARE</t>
  </si>
  <si>
    <t> R. YAMAGUCHI vs VENTFORET KOFU</t>
  </si>
  <si>
    <t>T. MIYAZAKI vs FC GIFU</t>
  </si>
  <si>
    <t> TOKUSHIMA V. vs T. GUNMA</t>
  </si>
  <si>
    <t> YOKOHAMA FC vs ALBIREX NIIGATA</t>
  </si>
  <si>
    <t>OPERARIO PR vs CHAPECOENSE</t>
  </si>
  <si>
    <t> CHAPECOENSE vs SAMPAIO CORREA</t>
  </si>
  <si>
    <t> GAMBA OSAKA vs S. HIROSHIMA</t>
  </si>
  <si>
    <t>  NAUTICO vs CRICIUMA</t>
  </si>
  <si>
    <t>DAY</t>
  </si>
  <si>
    <t>OPERATIONS</t>
  </si>
  <si>
    <t>2--4</t>
  </si>
  <si>
    <t>6--2</t>
  </si>
  <si>
    <t>7--0</t>
  </si>
  <si>
    <t>2--6</t>
  </si>
  <si>
    <t>4--2</t>
  </si>
  <si>
    <t>1--6</t>
  </si>
  <si>
    <t> DEPORTIVO MORON vs E. CASEROS</t>
  </si>
  <si>
    <t>  VILLA DALMINE vs CA GUEMES</t>
  </si>
  <si>
    <t>  BUCHEON FC vs DAEJEON CITIZEN</t>
  </si>
  <si>
    <t>  CEARA vs INTERNACIONAL</t>
  </si>
  <si>
    <t>    FAGIANO OKAYAMA vs R. KUMAMOTO</t>
  </si>
  <si>
    <t>  FLUMINENSE PI vs CASTANHAL</t>
  </si>
  <si>
    <t>  FLUMINENSE vs CORINTHIANS</t>
  </si>
  <si>
    <t>  GIMHAE vs MOKPO CITY</t>
  </si>
  <si>
    <t> GIMPO vs GWANGJU</t>
  </si>
  <si>
    <t> GYEONGJU HNP vs SIHEUNG CITIZEN</t>
  </si>
  <si>
    <t>IG MORIOKA vs OMIYA ARDIJA</t>
  </si>
  <si>
    <t>   IWAKI vs T. MIYAZAKI</t>
  </si>
  <si>
    <t>   JUVENTUDE vs ATLETICO MG</t>
  </si>
  <si>
    <t>    MITO HOLLYHOCK vs YOKOHAMA FC</t>
  </si>
  <si>
    <t>  NAUTICO vs NOVORIZONTINO</t>
  </si>
  <si>
    <t> OITA TRINITA vs JEF UTD CHIBA</t>
  </si>
  <si>
    <t> REAL NOROESTE vs FERROVIARIA</t>
  </si>
  <si>
    <t>  T. GUNMA vs ALBIREX NIIGATA</t>
  </si>
  <si>
    <t> TIGRE vs T. DE CORDOBA</t>
  </si>
  <si>
    <t>ARGENTINA - LIGA PROFESIONAL</t>
  </si>
  <si>
    <t>  Z. KANAZAWA vs TOKUSHIMA V.</t>
  </si>
  <si>
    <t>   AMERICA MG vs GOIAS</t>
  </si>
  <si>
    <t> CEARA vs INTERNACIONAL</t>
  </si>
  <si>
    <t> CIANORTE vs OESTE</t>
  </si>
  <si>
    <t> FLUMINENSE PI vs CASTANHAL</t>
  </si>
  <si>
    <t> PALMEIRAS vs ATHLETICO PR</t>
  </si>
  <si>
    <t> POCHEON vs ULSAN CITIZEN</t>
  </si>
  <si>
    <t> PONTE PRETA vs TOMBENSE</t>
  </si>
  <si>
    <t>  POUSO ALEGRE vs URT</t>
  </si>
  <si>
    <t>  AMERICA MG vs GOIAS</t>
  </si>
  <si>
    <t>   APARECIDENSE vs ABC</t>
  </si>
  <si>
    <t> ARSENAL SARANDI vs ESTUDIANTES</t>
  </si>
  <si>
    <t>  ANYANG vs CHUNGNAM ASAN</t>
  </si>
  <si>
    <t> FAGIANO OKAYAMA vs OMIYA ARDIJA</t>
  </si>
  <si>
    <t> MACHIDA ZELVIA vs MITO HOLLYHOCK</t>
  </si>
  <si>
    <t>R. KUMAMOTO vs TOKUSHIMA V.</t>
  </si>
  <si>
    <t>  R. YAMAGUCHI vs OITA TRINITA</t>
  </si>
  <si>
    <t> SHONAN BELLMARE vs GAMBA OSAKA</t>
  </si>
  <si>
    <t>V-V. NAGASAKI vs M. YAMAGATA</t>
  </si>
  <si>
    <t>VEGALTA SENDAI vs VENTFORET KOFU</t>
  </si>
  <si>
    <t>  BUSAN TRANSPORT vs GIMHAE</t>
  </si>
  <si>
    <t> CHEONAN CITY vs GYEONGJU HNP</t>
  </si>
  <si>
    <t>   FLUMINENSE vs CEARA</t>
  </si>
  <si>
    <t> GAINARE TOTTORI vs G. KITAKYUSHU</t>
  </si>
  <si>
    <t> JUBILO IWATA vs VISSEL KOBE</t>
  </si>
  <si>
    <t>  JUVENTUDE vs TUNA LUSO</t>
  </si>
  <si>
    <t>    SIHEUNG CITIZEN vs HWASEONG</t>
  </si>
  <si>
    <t>  T. DE CORDOBA vs BARRACAS C.</t>
  </si>
  <si>
    <t>TOMBENSE vs CHAPECOENSE</t>
  </si>
  <si>
    <t>   ASA vs SANTA CRUZ</t>
  </si>
  <si>
    <t>  ATLETICO CE vs REMO</t>
  </si>
  <si>
    <t>   ATLETICO MG vs SAO PAULO</t>
  </si>
  <si>
    <t> AVISPA FUKUOKA vs KYOTO SANGA</t>
  </si>
  <si>
    <t>   C. SAPPORO vs KASHIMA ANTLERS</t>
  </si>
  <si>
    <t>   CASTANHAL vs PACAJUS</t>
  </si>
  <si>
    <t>CHUNGNAM ASAN vs JEONNAM DRAGONS</t>
  </si>
  <si>
    <t>  CUIABA vs BOTAFOGO</t>
  </si>
  <si>
    <t> EHIME FC vs T. MIYAZAKI</t>
  </si>
  <si>
    <t> FLUMINENSE vs CEARA</t>
  </si>
  <si>
    <t>  FORTALEZA vs PALMEIRAS</t>
  </si>
  <si>
    <t>  JEF UTD CHIBA vs TOCHIGI SC</t>
  </si>
  <si>
    <t> MITO HOLLYHOCK vs Z. KANAZAWA</t>
  </si>
  <si>
    <t>  OITA TRINITA vs FAGIANO OKAYAMA</t>
  </si>
  <si>
    <t>  S. HIROSHIMA vs SHONAN BELLMARE</t>
  </si>
  <si>
    <t> SANTOS vs ATLETICO GO</t>
  </si>
  <si>
    <t>   T. DE CORDOBA vs BARRACAS C.</t>
  </si>
  <si>
    <t>TOKUSHIMA V. vs YOKOHAMA FC</t>
  </si>
  <si>
    <t>  CHANGWON vs BUSAN TRANSPORT</t>
  </si>
  <si>
    <t> A. ALAGOINAS vs ASA</t>
  </si>
  <si>
    <t>  CAXIAS vs AZURIZ</t>
  </si>
  <si>
    <t>  GAMBA OSAKA vs CEREZO OSAKA</t>
  </si>
  <si>
    <t>  GIMHAE vs SIHEUNG CITIZEN</t>
  </si>
  <si>
    <t>    ITUANO vs LONDRINA</t>
  </si>
  <si>
    <t>     NAGOYA G. vs K. FRONTALE</t>
  </si>
  <si>
    <t>  PROSPERA CRICIU vs CASCAVEL</t>
  </si>
  <si>
    <t>  SHIMIZU S-PULSE vs URAWA RD</t>
  </si>
  <si>
    <t> SHONAN BELLMARE vs AVISPA FUKUOKA</t>
  </si>
  <si>
    <t>    TOKYO VERDY vs TOKUSHIMA V.</t>
  </si>
  <si>
    <t>    VENTFORET KOFU vs MITO HOLLYHOCK</t>
  </si>
  <si>
    <t>  Z. KANAZAWA vs ALBIREX NIIGATA</t>
  </si>
  <si>
    <t>   APARECIDENSE vs ALTOS</t>
  </si>
  <si>
    <t>   BLAUBLITZ AKITA vs M. YAMAGATA</t>
  </si>
  <si>
    <t> CEARA vs CORINTHIANS</t>
  </si>
  <si>
    <t>   FAGIANO OKAYAMA vs TOCHIGI SC</t>
  </si>
  <si>
    <t>  FC RYUKYU vs OMIYA ARDIJA</t>
  </si>
  <si>
    <t> FLUMINENSE PI vs JUVENTUDE</t>
  </si>
  <si>
    <t>   HWASEONG vs CHEONAN CITY</t>
  </si>
  <si>
    <t>   KYOTO SANGA vs S. HIROSHIMA</t>
  </si>
  <si>
    <t>  MATSUMOTO Y. vs FUKUSHIMA UTD</t>
  </si>
  <si>
    <t> NAUTICO vs CHAPECOENSE</t>
  </si>
  <si>
    <t> TIGRE vs ESTUDIANTES</t>
  </si>
  <si>
    <t>   YOKOHAMA FC vs JEF UTD CHIBA</t>
  </si>
  <si>
    <t>   PLATENSE vs CENTRAL CORDOBA</t>
  </si>
  <si>
    <t>  TOMBENSE vs CRICIUMA</t>
  </si>
  <si>
    <t>  ATHLETICO PR vs ATLETICO GO</t>
  </si>
  <si>
    <t>  CHAPECOENSE vs GUARANI</t>
  </si>
  <si>
    <t>   CUIABA vs ATLETICO MG</t>
  </si>
  <si>
    <t>  ESTUDIANTES vs BARRACAS C.</t>
  </si>
  <si>
    <t> GOIAS vs FLUMINENSE</t>
  </si>
  <si>
    <t>  NOVORIZONTINO vs OPERARIO PR</t>
  </si>
  <si>
    <t> PONTE PRETA vs NAUTICO</t>
  </si>
  <si>
    <t>   ASA vs AFOGADOS</t>
  </si>
  <si>
    <t>  BAHIA DE FEIRA vs COSTA RICA - MS</t>
  </si>
  <si>
    <t> CRB vs NOVORIZONTINO</t>
  </si>
  <si>
    <t>                   CIANORTE vs NOVA IGUAÇU</t>
  </si>
  <si>
    <t>     SÃO LUIZ vs G. JUVENTUS</t>
  </si>
  <si>
    <t>  BAHIA DE FEIRA vs NOVA VENECIA</t>
  </si>
  <si>
    <t> AZURIZ vs SÃO LUIZ</t>
  </si>
  <si>
    <t>  NOVA IGUAÇU vs SANTO ANDRE</t>
  </si>
  <si>
    <t>  PARANA vs NOVA IGUAÇU</t>
  </si>
  <si>
    <t>   INTER LIMEIRA vs NOVA VENECIA</t>
  </si>
  <si>
    <t>  AFOGADOS vs AMERICA RN</t>
  </si>
  <si>
    <t> INTER LIMEIRA vs NOVA VENECIA</t>
  </si>
  <si>
    <t> PACAJUS vs TOCANTINAPOLIS</t>
  </si>
  <si>
    <t>  ATLETICO CE vs MANAUS</t>
  </si>
  <si>
    <t>  CASCAVEL vs PARANA</t>
  </si>
  <si>
    <t> ITUANO vs CHAPECOENSE</t>
  </si>
  <si>
    <t> MITO HOLLYHOCK vs OITA TRINITA</t>
  </si>
  <si>
    <t> SAO PAULO vs GOIAS</t>
  </si>
  <si>
    <t> TOCHIGI SC vs R. YAMAGUCHI</t>
  </si>
  <si>
    <t>     FORTALEZA vs SANTOS</t>
  </si>
  <si>
    <t> GUARANI vs BRUSQUE</t>
  </si>
  <si>
    <t>  JEONNAM DRAGONS vs BUSAN IPARK</t>
  </si>
  <si>
    <t>  OPERARIO LTDA vs POUSO ALEGRE</t>
  </si>
  <si>
    <t> PALMEIRAS vs INTERNACIONAL</t>
  </si>
  <si>
    <t>   SANTA CRUZ vs RETRO</t>
  </si>
  <si>
    <t>   TIGRE vs PLATENSE</t>
  </si>
  <si>
    <t> CRICIUMA vs CSA</t>
  </si>
  <si>
    <t>  FORTALEZA vs SANTOS</t>
  </si>
  <si>
    <t> SAN LORENZO vs T. DE CORDOBA</t>
  </si>
  <si>
    <t> UNION SANTA FE vs GODOY CRUZ</t>
  </si>
  <si>
    <t>   CHAPECOENSE vs GREMIO</t>
  </si>
  <si>
    <t>  CRICIUMA vs CSA</t>
  </si>
  <si>
    <t>  UNION SANTA FE vs GODOY CRUZ</t>
  </si>
  <si>
    <t> ARGENTINOS JRS vs SAN LORENZO</t>
  </si>
  <si>
    <t>    CEARA vs PALMEIRAS</t>
  </si>
  <si>
    <t> CEREZO OSAKA vs AVISPA FUKUOKA</t>
  </si>
  <si>
    <t> CSA vs ITUANO</t>
  </si>
  <si>
    <t>  GAMBA OSAKA vs KYOTO SANGA</t>
  </si>
  <si>
    <t> LONDRINA vs CRICIUMA</t>
  </si>
  <si>
    <t> MANAUS vs BOTAFOGO PB</t>
  </si>
  <si>
    <t>  MITO HOLLYHOCK vs OMIYA ARDIJA</t>
  </si>
  <si>
    <t> PARANA vs CASCAVEL</t>
  </si>
  <si>
    <t> POUSO ALEGRE vs OPERARIO LTDA</t>
  </si>
  <si>
    <t>  TOCHIGI SC vs TOKUSHIMA V.</t>
  </si>
  <si>
    <t> V-V. NAGASAKI vs ALBIREX NIIGATA</t>
  </si>
  <si>
    <t> ANYANG vs BUSAN IPARK</t>
  </si>
  <si>
    <t> ASA vs AFOGADOS</t>
  </si>
  <si>
    <t>  FLORESTA vs BRASIL DE P.</t>
  </si>
  <si>
    <t>  INTERNACIONAL vs ATLETICO MG</t>
  </si>
  <si>
    <t>    PLATENSE vs BARRACAS C.</t>
  </si>
  <si>
    <t>  POUSO ALEGRE vs OPERARIO LTDA</t>
  </si>
  <si>
    <t> Z. KANAZAWA vs BLAUBLITZ AKITA</t>
  </si>
  <si>
    <t> BUCHEON FC vs GYEONGNAM</t>
  </si>
  <si>
    <t>   DEFENSA Y J. vs ARSENAL SARANDI</t>
  </si>
  <si>
    <t>  ROSARIO CENTRAL vs CENTRAL CORDOBA</t>
  </si>
  <si>
    <t>   GUARANI vs GREMIO</t>
  </si>
  <si>
    <t>     ALBIREX NIIGATA vs TOKUSHIMA V.</t>
  </si>
  <si>
    <t>   ATLETICO GO vs BRAGANTINO</t>
  </si>
  <si>
    <t>  BAHIA vs CSA</t>
  </si>
  <si>
    <t>  CEREZO OSAKA vs VISSEL KOBE</t>
  </si>
  <si>
    <t>    GUARANI vs GREMIO</t>
  </si>
  <si>
    <t> MACHIDA ZELVIA vs OITA TRINITA</t>
  </si>
  <si>
    <t> R. YAMAGUCHI vs M. YAMAGATA</t>
  </si>
  <si>
    <t>   UNION SANTA FE vs VELEZ SARSFIELD</t>
  </si>
  <si>
    <t>   VENTFORET KOFU vs FC RYUKYU</t>
  </si>
  <si>
    <t> ATLETICO MG vs ATHLETICO PR</t>
  </si>
  <si>
    <t> CHUNGNAM ASAN vs GWANGJU</t>
  </si>
  <si>
    <t>    FORTALEZA vs INTERNACIONAL</t>
  </si>
  <si>
    <t> PALMEIRAS vs GOIAS</t>
  </si>
  <si>
    <t>  PARANA vs POUSO ALEGRE</t>
  </si>
  <si>
    <t>  R. KUMAMOTO vs TOCHIGI SC</t>
  </si>
  <si>
    <t>  REAL NOROESTE vs CAXIAS</t>
  </si>
  <si>
    <t>   REMO vs APARECIDENSE</t>
  </si>
  <si>
    <t> T. GUNMA vs JEF UTD CHIBA</t>
  </si>
  <si>
    <t> BOTAFOGO PB vs FIGUEIRENSE</t>
  </si>
  <si>
    <t>5--3</t>
  </si>
  <si>
    <t>  NOVA IGUACU vs PORTUGUESA RJ</t>
  </si>
  <si>
    <t>MARCALIO DIAS vs PROSPERA CRICIU</t>
  </si>
  <si>
    <t>PEROLAS NEGRAS vs NOVA IGUACU</t>
  </si>
  <si>
    <t>  COLON SANTA FE vs ARSENAL SARANDI</t>
  </si>
  <si>
    <t> PATRONATO vs SAN LORENZO</t>
  </si>
  <si>
    <t>   PLATENSE vs BANFIELD</t>
  </si>
  <si>
    <t>    APARECIDENSE vs BOTAFOGO PB</t>
  </si>
  <si>
    <t>      CORINTHIANS vs PALMEIRAS</t>
  </si>
  <si>
    <t>  FAGIANO OKAYAMA vs R. YAMAGUCHI</t>
  </si>
  <si>
    <t> FC TOKYO vs CEREZO OSAKA</t>
  </si>
  <si>
    <t>  M. YAMAGATA vs Z. KANAZAWA</t>
  </si>
  <si>
    <t>  VENTFORET KOFU vs R. KUMAMOTO</t>
  </si>
  <si>
    <t>  CEARA vs FORTALEZA</t>
  </si>
  <si>
    <t>  CORINTHIANS vs PALMEIRAS</t>
  </si>
  <si>
    <t>  GAMBA OSAKA vs SHIMIZU S-PULSE</t>
  </si>
  <si>
    <t> KASHIMA ANTLERS vs AVISPA FUKUOKA</t>
  </si>
  <si>
    <t>   SAGAN TOSU vs NAGOYA G.</t>
  </si>
  <si>
    <t>   M. YAMAGATA vs Z. KANAZAWA</t>
  </si>
  <si>
    <t> ANYANG vs BUCHEON FC</t>
  </si>
  <si>
    <t> SAN LORENZO vs PLATENSE</t>
  </si>
  <si>
    <t>CRAWLEY TOWN vs NORTHAMPTON</t>
  </si>
  <si>
    <t>  GRIMSBY vs CARLISLE UTD</t>
  </si>
  <si>
    <t>  NEWPORT vs SALFORD CITY</t>
  </si>
  <si>
    <t>  ARSENAL SARANDI vs RIVER PLATE</t>
  </si>
  <si>
    <t> CHUNGNAM ASAN vs GIMPO</t>
  </si>
  <si>
    <t> GYEONGNAM vs DAEJEON CITIZEN</t>
  </si>
  <si>
    <t> JEF UTD CHIBA vs VENTFORET KOFU</t>
  </si>
  <si>
    <t>   ARSENAL SARANDI vs RIVER PLATE</t>
  </si>
  <si>
    <t> BARRACAS C. vs DEFENSA Y J.</t>
  </si>
  <si>
    <t>  ATLETICO MG vs GOIAS</t>
  </si>
  <si>
    <t> COLON SANTA FE vs TIGRE</t>
  </si>
  <si>
    <t> FC RYUKYU vs M. YAMAGATA</t>
  </si>
  <si>
    <t> G. KITAKYUSHU vs MATSUMOTO Y.</t>
  </si>
  <si>
    <t> JEF UTD CHIBA vs TOKUSHIMA V.</t>
  </si>
  <si>
    <t> OMIYA ARDIJA vs MACHIDA ZELVIA</t>
  </si>
  <si>
    <t> SEOUL E-LAND vs GWANGJU</t>
  </si>
  <si>
    <t>   SHONAN BELLMARE vs KASHIMA ANTLERS</t>
  </si>
  <si>
    <t>  VITORIA vs PAYSANDU</t>
  </si>
  <si>
    <t>   YOKOHAMA FC vs FAGIANO OKAYAMA</t>
  </si>
  <si>
    <t>   G. KITAKYUSHU vs MATSUMOTO Y.</t>
  </si>
  <si>
    <t>  JUVENTUDE vs BOTAFOGO</t>
  </si>
  <si>
    <t> SHONAN BELLMARE vs KASHIMA ANTLERS</t>
  </si>
  <si>
    <t>   MITO HOLLYHOCK vs OITA TRINITA</t>
  </si>
  <si>
    <t>  RACING CLUB vs SAN LORENZO</t>
  </si>
  <si>
    <t>  ROSARIO CENTRAL vs BANFIELD</t>
  </si>
  <si>
    <t> TOKYO VERDY vs TOKUSHIMA V.</t>
  </si>
  <si>
    <t> ARSENAL SARANDI vs HURACAN</t>
  </si>
  <si>
    <t> SAGAN TOSU vs AVISPA FUKUOKA</t>
  </si>
  <si>
    <t> BANFIELD vs DEFENSA Y J.</t>
  </si>
  <si>
    <t>  CARDIFF CITY vs PRESTON</t>
  </si>
  <si>
    <t>  FLUMINENSE vs PALMEIRAS</t>
  </si>
  <si>
    <t>     MACHIDA ZELVIA vs YOKOHAMA FC</t>
  </si>
  <si>
    <t>  MIDDLESBROUGH vs SWANSEA CITY</t>
  </si>
  <si>
    <t> SAN LORENZO vs ROSARIO CENTRAL</t>
  </si>
  <si>
    <t> SHIMIZU S-PULSE vs KYOTO SANGA</t>
  </si>
  <si>
    <t> SUNDERLAND vs NORWICH CITY</t>
  </si>
  <si>
    <t> TIGRE vs RIVER PLATE</t>
  </si>
  <si>
    <t>  TOKUSHIMA V. vs R. YAMAGUCHI</t>
  </si>
  <si>
    <t>   V-V. NAGASAKI vs TOCHIGI SC</t>
  </si>
  <si>
    <t> VEGALTA SENDAI vs JEF UTD CHIBA</t>
  </si>
  <si>
    <t>  WIGAN ATHLETIC vs BURNLEY</t>
  </si>
  <si>
    <t> BLAUBLITZ AKITA vs OITA TRINITA</t>
  </si>
  <si>
    <t> CUIABA vs SANTOS</t>
  </si>
  <si>
    <t>FLUMINENSE vs PALMEIRAS</t>
  </si>
  <si>
    <t> INDEPENDIENTE vs VELEZ SARSFIELD</t>
  </si>
  <si>
    <t>     JEONNAM DRAGONS vs CHUNGNAM ASAN</t>
  </si>
  <si>
    <t>3--3</t>
  </si>
  <si>
    <t>LEAGUE PROFIT +</t>
  </si>
  <si>
    <t>TOTAL DE ENTRADA</t>
  </si>
  <si>
    <t>PROFIT/LOSS</t>
  </si>
  <si>
    <t>%</t>
  </si>
  <si>
    <t>CAPITAL</t>
  </si>
  <si>
    <t> PORTUGUESA RJ vs NOVA VENECIA</t>
  </si>
  <si>
    <t>5--2</t>
  </si>
  <si>
    <t>  JACUIPENSE vs AMERICA RN</t>
  </si>
  <si>
    <t>AIMORE vs PORTUGUESA RJ</t>
  </si>
  <si>
    <t> TOCANTINiPOLIS vs SaO RAIMUNDO AM</t>
  </si>
  <si>
    <t> BRASILIENSE vs NOVA VENeCIA</t>
  </si>
  <si>
    <t> CSA vs BRUSQUE</t>
  </si>
  <si>
    <t> CHAPECOENSE vs NOVORIZONTINO</t>
  </si>
  <si>
    <t> CRICIUMA vs GUARANI</t>
  </si>
  <si>
    <t>  NAUTICO vs CRB</t>
  </si>
  <si>
    <t>VILA NOVA vs LONDRINA</t>
  </si>
  <si>
    <t> NOVORIZONTINO vs CRICIUMA</t>
  </si>
  <si>
    <t>  NAUTICO vs VILA NOVA</t>
  </si>
  <si>
    <t>  BRUSQUE vs LONDRINA</t>
  </si>
  <si>
    <t> BUCHEON FC vs GWANGJU</t>
  </si>
  <si>
    <t>  LONDRINA vs CRB</t>
  </si>
  <si>
    <t> SC SAGAMIHARA vs FUKUSHIMA UTD</t>
  </si>
  <si>
    <t> SOUTHAMPTON vs CHELSEA</t>
  </si>
  <si>
    <t>ANGERS vs REIMS</t>
  </si>
  <si>
    <t> CHUNGNAM ASAN vs GYEONGNAM</t>
  </si>
  <si>
    <t>GIMPO vs ANSAN GREENERS</t>
  </si>
  <si>
    <t> M. YAMAGATA vs FAGIANO OKAYAMA</t>
  </si>
  <si>
    <t> SEOUL E-LAND vs DAEJEON CITIZEN</t>
  </si>
  <si>
    <t>SUNDERLAND vs ROTHERHAM</t>
  </si>
  <si>
    <t>LE HAVRE vs CAEN</t>
  </si>
  <si>
    <t>NAUTICO vs ITUANO</t>
  </si>
  <si>
    <t> ALBIREX NIIGATA vs OITA TRINITA</t>
  </si>
  <si>
    <t> AUXERRE vs MARSEILLE</t>
  </si>
  <si>
    <t> BRAGANTINO vs PALMEIRAS</t>
  </si>
  <si>
    <t>  CHAPECOENSE vs PONTE PRETA</t>
  </si>
  <si>
    <t> FC RYUKYU vs BLAUBLITZ AKITA</t>
  </si>
  <si>
    <t>  GREMIO vs VILA NOVA</t>
  </si>
  <si>
    <t>   MATSUMOTO Y. vs EHIME FC</t>
  </si>
  <si>
    <t> OPERARIO PR vs LONDRINA</t>
  </si>
  <si>
    <t> TOKUSHIMA V. vs VENTFORET KOFU</t>
  </si>
  <si>
    <t>VEGALTA SENDAI vs MITO HOLLYHOCK</t>
  </si>
  <si>
    <t>  WOLVERHAMPTON vs SOUTHAMPTON</t>
  </si>
  <si>
    <t> ATLETICO GO vs ATLETICO MG</t>
  </si>
  <si>
    <t> CUIABA vs SAO PAULO</t>
  </si>
  <si>
    <t> FAGIANO OKAYAMA vs MACHIDA ZELVIA</t>
  </si>
  <si>
    <t>OPERARIO PR vs LONDRINA</t>
  </si>
  <si>
    <t>  ATLETICO MG vs BRAGANTINO</t>
  </si>
  <si>
    <t>LORIENT vs LYON</t>
  </si>
  <si>
    <t>VILA NOVA vs GUARANI</t>
  </si>
  <si>
    <t> BENEVENTO vs CAGLIARI</t>
  </si>
  <si>
    <t> BIRMINGHAM CITY vs SWANSEA CITY</t>
  </si>
  <si>
    <t>BLACKPOOL vs MIDDLESBROUGH</t>
  </si>
  <si>
    <t>BUSAN IPARK vs GYEONGNAM</t>
  </si>
  <si>
    <t>CEARA vs SANTOS</t>
  </si>
  <si>
    <t> FAGIANO OKAYAMA vs M. YAMAGATA</t>
  </si>
  <si>
    <t> FUKUSHIMA UTD vs MATSUMOTO Y.</t>
  </si>
  <si>
    <t> HARTLEPOOL vs DONCASTER</t>
  </si>
  <si>
    <t>JEF UTD CHIBA vs Z. KANAZAWA</t>
  </si>
  <si>
    <t>LONDRINA vs CHAPECOENSE</t>
  </si>
  <si>
    <t> MORECAMBE vs DERBY COUNTY</t>
  </si>
  <si>
    <t> VENTFORET KOFU vs OMIYA ARDIJA</t>
  </si>
  <si>
    <t> YOKOHAMA FC vs TOCHIGI SC</t>
  </si>
  <si>
    <t>BUCHEON FC vs ANSAN GREENERS</t>
  </si>
  <si>
    <t>GOIAS vs FLAMENGO</t>
  </si>
  <si>
    <t>JEONNAM DRAGONS vs GWANGJU</t>
  </si>
  <si>
    <t>SAO PAULO vs CORINTHIANS</t>
  </si>
  <si>
    <t> HARTLEPOOL vs CREWE ALEXANDRA</t>
  </si>
  <si>
    <t> SHREWSBURY vs EXETER CITY</t>
  </si>
  <si>
    <t> WYCOMBE vs ACCRINGTON</t>
  </si>
  <si>
    <t> MITO HOLLYHOCK vs V-V. NAGASAKI</t>
  </si>
  <si>
    <t> OMIYA ARDIJA vs OITA TRINITA</t>
  </si>
  <si>
    <t> SEOUL E-LAND vs CHUNGNAM ASAN</t>
  </si>
  <si>
    <t>TOCHIGI SC vs VEGALTA SENDAI</t>
  </si>
  <si>
    <t> TOKUSHIMA V. vs FAGIANO OKAYAMA</t>
  </si>
  <si>
    <t> ANSAN GREENERS vs SEOUL E-LAND</t>
  </si>
  <si>
    <t> ASCOLI vs PARMA</t>
  </si>
  <si>
    <t>AVAI vs ATLETICO MG</t>
  </si>
  <si>
    <t>BORDEAUX vs DIJON</t>
  </si>
  <si>
    <t>  BRUSQUE vs VILA NOVA</t>
  </si>
  <si>
    <t> CARLISLE UTD vs AFC WIMBLEDON</t>
  </si>
  <si>
    <t>  COLCHESTER UTD vs GRIMSBY</t>
  </si>
  <si>
    <t> COMO vs SPAL</t>
  </si>
  <si>
    <t> CREWE ALEXANDRA vs CRAWLEY TOWN</t>
  </si>
  <si>
    <t> FAGIANO OKAYAMA vs V-V. NAGASAKI</t>
  </si>
  <si>
    <t> FOREST GREEN vs MORECAMBE</t>
  </si>
  <si>
    <t> GIMPO vs BUSAN IPARK</t>
  </si>
  <si>
    <t> JEONNAM DRAGONS vs DAEJEON CITIZEN</t>
  </si>
  <si>
    <t> MALLORCA vs ALMERIA</t>
  </si>
  <si>
    <t>  PORT VALE vs SHREWSBURY</t>
  </si>
  <si>
    <t>  PRESTON vs SHEFFIELD UTD</t>
  </si>
  <si>
    <t> SWANSEA CITY vs HULL CITY</t>
  </si>
  <si>
    <t> ALBIREX NIIGATA vs MITO HOLLYHOCK</t>
  </si>
  <si>
    <t> BLAUBLITZ AKITA vs T. GUNMA</t>
  </si>
  <si>
    <t>BRAGANTINO vs GOIAS</t>
  </si>
  <si>
    <t> CEARA vs SAO PAULO</t>
  </si>
  <si>
    <t>FC RYUKYU vs R. YAMAGUCHI</t>
  </si>
  <si>
    <t> JUVENTUDE vs FORTALEZA</t>
  </si>
  <si>
    <t> LENTIGIONE vs AGLIANESE</t>
  </si>
  <si>
    <t>ITALY - SERIE D - GROUP D</t>
  </si>
  <si>
    <t> M. YAMAGATA vs JEF UTD CHIBA</t>
  </si>
  <si>
    <t>  OMIYA ARDIJA vs TOCHIGI SC</t>
  </si>
  <si>
    <t>T. MIYAZAKI vs EHIME FC</t>
  </si>
  <si>
    <t>V. FRANCAVILLA vs GELBISON</t>
  </si>
  <si>
    <t> YOKOHAMA FC vs VENTFORET KOFU</t>
  </si>
  <si>
    <t> ATLETICO GO vs INTERNACIONAL</t>
  </si>
  <si>
    <t> ANYANG vs DAEJEON CITIZEN</t>
  </si>
  <si>
    <t> DERTHONA vs LIGORNA</t>
  </si>
  <si>
    <t> MITO HOLLYHOCK vs TOKYO VERDY</t>
  </si>
  <si>
    <t>V-V. NAGASAKI vs TOCHIGI SC</t>
  </si>
  <si>
    <t> BARNSLEY vs CHARLTON</t>
  </si>
  <si>
    <t> BRISTOL ROVERS vs ACCRINGTON</t>
  </si>
  <si>
    <t> BUCHEON FC vs GIMPO</t>
  </si>
  <si>
    <t>DONCASTER vs CRAWLEY TOWN</t>
  </si>
  <si>
    <t> FOREST GREEN vs EXETER CITY</t>
  </si>
  <si>
    <t>GRIMSBY vs SWINDON TOWN</t>
  </si>
  <si>
    <t> T. GUNMA vs R. YAMAGUCHI</t>
  </si>
  <si>
    <t>  V-V. NAGASAKI vs YOKOHAMA FC</t>
  </si>
  <si>
    <t>  ALBIREX NIIGATA vs OMIYA ARDIJA</t>
  </si>
  <si>
    <t>FUKUSHIMA UTD vs G. KITAKYUSHU</t>
  </si>
  <si>
    <t>JEF UTD CHIBA vs R. KUMAMOTO</t>
  </si>
  <si>
    <t>SEOUL E-LAND vs ANYANG</t>
  </si>
  <si>
    <t>T. MIYAZAKI vs FC IMABARI</t>
  </si>
  <si>
    <t>TOCHIGI SC vs FC RYUKYU</t>
  </si>
  <si>
    <t>GWANGJU vs ANSAN GREENERS</t>
  </si>
  <si>
    <t> JEONNAM DRAGONS vs BUSAN IPARK</t>
  </si>
  <si>
    <t> CASALE vs BORGOSESIA</t>
  </si>
  <si>
    <t>CUIABA vs AMERICA MG</t>
  </si>
  <si>
    <t> GOIAS vs BOTAFOGO</t>
  </si>
  <si>
    <t> COSENZA vs COMO</t>
  </si>
  <si>
    <t>  AFC WIMBLEDON vs COLCHESTER UTD</t>
  </si>
  <si>
    <t> ATLETICO MG vs FLUMINENSE</t>
  </si>
  <si>
    <t>CARDIFF CITY vs BURNLEY</t>
  </si>
  <si>
    <t>CEARA vs AMERICA MG</t>
  </si>
  <si>
    <t> FC RYUKYU vs YOKOHAMA FC</t>
  </si>
  <si>
    <t> FLEETWOOD vs BARNSLEY</t>
  </si>
  <si>
    <t> GOIAS vs FORTALEZA</t>
  </si>
  <si>
    <t>IPSWICH TOWN vs PORTSMOUTH</t>
  </si>
  <si>
    <t>M. YAMAGATA vs ALBIREX NIIGATA</t>
  </si>
  <si>
    <t> NIMES vs PARIS FC</t>
  </si>
  <si>
    <t>PORT VALE vs SHEFFIELD WED</t>
  </si>
  <si>
    <t>SEOUL E-LAND vs BUCHEON FC</t>
  </si>
  <si>
    <t>WEST BROM vs SWANSEA CITY</t>
  </si>
  <si>
    <t> DERTHONA vs GOZZANO</t>
  </si>
  <si>
    <t>G. KITAKYUSHU vs T. MIYAZAKI</t>
  </si>
  <si>
    <t> LEVICO vs MONTEBELLUNA</t>
  </si>
  <si>
    <t>ITALY - SERIE D - GROUP C</t>
  </si>
  <si>
    <t>LUMEZZANE vs ALCIONE</t>
  </si>
  <si>
    <t>ITALY - SERIE D - GROUP B</t>
  </si>
  <si>
    <t>LUPARENSE vs CLODIENSE</t>
  </si>
  <si>
    <t> ITALY - SERIE D - GROUP C</t>
  </si>
  <si>
    <t> MITO HOLLYHOCK vs JEF UTD CHIBA</t>
  </si>
  <si>
    <t> PINEROLO vs BRA</t>
  </si>
  <si>
    <t> ITALY - SERIE D - GROUP A</t>
  </si>
  <si>
    <t> R. KUMAMOTO vs BLAUBLITZ AKITA</t>
  </si>
  <si>
    <t>STOKE CITY vs WATFORD</t>
  </si>
  <si>
    <t>ATHLETICO PR vs FORTALEZA</t>
  </si>
  <si>
    <t>BURNLEY vs STOKE CITY</t>
  </si>
  <si>
    <t> MIDDLESBROUGH vs BIRMINGHAM CITY</t>
  </si>
  <si>
    <t>OMIYA ARDIJA vs M. YAMAGATA</t>
  </si>
  <si>
    <t>WATFORD vs SWANSEA CITY</t>
  </si>
  <si>
    <t> AMERICA MG vs SAO PAULO</t>
  </si>
  <si>
    <t>AVAI vs BOTAFOGO</t>
  </si>
  <si>
    <t> SANTOS vs ATLETICO MG</t>
  </si>
  <si>
    <t>  ANYANG vs BUCHEON FC</t>
  </si>
  <si>
    <t>   BLAUBLITZ AKITA vs JEF UTD CHIBA</t>
  </si>
  <si>
    <t>GRIMSBY vs CRAWLEY TOWN</t>
  </si>
  <si>
    <t>GUINGAMP vs ANNECY</t>
  </si>
  <si>
    <t> LEVERKUSEN vs SCHALKE 04</t>
  </si>
  <si>
    <t>NEWCASTLE UTD vs BRENTFORD</t>
  </si>
  <si>
    <t> PARIS FC vs VALENCIENNES</t>
  </si>
  <si>
    <t> PAU FC vs RODEZ AVEYRON</t>
  </si>
  <si>
    <t>  PORTSMOUTH vs FLEETWOOD</t>
  </si>
  <si>
    <t>  R. KUMAMOTO vs T. GUNMA</t>
  </si>
  <si>
    <t> WALSALL vs AFC WIMBLEDON</t>
  </si>
  <si>
    <t>  WIGAN ATHLETIC vs CARDIFF CITY</t>
  </si>
  <si>
    <t>ANGERS vs STRASBOURG</t>
  </si>
  <si>
    <t>BUSAN IPARK vs CHUNGNAM ASAN</t>
  </si>
  <si>
    <t>   INTERNACIONAL vs GOIAS</t>
  </si>
  <si>
    <t> SAO PAULO vs BOTAFOGO</t>
  </si>
  <si>
    <t>TORVISCOSA vs CJARLINS MUZANE</t>
  </si>
  <si>
    <t> YOKOHAMA FC vs OITA TRINITA</t>
  </si>
  <si>
    <t>CHARLTON vs EXETER CITY</t>
  </si>
  <si>
    <t>BRISTOL CITY vs PRESTON</t>
  </si>
  <si>
    <t>ANNECY vs PAU FC</t>
  </si>
  <si>
    <t> BUCHEON FC vs JEONNAM DRAGONS</t>
  </si>
  <si>
    <t> BURNLEY vs SWANSEA CITY</t>
  </si>
  <si>
    <t>CARLISLE UTD vs DONCASTER</t>
  </si>
  <si>
    <t> FLAMENGO vs ATLETICO MG</t>
  </si>
  <si>
    <t> FLEETWOOD vs SHREWSBURY</t>
  </si>
  <si>
    <t> GOIAS vs CORINTHIANS</t>
  </si>
  <si>
    <t>  GYEONGNAM vs ANYANG</t>
  </si>
  <si>
    <t> LUTON TOWN vs QP RANGERS</t>
  </si>
  <si>
    <t> MALLORCA vs SEVILLA FC</t>
  </si>
  <si>
    <t> PRESTON vs STOKE CITY</t>
  </si>
  <si>
    <t>SAINT-ETIENNE vs PARIS FC</t>
  </si>
  <si>
    <t>SUNDERLAND vs WIGAN ATHLETIC</t>
  </si>
  <si>
    <t> BOTAFOGO vs INTERNACIONAL</t>
  </si>
  <si>
    <t> BRA vs PDHAE</t>
  </si>
  <si>
    <t> CEARA vs CUIABA</t>
  </si>
  <si>
    <t> FAGIANO OKAYAMA vs BLAUBLITZ AKITA</t>
  </si>
  <si>
    <t> JEF UTD CHIBA vs FC RYUKYU</t>
  </si>
  <si>
    <t> JUVENTUDE vs ATLETICO GO</t>
  </si>
  <si>
    <t>LIGORNA vs BORGOSESIA</t>
  </si>
  <si>
    <t> NANTES vs BREST</t>
  </si>
  <si>
    <t> PALMEIRAS vs SAO PAULO</t>
  </si>
  <si>
    <t> TOKUSHIMA V. vs OMIYA ARDIJA</t>
  </si>
  <si>
    <t>YOKOHAMA FC vs Z. KANAZAWA</t>
  </si>
  <si>
    <t>NORWICH CITY vs LUTON TOWN</t>
  </si>
  <si>
    <t>SEVILLA FC vs VALENCIA</t>
  </si>
  <si>
    <t>MACHIDA ZELVIA vs VENTFORET KOFU</t>
  </si>
  <si>
    <t> WIGAN ATHLETIC vs MIDDLESBROUGH</t>
  </si>
  <si>
    <t> BLACKPOOL vs PRESTON</t>
  </si>
  <si>
    <t>BORDEAUX vs ANNECY</t>
  </si>
  <si>
    <t> BRAGANTINO vs ATHLETICO PR</t>
  </si>
  <si>
    <t> CAEN vs RODEZ AVEYRON</t>
  </si>
  <si>
    <t>CARLISLE UTD vs LEYTON ORIENT</t>
  </si>
  <si>
    <t> COMO vs BENEVENTO</t>
  </si>
  <si>
    <t> EVERTON vs CRYSTAL PALACE</t>
  </si>
  <si>
    <t> GRIMSBY vs BRADFORD</t>
  </si>
  <si>
    <t>PICERNO vs VITERBESE</t>
  </si>
  <si>
    <t> SHREWSBURY vs CHARLTON</t>
  </si>
  <si>
    <t>SPAL vs COSENZA</t>
  </si>
  <si>
    <t>STOKE CITY vs COVENTRY CITY</t>
  </si>
  <si>
    <t> SUDTIROL vs PARMA</t>
  </si>
  <si>
    <t>ATLETICO GO vs CEARA</t>
  </si>
  <si>
    <t>CUIABA vs GOIAS</t>
  </si>
  <si>
    <t> FORTALEZA vs ATLETICO MG</t>
  </si>
  <si>
    <t> HERTHA BERLIN vs SCHALKE 04</t>
  </si>
  <si>
    <t> JUVENTUDE vs SAO PAULO</t>
  </si>
  <si>
    <t> M. YAMAGATA vs TOKUSHIMA V.</t>
  </si>
  <si>
    <t>NICE vs NANTES</t>
  </si>
  <si>
    <t> R. YAMAGUCHI vs JEF UTD CHIBA</t>
  </si>
  <si>
    <t> TOKYO VERDY vs FAGIANO OKAYAMA</t>
  </si>
  <si>
    <t> WATFORD vs LUTON TOWN</t>
  </si>
  <si>
    <t>  AFC WIMBLEDON vs CREWE ALEXANDRA</t>
  </si>
  <si>
    <t> BRADFORD vs SWINDON TOWN</t>
  </si>
  <si>
    <t>FLEETWOOD vs FOREST GREEN</t>
  </si>
  <si>
    <t> HARTLEPOOL vs SALFORD CITY</t>
  </si>
  <si>
    <t> LEYTON ORIENT vs GILLINGHAM</t>
  </si>
  <si>
    <t> PORT VALE vs IPSWICH TOWN</t>
  </si>
  <si>
    <t> STOCKPORT vs CARLISLE UTD</t>
  </si>
  <si>
    <t> ATHLETICO PR vs PALMEIRAS</t>
  </si>
  <si>
    <t> BOTAFOGO vs BRAGANTINO</t>
  </si>
  <si>
    <t>CSA vs VILA NOVA</t>
  </si>
  <si>
    <t>FLAMENGO vs SANTOS</t>
  </si>
  <si>
    <t> CORINTHIANS vs FLUMINENSE</t>
  </si>
  <si>
    <t>MALLORCA vs ESPANYOL</t>
  </si>
  <si>
    <t>FLEETWOOD vs ACCRINGTON</t>
  </si>
  <si>
    <t>LUTON TOWN vs SUNDERLAND</t>
  </si>
  <si>
    <t>MANSFIELD vs SWINDON TOWN</t>
  </si>
  <si>
    <t>PORT VALE vs LINCOLN CITY</t>
  </si>
  <si>
    <t>PORTSMOUTH vs SHREWSBURY</t>
  </si>
  <si>
    <t> PRESTON vs MIDDLESBROUGH</t>
  </si>
  <si>
    <t> SEVILLA FC vs RAYO VALLECANO</t>
  </si>
  <si>
    <t> TRANMERE vs CARLISLE UTD</t>
  </si>
  <si>
    <t> WEST BROM vs SHEFFIELD UTD</t>
  </si>
  <si>
    <t> WIGAN ATHLETIC vs WATFORD</t>
  </si>
  <si>
    <t>JUVE STABIA vs PESCARA</t>
  </si>
  <si>
    <t>KAMATAMARE S. vs G. KITAKYUSHU</t>
  </si>
  <si>
    <t> LATINA vs MONTEROSI</t>
  </si>
  <si>
    <t> LORIENT vs NICE</t>
  </si>
  <si>
    <t> VITERBESE vs FOGGIA</t>
  </si>
  <si>
    <t> BRA vs CHIERI</t>
  </si>
  <si>
    <t>FEZZANESE vs VADO</t>
  </si>
  <si>
    <t>uncer 2</t>
  </si>
  <si>
    <t>2--5</t>
  </si>
  <si>
    <t> BOTAFOGO vs CUIABA</t>
  </si>
  <si>
    <t> BRISTOL CITY vs SHEFFIELD UTD</t>
  </si>
  <si>
    <t>OXFORD UTD vs FLEETWOOD</t>
  </si>
  <si>
    <t> AMERICA MG vs INTERNACIONAL</t>
  </si>
  <si>
    <t> ATHLETICO PR vs GOIAS</t>
  </si>
  <si>
    <t> ATLETICO GO vs SANTOS</t>
  </si>
  <si>
    <t>BRAGANTINO vs AMERICA MG</t>
  </si>
  <si>
    <t>FLUMINENSE vs SAO PAULO</t>
  </si>
  <si>
    <t>FSV MAINZ vs WOLFSBURG</t>
  </si>
  <si>
    <t>MIDDLESBROUGH vs BRISTOL CITY</t>
  </si>
  <si>
    <t>SC BASTIA vs PARIS FC</t>
  </si>
  <si>
    <t>SUDTIROL vs CAGLIARI</t>
  </si>
  <si>
    <t> WATFORD vs COVENTRY CITY</t>
  </si>
  <si>
    <t>COMO vs VENEZIA</t>
  </si>
  <si>
    <t>SOUTHAMPTON vs NEWCASTLE UTD</t>
  </si>
  <si>
    <t>ATLETICO MG vs BOTAFOGO</t>
  </si>
  <si>
    <t>STOKE CITY vs LUTON TOWN</t>
  </si>
  <si>
    <t> AVAI vs CEARA</t>
  </si>
  <si>
    <t>SAO PAULO vs INTERNACIONAL</t>
  </si>
  <si>
    <t> ATLETICO MG vs CUIABA</t>
  </si>
  <si>
    <t> JUVENTUDE vs FLAMENGO</t>
  </si>
  <si>
    <t> BARI vs SUDTIROL</t>
  </si>
  <si>
    <t>BOURNEMOUTH vs EVERTON</t>
  </si>
  <si>
    <t> BRISTOL CITY vs WATFORD</t>
  </si>
  <si>
    <t> CAEN vs ANNECY</t>
  </si>
  <si>
    <t>GILLINGHAM vs NORTHAMPTON</t>
  </si>
  <si>
    <t>LENS vs CLERMONT</t>
  </si>
  <si>
    <t>LUTON TOWN vs ROTHERHAM</t>
  </si>
  <si>
    <t>MORECAMBE vs PORTSMOUTH</t>
  </si>
  <si>
    <t> OXFORD UTD vs PORT VALE</t>
  </si>
  <si>
    <t> PARIS FC vs METZ</t>
  </si>
  <si>
    <t>PARMA vs CITTADELLA</t>
  </si>
  <si>
    <t>PRESTON vs MILLWALL</t>
  </si>
  <si>
    <t> SWINDON TOWN vs TRANMERE</t>
  </si>
  <si>
    <t> WIGAN ATHLETIC vs BLACKPOOL</t>
  </si>
  <si>
    <t>ASTI vs CASTELLANZESE</t>
  </si>
  <si>
    <t> ATHLETICO PR vs BOTAFOGO</t>
  </si>
  <si>
    <t> CASATESE vs SEREGNO</t>
  </si>
  <si>
    <t>CORINTHIANS vs ATLETICO MG</t>
  </si>
  <si>
    <t>F. CARATESE vs VILLA ALME</t>
  </si>
  <si>
    <t>GOIAS vs SAO PAULO</t>
  </si>
  <si>
    <t>LUPARENSE vs CARTIGLIANO</t>
  </si>
  <si>
    <t> INTERNACIONAL vs PALMEIRAS</t>
  </si>
  <si>
    <t>SANTOS vs FORTALEZA</t>
  </si>
  <si>
    <t>PORTSMOUTH vs DERBY COUNTY</t>
  </si>
  <si>
    <t> FLEETWOOD vs BOLTON</t>
  </si>
  <si>
    <t>LINCOLN CITY vs MORECAMBE</t>
  </si>
  <si>
    <t>NEWPORT vs GILLINGHAM</t>
  </si>
  <si>
    <t>PORT VALE vs CHARLTON</t>
  </si>
  <si>
    <t>TRANMERE vs AFC WIMBLEDON</t>
  </si>
  <si>
    <t>CASALE vs BRA</t>
  </si>
  <si>
    <t>FIDELIS ANDRIA vs MONTEROSI</t>
  </si>
  <si>
    <t>FOGGIA vs A. CERIGNOLA</t>
  </si>
  <si>
    <t> LIGORNA vs FEZZANESE</t>
  </si>
  <si>
    <t> TORVISCOSA vs ADRIESE</t>
  </si>
  <si>
    <t>BRA vs STRESA</t>
  </si>
  <si>
    <t>BRESCIA vs SPAL</t>
  </si>
  <si>
    <t>CARONNESE vs SONA</t>
  </si>
  <si>
    <t> CASATESE vs REAL CALEPINA</t>
  </si>
  <si>
    <t>CASTANESE vs CASALE</t>
  </si>
  <si>
    <t> COMO vs BARI</t>
  </si>
  <si>
    <t>FEZZANESE vs BORGOSESIA</t>
  </si>
  <si>
    <t>JUVE STABIA vs POTENZA</t>
  </si>
  <si>
    <t> LEGNAGO SALUS vs ESTE</t>
  </si>
  <si>
    <t>LEGNANO vs LIGORNA</t>
  </si>
  <si>
    <t>LEVICO vs MESTRE</t>
  </si>
  <si>
    <t> MONTEROSI vs FOGGIA</t>
  </si>
  <si>
    <t>PALERMO vs VENEZIA</t>
  </si>
  <si>
    <t>PINEROLO vs CHIERI</t>
  </si>
  <si>
    <t>SUDTIROL vs ASCOLI</t>
  </si>
  <si>
    <t>IPSWICH TOWN vs FLEETWOOD</t>
  </si>
  <si>
    <t>LATINA vs MONOPOLI</t>
  </si>
  <si>
    <t> MORECAMBE vs EXETER CITY</t>
  </si>
  <si>
    <t> PICERNO vs MONTEROSI</t>
  </si>
  <si>
    <t>CREWE ALEXANDRA vs NEWPORT</t>
  </si>
  <si>
    <t>   DONCASTER vs WALSALL</t>
  </si>
  <si>
    <t>MORECAMBE vs EXETER CITY</t>
  </si>
  <si>
    <t>NKANA vs ZESCO UTD</t>
  </si>
  <si>
    <t>ZAMBIA - SUPER LEAGUE</t>
  </si>
  <si>
    <t>ZANACO vs MAN UTD ZAMBIA</t>
  </si>
  <si>
    <t> CRAWLEY TOWN vs SWINDON TOWN</t>
  </si>
  <si>
    <t> GILLINGHAM vs SALFORD CITY</t>
  </si>
  <si>
    <t>SUNDERLAND vs MILLWALL</t>
  </si>
  <si>
    <t>AGLIANESE vs BAGNOLESE</t>
  </si>
  <si>
    <t> ASCOLI vs COMO</t>
  </si>
  <si>
    <t>BENEVENTO vs PALERMO</t>
  </si>
  <si>
    <t>BRENO vs ADRENSE</t>
  </si>
  <si>
    <t>ESTE vs LUPARENSE</t>
  </si>
  <si>
    <t> GIUGLIANO vs FOGGIA</t>
  </si>
  <si>
    <t> LIGORNA vs BRA</t>
  </si>
  <si>
    <t> MONOPOLI vs POTENZA</t>
  </si>
  <si>
    <t> MONTEROSI vs VITERBESE</t>
  </si>
  <si>
    <t>REAL FORTE Q. vs LENTIGIONE</t>
  </si>
  <si>
    <t> SAMMAURESE vs PISTOIESE</t>
  </si>
  <si>
    <t> ITALY - SERIE D - GROUP D</t>
  </si>
  <si>
    <t>SONA vs SEREGNO</t>
  </si>
  <si>
    <t> ITALY - SERIE D - GROUP B</t>
  </si>
  <si>
    <t> VARESINA vs CASATESE</t>
  </si>
  <si>
    <t>WYCOMBE vs PORTSMOUTH</t>
  </si>
  <si>
    <t>TERNANA vs CAGLIARI</t>
  </si>
  <si>
    <t>PARMA vs BENEVENTO</t>
  </si>
  <si>
    <t>PERUGIA vs SPAL</t>
  </si>
  <si>
    <t> PISA vs ASCOLI</t>
  </si>
  <si>
    <t>BURTON ALBION vs DERBY COUNTY</t>
  </si>
  <si>
    <t> GRIMSBY vs TRANMERE</t>
  </si>
  <si>
    <t>HARROGATE vs NORTHAMPTON</t>
  </si>
  <si>
    <t>MORECAMBE vs CHARLTON</t>
  </si>
  <si>
    <t> SHREWSBURY vs BOLTON</t>
  </si>
  <si>
    <t> SWINDON TOWN vs AFC WIMBLEDON</t>
  </si>
  <si>
    <t>ADRENSE vs ARCONATESE</t>
  </si>
  <si>
    <t>ASTI vs CHIERI</t>
  </si>
  <si>
    <t>BENEVENTO vs CITTADELLA</t>
  </si>
  <si>
    <t>CAGLIARI vs PERUGIA</t>
  </si>
  <si>
    <t>CASTANESE vs VADO</t>
  </si>
  <si>
    <t>CASTELLANZESE vs BORGOSESIA</t>
  </si>
  <si>
    <t>CJARLINS MUZANE vs CALDIERO TERME</t>
  </si>
  <si>
    <t>F. CARATESE vs CITTA DI VARESE</t>
  </si>
  <si>
    <t>LEGNANO vs STRESA</t>
  </si>
  <si>
    <t> PINEROLO vs CASALE</t>
  </si>
  <si>
    <t>QP RANGERS vs BURNLEY</t>
  </si>
  <si>
    <t>SEREGNO vs REAL CALEPINA</t>
  </si>
  <si>
    <t>VARESINA vs SONA</t>
  </si>
  <si>
    <t>VILLAFRANCA vs TORVISCOSA</t>
  </si>
  <si>
    <t> BRESCIA vs PARMA</t>
  </si>
  <si>
    <t>AFC WIMBLEDON vs STEVENAGE</t>
  </si>
  <si>
    <t>BOLTON vs EXETER CITY</t>
  </si>
  <si>
    <t> GELBISON vs MONOPOLI</t>
  </si>
  <si>
    <t>HUDDERSFIELD vs WATFORD</t>
  </si>
  <si>
    <t>MANSFIELD vs GRIMSBY</t>
  </si>
  <si>
    <t>NORTHAMPTON vs CARLISLE UTD</t>
  </si>
  <si>
    <t>TRANMERE vs CRAWLEY TOWN</t>
  </si>
  <si>
    <t>WEST BROM vs ROTHERHAM</t>
  </si>
  <si>
    <t>COSENZA vs ASCOLI</t>
  </si>
  <si>
    <t>PALERMO vs CAGLIARI</t>
  </si>
  <si>
    <t>PARMA vs SPAL</t>
  </si>
  <si>
    <t>A. CERIGNOLA vs JUVE STABIA</t>
  </si>
  <si>
    <t> BAGNOLESE vs FANFULA</t>
  </si>
  <si>
    <t>CASTANESE vs LIGORNA</t>
  </si>
  <si>
    <t>CLODIENSE vs ESTE</t>
  </si>
  <si>
    <t> COVENTRY CITY vs WEST BROM</t>
  </si>
  <si>
    <t> LENTIGIONE vs RAVENNA</t>
  </si>
  <si>
    <t> PINEROLO vs VADO</t>
  </si>
  <si>
    <t>SANREMESE vs STRESA</t>
  </si>
  <si>
    <t>SANT'ANGELO vs REAL FORTE Q.</t>
  </si>
  <si>
    <t>VARESINA vs REAL CALEPINA</t>
  </si>
  <si>
    <t>VILLAFRANCA vs VIRTUS BOLZANO</t>
  </si>
  <si>
    <t>LATINA vs FOGGIA</t>
  </si>
  <si>
    <t> ANNECY vs SAINT-ETIENNE</t>
  </si>
  <si>
    <t>BARI vs GENOA</t>
  </si>
  <si>
    <t>BRESCIA vs PALERMO</t>
  </si>
  <si>
    <t>BURTON ALBION vs LINCOLN CITY</t>
  </si>
  <si>
    <t>CARLISLE UTD vs BRADFORD</t>
  </si>
  <si>
    <t>IPSWICH TOWN vs OXFORD UTD</t>
  </si>
  <si>
    <t>LUTON TOWN vs NORWICH CITY</t>
  </si>
  <si>
    <t>MIDDLESBROUGH vs WIGAN ATHLETIC</t>
  </si>
  <si>
    <t> PAU FC vs PARIS FC</t>
  </si>
  <si>
    <t>PORT VALE vs MORECAMBE</t>
  </si>
  <si>
    <t>ROTHERHAM vs STOKE CITY</t>
  </si>
  <si>
    <t>SHEFFIELD UTD vs COVENTRY CITY</t>
  </si>
  <si>
    <t>SPAL vs PISA</t>
  </si>
  <si>
    <t>SUDTIROL vs MODENA</t>
  </si>
  <si>
    <t>SWINDON TOWN vs WALSALL</t>
  </si>
  <si>
    <t>BOLTON vs DERBY COUNTY</t>
  </si>
  <si>
    <t> BREST vs LYON</t>
  </si>
  <si>
    <t> BARNSLEY vs FLEETWOOD</t>
  </si>
  <si>
    <t>BRADFORD vs HARROGATE</t>
  </si>
  <si>
    <t>CREWE ALEXANDRA vs CARLISLE UTD</t>
  </si>
  <si>
    <t>GRIMSBY vs SALFORD CITY</t>
  </si>
  <si>
    <t>NICE vs LENS</t>
  </si>
  <si>
    <t>NORTHAMPTON vs SWINDON TOWN</t>
  </si>
  <si>
    <t> OXFORD UTD vs CHARLTON</t>
  </si>
  <si>
    <t>PORTSMOUTH vs IPSWICH TOWN</t>
  </si>
  <si>
    <t> REIMS vs RENNES</t>
  </si>
  <si>
    <t>WEST BROM vs PRESTON</t>
  </si>
  <si>
    <t>BIRMINGHAM CITY vs HULL CITY</t>
  </si>
  <si>
    <t> GETAFE vs MALLORCA</t>
  </si>
  <si>
    <t>LINCOLN CITY vs BOLTON</t>
  </si>
  <si>
    <t>NIORT vs PAU FC</t>
  </si>
  <si>
    <t>RODEZ AVEYRON vs DIJON</t>
  </si>
  <si>
    <t> SAINT-ETIENNE vs CAEN</t>
  </si>
  <si>
    <t>AL HILAL vs DAMAK</t>
  </si>
  <si>
    <t>saudi arabia - professional league</t>
  </si>
  <si>
    <t>VILLARREAL vs VALENCIA</t>
  </si>
  <si>
    <t>4--4</t>
  </si>
  <si>
    <t>8.72</t>
  </si>
  <si>
    <t>test</t>
  </si>
  <si>
    <t>over 2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</si>
  <si>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</si>
  <si>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</si>
  <si>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</si>
  <si>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</si>
  <si>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</si>
  <si>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</si>
  <si>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</si>
  <si>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</si>
  <si>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</si>
  <si>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</si>
  <si>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</si>
  <si>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</si>
  <si>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</si>
  <si>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EXPECTED GOALS</t>
  </si>
  <si>
    <t>EXPECTED GOAL</t>
  </si>
  <si>
    <t>over 1,75</t>
  </si>
  <si>
    <t>under 1,5</t>
  </si>
  <si>
    <t>VERIFICADO</t>
  </si>
  <si>
    <t>UNDER 1,75</t>
  </si>
  <si>
    <t>OVER 1,75</t>
  </si>
  <si>
    <t>league</t>
  </si>
  <si>
    <t>ORLANDO CITY vs DALLAS</t>
  </si>
  <si>
    <t> USA - MLS</t>
  </si>
  <si>
    <t> ORANGE COUNTY vs NEW MEXICO</t>
  </si>
  <si>
    <t>USA - USL CHAMPIONSHIP</t>
  </si>
  <si>
    <t>MIAMI FC vs TAMPA BAY</t>
  </si>
  <si>
    <t> USA - USL CHAMPIONSHIP</t>
  </si>
  <si>
    <t> AUSTIN vs DALLAS</t>
  </si>
  <si>
    <t>USA - MLS</t>
  </si>
  <si>
    <t>PHILADELPHIA vs NEW YORK CITY</t>
  </si>
  <si>
    <t>INDY ELEVEN vs MIAMI FC</t>
  </si>
  <si>
    <t>over 1,5</t>
  </si>
  <si>
    <t>VERIFICAO</t>
  </si>
  <si>
    <t>T.VOID</t>
  </si>
  <si>
    <t> SCUNTHORPE vs BARROW</t>
  </si>
  <si>
    <t>matriz-primo</t>
  </si>
  <si>
    <t>COVENTRY CITY vs BOURNEMOUTH</t>
  </si>
  <si>
    <t>SWANSEA CITY vs BOURNEMOUTH</t>
  </si>
  <si>
    <t> COVENTRY CITY vs HUDDERSFIELD</t>
  </si>
  <si>
    <t>PORT VALE vs NEWPORT</t>
  </si>
  <si>
    <t>CADIZ vs ELCHE</t>
  </si>
  <si>
    <t>FC BARCELONA vs CELTA VIGO</t>
  </si>
  <si>
    <t> VALENCIA vs CELTA VIGO</t>
  </si>
  <si>
    <t>VITORIA vs FIGUEIRENSE</t>
  </si>
  <si>
    <t> APARECIDENSE vs BOTAFOGO PB</t>
  </si>
  <si>
    <t>ROCHDALE vs DONCASTER</t>
  </si>
  <si>
    <t>GRIMSBY vs DONCASTER</t>
  </si>
  <si>
    <t>stake bet matriz-primo/…</t>
  </si>
  <si>
    <t>STAKE BET full 1,8%</t>
  </si>
  <si>
    <t>ARBROATH vs DUNFERMLINE</t>
  </si>
  <si>
    <t>magico</t>
  </si>
  <si>
    <t>SCOTLAND - CHAMPIONSHIP</t>
  </si>
  <si>
    <t>CITTADELLA vs PERUGIA</t>
  </si>
  <si>
    <t>PISA vs BRESCIA</t>
  </si>
  <si>
    <t> HAMILTON vs ARBROATH</t>
  </si>
  <si>
    <t>ALBINOLEFFE vs VIRTUS VERONA</t>
  </si>
  <si>
    <t>ITALY - SERIE C - GROUP A</t>
  </si>
  <si>
    <t>BARROW vs FOREST GREEN</t>
  </si>
  <si>
    <t>TOKUSHIMA V. vs JEF UTD CHIBA</t>
  </si>
  <si>
    <t>CHAPECOENSE vs SPORT RECIFE</t>
  </si>
  <si>
    <t>FAGIANO OKAYAMA vs OITA TRINITA</t>
  </si>
  <si>
    <t>JUVENTUDE vs CEARA</t>
  </si>
  <si>
    <t>LUTON TOWN vs PRESTON</t>
  </si>
  <si>
    <t>TOKUSHIMA V. vs OITA TRINITA</t>
  </si>
  <si>
    <t>UDINESE vs FIORENTINA</t>
  </si>
  <si>
    <t>ITALY - SERIE A</t>
  </si>
  <si>
    <t>GENOA vs PARMA</t>
  </si>
  <si>
    <t>ANNECY vs QUEVILLY ROUEN</t>
  </si>
  <si>
    <t>ANYANG vs ANSAN GREENERS</t>
  </si>
  <si>
    <t>SASSUOLO vs SALERNITANA</t>
  </si>
  <si>
    <t>Z. KANAZAWA vs FAGIANO OKAYAMA</t>
  </si>
  <si>
    <t>SOLIHULL MOORS vs WEALDSTONE</t>
  </si>
  <si>
    <t>ENGLAND - NATIONAL LEAGUE</t>
  </si>
  <si>
    <t>VELEZ SARSFIELD vs BANFIELD</t>
  </si>
  <si>
    <t>TSHAKHUMA vs AMAZULU</t>
  </si>
  <si>
    <t>LIGORNA vs STRESA</t>
  </si>
  <si>
    <t>FEZZANESE vs STRESA</t>
  </si>
  <si>
    <t>EXETER CITY vs CRAWLEY TOWN</t>
  </si>
  <si>
    <t>primo</t>
  </si>
  <si>
    <t>ARBROATH vs AYR UTD</t>
  </si>
  <si>
    <t>BRISTOL ROVERS vs BRADFORD</t>
  </si>
  <si>
    <t>CRAWLEY TOWN vs BARROW</t>
  </si>
  <si>
    <t>FOREST GREEN vs OLDHAM</t>
  </si>
  <si>
    <t> SWINDON TOWN vs BARROW</t>
  </si>
  <si>
    <t> TEMPERLEY vs CA GUEMES</t>
  </si>
  <si>
    <t>BRIGHTON vs WEST HAM UTD</t>
  </si>
  <si>
    <t>MOKPO CITY vs HWASEONG</t>
  </si>
  <si>
    <t>VISSEL KOBE vs SHIMIZU S-PULSE</t>
  </si>
  <si>
    <t>CHAPECOENSE vs BRUSQUE</t>
  </si>
  <si>
    <t>PAJU CITIZEN vs CHEONAN CITY</t>
  </si>
  <si>
    <t>SUWON BLUEWINGS vs JEONBUK MOTORS</t>
  </si>
  <si>
    <t>PONTEDERA vs RIMINI</t>
  </si>
  <si>
    <t>Fechado</t>
  </si>
  <si>
    <t>STAKE BET MATRIZ-FULL 1,8%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</si>
</sst>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9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CF5E8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/>
      <bottom/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165" fontId="7" fillId="5" borderId="0" xfId="0" applyNumberFormat="1" applyFont="1" applyFill="1" applyAlignment="1">
      <alignment horizontal="center"/>
    </xf>
    <xf numFmtId="164" fontId="9" fillId="6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0" fillId="0" borderId="0" xfId="0" applyFill="1"/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7" fontId="0" fillId="0" borderId="0" xfId="0" applyNumberFormat="1" applyFill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ont="1" applyFill="1" applyAlignment="1">
      <alignment horizontal="center" vertical="center"/>
    </xf>
    <xf numFmtId="165" fontId="0" fillId="4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4" fillId="4" borderId="0" xfId="0" applyNumberFormat="1" applyFont="1" applyFill="1" applyAlignment="1">
      <alignment horizontal="center"/>
    </xf>
    <xf numFmtId="0" fontId="0" fillId="10" borderId="0" xfId="0" applyFill="1"/>
    <xf numFmtId="0" fontId="0" fillId="9" borderId="0" xfId="0" applyFill="1"/>
    <xf numFmtId="16" fontId="0" fillId="9" borderId="0" xfId="0" applyNumberFormat="1" applyFill="1" applyAlignment="1">
      <alignment horizontal="center"/>
    </xf>
    <xf numFmtId="0" fontId="11" fillId="0" borderId="0" xfId="0" applyFont="1" applyAlignment="1">
      <alignment horizontal="center"/>
    </xf>
    <xf numFmtId="14" fontId="0" fillId="0" borderId="0" xfId="0" applyNumberFormat="1" applyAlignme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9" borderId="0" xfId="0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5" fillId="12" borderId="0" xfId="0" applyFont="1" applyFill="1" applyAlignment="1">
      <alignment horizontal="center" textRotation="45"/>
    </xf>
    <xf numFmtId="14" fontId="0" fillId="0" borderId="0" xfId="0" applyNumberFormat="1" applyAlignment="1">
      <alignment horizontal="center"/>
    </xf>
    <xf numFmtId="0" fontId="15" fillId="13" borderId="1" xfId="0" applyFont="1" applyFill="1" applyBorder="1" applyAlignment="1">
      <alignment horizontal="center" vertical="center"/>
    </xf>
    <xf numFmtId="0" fontId="17" fillId="14" borderId="4" xfId="0" applyFont="1" applyFill="1" applyBorder="1" applyAlignment="1">
      <alignment horizontal="center" vertical="center"/>
    </xf>
    <xf numFmtId="164" fontId="17" fillId="14" borderId="4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8" fillId="15" borderId="4" xfId="0" applyFont="1" applyFill="1" applyBorder="1" applyAlignment="1">
      <alignment horizontal="center" vertical="center"/>
    </xf>
    <xf numFmtId="0" fontId="18" fillId="16" borderId="4" xfId="0" applyFont="1" applyFill="1" applyBorder="1" applyAlignment="1">
      <alignment horizontal="center" vertical="center"/>
    </xf>
    <xf numFmtId="165" fontId="19" fillId="16" borderId="4" xfId="0" applyNumberFormat="1" applyFon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7" borderId="0" xfId="0" applyFill="1" applyAlignment="1">
      <alignment horizontal="center"/>
    </xf>
    <xf numFmtId="0" fontId="16" fillId="14" borderId="2" xfId="0" applyFont="1" applyFill="1" applyBorder="1" applyAlignment="1">
      <alignment horizontal="center"/>
    </xf>
    <xf numFmtId="0" fontId="16" fillId="14" borderId="3" xfId="0" applyFont="1" applyFill="1" applyBorder="1" applyAlignment="1">
      <alignment horizontal="center"/>
    </xf>
    <xf numFmtId="0" fontId="0" fillId="10" borderId="0" xfId="0" applyFont="1" applyFill="1" applyAlignment="1">
      <alignment horizontal="center" vertical="center"/>
    </xf>
    <xf numFmtId="164" fontId="0" fillId="18" borderId="0" xfId="0" applyNumberFormat="1" applyFill="1" applyAlignment="1">
      <alignment horizont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/>
    <xf numFmtId="0" fontId="11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0" fillId="3" borderId="5" xfId="0" applyFont="1" applyFill="1" applyBorder="1" applyAlignment="1">
      <alignment horizontal="center" vertical="center"/>
    </xf>
    <xf numFmtId="0" fontId="18" fillId="19" borderId="4" xfId="0" applyFont="1" applyFill="1" applyBorder="1" applyAlignment="1">
      <alignment horizontal="center" vertical="center"/>
    </xf>
    <xf numFmtId="2" fontId="2" fillId="1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0" fontId="11" fillId="10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9" fontId="0" fillId="0" borderId="0" xfId="1" applyFont="1" applyAlignment="1">
      <alignment horizontal="center"/>
    </xf>
    <xf numFmtId="0" fontId="11" fillId="20" borderId="0" xfId="0" applyFont="1" applyFill="1" applyAlignment="1">
      <alignment horizontal="center"/>
    </xf>
    <xf numFmtId="0" fontId="0" fillId="20" borderId="0" xfId="0" applyFill="1" applyAlignment="1">
      <alignment horizontal="center"/>
    </xf>
    <xf numFmtId="0" fontId="12" fillId="0" borderId="0" xfId="0" applyFont="1" applyFill="1" applyAlignment="1">
      <alignment horizontal="center"/>
    </xf>
    <xf numFmtId="2" fontId="2" fillId="21" borderId="0" xfId="0" applyNumberFormat="1" applyFont="1" applyFill="1" applyAlignment="1">
      <alignment horizontal="center"/>
    </xf>
    <xf numFmtId="14" fontId="0" fillId="21" borderId="0" xfId="0" applyNumberFormat="1" applyFill="1"/>
    <xf numFmtId="14" fontId="0" fillId="0" borderId="0" xfId="0" applyNumberFormat="1" applyFont="1" applyFill="1" applyAlignment="1">
      <alignment horizontal="center"/>
    </xf>
    <xf numFmtId="0" fontId="0" fillId="21" borderId="0" xfId="0" applyFill="1" applyAlignment="1">
      <alignment horizontal="center"/>
    </xf>
    <xf numFmtId="0" fontId="11" fillId="17" borderId="0" xfId="0" applyFont="1" applyFill="1" applyAlignment="1">
      <alignment horizontal="center"/>
    </xf>
    <xf numFmtId="0" fontId="0" fillId="22" borderId="0" xfId="0" applyFill="1"/>
    <xf numFmtId="0" fontId="0" fillId="20" borderId="0" xfId="0" applyFont="1" applyFill="1" applyAlignment="1">
      <alignment horizontal="center"/>
    </xf>
    <xf numFmtId="14" fontId="0" fillId="10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0" fontId="2" fillId="0" borderId="0" xfId="0" applyFont="1" applyAlignment="1">
      <alignment horizontal="center"/>
    </xf>
    <xf numFmtId="164" fontId="23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0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  <border outline="0">
        <left style="thick">
          <color rgb="FFFFFFFF"/>
        </left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  <border outline="0">
        <right style="thick">
          <color rgb="FFFFFFFF"/>
        </right>
      </border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Medium9">
    <tableStyle name="Equipes-style 10" pivot="0" count="2">
      <tableStyleElement type="firstRowStripe" dxfId="101"/>
      <tableStyleElement type="secondRowStripe" dxfId="100"/>
    </tableStyle>
    <tableStyle name="Equipes-style 2" pivot="0" count="2">
      <tableStyleElement type="firstRowStripe" dxfId="99"/>
      <tableStyleElement type="secondRowStripe" dxfId="98"/>
    </tableStyle>
    <tableStyle name="Equipes-style 3" pivot="0" count="2">
      <tableStyleElement type="firstRowStripe" dxfId="97"/>
      <tableStyleElement type="secondRowStripe" dxfId="96"/>
    </tableStyle>
    <tableStyle name="Equipes-style 4" pivot="0" count="2">
      <tableStyleElement type="firstRowStripe" dxfId="95"/>
      <tableStyleElement type="secondRowStripe" dxfId="94"/>
    </tableStyle>
    <tableStyle name="Equipes-style 7" pivot="0" count="2">
      <tableStyleElement type="firstRowStripe" dxfId="93"/>
      <tableStyleElement type="secondRowStripe" dxfId="9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FULL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grafico!$B$1:$B$12</c:f>
              <c:numCache>
                <c:formatCode>0%</c:formatCode>
                <c:ptCount val="12"/>
                <c:pt idx="0">
                  <c:v>0</c:v>
                </c:pt>
                <c:pt idx="1">
                  <c:v>0.10836</c:v>
                </c:pt>
                <c:pt idx="2">
                  <c:v>0.11808</c:v>
                </c:pt>
                <c:pt idx="3">
                  <c:v>0.22131000000000001</c:v>
                </c:pt>
                <c:pt idx="4">
                  <c:v>-1.242E-2</c:v>
                </c:pt>
                <c:pt idx="5">
                  <c:v>2.7179999999999999E-2</c:v>
                </c:pt>
                <c:pt idx="6">
                  <c:v>-2.4840000000000001E-2</c:v>
                </c:pt>
                <c:pt idx="7">
                  <c:v>8.1540000000000001E-2</c:v>
                </c:pt>
                <c:pt idx="8">
                  <c:v>2.4119999999999999E-2</c:v>
                </c:pt>
                <c:pt idx="9">
                  <c:v>0.14094000000000001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184096"/>
        <c:axId val="257683048"/>
      </c:barChart>
      <c:catAx>
        <c:axId val="21218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683048"/>
        <c:crosses val="autoZero"/>
        <c:auto val="1"/>
        <c:lblAlgn val="ctr"/>
        <c:lblOffset val="100"/>
        <c:noMultiLvlLbl val="0"/>
      </c:catAx>
      <c:valAx>
        <c:axId val="25768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18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FEVEREIRO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fevereiroInvest!$G$37:$G$67</c:f>
              <c:numCache>
                <c:formatCode>"R$"\ #,##0.00</c:formatCode>
                <c:ptCount val="3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25787.5</c:v>
                </c:pt>
                <c:pt idx="6">
                  <c:v>25787.5</c:v>
                </c:pt>
                <c:pt idx="7">
                  <c:v>26215</c:v>
                </c:pt>
                <c:pt idx="8">
                  <c:v>26611</c:v>
                </c:pt>
                <c:pt idx="9">
                  <c:v>26611</c:v>
                </c:pt>
                <c:pt idx="10">
                  <c:v>26611</c:v>
                </c:pt>
                <c:pt idx="11">
                  <c:v>26705.5</c:v>
                </c:pt>
                <c:pt idx="12">
                  <c:v>25805.5</c:v>
                </c:pt>
                <c:pt idx="13">
                  <c:v>25805.5</c:v>
                </c:pt>
                <c:pt idx="14">
                  <c:v>25805.5</c:v>
                </c:pt>
                <c:pt idx="15">
                  <c:v>25805.5</c:v>
                </c:pt>
                <c:pt idx="16">
                  <c:v>25805.5</c:v>
                </c:pt>
                <c:pt idx="17">
                  <c:v>25805.5</c:v>
                </c:pt>
                <c:pt idx="18">
                  <c:v>25994.5</c:v>
                </c:pt>
                <c:pt idx="19">
                  <c:v>26228.5</c:v>
                </c:pt>
                <c:pt idx="20">
                  <c:v>26228.5</c:v>
                </c:pt>
                <c:pt idx="21">
                  <c:v>26656</c:v>
                </c:pt>
                <c:pt idx="22">
                  <c:v>26876.5</c:v>
                </c:pt>
                <c:pt idx="23">
                  <c:v>26876.5</c:v>
                </c:pt>
                <c:pt idx="24">
                  <c:v>26876.5</c:v>
                </c:pt>
                <c:pt idx="25">
                  <c:v>27574</c:v>
                </c:pt>
                <c:pt idx="26">
                  <c:v>28204</c:v>
                </c:pt>
                <c:pt idx="27">
                  <c:v>28204</c:v>
                </c:pt>
                <c:pt idx="28">
                  <c:v>28204</c:v>
                </c:pt>
                <c:pt idx="29">
                  <c:v>28204</c:v>
                </c:pt>
                <c:pt idx="30">
                  <c:v>28204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79912"/>
        <c:axId val="257681088"/>
      </c:scatterChart>
      <c:valAx>
        <c:axId val="25767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681088"/>
        <c:crosses val="autoZero"/>
        <c:crossBetween val="midCat"/>
      </c:valAx>
      <c:valAx>
        <c:axId val="2576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67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MARCO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marcoInvest!$G$44:$G$74</c:f>
              <c:numCache>
                <c:formatCode>"R$"\ #,##0.00</c:formatCode>
                <c:ptCount val="31"/>
                <c:pt idx="0">
                  <c:v>25832.5</c:v>
                </c:pt>
                <c:pt idx="1">
                  <c:v>25832.5</c:v>
                </c:pt>
                <c:pt idx="2">
                  <c:v>26071</c:v>
                </c:pt>
                <c:pt idx="3">
                  <c:v>26521</c:v>
                </c:pt>
                <c:pt idx="4">
                  <c:v>26102.5</c:v>
                </c:pt>
                <c:pt idx="5">
                  <c:v>26435.5</c:v>
                </c:pt>
                <c:pt idx="6">
                  <c:v>26435.5</c:v>
                </c:pt>
                <c:pt idx="7">
                  <c:v>26885.5</c:v>
                </c:pt>
                <c:pt idx="8">
                  <c:v>26885.5</c:v>
                </c:pt>
                <c:pt idx="9">
                  <c:v>26885.5</c:v>
                </c:pt>
                <c:pt idx="10">
                  <c:v>27317.5</c:v>
                </c:pt>
                <c:pt idx="11">
                  <c:v>26867.5</c:v>
                </c:pt>
                <c:pt idx="12">
                  <c:v>27731.5</c:v>
                </c:pt>
                <c:pt idx="13">
                  <c:v>28082.5</c:v>
                </c:pt>
                <c:pt idx="14">
                  <c:v>27988</c:v>
                </c:pt>
                <c:pt idx="15">
                  <c:v>27988</c:v>
                </c:pt>
                <c:pt idx="16">
                  <c:v>27988</c:v>
                </c:pt>
                <c:pt idx="17">
                  <c:v>27988</c:v>
                </c:pt>
                <c:pt idx="18">
                  <c:v>27578.5</c:v>
                </c:pt>
                <c:pt idx="19">
                  <c:v>27929.5</c:v>
                </c:pt>
                <c:pt idx="20">
                  <c:v>27929.5</c:v>
                </c:pt>
                <c:pt idx="21">
                  <c:v>27929.5</c:v>
                </c:pt>
                <c:pt idx="22">
                  <c:v>27929.5</c:v>
                </c:pt>
                <c:pt idx="23">
                  <c:v>27929.5</c:v>
                </c:pt>
                <c:pt idx="24">
                  <c:v>27929.5</c:v>
                </c:pt>
                <c:pt idx="25">
                  <c:v>28820.5</c:v>
                </c:pt>
                <c:pt idx="26">
                  <c:v>28820.5</c:v>
                </c:pt>
                <c:pt idx="27">
                  <c:v>28820.5</c:v>
                </c:pt>
                <c:pt idx="28">
                  <c:v>28820.5</c:v>
                </c:pt>
                <c:pt idx="29">
                  <c:v>28820.5</c:v>
                </c:pt>
                <c:pt idx="30">
                  <c:v>28820.5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82656"/>
        <c:axId val="257681480"/>
      </c:scatterChart>
      <c:valAx>
        <c:axId val="25768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681480"/>
        <c:crosses val="autoZero"/>
        <c:crossBetween val="midCat"/>
      </c:valAx>
      <c:valAx>
        <c:axId val="25768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33337</xdr:rowOff>
    </xdr:from>
    <xdr:to>
      <xdr:col>9</xdr:col>
      <xdr:colOff>352425</xdr:colOff>
      <xdr:row>14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49</xdr:row>
      <xdr:rowOff>180974</xdr:rowOff>
    </xdr:from>
    <xdr:to>
      <xdr:col>4</xdr:col>
      <xdr:colOff>304799</xdr:colOff>
      <xdr:row>88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56</xdr:row>
      <xdr:rowOff>104775</xdr:rowOff>
    </xdr:from>
    <xdr:to>
      <xdr:col>4</xdr:col>
      <xdr:colOff>142875</xdr:colOff>
      <xdr:row>88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235" displayName="Table_235" ref="F317:I317" headerRowCount="0" headerRowDxfId="79" dataDxfId="78" totalsRowDxfId="77">
  <tableColumns count="4">
    <tableColumn id="1" name="Column1" dataDxfId="76">
      <calculatedColumnFormula>COUNTIF(K$2:K$325,G317)</calculatedColumnFormula>
    </tableColumn>
    <tableColumn id="2" name="Column2" dataDxfId="75"/>
    <tableColumn id="3" name="Column3" dataDxfId="74">
      <calculatedColumnFormula>SUMIFS($I$2:$I$299,$K$2:$K$299,G317)</calculatedColumnFormula>
    </tableColumn>
    <tableColumn id="4" name="Column4" dataDxfId="73">
      <calculatedColumnFormula>H317/D$311*100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F318:I318" headerRowCount="0" headerRowDxfId="72" dataDxfId="71" totalsRowDxfId="70">
  <tableColumns count="4">
    <tableColumn id="1" name="Column1" dataDxfId="69">
      <calculatedColumnFormula>COUNTIF(K$2:K$325,G318)</calculatedColumnFormula>
    </tableColumn>
    <tableColumn id="2" name="Column2" dataDxfId="68"/>
    <tableColumn id="3" name="Column3" dataDxfId="67">
      <calculatedColumnFormula>SUMIFS($I$2:$I$299,$K$2:$K$299,G318)</calculatedColumnFormula>
    </tableColumn>
    <tableColumn id="4" name="Column4" dataDxfId="66">
      <calculatedColumnFormula>H318/D$311*100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F319:I320" headerRowCount="0" headerRowDxfId="65" dataDxfId="64" totalsRowDxfId="63">
  <tableColumns count="4">
    <tableColumn id="1" name="Column1" dataDxfId="62">
      <calculatedColumnFormula>COUNTIF(K$2:K$325,G319)</calculatedColumnFormula>
    </tableColumn>
    <tableColumn id="2" name="Column2" dataDxfId="61"/>
    <tableColumn id="3" name="Column3" dataDxfId="60">
      <calculatedColumnFormula>SUMIFS($I$2:$I$299,$K$2:$K$299,G319)</calculatedColumnFormula>
    </tableColumn>
    <tableColumn id="4" name="Column4" dataDxfId="59">
      <calculatedColumnFormula>H319/D$311*100</calculatedColumnFormula>
    </tableColumn>
  </tableColumns>
  <tableStyleInfo name="Equipes-style 4" showFirstColumn="1" showLastColumn="1" showRowStripes="1" showColumnStripes="0"/>
</table>
</file>

<file path=xl/tables/table4.xml><?xml version="1.0" encoding="utf-8"?>
<table xmlns="http://schemas.openxmlformats.org/spreadsheetml/2006/main" id="4" name="Table_740" displayName="Table_740" ref="F321:I321" headerRowCount="0" headerRowDxfId="58" dataDxfId="57" totalsRowDxfId="56">
  <tableColumns count="4">
    <tableColumn id="1" name="Column1" dataDxfId="55">
      <calculatedColumnFormula>COUNTIF(K$2:K$325,G321)</calculatedColumnFormula>
    </tableColumn>
    <tableColumn id="2" name="Column2" dataDxfId="54"/>
    <tableColumn id="3" name="Column3" dataDxfId="53">
      <calculatedColumnFormula>SUMIFS($I$2:$I$299,$K$2:$K$299,G321)</calculatedColumnFormula>
    </tableColumn>
    <tableColumn id="4" name="Column4" dataDxfId="52">
      <calculatedColumnFormula>H321/D$311*100</calculatedColumnFormula>
    </tableColumn>
  </tableColumns>
  <tableStyleInfo name="Equipes-style 7" showFirstColumn="1" showLastColumn="1" showRowStripes="1" showColumnStripes="0"/>
</table>
</file>

<file path=xl/tables/table5.xml><?xml version="1.0" encoding="utf-8"?>
<table xmlns="http://schemas.openxmlformats.org/spreadsheetml/2006/main" id="5" name="Table_1043" displayName="Table_1043" ref="F322:I322" headerRowCount="0" headerRowDxfId="51" dataDxfId="50" totalsRowDxfId="49">
  <tableColumns count="4">
    <tableColumn id="1" name="Column1" dataDxfId="48">
      <calculatedColumnFormula>COUNTIF(K$2:K$325,G322)</calculatedColumnFormula>
    </tableColumn>
    <tableColumn id="2" name="Column2" dataDxfId="47"/>
    <tableColumn id="3" name="Column3" dataDxfId="46">
      <calculatedColumnFormula>SUMIFS($I$2:$I$299,$K$2:$K$299,G322)</calculatedColumnFormula>
    </tableColumn>
    <tableColumn id="4" name="Column4" dataDxfId="45">
      <calculatedColumnFormula>H322/D$311*100</calculatedColumnFormula>
    </tableColumn>
  </tableColumns>
  <tableStyleInfo name="Equipes-style 10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2"/>
  <sheetViews>
    <sheetView tabSelected="1" topLeftCell="A303" workbookViewId="0">
      <selection activeCell="D304" sqref="D304"/>
    </sheetView>
  </sheetViews>
  <sheetFormatPr defaultRowHeight="15" x14ac:dyDescent="0.25"/>
  <cols>
    <col min="1" max="1" width="10.7109375" style="4" bestFit="1" customWidth="1"/>
    <col min="2" max="2" width="39.7109375" style="4" bestFit="1" customWidth="1"/>
    <col min="3" max="3" width="9.140625" style="4"/>
    <col min="4" max="4" width="17.140625" style="4" bestFit="1" customWidth="1"/>
    <col min="5" max="5" width="23.28515625" style="4" bestFit="1" customWidth="1"/>
    <col min="6" max="6" width="18.42578125" style="4" bestFit="1" customWidth="1"/>
    <col min="7" max="7" width="30.42578125" style="4" bestFit="1" customWidth="1"/>
    <col min="8" max="8" width="13.7109375" style="4" bestFit="1" customWidth="1"/>
    <col min="9" max="9" width="12" style="4" bestFit="1" customWidth="1"/>
    <col min="10" max="10" width="9.140625" style="4"/>
    <col min="11" max="11" width="34.28515625" style="4" bestFit="1" customWidth="1"/>
  </cols>
  <sheetData>
    <row r="1" spans="1:11" ht="117" x14ac:dyDescent="0.25">
      <c r="A1" s="8" t="s">
        <v>0</v>
      </c>
      <c r="B1" s="8" t="s">
        <v>1</v>
      </c>
      <c r="C1" s="58" t="s">
        <v>13</v>
      </c>
      <c r="D1" s="8" t="s">
        <v>11</v>
      </c>
      <c r="E1" s="8" t="s">
        <v>30</v>
      </c>
      <c r="F1" s="8" t="s">
        <v>14</v>
      </c>
      <c r="G1" s="8"/>
      <c r="H1" s="8" t="s">
        <v>31</v>
      </c>
      <c r="I1" s="8" t="s">
        <v>32</v>
      </c>
      <c r="J1" s="8" t="s">
        <v>10</v>
      </c>
      <c r="K1" s="8" t="s">
        <v>12</v>
      </c>
    </row>
    <row r="2" spans="1:11" x14ac:dyDescent="0.25">
      <c r="A2" s="2">
        <v>44598</v>
      </c>
      <c r="B2" s="3" t="s">
        <v>49</v>
      </c>
      <c r="C2" s="9">
        <v>1.75</v>
      </c>
      <c r="E2" s="4" t="s">
        <v>15</v>
      </c>
      <c r="F2" s="39" t="s">
        <v>33</v>
      </c>
      <c r="H2" s="10">
        <f>C2*D$314</f>
        <v>3150</v>
      </c>
      <c r="I2" s="10">
        <f>H2-D$314</f>
        <v>1350</v>
      </c>
      <c r="J2" s="33" t="s">
        <v>310</v>
      </c>
      <c r="K2" s="3" t="s">
        <v>52</v>
      </c>
    </row>
    <row r="3" spans="1:11" x14ac:dyDescent="0.25">
      <c r="A3" s="2">
        <v>44598</v>
      </c>
      <c r="B3" s="3" t="s">
        <v>51</v>
      </c>
      <c r="C3" s="9">
        <v>2</v>
      </c>
      <c r="E3" s="4" t="s">
        <v>15</v>
      </c>
      <c r="F3" s="39" t="s">
        <v>34</v>
      </c>
      <c r="H3" s="10">
        <f>C3*D$314</f>
        <v>3600</v>
      </c>
      <c r="I3" s="10">
        <f>H3-D$314</f>
        <v>1800</v>
      </c>
      <c r="J3" s="33" t="s">
        <v>29</v>
      </c>
      <c r="K3" s="3" t="s">
        <v>52</v>
      </c>
    </row>
    <row r="4" spans="1:11" x14ac:dyDescent="0.25">
      <c r="A4" s="2">
        <v>44600</v>
      </c>
      <c r="B4" s="3" t="s">
        <v>62</v>
      </c>
      <c r="C4" s="9">
        <v>1.95</v>
      </c>
      <c r="E4" s="4" t="s">
        <v>15</v>
      </c>
      <c r="F4" s="39" t="s">
        <v>33</v>
      </c>
      <c r="H4" s="10">
        <f>C4*D$314</f>
        <v>3510</v>
      </c>
      <c r="I4" s="10">
        <f>H4-D$314</f>
        <v>1710</v>
      </c>
      <c r="J4" s="38" t="s">
        <v>311</v>
      </c>
      <c r="K4" s="3" t="s">
        <v>58</v>
      </c>
    </row>
    <row r="5" spans="1:11" x14ac:dyDescent="0.25">
      <c r="A5" s="6">
        <v>44601</v>
      </c>
      <c r="B5" s="4" t="s">
        <v>71</v>
      </c>
      <c r="C5" s="87">
        <v>1.88</v>
      </c>
      <c r="E5" s="4" t="s">
        <v>15</v>
      </c>
      <c r="F5" s="88" t="s">
        <v>33</v>
      </c>
      <c r="H5" s="10">
        <f>C5*D$314</f>
        <v>3384</v>
      </c>
      <c r="I5" s="10">
        <f>H5-D$314</f>
        <v>1584</v>
      </c>
      <c r="J5" s="33" t="s">
        <v>312</v>
      </c>
      <c r="K5" s="4" t="s">
        <v>60</v>
      </c>
    </row>
    <row r="6" spans="1:11" x14ac:dyDescent="0.25">
      <c r="A6" s="6">
        <v>44604</v>
      </c>
      <c r="B6" s="4" t="s">
        <v>75</v>
      </c>
      <c r="C6" s="9">
        <v>1.42</v>
      </c>
      <c r="E6" s="4" t="s">
        <v>15</v>
      </c>
      <c r="F6" s="39" t="s">
        <v>1480</v>
      </c>
      <c r="H6" s="10">
        <f>C6*D$314</f>
        <v>2556</v>
      </c>
      <c r="I6" s="10">
        <f>(H6-D$314)/2</f>
        <v>378</v>
      </c>
      <c r="J6" s="33" t="s">
        <v>21</v>
      </c>
      <c r="K6" s="38" t="s">
        <v>66</v>
      </c>
    </row>
    <row r="7" spans="1:11" x14ac:dyDescent="0.25">
      <c r="A7" s="74">
        <v>44605</v>
      </c>
      <c r="B7" s="76" t="s">
        <v>81</v>
      </c>
      <c r="C7" s="9">
        <v>2</v>
      </c>
      <c r="E7" s="4" t="s">
        <v>15</v>
      </c>
      <c r="F7" s="40" t="s">
        <v>34</v>
      </c>
      <c r="H7" s="10">
        <v>0</v>
      </c>
      <c r="I7" s="10">
        <f>H7-D$314</f>
        <v>-1800</v>
      </c>
      <c r="J7" s="4" t="s">
        <v>25</v>
      </c>
      <c r="K7" s="4" t="s">
        <v>54</v>
      </c>
    </row>
    <row r="8" spans="1:11" x14ac:dyDescent="0.25">
      <c r="A8" s="74">
        <v>44605</v>
      </c>
      <c r="B8" s="76" t="s">
        <v>84</v>
      </c>
      <c r="C8" s="87">
        <v>1.81</v>
      </c>
      <c r="E8" s="4" t="s">
        <v>15</v>
      </c>
      <c r="F8" s="40" t="s">
        <v>33</v>
      </c>
      <c r="H8" s="10">
        <v>0</v>
      </c>
      <c r="I8" s="10">
        <f>H8-D$314</f>
        <v>-1800</v>
      </c>
      <c r="J8" s="33" t="s">
        <v>22</v>
      </c>
      <c r="K8" s="4" t="s">
        <v>54</v>
      </c>
    </row>
    <row r="9" spans="1:11" x14ac:dyDescent="0.25">
      <c r="A9" s="74">
        <v>44611</v>
      </c>
      <c r="B9" s="76" t="s">
        <v>93</v>
      </c>
      <c r="C9" s="9">
        <v>1.95</v>
      </c>
      <c r="E9" s="4" t="s">
        <v>15</v>
      </c>
      <c r="F9" s="42" t="s">
        <v>34</v>
      </c>
      <c r="H9" s="10">
        <v>0</v>
      </c>
      <c r="I9" s="10">
        <v>0</v>
      </c>
      <c r="J9" s="4" t="s">
        <v>21</v>
      </c>
      <c r="K9" s="4" t="s">
        <v>54</v>
      </c>
    </row>
    <row r="10" spans="1:11" x14ac:dyDescent="0.25">
      <c r="A10" s="96">
        <v>44611</v>
      </c>
      <c r="B10" s="4" t="s">
        <v>104</v>
      </c>
      <c r="C10" s="95">
        <v>2.19</v>
      </c>
      <c r="E10" s="4" t="s">
        <v>15</v>
      </c>
      <c r="F10" s="11" t="s">
        <v>33</v>
      </c>
      <c r="H10" s="10">
        <v>0</v>
      </c>
      <c r="I10" s="10">
        <f t="shared" ref="I10:I21" si="0">H10-D$314</f>
        <v>-1800</v>
      </c>
      <c r="J10" s="4" t="s">
        <v>21</v>
      </c>
      <c r="K10" s="4" t="s">
        <v>58</v>
      </c>
    </row>
    <row r="11" spans="1:11" x14ac:dyDescent="0.25">
      <c r="A11" s="96">
        <v>44611</v>
      </c>
      <c r="B11" s="4" t="s">
        <v>108</v>
      </c>
      <c r="C11" s="95">
        <v>2.15</v>
      </c>
      <c r="E11" s="4" t="s">
        <v>15</v>
      </c>
      <c r="F11" s="11" t="s">
        <v>33</v>
      </c>
      <c r="H11" s="10">
        <v>0</v>
      </c>
      <c r="I11" s="10">
        <f t="shared" si="0"/>
        <v>-1800</v>
      </c>
      <c r="J11" s="4" t="s">
        <v>22</v>
      </c>
      <c r="K11" s="4" t="s">
        <v>58</v>
      </c>
    </row>
    <row r="12" spans="1:11" x14ac:dyDescent="0.25">
      <c r="A12" s="6">
        <v>44611</v>
      </c>
      <c r="B12" s="4" t="s">
        <v>91</v>
      </c>
      <c r="C12" s="9">
        <v>1.5</v>
      </c>
      <c r="E12" s="4" t="s">
        <v>15</v>
      </c>
      <c r="F12" s="39" t="s">
        <v>1464</v>
      </c>
      <c r="H12" s="10">
        <f>C12*D$314</f>
        <v>2700</v>
      </c>
      <c r="I12" s="10">
        <f t="shared" si="0"/>
        <v>900</v>
      </c>
      <c r="J12" s="33" t="s">
        <v>25</v>
      </c>
      <c r="K12" s="4" t="s">
        <v>60</v>
      </c>
    </row>
    <row r="13" spans="1:11" x14ac:dyDescent="0.25">
      <c r="A13" s="6">
        <v>44611</v>
      </c>
      <c r="B13" s="4" t="s">
        <v>100</v>
      </c>
      <c r="C13" s="9">
        <v>1.7</v>
      </c>
      <c r="E13" s="4" t="s">
        <v>15</v>
      </c>
      <c r="F13" s="40" t="s">
        <v>33</v>
      </c>
      <c r="H13" s="10">
        <v>0</v>
      </c>
      <c r="I13" s="10">
        <f t="shared" si="0"/>
        <v>-1800</v>
      </c>
      <c r="J13" s="33" t="s">
        <v>21</v>
      </c>
      <c r="K13" s="4" t="s">
        <v>52</v>
      </c>
    </row>
    <row r="14" spans="1:11" x14ac:dyDescent="0.25">
      <c r="A14" s="6">
        <v>44611</v>
      </c>
      <c r="B14" s="4" t="s">
        <v>111</v>
      </c>
      <c r="C14" s="87">
        <v>1.92</v>
      </c>
      <c r="E14" s="4" t="s">
        <v>15</v>
      </c>
      <c r="F14" s="39" t="s">
        <v>33</v>
      </c>
      <c r="H14" s="10">
        <f t="shared" ref="H14:H23" si="1">C14*D$314</f>
        <v>3456</v>
      </c>
      <c r="I14" s="10">
        <f t="shared" si="0"/>
        <v>1656</v>
      </c>
      <c r="J14" s="33" t="s">
        <v>26</v>
      </c>
      <c r="K14" s="38" t="s">
        <v>119</v>
      </c>
    </row>
    <row r="15" spans="1:11" x14ac:dyDescent="0.25">
      <c r="A15" s="6">
        <v>44612</v>
      </c>
      <c r="B15" s="4" t="s">
        <v>118</v>
      </c>
      <c r="C15" s="9">
        <v>1.52</v>
      </c>
      <c r="E15" s="4" t="s">
        <v>15</v>
      </c>
      <c r="F15" s="39" t="s">
        <v>1464</v>
      </c>
      <c r="H15" s="10">
        <f t="shared" si="1"/>
        <v>2736</v>
      </c>
      <c r="I15" s="10">
        <f t="shared" si="0"/>
        <v>936</v>
      </c>
      <c r="J15" s="33" t="s">
        <v>312</v>
      </c>
      <c r="K15" s="38" t="s">
        <v>119</v>
      </c>
    </row>
    <row r="16" spans="1:11" x14ac:dyDescent="0.25">
      <c r="A16" s="74">
        <v>44612</v>
      </c>
      <c r="B16" s="76" t="s">
        <v>128</v>
      </c>
      <c r="C16" s="87">
        <v>1.72</v>
      </c>
      <c r="E16" s="4" t="s">
        <v>15</v>
      </c>
      <c r="F16" s="13" t="s">
        <v>33</v>
      </c>
      <c r="H16" s="10">
        <f t="shared" si="1"/>
        <v>3096</v>
      </c>
      <c r="I16" s="10">
        <f t="shared" si="0"/>
        <v>1296</v>
      </c>
      <c r="J16" s="4" t="s">
        <v>315</v>
      </c>
      <c r="K16" s="4" t="s">
        <v>54</v>
      </c>
    </row>
    <row r="17" spans="1:11" x14ac:dyDescent="0.25">
      <c r="A17" s="6">
        <v>44614</v>
      </c>
      <c r="B17" s="4" t="s">
        <v>132</v>
      </c>
      <c r="C17" s="87">
        <v>1.95</v>
      </c>
      <c r="E17" s="4" t="s">
        <v>15</v>
      </c>
      <c r="F17" s="39" t="s">
        <v>33</v>
      </c>
      <c r="H17" s="10">
        <f t="shared" si="1"/>
        <v>3510</v>
      </c>
      <c r="I17" s="10">
        <f t="shared" si="0"/>
        <v>1710</v>
      </c>
      <c r="J17" s="4" t="s">
        <v>19</v>
      </c>
      <c r="K17" s="4" t="s">
        <v>60</v>
      </c>
    </row>
    <row r="18" spans="1:11" x14ac:dyDescent="0.25">
      <c r="A18" s="6">
        <v>44615</v>
      </c>
      <c r="B18" s="4" t="s">
        <v>138</v>
      </c>
      <c r="C18" s="9">
        <v>1.49</v>
      </c>
      <c r="E18" s="4" t="s">
        <v>15</v>
      </c>
      <c r="F18" s="39" t="s">
        <v>1464</v>
      </c>
      <c r="H18" s="10">
        <f t="shared" si="1"/>
        <v>2682</v>
      </c>
      <c r="I18" s="10">
        <f t="shared" si="0"/>
        <v>882</v>
      </c>
      <c r="J18" s="4" t="s">
        <v>311</v>
      </c>
      <c r="K18" s="38" t="s">
        <v>119</v>
      </c>
    </row>
    <row r="19" spans="1:11" x14ac:dyDescent="0.25">
      <c r="A19" s="96">
        <v>44617</v>
      </c>
      <c r="B19" s="4" t="s">
        <v>142</v>
      </c>
      <c r="C19" s="95">
        <v>2.1800000000000002</v>
      </c>
      <c r="E19" s="4" t="s">
        <v>15</v>
      </c>
      <c r="F19" s="39" t="s">
        <v>33</v>
      </c>
      <c r="H19" s="10">
        <f t="shared" si="1"/>
        <v>3924.0000000000005</v>
      </c>
      <c r="I19" s="10">
        <f t="shared" si="0"/>
        <v>2124.0000000000005</v>
      </c>
      <c r="J19" s="4" t="s">
        <v>24</v>
      </c>
      <c r="K19" s="4" t="s">
        <v>54</v>
      </c>
    </row>
    <row r="20" spans="1:11" x14ac:dyDescent="0.25">
      <c r="A20" s="6">
        <v>44618</v>
      </c>
      <c r="B20" s="4" t="s">
        <v>143</v>
      </c>
      <c r="C20" s="87">
        <v>1.82</v>
      </c>
      <c r="E20" s="4" t="s">
        <v>15</v>
      </c>
      <c r="F20" s="39" t="s">
        <v>33</v>
      </c>
      <c r="H20" s="10">
        <f t="shared" si="1"/>
        <v>3276</v>
      </c>
      <c r="I20" s="10">
        <f t="shared" si="0"/>
        <v>1476</v>
      </c>
      <c r="J20" s="4" t="s">
        <v>316</v>
      </c>
      <c r="K20" s="38" t="s">
        <v>66</v>
      </c>
    </row>
    <row r="21" spans="1:11" x14ac:dyDescent="0.25">
      <c r="A21" s="6">
        <v>44618</v>
      </c>
      <c r="B21" s="4" t="s">
        <v>147</v>
      </c>
      <c r="C21" s="9">
        <v>1.53</v>
      </c>
      <c r="E21" s="4" t="s">
        <v>15</v>
      </c>
      <c r="F21" s="39" t="s">
        <v>1464</v>
      </c>
      <c r="H21" s="10">
        <f t="shared" si="1"/>
        <v>2754</v>
      </c>
      <c r="I21" s="10">
        <f t="shared" si="0"/>
        <v>954</v>
      </c>
      <c r="J21" s="4" t="s">
        <v>313</v>
      </c>
      <c r="K21" s="38" t="s">
        <v>60</v>
      </c>
    </row>
    <row r="22" spans="1:11" x14ac:dyDescent="0.25">
      <c r="A22" s="6">
        <v>44618</v>
      </c>
      <c r="B22" s="4" t="s">
        <v>154</v>
      </c>
      <c r="C22" s="9">
        <v>1.4</v>
      </c>
      <c r="E22" s="4" t="s">
        <v>15</v>
      </c>
      <c r="F22" s="39" t="s">
        <v>1480</v>
      </c>
      <c r="H22" s="10">
        <f t="shared" si="1"/>
        <v>2520</v>
      </c>
      <c r="I22" s="10">
        <f>(H22-D$314)/2</f>
        <v>360</v>
      </c>
      <c r="J22" s="4" t="s">
        <v>23</v>
      </c>
      <c r="K22" s="38" t="s">
        <v>66</v>
      </c>
    </row>
    <row r="23" spans="1:11" x14ac:dyDescent="0.25">
      <c r="A23" s="6">
        <v>44619</v>
      </c>
      <c r="B23" s="4" t="s">
        <v>160</v>
      </c>
      <c r="C23" s="9">
        <v>1.55</v>
      </c>
      <c r="E23" s="4" t="s">
        <v>15</v>
      </c>
      <c r="F23" s="39" t="s">
        <v>1464</v>
      </c>
      <c r="H23" s="10">
        <f t="shared" si="1"/>
        <v>2790</v>
      </c>
      <c r="I23" s="10">
        <f t="shared" ref="I23:I28" si="2">H23-D$314</f>
        <v>990</v>
      </c>
      <c r="J23" s="4" t="s">
        <v>25</v>
      </c>
      <c r="K23" s="38" t="s">
        <v>119</v>
      </c>
    </row>
    <row r="24" spans="1:11" x14ac:dyDescent="0.25">
      <c r="A24" s="6">
        <v>44619</v>
      </c>
      <c r="B24" s="4" t="s">
        <v>166</v>
      </c>
      <c r="C24" s="9">
        <v>1.78</v>
      </c>
      <c r="E24" s="4" t="s">
        <v>15</v>
      </c>
      <c r="F24" s="40" t="s">
        <v>33</v>
      </c>
      <c r="H24" s="10">
        <v>0</v>
      </c>
      <c r="I24" s="10">
        <f t="shared" si="2"/>
        <v>-1800</v>
      </c>
      <c r="J24" s="4" t="s">
        <v>28</v>
      </c>
      <c r="K24" s="4" t="s">
        <v>52</v>
      </c>
    </row>
    <row r="25" spans="1:11" x14ac:dyDescent="0.25">
      <c r="A25" s="74">
        <v>44619</v>
      </c>
      <c r="B25" s="76" t="s">
        <v>164</v>
      </c>
      <c r="C25" s="87">
        <v>1.85</v>
      </c>
      <c r="E25" s="4" t="s">
        <v>15</v>
      </c>
      <c r="F25" s="13" t="s">
        <v>33</v>
      </c>
      <c r="H25" s="10">
        <f>C25*D$314</f>
        <v>3330</v>
      </c>
      <c r="I25" s="10">
        <f t="shared" si="2"/>
        <v>1530</v>
      </c>
      <c r="J25" s="4" t="s">
        <v>436</v>
      </c>
      <c r="K25" s="4" t="s">
        <v>54</v>
      </c>
    </row>
    <row r="26" spans="1:11" x14ac:dyDescent="0.25">
      <c r="A26" s="74">
        <v>44619</v>
      </c>
      <c r="B26" s="76" t="s">
        <v>168</v>
      </c>
      <c r="C26" s="9">
        <v>2</v>
      </c>
      <c r="E26" s="4" t="s">
        <v>15</v>
      </c>
      <c r="F26" s="13" t="s">
        <v>1276</v>
      </c>
      <c r="H26" s="10">
        <f>C26*D$314</f>
        <v>3600</v>
      </c>
      <c r="I26" s="10">
        <f t="shared" si="2"/>
        <v>1800</v>
      </c>
      <c r="J26" s="4" t="s">
        <v>20</v>
      </c>
      <c r="K26" s="4" t="s">
        <v>54</v>
      </c>
    </row>
    <row r="27" spans="1:11" x14ac:dyDescent="0.25">
      <c r="A27" s="2">
        <v>44621</v>
      </c>
      <c r="B27" s="3" t="s">
        <v>176</v>
      </c>
      <c r="C27" s="9">
        <v>2.0299999999999998</v>
      </c>
      <c r="E27" s="4" t="s">
        <v>15</v>
      </c>
      <c r="F27" s="39" t="s">
        <v>33</v>
      </c>
      <c r="H27" s="10">
        <f>C27*D$314</f>
        <v>3653.9999999999995</v>
      </c>
      <c r="I27" s="10">
        <f t="shared" si="2"/>
        <v>1853.9999999999995</v>
      </c>
      <c r="J27" s="38" t="s">
        <v>312</v>
      </c>
      <c r="K27" s="3" t="s">
        <v>58</v>
      </c>
    </row>
    <row r="28" spans="1:11" x14ac:dyDescent="0.25">
      <c r="A28" s="2">
        <v>44621</v>
      </c>
      <c r="B28" s="3" t="s">
        <v>177</v>
      </c>
      <c r="C28" s="87">
        <v>1.82</v>
      </c>
      <c r="E28" s="4" t="s">
        <v>15</v>
      </c>
      <c r="F28" s="39" t="s">
        <v>33</v>
      </c>
      <c r="H28" s="10">
        <f>C28*D$314</f>
        <v>3276</v>
      </c>
      <c r="I28" s="10">
        <f t="shared" si="2"/>
        <v>1476</v>
      </c>
      <c r="J28" s="38" t="s">
        <v>316</v>
      </c>
      <c r="K28" s="44" t="s">
        <v>66</v>
      </c>
    </row>
    <row r="29" spans="1:11" x14ac:dyDescent="0.25">
      <c r="A29" s="6">
        <v>44623</v>
      </c>
      <c r="B29" s="4" t="s">
        <v>179</v>
      </c>
      <c r="C29" s="9">
        <v>1.52</v>
      </c>
      <c r="E29" s="4" t="s">
        <v>15</v>
      </c>
      <c r="F29" s="41" t="s">
        <v>1464</v>
      </c>
      <c r="H29" s="10">
        <v>0</v>
      </c>
      <c r="I29" s="10">
        <v>0</v>
      </c>
      <c r="J29" s="4" t="s">
        <v>21</v>
      </c>
      <c r="K29" s="38" t="s">
        <v>119</v>
      </c>
    </row>
    <row r="30" spans="1:11" x14ac:dyDescent="0.25">
      <c r="A30" s="6">
        <v>44623</v>
      </c>
      <c r="B30" s="4" t="s">
        <v>180</v>
      </c>
      <c r="C30" s="9">
        <v>1.53</v>
      </c>
      <c r="E30" s="4" t="s">
        <v>15</v>
      </c>
      <c r="F30" s="39" t="s">
        <v>1464</v>
      </c>
      <c r="H30" s="10">
        <f>C30*D$314</f>
        <v>2754</v>
      </c>
      <c r="I30" s="10">
        <f t="shared" ref="I30:I38" si="3">H30-D$314</f>
        <v>954</v>
      </c>
      <c r="J30" s="4" t="s">
        <v>316</v>
      </c>
      <c r="K30" s="38" t="s">
        <v>119</v>
      </c>
    </row>
    <row r="31" spans="1:11" x14ac:dyDescent="0.25">
      <c r="A31" s="74">
        <v>44624</v>
      </c>
      <c r="B31" s="76" t="s">
        <v>181</v>
      </c>
      <c r="C31" s="9">
        <v>2</v>
      </c>
      <c r="E31" s="4" t="s">
        <v>15</v>
      </c>
      <c r="F31" s="13" t="s">
        <v>34</v>
      </c>
      <c r="H31" s="10">
        <f>C31*D$314</f>
        <v>3600</v>
      </c>
      <c r="I31" s="10">
        <f t="shared" si="3"/>
        <v>1800</v>
      </c>
      <c r="J31" s="4" t="s">
        <v>29</v>
      </c>
      <c r="K31" s="4" t="s">
        <v>54</v>
      </c>
    </row>
    <row r="32" spans="1:11" x14ac:dyDescent="0.25">
      <c r="A32" s="6">
        <v>44624</v>
      </c>
      <c r="B32" s="4" t="s">
        <v>182</v>
      </c>
      <c r="C32" s="95">
        <v>2.0699999999999998</v>
      </c>
      <c r="E32" s="4" t="s">
        <v>15</v>
      </c>
      <c r="F32" s="13" t="s">
        <v>33</v>
      </c>
      <c r="H32" s="10">
        <f>C32*D$314</f>
        <v>3725.9999999999995</v>
      </c>
      <c r="I32" s="10">
        <f t="shared" si="3"/>
        <v>1925.9999999999995</v>
      </c>
      <c r="J32" s="4" t="s">
        <v>25</v>
      </c>
      <c r="K32" s="4" t="s">
        <v>58</v>
      </c>
    </row>
    <row r="33" spans="1:11" x14ac:dyDescent="0.25">
      <c r="A33" s="74">
        <v>44625</v>
      </c>
      <c r="B33" s="76" t="s">
        <v>199</v>
      </c>
      <c r="C33" s="87">
        <v>1.86</v>
      </c>
      <c r="E33" s="4" t="s">
        <v>15</v>
      </c>
      <c r="F33" s="13" t="s">
        <v>33</v>
      </c>
      <c r="H33" s="10">
        <f>C33*D$314</f>
        <v>3348</v>
      </c>
      <c r="I33" s="10">
        <f t="shared" si="3"/>
        <v>1548</v>
      </c>
      <c r="J33" s="4" t="s">
        <v>313</v>
      </c>
      <c r="K33" s="4" t="s">
        <v>54</v>
      </c>
    </row>
    <row r="34" spans="1:11" x14ac:dyDescent="0.25">
      <c r="A34" s="6">
        <v>44625</v>
      </c>
      <c r="B34" s="4" t="s">
        <v>187</v>
      </c>
      <c r="C34" s="95">
        <v>2.21</v>
      </c>
      <c r="E34" s="4" t="s">
        <v>15</v>
      </c>
      <c r="F34" s="13" t="s">
        <v>33</v>
      </c>
      <c r="H34" s="10">
        <f>C34*D$314</f>
        <v>3978</v>
      </c>
      <c r="I34" s="10">
        <f t="shared" si="3"/>
        <v>2178</v>
      </c>
      <c r="J34" s="4" t="s">
        <v>19</v>
      </c>
      <c r="K34" s="4" t="s">
        <v>58</v>
      </c>
    </row>
    <row r="35" spans="1:11" x14ac:dyDescent="0.25">
      <c r="A35" s="6">
        <v>44625</v>
      </c>
      <c r="B35" s="4" t="s">
        <v>188</v>
      </c>
      <c r="C35" s="9">
        <v>1.75</v>
      </c>
      <c r="E35" s="4" t="s">
        <v>15</v>
      </c>
      <c r="F35" s="40" t="s">
        <v>33</v>
      </c>
      <c r="H35" s="10">
        <v>0</v>
      </c>
      <c r="I35" s="10">
        <f t="shared" si="3"/>
        <v>-1800</v>
      </c>
      <c r="J35" s="33" t="s">
        <v>28</v>
      </c>
      <c r="K35" s="4" t="s">
        <v>52</v>
      </c>
    </row>
    <row r="36" spans="1:11" x14ac:dyDescent="0.25">
      <c r="A36" s="6">
        <v>44625</v>
      </c>
      <c r="B36" s="4" t="s">
        <v>191</v>
      </c>
      <c r="C36" s="9">
        <v>1.72</v>
      </c>
      <c r="E36" s="4" t="s">
        <v>15</v>
      </c>
      <c r="F36" s="40" t="s">
        <v>33</v>
      </c>
      <c r="H36" s="10">
        <v>0</v>
      </c>
      <c r="I36" s="10">
        <f t="shared" si="3"/>
        <v>-1800</v>
      </c>
      <c r="J36" s="33" t="s">
        <v>20</v>
      </c>
      <c r="K36" s="4" t="s">
        <v>52</v>
      </c>
    </row>
    <row r="37" spans="1:11" x14ac:dyDescent="0.25">
      <c r="A37" s="6">
        <v>44625</v>
      </c>
      <c r="B37" s="4" t="s">
        <v>194</v>
      </c>
      <c r="C37" s="9">
        <v>2.04</v>
      </c>
      <c r="E37" s="4" t="s">
        <v>15</v>
      </c>
      <c r="F37" s="40" t="s">
        <v>33</v>
      </c>
      <c r="H37" s="10">
        <v>0</v>
      </c>
      <c r="I37" s="10">
        <f t="shared" si="3"/>
        <v>-1800</v>
      </c>
      <c r="J37" s="33" t="s">
        <v>21</v>
      </c>
      <c r="K37" s="4" t="s">
        <v>58</v>
      </c>
    </row>
    <row r="38" spans="1:11" x14ac:dyDescent="0.25">
      <c r="A38" s="6">
        <v>44626</v>
      </c>
      <c r="B38" s="4" t="s">
        <v>202</v>
      </c>
      <c r="C38" s="9">
        <v>1.82</v>
      </c>
      <c r="E38" s="4" t="s">
        <v>15</v>
      </c>
      <c r="F38" s="40" t="s">
        <v>33</v>
      </c>
      <c r="H38" s="10">
        <v>0</v>
      </c>
      <c r="I38" s="10">
        <f t="shared" si="3"/>
        <v>-1800</v>
      </c>
      <c r="J38" s="4" t="s">
        <v>28</v>
      </c>
      <c r="K38" s="4" t="s">
        <v>52</v>
      </c>
    </row>
    <row r="39" spans="1:11" x14ac:dyDescent="0.25">
      <c r="A39" s="6">
        <v>44626</v>
      </c>
      <c r="B39" s="4" t="s">
        <v>203</v>
      </c>
      <c r="C39" s="9">
        <v>2</v>
      </c>
      <c r="E39" s="4" t="s">
        <v>15</v>
      </c>
      <c r="F39" s="41" t="s">
        <v>34</v>
      </c>
      <c r="H39" s="10">
        <v>0</v>
      </c>
      <c r="I39" s="10">
        <v>0</v>
      </c>
      <c r="J39" s="4" t="s">
        <v>21</v>
      </c>
      <c r="K39" s="4" t="s">
        <v>52</v>
      </c>
    </row>
    <row r="40" spans="1:11" x14ac:dyDescent="0.25">
      <c r="A40" s="6">
        <v>44626</v>
      </c>
      <c r="B40" s="4" t="s">
        <v>204</v>
      </c>
      <c r="C40" s="9">
        <v>2</v>
      </c>
      <c r="E40" s="4" t="s">
        <v>15</v>
      </c>
      <c r="F40" s="39" t="s">
        <v>34</v>
      </c>
      <c r="H40" s="10">
        <f>C40*D$314</f>
        <v>3600</v>
      </c>
      <c r="I40" s="10">
        <f t="shared" ref="I40:I50" si="4">H40-D$314</f>
        <v>1800</v>
      </c>
      <c r="J40" s="4" t="s">
        <v>20</v>
      </c>
      <c r="K40" s="4" t="s">
        <v>52</v>
      </c>
    </row>
    <row r="41" spans="1:11" x14ac:dyDescent="0.25">
      <c r="A41" s="6">
        <v>44626</v>
      </c>
      <c r="B41" s="4" t="s">
        <v>200</v>
      </c>
      <c r="C41" s="87">
        <v>1.74</v>
      </c>
      <c r="E41" s="4" t="s">
        <v>15</v>
      </c>
      <c r="F41" s="13" t="s">
        <v>1464</v>
      </c>
      <c r="H41" s="10">
        <f>C41*D$314</f>
        <v>3132</v>
      </c>
      <c r="I41" s="10">
        <f t="shared" si="4"/>
        <v>1332</v>
      </c>
      <c r="J41" s="4" t="s">
        <v>19</v>
      </c>
      <c r="K41" s="4" t="s">
        <v>54</v>
      </c>
    </row>
    <row r="42" spans="1:11" x14ac:dyDescent="0.25">
      <c r="A42" s="6">
        <v>44628</v>
      </c>
      <c r="B42" s="4" t="s">
        <v>208</v>
      </c>
      <c r="C42" s="9">
        <v>2</v>
      </c>
      <c r="E42" s="4" t="s">
        <v>15</v>
      </c>
      <c r="F42" s="39" t="s">
        <v>33</v>
      </c>
      <c r="H42" s="10">
        <f>C42*D$314</f>
        <v>3600</v>
      </c>
      <c r="I42" s="10">
        <f t="shared" si="4"/>
        <v>1800</v>
      </c>
      <c r="J42" s="33" t="s">
        <v>19</v>
      </c>
      <c r="K42" s="4" t="s">
        <v>58</v>
      </c>
    </row>
    <row r="43" spans="1:11" x14ac:dyDescent="0.25">
      <c r="A43" s="74">
        <v>44631</v>
      </c>
      <c r="B43" s="76" t="s">
        <v>211</v>
      </c>
      <c r="C43" s="87">
        <v>1.96</v>
      </c>
      <c r="E43" s="4" t="s">
        <v>15</v>
      </c>
      <c r="F43" s="13" t="s">
        <v>33</v>
      </c>
      <c r="H43" s="10">
        <f>C43*D$314</f>
        <v>3528</v>
      </c>
      <c r="I43" s="10">
        <f t="shared" si="4"/>
        <v>1728</v>
      </c>
      <c r="J43" s="4" t="s">
        <v>25</v>
      </c>
      <c r="K43" s="4" t="s">
        <v>54</v>
      </c>
    </row>
    <row r="44" spans="1:11" x14ac:dyDescent="0.25">
      <c r="A44" s="6">
        <v>44632</v>
      </c>
      <c r="B44" s="4" t="s">
        <v>218</v>
      </c>
      <c r="C44" s="9">
        <v>2.06</v>
      </c>
      <c r="E44" s="4" t="s">
        <v>15</v>
      </c>
      <c r="F44" s="40" t="s">
        <v>33</v>
      </c>
      <c r="H44" s="10">
        <v>0</v>
      </c>
      <c r="I44" s="10">
        <f t="shared" si="4"/>
        <v>-1800</v>
      </c>
      <c r="J44" s="4" t="s">
        <v>29</v>
      </c>
      <c r="K44" s="4" t="s">
        <v>58</v>
      </c>
    </row>
    <row r="45" spans="1:11" x14ac:dyDescent="0.25">
      <c r="A45" s="6">
        <v>44633</v>
      </c>
      <c r="B45" s="4" t="s">
        <v>231</v>
      </c>
      <c r="C45" s="9">
        <v>2</v>
      </c>
      <c r="E45" s="4" t="s">
        <v>15</v>
      </c>
      <c r="F45" s="39" t="s">
        <v>34</v>
      </c>
      <c r="H45" s="10">
        <f>C45*D$314</f>
        <v>3600</v>
      </c>
      <c r="I45" s="10">
        <f t="shared" si="4"/>
        <v>1800</v>
      </c>
      <c r="J45" s="4" t="s">
        <v>28</v>
      </c>
      <c r="K45" s="4" t="s">
        <v>52</v>
      </c>
    </row>
    <row r="46" spans="1:11" x14ac:dyDescent="0.25">
      <c r="A46" s="6">
        <v>44633</v>
      </c>
      <c r="B46" s="4" t="s">
        <v>232</v>
      </c>
      <c r="C46" s="9">
        <v>1.92</v>
      </c>
      <c r="E46" s="4" t="s">
        <v>15</v>
      </c>
      <c r="F46" s="39" t="s">
        <v>33</v>
      </c>
      <c r="H46" s="10">
        <f>C46*D$314</f>
        <v>3456</v>
      </c>
      <c r="I46" s="10">
        <f t="shared" si="4"/>
        <v>1656</v>
      </c>
      <c r="J46" s="4" t="s">
        <v>315</v>
      </c>
      <c r="K46" s="4" t="s">
        <v>52</v>
      </c>
    </row>
    <row r="47" spans="1:11" x14ac:dyDescent="0.25">
      <c r="A47" s="74">
        <v>44634</v>
      </c>
      <c r="B47" s="76" t="s">
        <v>239</v>
      </c>
      <c r="C47" s="87">
        <v>1.78</v>
      </c>
      <c r="E47" s="4" t="s">
        <v>15</v>
      </c>
      <c r="F47" s="13" t="s">
        <v>33</v>
      </c>
      <c r="H47" s="10">
        <f>C47*D$314</f>
        <v>3204</v>
      </c>
      <c r="I47" s="10">
        <f t="shared" si="4"/>
        <v>1404</v>
      </c>
      <c r="J47" s="4" t="s">
        <v>27</v>
      </c>
      <c r="K47" s="4" t="s">
        <v>54</v>
      </c>
    </row>
    <row r="48" spans="1:11" x14ac:dyDescent="0.25">
      <c r="A48" s="6">
        <v>44635</v>
      </c>
      <c r="B48" s="4" t="s">
        <v>245</v>
      </c>
      <c r="C48" s="87">
        <v>1.76</v>
      </c>
      <c r="E48" s="4" t="s">
        <v>15</v>
      </c>
      <c r="F48" s="40" t="s">
        <v>33</v>
      </c>
      <c r="H48" s="10">
        <v>0</v>
      </c>
      <c r="I48" s="10">
        <f t="shared" si="4"/>
        <v>-1800</v>
      </c>
      <c r="J48" s="4" t="s">
        <v>21</v>
      </c>
      <c r="K48" s="38" t="s">
        <v>119</v>
      </c>
    </row>
    <row r="49" spans="1:11" x14ac:dyDescent="0.25">
      <c r="A49" s="6">
        <v>44635</v>
      </c>
      <c r="B49" s="4" t="s">
        <v>247</v>
      </c>
      <c r="C49" s="9">
        <v>1.79</v>
      </c>
      <c r="E49" s="4" t="s">
        <v>15</v>
      </c>
      <c r="F49" s="39" t="s">
        <v>33</v>
      </c>
      <c r="H49" s="10">
        <f>C49*D$314</f>
        <v>3222</v>
      </c>
      <c r="I49" s="10">
        <f t="shared" si="4"/>
        <v>1422</v>
      </c>
      <c r="J49" s="4" t="s">
        <v>25</v>
      </c>
      <c r="K49" s="4" t="s">
        <v>58</v>
      </c>
    </row>
    <row r="50" spans="1:11" x14ac:dyDescent="0.25">
      <c r="A50" s="6">
        <v>44639</v>
      </c>
      <c r="B50" s="4" t="s">
        <v>267</v>
      </c>
      <c r="C50" s="95">
        <v>2.19</v>
      </c>
      <c r="E50" s="4" t="s">
        <v>15</v>
      </c>
      <c r="F50" s="40" t="s">
        <v>33</v>
      </c>
      <c r="H50" s="10">
        <v>0</v>
      </c>
      <c r="I50" s="10">
        <f t="shared" si="4"/>
        <v>-1800</v>
      </c>
      <c r="J50" s="4" t="s">
        <v>20</v>
      </c>
      <c r="K50" s="4" t="s">
        <v>54</v>
      </c>
    </row>
    <row r="51" spans="1:11" x14ac:dyDescent="0.25">
      <c r="A51" s="6">
        <v>44639</v>
      </c>
      <c r="B51" s="4" t="s">
        <v>268</v>
      </c>
      <c r="C51" s="9">
        <v>1.5</v>
      </c>
      <c r="E51" s="4" t="s">
        <v>15</v>
      </c>
      <c r="F51" s="41" t="s">
        <v>1464</v>
      </c>
      <c r="H51" s="10">
        <v>0</v>
      </c>
      <c r="I51" s="10">
        <v>0</v>
      </c>
      <c r="J51" s="4" t="s">
        <v>22</v>
      </c>
      <c r="K51" s="38" t="s">
        <v>119</v>
      </c>
    </row>
    <row r="52" spans="1:11" x14ac:dyDescent="0.25">
      <c r="A52" s="6">
        <v>44639</v>
      </c>
      <c r="B52" s="4" t="s">
        <v>276</v>
      </c>
      <c r="C52" s="9">
        <v>1.93</v>
      </c>
      <c r="E52" s="4" t="s">
        <v>15</v>
      </c>
      <c r="F52" s="40" t="s">
        <v>33</v>
      </c>
      <c r="H52" s="10">
        <v>0</v>
      </c>
      <c r="I52" s="10">
        <f t="shared" ref="I52:I74" si="5">H52-D$314</f>
        <v>-1800</v>
      </c>
      <c r="J52" s="4" t="s">
        <v>23</v>
      </c>
      <c r="K52" s="4" t="s">
        <v>58</v>
      </c>
    </row>
    <row r="53" spans="1:11" x14ac:dyDescent="0.25">
      <c r="A53" s="6">
        <v>44639</v>
      </c>
      <c r="B53" s="4" t="s">
        <v>278</v>
      </c>
      <c r="C53" s="95">
        <v>2.09</v>
      </c>
      <c r="E53" s="4" t="s">
        <v>15</v>
      </c>
      <c r="F53" s="39" t="s">
        <v>33</v>
      </c>
      <c r="H53" s="10">
        <f>C53*D$314</f>
        <v>3761.9999999999995</v>
      </c>
      <c r="I53" s="10">
        <f t="shared" si="5"/>
        <v>1961.9999999999995</v>
      </c>
      <c r="J53" s="4" t="s">
        <v>313</v>
      </c>
      <c r="K53" s="4" t="s">
        <v>54</v>
      </c>
    </row>
    <row r="54" spans="1:11" x14ac:dyDescent="0.25">
      <c r="A54" s="6">
        <v>44639</v>
      </c>
      <c r="B54" s="4" t="s">
        <v>279</v>
      </c>
      <c r="C54" s="9">
        <v>1.5</v>
      </c>
      <c r="E54" s="4" t="s">
        <v>15</v>
      </c>
      <c r="F54" s="40" t="s">
        <v>1464</v>
      </c>
      <c r="H54" s="10">
        <v>0</v>
      </c>
      <c r="I54" s="10">
        <f t="shared" si="5"/>
        <v>-1800</v>
      </c>
      <c r="J54" s="4" t="s">
        <v>29</v>
      </c>
      <c r="K54" s="38" t="s">
        <v>119</v>
      </c>
    </row>
    <row r="55" spans="1:11" x14ac:dyDescent="0.25">
      <c r="A55" s="6">
        <v>44639</v>
      </c>
      <c r="B55" s="4" t="s">
        <v>283</v>
      </c>
      <c r="C55" s="95">
        <v>2.09</v>
      </c>
      <c r="E55" s="4" t="s">
        <v>15</v>
      </c>
      <c r="F55" s="40" t="s">
        <v>33</v>
      </c>
      <c r="H55" s="10">
        <v>0</v>
      </c>
      <c r="I55" s="10">
        <f t="shared" si="5"/>
        <v>-1800</v>
      </c>
      <c r="J55" s="4" t="s">
        <v>29</v>
      </c>
      <c r="K55" s="4" t="s">
        <v>60</v>
      </c>
    </row>
    <row r="56" spans="1:11" x14ac:dyDescent="0.25">
      <c r="A56" s="74">
        <v>44640</v>
      </c>
      <c r="B56" s="76" t="s">
        <v>292</v>
      </c>
      <c r="C56" s="87">
        <v>1.76</v>
      </c>
      <c r="E56" s="4" t="s">
        <v>15</v>
      </c>
      <c r="F56" s="13" t="s">
        <v>33</v>
      </c>
      <c r="H56" s="10">
        <f>C56*D$314</f>
        <v>3168</v>
      </c>
      <c r="I56" s="10">
        <f t="shared" si="5"/>
        <v>1368</v>
      </c>
      <c r="J56" s="4" t="s">
        <v>439</v>
      </c>
      <c r="K56" s="4" t="s">
        <v>54</v>
      </c>
    </row>
    <row r="57" spans="1:11" x14ac:dyDescent="0.25">
      <c r="A57" s="6">
        <v>44640</v>
      </c>
      <c r="B57" s="4" t="s">
        <v>288</v>
      </c>
      <c r="C57" s="9">
        <v>2</v>
      </c>
      <c r="E57" s="4" t="s">
        <v>15</v>
      </c>
      <c r="F57" s="39" t="s">
        <v>34</v>
      </c>
      <c r="H57" s="10">
        <f>C57*D$314</f>
        <v>3600</v>
      </c>
      <c r="I57" s="10">
        <f t="shared" si="5"/>
        <v>1800</v>
      </c>
      <c r="J57" s="4" t="s">
        <v>29</v>
      </c>
      <c r="K57" s="4" t="s">
        <v>52</v>
      </c>
    </row>
    <row r="58" spans="1:11" x14ac:dyDescent="0.25">
      <c r="A58" s="6">
        <v>44640</v>
      </c>
      <c r="B58" s="4" t="s">
        <v>289</v>
      </c>
      <c r="C58" s="9">
        <v>2.02</v>
      </c>
      <c r="E58" s="4" t="s">
        <v>15</v>
      </c>
      <c r="F58" s="39" t="s">
        <v>33</v>
      </c>
      <c r="H58" s="10">
        <f>C58*D$314</f>
        <v>3636</v>
      </c>
      <c r="I58" s="10">
        <f t="shared" si="5"/>
        <v>1836</v>
      </c>
      <c r="J58" s="4" t="s">
        <v>25</v>
      </c>
      <c r="K58" s="4" t="s">
        <v>52</v>
      </c>
    </row>
    <row r="59" spans="1:11" x14ac:dyDescent="0.25">
      <c r="A59" s="6">
        <v>44640</v>
      </c>
      <c r="B59" s="4" t="s">
        <v>290</v>
      </c>
      <c r="C59" s="87">
        <v>1.81</v>
      </c>
      <c r="E59" s="4" t="s">
        <v>15</v>
      </c>
      <c r="F59" s="40" t="s">
        <v>33</v>
      </c>
      <c r="H59" s="10">
        <v>0</v>
      </c>
      <c r="I59" s="10">
        <f t="shared" si="5"/>
        <v>-1800</v>
      </c>
      <c r="J59" s="4" t="s">
        <v>28</v>
      </c>
      <c r="K59" s="38" t="s">
        <v>119</v>
      </c>
    </row>
    <row r="60" spans="1:11" x14ac:dyDescent="0.25">
      <c r="A60" s="6">
        <v>44640</v>
      </c>
      <c r="B60" s="4" t="s">
        <v>293</v>
      </c>
      <c r="C60" s="9">
        <v>1.99</v>
      </c>
      <c r="E60" s="4" t="s">
        <v>15</v>
      </c>
      <c r="F60" s="40" t="s">
        <v>33</v>
      </c>
      <c r="H60" s="10">
        <v>0</v>
      </c>
      <c r="I60" s="10">
        <f t="shared" si="5"/>
        <v>-1800</v>
      </c>
      <c r="J60" s="4" t="s">
        <v>29</v>
      </c>
      <c r="K60" s="4" t="s">
        <v>52</v>
      </c>
    </row>
    <row r="61" spans="1:11" x14ac:dyDescent="0.25">
      <c r="A61" s="6">
        <v>44641</v>
      </c>
      <c r="B61" s="4" t="s">
        <v>295</v>
      </c>
      <c r="C61" s="95">
        <v>2.11</v>
      </c>
      <c r="E61" s="4" t="s">
        <v>15</v>
      </c>
      <c r="F61" s="40" t="s">
        <v>33</v>
      </c>
      <c r="H61" s="10">
        <v>0</v>
      </c>
      <c r="I61" s="10">
        <f t="shared" si="5"/>
        <v>-1800</v>
      </c>
      <c r="J61" s="4" t="s">
        <v>28</v>
      </c>
      <c r="K61" s="4" t="s">
        <v>58</v>
      </c>
    </row>
    <row r="62" spans="1:11" x14ac:dyDescent="0.25">
      <c r="A62" s="6">
        <v>44646</v>
      </c>
      <c r="B62" s="4" t="s">
        <v>302</v>
      </c>
      <c r="C62" s="9">
        <v>1.97</v>
      </c>
      <c r="E62" s="4" t="s">
        <v>15</v>
      </c>
      <c r="F62" s="39" t="s">
        <v>33</v>
      </c>
      <c r="H62" s="10">
        <f>C62*D$314</f>
        <v>3546</v>
      </c>
      <c r="I62" s="10">
        <f t="shared" si="5"/>
        <v>1746</v>
      </c>
      <c r="J62" s="4" t="s">
        <v>19</v>
      </c>
      <c r="K62" s="4" t="s">
        <v>58</v>
      </c>
    </row>
    <row r="63" spans="1:11" x14ac:dyDescent="0.25">
      <c r="A63" s="6">
        <v>44646</v>
      </c>
      <c r="B63" s="4" t="s">
        <v>303</v>
      </c>
      <c r="C63" s="9">
        <v>2.0099999999999998</v>
      </c>
      <c r="E63" s="4" t="s">
        <v>15</v>
      </c>
      <c r="F63" s="39" t="s">
        <v>33</v>
      </c>
      <c r="H63" s="10">
        <f>C63*D$314</f>
        <v>3617.9999999999995</v>
      </c>
      <c r="I63" s="10">
        <f t="shared" si="5"/>
        <v>1817.9999999999995</v>
      </c>
      <c r="J63" s="4" t="s">
        <v>27</v>
      </c>
      <c r="K63" s="4" t="s">
        <v>58</v>
      </c>
    </row>
    <row r="64" spans="1:11" ht="15.75" x14ac:dyDescent="0.25">
      <c r="A64" s="52">
        <v>44653</v>
      </c>
      <c r="B64" s="4" t="s">
        <v>324</v>
      </c>
      <c r="C64" s="51">
        <v>1.54</v>
      </c>
      <c r="E64" s="51" t="s">
        <v>15</v>
      </c>
      <c r="F64" s="53" t="s">
        <v>1464</v>
      </c>
      <c r="G64" s="10"/>
      <c r="H64" s="10">
        <f>C64*D$314</f>
        <v>2772</v>
      </c>
      <c r="I64" s="10">
        <f t="shared" si="5"/>
        <v>972</v>
      </c>
      <c r="J64" s="4" t="s">
        <v>312</v>
      </c>
      <c r="K64" s="4" t="s">
        <v>60</v>
      </c>
    </row>
    <row r="65" spans="1:11" ht="15.75" x14ac:dyDescent="0.25">
      <c r="A65" s="52">
        <v>44653</v>
      </c>
      <c r="B65" s="4" t="s">
        <v>325</v>
      </c>
      <c r="C65" s="51">
        <v>1.95</v>
      </c>
      <c r="E65" s="51" t="s">
        <v>15</v>
      </c>
      <c r="F65" s="53" t="s">
        <v>33</v>
      </c>
      <c r="G65" s="10"/>
      <c r="H65" s="10">
        <f>C65*D$314</f>
        <v>3510</v>
      </c>
      <c r="I65" s="10">
        <f t="shared" si="5"/>
        <v>1710</v>
      </c>
      <c r="J65" s="4" t="s">
        <v>19</v>
      </c>
      <c r="K65" s="4" t="s">
        <v>58</v>
      </c>
    </row>
    <row r="66" spans="1:11" ht="15.75" x14ac:dyDescent="0.25">
      <c r="A66" s="6">
        <v>44653</v>
      </c>
      <c r="B66" s="4" t="s">
        <v>327</v>
      </c>
      <c r="C66" s="92">
        <v>2.21</v>
      </c>
      <c r="E66" s="51" t="s">
        <v>15</v>
      </c>
      <c r="F66" s="55" t="s">
        <v>532</v>
      </c>
      <c r="G66" s="10"/>
      <c r="H66" s="10">
        <v>0</v>
      </c>
      <c r="I66" s="10">
        <f t="shared" si="5"/>
        <v>-1800</v>
      </c>
      <c r="J66" s="4" t="s">
        <v>28</v>
      </c>
      <c r="K66" s="4" t="s">
        <v>58</v>
      </c>
    </row>
    <row r="67" spans="1:11" ht="15.75" x14ac:dyDescent="0.25">
      <c r="A67" s="6">
        <v>44653</v>
      </c>
      <c r="B67" s="4" t="s">
        <v>330</v>
      </c>
      <c r="C67" s="89">
        <v>1.77</v>
      </c>
      <c r="E67" s="51" t="s">
        <v>15</v>
      </c>
      <c r="F67" s="53" t="s">
        <v>33</v>
      </c>
      <c r="G67" s="10"/>
      <c r="H67" s="10">
        <f>C67*D$314</f>
        <v>3186</v>
      </c>
      <c r="I67" s="10">
        <f t="shared" si="5"/>
        <v>1386</v>
      </c>
      <c r="J67" s="51" t="s">
        <v>315</v>
      </c>
      <c r="K67" s="4" t="s">
        <v>60</v>
      </c>
    </row>
    <row r="68" spans="1:11" ht="15.75" x14ac:dyDescent="0.25">
      <c r="A68" s="6">
        <v>44653</v>
      </c>
      <c r="B68" s="4" t="s">
        <v>332</v>
      </c>
      <c r="C68" s="51">
        <v>1.77</v>
      </c>
      <c r="E68" s="51" t="s">
        <v>15</v>
      </c>
      <c r="F68" s="55" t="s">
        <v>33</v>
      </c>
      <c r="G68" s="10"/>
      <c r="H68" s="10">
        <v>0</v>
      </c>
      <c r="I68" s="10">
        <f t="shared" si="5"/>
        <v>-1800</v>
      </c>
      <c r="J68" s="51" t="s">
        <v>20</v>
      </c>
      <c r="K68" s="4" t="s">
        <v>58</v>
      </c>
    </row>
    <row r="69" spans="1:11" ht="15.75" x14ac:dyDescent="0.25">
      <c r="A69" s="6">
        <v>44653</v>
      </c>
      <c r="B69" s="4" t="s">
        <v>337</v>
      </c>
      <c r="C69" s="89">
        <v>1.91</v>
      </c>
      <c r="E69" s="51" t="s">
        <v>15</v>
      </c>
      <c r="F69" s="55" t="s">
        <v>33</v>
      </c>
      <c r="G69" s="10"/>
      <c r="H69" s="10">
        <v>0</v>
      </c>
      <c r="I69" s="10">
        <f t="shared" si="5"/>
        <v>-1800</v>
      </c>
      <c r="J69" s="51" t="s">
        <v>20</v>
      </c>
      <c r="K69" s="4" t="s">
        <v>66</v>
      </c>
    </row>
    <row r="70" spans="1:11" ht="15.75" x14ac:dyDescent="0.25">
      <c r="A70" s="74">
        <v>44653</v>
      </c>
      <c r="B70" s="76" t="s">
        <v>322</v>
      </c>
      <c r="C70" s="87">
        <v>1.86</v>
      </c>
      <c r="E70" s="51" t="s">
        <v>15</v>
      </c>
      <c r="F70" s="13" t="s">
        <v>33</v>
      </c>
      <c r="G70" s="10"/>
      <c r="H70" s="10">
        <f>C70*D$314</f>
        <v>3348</v>
      </c>
      <c r="I70" s="10">
        <f t="shared" si="5"/>
        <v>1548</v>
      </c>
      <c r="J70" s="4" t="s">
        <v>19</v>
      </c>
      <c r="K70" s="4" t="s">
        <v>54</v>
      </c>
    </row>
    <row r="71" spans="1:11" ht="15.75" x14ac:dyDescent="0.25">
      <c r="A71" s="74">
        <v>44654</v>
      </c>
      <c r="B71" s="76" t="s">
        <v>533</v>
      </c>
      <c r="C71" s="9">
        <v>2</v>
      </c>
      <c r="E71" s="51" t="s">
        <v>15</v>
      </c>
      <c r="F71" s="13" t="s">
        <v>34</v>
      </c>
      <c r="G71" s="10"/>
      <c r="H71" s="10">
        <f>C71*D$314</f>
        <v>3600</v>
      </c>
      <c r="I71" s="10">
        <f t="shared" si="5"/>
        <v>1800</v>
      </c>
      <c r="J71" s="4" t="s">
        <v>29</v>
      </c>
      <c r="K71" s="4" t="s">
        <v>54</v>
      </c>
    </row>
    <row r="72" spans="1:11" ht="15.75" x14ac:dyDescent="0.25">
      <c r="A72" s="6">
        <v>44654</v>
      </c>
      <c r="B72" s="4" t="s">
        <v>350</v>
      </c>
      <c r="C72" s="51">
        <v>1.98</v>
      </c>
      <c r="E72" s="51" t="s">
        <v>15</v>
      </c>
      <c r="F72" s="53" t="s">
        <v>33</v>
      </c>
      <c r="G72" s="10"/>
      <c r="H72" s="10">
        <f>C72*D$314</f>
        <v>3564</v>
      </c>
      <c r="I72" s="10">
        <f t="shared" si="5"/>
        <v>1764</v>
      </c>
      <c r="J72" s="51" t="s">
        <v>19</v>
      </c>
      <c r="K72" s="4" t="s">
        <v>52</v>
      </c>
    </row>
    <row r="73" spans="1:11" ht="15.75" x14ac:dyDescent="0.25">
      <c r="A73" s="6">
        <v>44654</v>
      </c>
      <c r="B73" s="4" t="s">
        <v>356</v>
      </c>
      <c r="C73" s="51">
        <v>1.95</v>
      </c>
      <c r="E73" s="51" t="s">
        <v>15</v>
      </c>
      <c r="F73" s="53" t="s">
        <v>34</v>
      </c>
      <c r="G73" s="10"/>
      <c r="H73" s="10">
        <f>C73*D$314</f>
        <v>3510</v>
      </c>
      <c r="I73" s="10">
        <f t="shared" si="5"/>
        <v>1710</v>
      </c>
      <c r="J73" s="51" t="s">
        <v>20</v>
      </c>
      <c r="K73" s="4" t="s">
        <v>52</v>
      </c>
    </row>
    <row r="74" spans="1:11" ht="15.75" x14ac:dyDescent="0.25">
      <c r="A74" s="6">
        <v>44656</v>
      </c>
      <c r="B74" s="4" t="s">
        <v>358</v>
      </c>
      <c r="C74" s="51">
        <v>1.43</v>
      </c>
      <c r="E74" s="51" t="s">
        <v>15</v>
      </c>
      <c r="F74" s="53" t="s">
        <v>1480</v>
      </c>
      <c r="G74" s="10"/>
      <c r="H74" s="10">
        <f>C74*D$314</f>
        <v>2574</v>
      </c>
      <c r="I74" s="10">
        <f t="shared" si="5"/>
        <v>774</v>
      </c>
      <c r="J74" s="51" t="s">
        <v>315</v>
      </c>
      <c r="K74" s="4" t="s">
        <v>66</v>
      </c>
    </row>
    <row r="75" spans="1:11" ht="15.75" x14ac:dyDescent="0.25">
      <c r="A75" s="6">
        <v>44656</v>
      </c>
      <c r="B75" s="4" t="s">
        <v>361</v>
      </c>
      <c r="C75" s="51">
        <v>1.49</v>
      </c>
      <c r="E75" s="51" t="s">
        <v>15</v>
      </c>
      <c r="F75" s="54" t="s">
        <v>1464</v>
      </c>
      <c r="G75" s="10"/>
      <c r="H75" s="10">
        <v>0</v>
      </c>
      <c r="I75" s="10">
        <v>0</v>
      </c>
      <c r="J75" s="4" t="s">
        <v>22</v>
      </c>
      <c r="K75" s="38" t="s">
        <v>119</v>
      </c>
    </row>
    <row r="76" spans="1:11" ht="15.75" x14ac:dyDescent="0.25">
      <c r="A76" s="6">
        <v>44656</v>
      </c>
      <c r="B76" s="4" t="s">
        <v>365</v>
      </c>
      <c r="C76" s="89">
        <v>1.93</v>
      </c>
      <c r="E76" s="51" t="s">
        <v>15</v>
      </c>
      <c r="F76" s="53" t="s">
        <v>33</v>
      </c>
      <c r="G76" s="10"/>
      <c r="H76" s="10">
        <f>C76*D$314</f>
        <v>3474</v>
      </c>
      <c r="I76" s="10">
        <f>H76-D$314</f>
        <v>1674</v>
      </c>
      <c r="J76" s="4" t="s">
        <v>315</v>
      </c>
      <c r="K76" s="38" t="s">
        <v>119</v>
      </c>
    </row>
    <row r="77" spans="1:11" ht="15.75" x14ac:dyDescent="0.25">
      <c r="A77" s="6">
        <v>44660</v>
      </c>
      <c r="B77" s="4" t="s">
        <v>376</v>
      </c>
      <c r="C77" s="51">
        <v>1.53</v>
      </c>
      <c r="E77" s="51" t="s">
        <v>15</v>
      </c>
      <c r="F77" s="54" t="s">
        <v>1464</v>
      </c>
      <c r="G77" s="10"/>
      <c r="H77" s="10">
        <v>0</v>
      </c>
      <c r="I77" s="10">
        <v>0</v>
      </c>
      <c r="J77" s="4" t="s">
        <v>21</v>
      </c>
      <c r="K77" s="4" t="s">
        <v>60</v>
      </c>
    </row>
    <row r="78" spans="1:11" ht="15.75" x14ac:dyDescent="0.25">
      <c r="A78" s="6">
        <v>44660</v>
      </c>
      <c r="B78" s="4" t="s">
        <v>378</v>
      </c>
      <c r="C78" s="51">
        <v>1.4</v>
      </c>
      <c r="E78" s="51" t="s">
        <v>15</v>
      </c>
      <c r="F78" s="94" t="s">
        <v>1480</v>
      </c>
      <c r="G78" s="10"/>
      <c r="H78" s="10">
        <f>C78*D$314</f>
        <v>2520</v>
      </c>
      <c r="I78" s="10">
        <f>(H78-D$314)/2</f>
        <v>360</v>
      </c>
      <c r="J78" s="4" t="s">
        <v>21</v>
      </c>
      <c r="K78" s="4" t="s">
        <v>66</v>
      </c>
    </row>
    <row r="79" spans="1:11" ht="15.75" x14ac:dyDescent="0.25">
      <c r="A79" s="6">
        <v>44660</v>
      </c>
      <c r="B79" s="4" t="s">
        <v>382</v>
      </c>
      <c r="C79" s="89">
        <v>1.74</v>
      </c>
      <c r="E79" s="51" t="s">
        <v>15</v>
      </c>
      <c r="F79" s="55" t="s">
        <v>33</v>
      </c>
      <c r="G79" s="10"/>
      <c r="H79" s="10">
        <v>0</v>
      </c>
      <c r="I79" s="10">
        <f t="shared" ref="I79:I86" si="6">H79-D$314</f>
        <v>-1800</v>
      </c>
      <c r="J79" s="4" t="s">
        <v>20</v>
      </c>
      <c r="K79" s="38" t="s">
        <v>119</v>
      </c>
    </row>
    <row r="80" spans="1:11" ht="15.75" x14ac:dyDescent="0.25">
      <c r="A80" s="6">
        <v>44660</v>
      </c>
      <c r="B80" s="4" t="s">
        <v>386</v>
      </c>
      <c r="C80" s="92">
        <v>2.21</v>
      </c>
      <c r="E80" s="51" t="s">
        <v>15</v>
      </c>
      <c r="F80" s="53" t="s">
        <v>532</v>
      </c>
      <c r="G80" s="10"/>
      <c r="H80" s="10">
        <f>C80*D$314</f>
        <v>3978</v>
      </c>
      <c r="I80" s="10">
        <f t="shared" si="6"/>
        <v>2178</v>
      </c>
      <c r="J80" s="4" t="s">
        <v>25</v>
      </c>
      <c r="K80" s="4" t="s">
        <v>60</v>
      </c>
    </row>
    <row r="81" spans="1:11" ht="15.75" x14ac:dyDescent="0.25">
      <c r="A81" s="6">
        <v>44660</v>
      </c>
      <c r="B81" s="4" t="s">
        <v>538</v>
      </c>
      <c r="C81" s="51">
        <v>1.98</v>
      </c>
      <c r="E81" s="51" t="s">
        <v>15</v>
      </c>
      <c r="F81" s="55" t="s">
        <v>33</v>
      </c>
      <c r="G81" s="10"/>
      <c r="H81" s="10">
        <v>0</v>
      </c>
      <c r="I81" s="10">
        <f t="shared" si="6"/>
        <v>-1800</v>
      </c>
      <c r="J81" s="4" t="s">
        <v>28</v>
      </c>
      <c r="K81" s="4" t="s">
        <v>58</v>
      </c>
    </row>
    <row r="82" spans="1:11" ht="15.75" x14ac:dyDescent="0.25">
      <c r="A82" s="6">
        <v>44661</v>
      </c>
      <c r="B82" s="4" t="s">
        <v>396</v>
      </c>
      <c r="C82" s="51">
        <v>1.9</v>
      </c>
      <c r="E82" s="51" t="s">
        <v>15</v>
      </c>
      <c r="F82" s="55" t="s">
        <v>33</v>
      </c>
      <c r="G82" s="10"/>
      <c r="H82" s="10">
        <v>0</v>
      </c>
      <c r="I82" s="10">
        <f t="shared" si="6"/>
        <v>-1800</v>
      </c>
      <c r="J82" s="4" t="s">
        <v>21</v>
      </c>
      <c r="K82" s="38" t="s">
        <v>52</v>
      </c>
    </row>
    <row r="83" spans="1:11" ht="15.75" x14ac:dyDescent="0.25">
      <c r="A83" s="6">
        <v>44666</v>
      </c>
      <c r="B83" s="4" t="s">
        <v>403</v>
      </c>
      <c r="C83" s="89">
        <v>1.89</v>
      </c>
      <c r="E83" s="51" t="s">
        <v>15</v>
      </c>
      <c r="F83" s="53" t="s">
        <v>33</v>
      </c>
      <c r="G83" s="10"/>
      <c r="H83" s="10">
        <f>C83*D$314</f>
        <v>3402</v>
      </c>
      <c r="I83" s="10">
        <f t="shared" si="6"/>
        <v>1602</v>
      </c>
      <c r="J83" s="4" t="s">
        <v>315</v>
      </c>
      <c r="K83" s="4" t="s">
        <v>60</v>
      </c>
    </row>
    <row r="84" spans="1:11" ht="15.75" x14ac:dyDescent="0.25">
      <c r="A84" s="6">
        <v>44666</v>
      </c>
      <c r="B84" s="4" t="s">
        <v>404</v>
      </c>
      <c r="C84" s="92">
        <v>2.12</v>
      </c>
      <c r="E84" s="51" t="s">
        <v>15</v>
      </c>
      <c r="F84" s="55" t="s">
        <v>532</v>
      </c>
      <c r="G84" s="10"/>
      <c r="H84" s="10">
        <v>0</v>
      </c>
      <c r="I84" s="10">
        <f t="shared" si="6"/>
        <v>-1800</v>
      </c>
      <c r="J84" s="4" t="s">
        <v>29</v>
      </c>
      <c r="K84" s="4" t="s">
        <v>60</v>
      </c>
    </row>
    <row r="85" spans="1:11" ht="15.75" x14ac:dyDescent="0.25">
      <c r="A85" s="6">
        <v>44666</v>
      </c>
      <c r="B85" s="4" t="s">
        <v>406</v>
      </c>
      <c r="C85" s="89">
        <v>1.83</v>
      </c>
      <c r="E85" s="51" t="s">
        <v>15</v>
      </c>
      <c r="F85" s="53" t="s">
        <v>33</v>
      </c>
      <c r="G85" s="10"/>
      <c r="H85" s="10">
        <f>C85*D$314</f>
        <v>3294</v>
      </c>
      <c r="I85" s="10">
        <f t="shared" si="6"/>
        <v>1494</v>
      </c>
      <c r="J85" s="4" t="s">
        <v>25</v>
      </c>
      <c r="K85" s="4" t="s">
        <v>60</v>
      </c>
    </row>
    <row r="86" spans="1:11" ht="15.75" x14ac:dyDescent="0.25">
      <c r="A86" s="6">
        <v>44666</v>
      </c>
      <c r="B86" s="4" t="s">
        <v>410</v>
      </c>
      <c r="C86" s="51">
        <v>1.48</v>
      </c>
      <c r="E86" s="51" t="s">
        <v>15</v>
      </c>
      <c r="F86" s="53" t="s">
        <v>1464</v>
      </c>
      <c r="G86" s="10"/>
      <c r="H86" s="10">
        <f>C86*D$314</f>
        <v>2664</v>
      </c>
      <c r="I86" s="10">
        <f t="shared" si="6"/>
        <v>864</v>
      </c>
      <c r="J86" s="4" t="s">
        <v>25</v>
      </c>
      <c r="K86" s="4" t="s">
        <v>60</v>
      </c>
    </row>
    <row r="87" spans="1:11" ht="15.75" x14ac:dyDescent="0.25">
      <c r="A87" s="6">
        <v>44666</v>
      </c>
      <c r="B87" s="4" t="s">
        <v>414</v>
      </c>
      <c r="C87" s="51">
        <v>1.51</v>
      </c>
      <c r="E87" s="51" t="s">
        <v>15</v>
      </c>
      <c r="F87" s="54" t="s">
        <v>1464</v>
      </c>
      <c r="G87" s="10"/>
      <c r="H87" s="10">
        <v>0</v>
      </c>
      <c r="I87" s="10">
        <v>0</v>
      </c>
      <c r="J87" s="4" t="s">
        <v>21</v>
      </c>
      <c r="K87" s="4" t="s">
        <v>60</v>
      </c>
    </row>
    <row r="88" spans="1:11" ht="15.75" x14ac:dyDescent="0.25">
      <c r="A88" s="6">
        <v>44666</v>
      </c>
      <c r="B88" s="4" t="s">
        <v>416</v>
      </c>
      <c r="C88" s="51">
        <v>1.52</v>
      </c>
      <c r="E88" s="51" t="s">
        <v>15</v>
      </c>
      <c r="F88" s="53" t="s">
        <v>1464</v>
      </c>
      <c r="G88" s="10"/>
      <c r="H88" s="10">
        <f>C88*D$314</f>
        <v>2736</v>
      </c>
      <c r="I88" s="10">
        <f>H88-D$314</f>
        <v>936</v>
      </c>
      <c r="J88" s="51" t="s">
        <v>25</v>
      </c>
      <c r="K88" s="4" t="s">
        <v>60</v>
      </c>
    </row>
    <row r="89" spans="1:11" ht="15.75" x14ac:dyDescent="0.25">
      <c r="A89" s="6">
        <v>44668</v>
      </c>
      <c r="B89" s="4" t="s">
        <v>440</v>
      </c>
      <c r="C89" s="51">
        <v>1.83</v>
      </c>
      <c r="E89" s="51" t="s">
        <v>15</v>
      </c>
      <c r="F89" s="53" t="s">
        <v>33</v>
      </c>
      <c r="G89" s="10"/>
      <c r="H89" s="10">
        <f>C89*D$314</f>
        <v>3294</v>
      </c>
      <c r="I89" s="10">
        <f>H89-D$314</f>
        <v>1494</v>
      </c>
      <c r="J89" s="51" t="s">
        <v>25</v>
      </c>
      <c r="K89" s="4" t="s">
        <v>52</v>
      </c>
    </row>
    <row r="90" spans="1:11" ht="15.75" x14ac:dyDescent="0.25">
      <c r="A90" s="6">
        <v>44668</v>
      </c>
      <c r="B90" s="4" t="s">
        <v>434</v>
      </c>
      <c r="C90" s="51">
        <v>1.98</v>
      </c>
      <c r="E90" s="51" t="s">
        <v>15</v>
      </c>
      <c r="F90" s="55" t="s">
        <v>33</v>
      </c>
      <c r="G90" s="10"/>
      <c r="H90" s="10">
        <v>0</v>
      </c>
      <c r="I90" s="10">
        <f>H90-D$314</f>
        <v>-1800</v>
      </c>
      <c r="J90" s="51" t="s">
        <v>22</v>
      </c>
      <c r="K90" s="4" t="s">
        <v>89</v>
      </c>
    </row>
    <row r="91" spans="1:11" ht="15.75" x14ac:dyDescent="0.25">
      <c r="A91" s="6">
        <v>44669</v>
      </c>
      <c r="B91" s="4" t="s">
        <v>441</v>
      </c>
      <c r="C91" s="92">
        <v>2.33</v>
      </c>
      <c r="E91" s="51" t="s">
        <v>15</v>
      </c>
      <c r="F91" s="55" t="s">
        <v>532</v>
      </c>
      <c r="G91" s="10"/>
      <c r="H91" s="10">
        <v>0</v>
      </c>
      <c r="I91" s="10">
        <f>H91-D$314</f>
        <v>-1800</v>
      </c>
      <c r="J91" s="4" t="s">
        <v>28</v>
      </c>
      <c r="K91" s="4" t="s">
        <v>60</v>
      </c>
    </row>
    <row r="92" spans="1:11" x14ac:dyDescent="0.25">
      <c r="A92" s="6">
        <v>44669</v>
      </c>
      <c r="B92" s="4" t="s">
        <v>442</v>
      </c>
      <c r="C92" s="9">
        <v>1.5</v>
      </c>
      <c r="E92" s="4" t="s">
        <v>15</v>
      </c>
      <c r="F92" s="39" t="s">
        <v>1464</v>
      </c>
      <c r="G92" s="10"/>
      <c r="H92" s="10">
        <f>C92*D$314</f>
        <v>2700</v>
      </c>
      <c r="I92" s="10">
        <f>H92-D$314</f>
        <v>900</v>
      </c>
      <c r="J92" s="38" t="s">
        <v>528</v>
      </c>
      <c r="K92" s="4" t="s">
        <v>60</v>
      </c>
    </row>
    <row r="93" spans="1:11" x14ac:dyDescent="0.25">
      <c r="A93" s="6">
        <v>44669</v>
      </c>
      <c r="B93" s="4" t="s">
        <v>443</v>
      </c>
      <c r="C93" s="9">
        <v>1.49</v>
      </c>
      <c r="E93" s="4" t="s">
        <v>15</v>
      </c>
      <c r="F93" s="41" t="s">
        <v>1464</v>
      </c>
      <c r="G93" s="10"/>
      <c r="H93" s="10">
        <v>0</v>
      </c>
      <c r="I93" s="10">
        <v>0</v>
      </c>
      <c r="J93" s="38" t="s">
        <v>21</v>
      </c>
      <c r="K93" s="4" t="s">
        <v>60</v>
      </c>
    </row>
    <row r="94" spans="1:11" x14ac:dyDescent="0.25">
      <c r="A94" s="6">
        <v>44669</v>
      </c>
      <c r="B94" s="4" t="s">
        <v>450</v>
      </c>
      <c r="C94" s="4">
        <v>1.4</v>
      </c>
      <c r="E94" s="4" t="s">
        <v>15</v>
      </c>
      <c r="F94" s="83" t="s">
        <v>1480</v>
      </c>
      <c r="G94" s="10"/>
      <c r="H94" s="10">
        <f>C94*D$314</f>
        <v>2520</v>
      </c>
      <c r="I94" s="10">
        <f>(H94-D$314)/2</f>
        <v>360</v>
      </c>
      <c r="J94" s="4" t="s">
        <v>21</v>
      </c>
      <c r="K94" s="38" t="s">
        <v>66</v>
      </c>
    </row>
    <row r="95" spans="1:11" x14ac:dyDescent="0.25">
      <c r="A95" s="6">
        <v>44669</v>
      </c>
      <c r="B95" s="4" t="s">
        <v>451</v>
      </c>
      <c r="C95" s="37">
        <v>1.93</v>
      </c>
      <c r="E95" s="4" t="s">
        <v>15</v>
      </c>
      <c r="F95" s="13" t="s">
        <v>33</v>
      </c>
      <c r="G95" s="10"/>
      <c r="H95" s="10">
        <f>C95*D$314</f>
        <v>3474</v>
      </c>
      <c r="I95" s="10">
        <f>H95-D$314</f>
        <v>1674</v>
      </c>
      <c r="J95" s="4" t="s">
        <v>315</v>
      </c>
      <c r="K95" s="38" t="s">
        <v>119</v>
      </c>
    </row>
    <row r="96" spans="1:11" x14ac:dyDescent="0.25">
      <c r="A96" s="6">
        <v>44669</v>
      </c>
      <c r="B96" s="4" t="s">
        <v>457</v>
      </c>
      <c r="C96" s="4">
        <v>2.06</v>
      </c>
      <c r="E96" s="4" t="s">
        <v>15</v>
      </c>
      <c r="F96" s="13" t="s">
        <v>33</v>
      </c>
      <c r="G96" s="10"/>
      <c r="H96" s="10">
        <f>C96*D$314</f>
        <v>3708</v>
      </c>
      <c r="I96" s="10">
        <f>H96-D$314</f>
        <v>1908</v>
      </c>
      <c r="J96" s="4" t="s">
        <v>19</v>
      </c>
      <c r="K96" s="4" t="s">
        <v>58</v>
      </c>
    </row>
    <row r="97" spans="1:11" x14ac:dyDescent="0.25">
      <c r="A97" s="6">
        <v>44670</v>
      </c>
      <c r="B97" s="4" t="s">
        <v>460</v>
      </c>
      <c r="C97" s="4">
        <v>1.4</v>
      </c>
      <c r="E97" s="4" t="s">
        <v>15</v>
      </c>
      <c r="F97" s="42" t="s">
        <v>1480</v>
      </c>
      <c r="G97" s="10"/>
      <c r="H97" s="10">
        <f>C97*D$314</f>
        <v>2520</v>
      </c>
      <c r="I97" s="10">
        <f>(H97-D$314)/2</f>
        <v>360</v>
      </c>
      <c r="J97" s="4" t="s">
        <v>22</v>
      </c>
      <c r="K97" s="38" t="s">
        <v>66</v>
      </c>
    </row>
    <row r="98" spans="1:11" x14ac:dyDescent="0.25">
      <c r="A98" s="74">
        <v>44671</v>
      </c>
      <c r="B98" s="76" t="s">
        <v>467</v>
      </c>
      <c r="C98" s="9">
        <v>2</v>
      </c>
      <c r="E98" s="4" t="s">
        <v>15</v>
      </c>
      <c r="F98" s="42" t="s">
        <v>34</v>
      </c>
      <c r="G98" s="10"/>
      <c r="H98" s="10">
        <v>0</v>
      </c>
      <c r="I98" s="10">
        <f t="shared" ref="I98:I113" si="7">H98-D$314</f>
        <v>-1800</v>
      </c>
      <c r="J98" s="4" t="s">
        <v>23</v>
      </c>
      <c r="K98" s="4" t="s">
        <v>54</v>
      </c>
    </row>
    <row r="99" spans="1:11" x14ac:dyDescent="0.25">
      <c r="A99" s="6">
        <v>44671</v>
      </c>
      <c r="B99" s="4" t="s">
        <v>466</v>
      </c>
      <c r="C99" s="4">
        <v>1.61</v>
      </c>
      <c r="E99" s="4" t="s">
        <v>15</v>
      </c>
      <c r="F99" s="13" t="s">
        <v>33</v>
      </c>
      <c r="G99" s="10"/>
      <c r="H99" s="10">
        <f>C99*D$314</f>
        <v>2898</v>
      </c>
      <c r="I99" s="10">
        <f t="shared" si="7"/>
        <v>1098</v>
      </c>
      <c r="J99" s="4" t="s">
        <v>25</v>
      </c>
      <c r="K99" s="4" t="s">
        <v>52</v>
      </c>
    </row>
    <row r="100" spans="1:11" x14ac:dyDescent="0.25">
      <c r="A100" s="6">
        <v>44671</v>
      </c>
      <c r="B100" s="4" t="s">
        <v>468</v>
      </c>
      <c r="C100" s="4">
        <v>1.81</v>
      </c>
      <c r="E100" s="4" t="s">
        <v>15</v>
      </c>
      <c r="F100" s="13" t="s">
        <v>33</v>
      </c>
      <c r="G100" s="10"/>
      <c r="H100" s="10">
        <f>C100*D$314</f>
        <v>3258</v>
      </c>
      <c r="I100" s="10">
        <f t="shared" si="7"/>
        <v>1458</v>
      </c>
      <c r="J100" s="4" t="s">
        <v>316</v>
      </c>
      <c r="K100" s="4" t="s">
        <v>52</v>
      </c>
    </row>
    <row r="101" spans="1:11" x14ac:dyDescent="0.25">
      <c r="A101" s="6">
        <v>44671</v>
      </c>
      <c r="B101" s="4" t="s">
        <v>470</v>
      </c>
      <c r="C101" s="4">
        <v>2</v>
      </c>
      <c r="E101" s="4" t="s">
        <v>15</v>
      </c>
      <c r="F101" s="11" t="s">
        <v>34</v>
      </c>
      <c r="G101" s="10"/>
      <c r="H101" s="10">
        <v>0</v>
      </c>
      <c r="I101" s="10">
        <f t="shared" si="7"/>
        <v>-1800</v>
      </c>
      <c r="J101" s="4" t="s">
        <v>25</v>
      </c>
      <c r="K101" s="4" t="s">
        <v>52</v>
      </c>
    </row>
    <row r="102" spans="1:11" x14ac:dyDescent="0.25">
      <c r="A102" s="6">
        <v>44673</v>
      </c>
      <c r="B102" s="4" t="s">
        <v>473</v>
      </c>
      <c r="C102" s="4">
        <v>1.93</v>
      </c>
      <c r="E102" s="4" t="s">
        <v>15</v>
      </c>
      <c r="F102" s="13" t="s">
        <v>33</v>
      </c>
      <c r="G102" s="10"/>
      <c r="H102" s="10">
        <f>C102*D$314</f>
        <v>3474</v>
      </c>
      <c r="I102" s="10">
        <f t="shared" si="7"/>
        <v>1674</v>
      </c>
      <c r="J102" s="4" t="s">
        <v>19</v>
      </c>
      <c r="K102" s="4" t="s">
        <v>58</v>
      </c>
    </row>
    <row r="103" spans="1:11" x14ac:dyDescent="0.25">
      <c r="A103" s="6">
        <v>44674</v>
      </c>
      <c r="B103" s="4" t="s">
        <v>481</v>
      </c>
      <c r="C103" s="37">
        <v>1.76</v>
      </c>
      <c r="E103" s="4" t="s">
        <v>15</v>
      </c>
      <c r="F103" s="13" t="s">
        <v>33</v>
      </c>
      <c r="G103" s="10"/>
      <c r="H103" s="10">
        <f>C103*D$314</f>
        <v>3168</v>
      </c>
      <c r="I103" s="10">
        <f t="shared" si="7"/>
        <v>1368</v>
      </c>
      <c r="J103" s="4" t="s">
        <v>19</v>
      </c>
      <c r="K103" s="43" t="s">
        <v>66</v>
      </c>
    </row>
    <row r="104" spans="1:11" x14ac:dyDescent="0.25">
      <c r="A104" s="6">
        <v>44674</v>
      </c>
      <c r="B104" s="4" t="s">
        <v>482</v>
      </c>
      <c r="C104" s="4">
        <v>1.88</v>
      </c>
      <c r="E104" s="4" t="s">
        <v>15</v>
      </c>
      <c r="F104" s="13" t="s">
        <v>33</v>
      </c>
      <c r="G104" s="10"/>
      <c r="H104" s="10">
        <f>C104*D$314</f>
        <v>3384</v>
      </c>
      <c r="I104" s="10">
        <f t="shared" si="7"/>
        <v>1584</v>
      </c>
      <c r="J104" s="4" t="s">
        <v>27</v>
      </c>
      <c r="K104" s="4" t="s">
        <v>58</v>
      </c>
    </row>
    <row r="105" spans="1:11" x14ac:dyDescent="0.25">
      <c r="A105" s="6">
        <v>44674</v>
      </c>
      <c r="B105" s="4" t="s">
        <v>487</v>
      </c>
      <c r="C105" s="4">
        <v>1.5</v>
      </c>
      <c r="E105" s="4" t="s">
        <v>15</v>
      </c>
      <c r="F105" s="11" t="s">
        <v>1464</v>
      </c>
      <c r="G105" s="10"/>
      <c r="H105" s="10">
        <v>0</v>
      </c>
      <c r="I105" s="10">
        <f t="shared" si="7"/>
        <v>-1800</v>
      </c>
      <c r="J105" s="4" t="s">
        <v>29</v>
      </c>
      <c r="K105" s="4" t="s">
        <v>60</v>
      </c>
    </row>
    <row r="106" spans="1:11" x14ac:dyDescent="0.25">
      <c r="A106" s="6">
        <v>44675</v>
      </c>
      <c r="B106" s="4" t="s">
        <v>493</v>
      </c>
      <c r="C106" s="4">
        <v>2.0299999999999998</v>
      </c>
      <c r="E106" s="4" t="s">
        <v>15</v>
      </c>
      <c r="F106" s="11" t="s">
        <v>33</v>
      </c>
      <c r="G106" s="10"/>
      <c r="H106" s="10">
        <v>0</v>
      </c>
      <c r="I106" s="10">
        <f t="shared" si="7"/>
        <v>-1800</v>
      </c>
      <c r="J106" s="4" t="s">
        <v>20</v>
      </c>
      <c r="K106" s="4" t="s">
        <v>52</v>
      </c>
    </row>
    <row r="107" spans="1:11" x14ac:dyDescent="0.25">
      <c r="A107" s="6">
        <v>44676</v>
      </c>
      <c r="B107" s="4" t="s">
        <v>497</v>
      </c>
      <c r="C107" s="37">
        <v>1.72</v>
      </c>
      <c r="E107" s="4" t="s">
        <v>15</v>
      </c>
      <c r="F107" s="11" t="s">
        <v>33</v>
      </c>
      <c r="G107" s="10"/>
      <c r="H107" s="10">
        <v>0</v>
      </c>
      <c r="I107" s="10">
        <f t="shared" si="7"/>
        <v>-1800</v>
      </c>
      <c r="J107" s="4" t="s">
        <v>21</v>
      </c>
      <c r="K107" s="38" t="s">
        <v>119</v>
      </c>
    </row>
    <row r="108" spans="1:11" x14ac:dyDescent="0.25">
      <c r="A108" s="6">
        <v>44677</v>
      </c>
      <c r="B108" s="4" t="s">
        <v>499</v>
      </c>
      <c r="C108" s="4">
        <v>1.43</v>
      </c>
      <c r="E108" s="4" t="s">
        <v>15</v>
      </c>
      <c r="F108" s="13" t="s">
        <v>1480</v>
      </c>
      <c r="G108" s="10"/>
      <c r="H108" s="10">
        <f>C108*D$314</f>
        <v>2574</v>
      </c>
      <c r="I108" s="10">
        <f t="shared" si="7"/>
        <v>774</v>
      </c>
      <c r="J108" s="4" t="s">
        <v>26</v>
      </c>
      <c r="K108" s="43" t="s">
        <v>66</v>
      </c>
    </row>
    <row r="109" spans="1:11" x14ac:dyDescent="0.25">
      <c r="A109" s="6">
        <v>44677</v>
      </c>
      <c r="B109" s="4" t="s">
        <v>501</v>
      </c>
      <c r="C109" s="4">
        <v>1.9</v>
      </c>
      <c r="E109" s="4" t="s">
        <v>15</v>
      </c>
      <c r="F109" s="13" t="s">
        <v>33</v>
      </c>
      <c r="G109" s="10"/>
      <c r="H109" s="10">
        <f>C109*D$314</f>
        <v>3420</v>
      </c>
      <c r="I109" s="10">
        <f t="shared" si="7"/>
        <v>1620</v>
      </c>
      <c r="J109" s="4" t="s">
        <v>25</v>
      </c>
      <c r="K109" s="4" t="s">
        <v>58</v>
      </c>
    </row>
    <row r="110" spans="1:11" x14ac:dyDescent="0.25">
      <c r="A110" s="6">
        <v>44680</v>
      </c>
      <c r="B110" s="4" t="s">
        <v>505</v>
      </c>
      <c r="C110" s="37">
        <v>1.82</v>
      </c>
      <c r="E110" s="4" t="s">
        <v>15</v>
      </c>
      <c r="F110" s="13" t="s">
        <v>33</v>
      </c>
      <c r="G110" s="10"/>
      <c r="H110" s="10">
        <f>C110*D$314</f>
        <v>3276</v>
      </c>
      <c r="I110" s="10">
        <f t="shared" si="7"/>
        <v>1476</v>
      </c>
      <c r="J110" s="4" t="s">
        <v>311</v>
      </c>
      <c r="K110" s="4" t="s">
        <v>60</v>
      </c>
    </row>
    <row r="111" spans="1:11" x14ac:dyDescent="0.25">
      <c r="A111" s="6">
        <v>44680</v>
      </c>
      <c r="B111" s="4" t="s">
        <v>506</v>
      </c>
      <c r="C111" s="93">
        <v>2.16</v>
      </c>
      <c r="E111" s="4" t="s">
        <v>15</v>
      </c>
      <c r="F111" s="11" t="s">
        <v>532</v>
      </c>
      <c r="G111" s="10"/>
      <c r="H111" s="10">
        <v>0</v>
      </c>
      <c r="I111" s="10">
        <f t="shared" si="7"/>
        <v>-1800</v>
      </c>
      <c r="J111" s="4" t="s">
        <v>21</v>
      </c>
      <c r="K111" s="4" t="s">
        <v>54</v>
      </c>
    </row>
    <row r="112" spans="1:11" x14ac:dyDescent="0.25">
      <c r="A112" s="6">
        <v>44681</v>
      </c>
      <c r="B112" s="4" t="s">
        <v>510</v>
      </c>
      <c r="C112" s="4">
        <v>1.5</v>
      </c>
      <c r="E112" s="4" t="s">
        <v>15</v>
      </c>
      <c r="F112" s="13" t="s">
        <v>1464</v>
      </c>
      <c r="G112" s="10"/>
      <c r="H112" s="10">
        <f t="shared" ref="H112:H120" si="8">C112*D$314</f>
        <v>2700</v>
      </c>
      <c r="I112" s="10">
        <f t="shared" si="7"/>
        <v>900</v>
      </c>
      <c r="J112" s="4" t="s">
        <v>27</v>
      </c>
      <c r="K112" s="4" t="s">
        <v>60</v>
      </c>
    </row>
    <row r="113" spans="1:11" x14ac:dyDescent="0.25">
      <c r="A113" s="6">
        <v>44681</v>
      </c>
      <c r="B113" s="4" t="s">
        <v>511</v>
      </c>
      <c r="C113" s="37">
        <v>1.57</v>
      </c>
      <c r="E113" s="4" t="s">
        <v>15</v>
      </c>
      <c r="F113" s="13" t="s">
        <v>33</v>
      </c>
      <c r="G113" s="10"/>
      <c r="H113" s="10">
        <f t="shared" si="8"/>
        <v>2826</v>
      </c>
      <c r="I113" s="10">
        <f t="shared" si="7"/>
        <v>1026</v>
      </c>
      <c r="J113" s="4" t="s">
        <v>19</v>
      </c>
      <c r="K113" s="43" t="s">
        <v>66</v>
      </c>
    </row>
    <row r="114" spans="1:11" x14ac:dyDescent="0.25">
      <c r="A114" s="6">
        <v>44681</v>
      </c>
      <c r="B114" s="4" t="s">
        <v>514</v>
      </c>
      <c r="C114" s="4">
        <v>1.43</v>
      </c>
      <c r="E114" s="4" t="s">
        <v>15</v>
      </c>
      <c r="F114" s="13" t="s">
        <v>1480</v>
      </c>
      <c r="G114" s="10"/>
      <c r="H114" s="10">
        <f t="shared" si="8"/>
        <v>2574</v>
      </c>
      <c r="I114" s="10">
        <f>(H114-D$314)/2</f>
        <v>387</v>
      </c>
      <c r="J114" s="4" t="s">
        <v>23</v>
      </c>
      <c r="K114" s="43" t="s">
        <v>66</v>
      </c>
    </row>
    <row r="115" spans="1:11" x14ac:dyDescent="0.25">
      <c r="A115" s="6">
        <v>44681</v>
      </c>
      <c r="B115" s="4" t="s">
        <v>516</v>
      </c>
      <c r="C115" s="4">
        <v>1.58</v>
      </c>
      <c r="E115" s="4" t="s">
        <v>15</v>
      </c>
      <c r="F115" s="13" t="s">
        <v>33</v>
      </c>
      <c r="G115" s="10"/>
      <c r="H115" s="10">
        <f t="shared" si="8"/>
        <v>2844</v>
      </c>
      <c r="I115" s="10">
        <f t="shared" ref="I115:I142" si="9">H115-D$314</f>
        <v>1044</v>
      </c>
      <c r="J115" s="4" t="s">
        <v>529</v>
      </c>
      <c r="K115" s="4" t="s">
        <v>89</v>
      </c>
    </row>
    <row r="116" spans="1:11" x14ac:dyDescent="0.25">
      <c r="A116" s="6">
        <v>44681</v>
      </c>
      <c r="B116" s="4" t="s">
        <v>518</v>
      </c>
      <c r="C116" s="37">
        <v>1.74</v>
      </c>
      <c r="E116" s="4" t="s">
        <v>15</v>
      </c>
      <c r="F116" s="13" t="s">
        <v>33</v>
      </c>
      <c r="G116" s="10"/>
      <c r="H116" s="10">
        <f t="shared" si="8"/>
        <v>3132</v>
      </c>
      <c r="I116" s="10">
        <f t="shared" si="9"/>
        <v>1332</v>
      </c>
      <c r="J116" s="4" t="s">
        <v>24</v>
      </c>
      <c r="K116" s="4" t="s">
        <v>60</v>
      </c>
    </row>
    <row r="117" spans="1:11" x14ac:dyDescent="0.25">
      <c r="A117" s="6">
        <v>44681</v>
      </c>
      <c r="B117" s="4" t="s">
        <v>519</v>
      </c>
      <c r="C117" s="37">
        <v>1.8</v>
      </c>
      <c r="E117" s="4" t="s">
        <v>15</v>
      </c>
      <c r="F117" s="13" t="s">
        <v>33</v>
      </c>
      <c r="G117" s="10"/>
      <c r="H117" s="10">
        <f t="shared" si="8"/>
        <v>3240</v>
      </c>
      <c r="I117" s="10">
        <f t="shared" si="9"/>
        <v>1440</v>
      </c>
      <c r="J117" s="4" t="s">
        <v>24</v>
      </c>
      <c r="K117" s="38" t="s">
        <v>119</v>
      </c>
    </row>
    <row r="118" spans="1:11" x14ac:dyDescent="0.25">
      <c r="A118" s="6">
        <v>44681</v>
      </c>
      <c r="B118" s="4" t="s">
        <v>522</v>
      </c>
      <c r="C118" s="37">
        <v>1.64</v>
      </c>
      <c r="E118" s="4" t="s">
        <v>15</v>
      </c>
      <c r="F118" s="13" t="s">
        <v>33</v>
      </c>
      <c r="G118" s="10"/>
      <c r="H118" s="10">
        <f t="shared" si="8"/>
        <v>2952</v>
      </c>
      <c r="I118" s="10">
        <f t="shared" si="9"/>
        <v>1152</v>
      </c>
      <c r="J118" s="4" t="s">
        <v>317</v>
      </c>
      <c r="K118" s="4" t="s">
        <v>60</v>
      </c>
    </row>
    <row r="119" spans="1:11" x14ac:dyDescent="0.25">
      <c r="A119" s="6">
        <v>44681</v>
      </c>
      <c r="B119" s="4" t="s">
        <v>523</v>
      </c>
      <c r="C119" s="4">
        <v>1.51</v>
      </c>
      <c r="E119" s="4" t="s">
        <v>15</v>
      </c>
      <c r="F119" s="13" t="s">
        <v>1464</v>
      </c>
      <c r="G119" s="10"/>
      <c r="H119" s="10">
        <f t="shared" si="8"/>
        <v>2718</v>
      </c>
      <c r="I119" s="10">
        <f t="shared" si="9"/>
        <v>918</v>
      </c>
      <c r="J119" s="4" t="s">
        <v>315</v>
      </c>
      <c r="K119" s="38" t="s">
        <v>119</v>
      </c>
    </row>
    <row r="120" spans="1:11" x14ac:dyDescent="0.25">
      <c r="A120" s="6">
        <v>44681</v>
      </c>
      <c r="B120" s="4" t="s">
        <v>524</v>
      </c>
      <c r="C120" s="4">
        <v>1.96</v>
      </c>
      <c r="E120" s="4" t="s">
        <v>15</v>
      </c>
      <c r="F120" s="13" t="s">
        <v>33</v>
      </c>
      <c r="G120" s="10"/>
      <c r="H120" s="10">
        <f t="shared" si="8"/>
        <v>3528</v>
      </c>
      <c r="I120" s="10">
        <f t="shared" si="9"/>
        <v>1728</v>
      </c>
      <c r="J120" s="4" t="s">
        <v>529</v>
      </c>
      <c r="K120" s="4" t="s">
        <v>58</v>
      </c>
    </row>
    <row r="121" spans="1:11" x14ac:dyDescent="0.25">
      <c r="A121" s="6">
        <v>44681</v>
      </c>
      <c r="B121" s="4" t="s">
        <v>526</v>
      </c>
      <c r="C121" s="37">
        <v>1.79</v>
      </c>
      <c r="E121" s="4" t="s">
        <v>15</v>
      </c>
      <c r="F121" s="11" t="s">
        <v>33</v>
      </c>
      <c r="G121" s="10"/>
      <c r="H121" s="10">
        <v>0</v>
      </c>
      <c r="I121" s="10">
        <f t="shared" si="9"/>
        <v>-1800</v>
      </c>
      <c r="J121" s="4" t="s">
        <v>20</v>
      </c>
      <c r="K121" s="38" t="s">
        <v>119</v>
      </c>
    </row>
    <row r="122" spans="1:11" x14ac:dyDescent="0.25">
      <c r="A122" s="6">
        <v>44681</v>
      </c>
      <c r="B122" s="4" t="s">
        <v>527</v>
      </c>
      <c r="C122" s="4">
        <v>1.54</v>
      </c>
      <c r="E122" s="4" t="s">
        <v>15</v>
      </c>
      <c r="F122" s="13" t="s">
        <v>1464</v>
      </c>
      <c r="G122" s="10"/>
      <c r="H122" s="10">
        <f>C122*D$314</f>
        <v>2772</v>
      </c>
      <c r="I122" s="10">
        <f t="shared" si="9"/>
        <v>972</v>
      </c>
      <c r="J122" s="4" t="s">
        <v>25</v>
      </c>
      <c r="K122" s="38" t="s">
        <v>119</v>
      </c>
    </row>
    <row r="123" spans="1:11" ht="15.75" x14ac:dyDescent="0.25">
      <c r="A123" s="2">
        <v>44682</v>
      </c>
      <c r="B123" s="3" t="s">
        <v>541</v>
      </c>
      <c r="C123" s="51">
        <v>1.78</v>
      </c>
      <c r="D123" s="51"/>
      <c r="E123" s="4" t="s">
        <v>15</v>
      </c>
      <c r="F123" s="55" t="s">
        <v>33</v>
      </c>
      <c r="H123" s="10">
        <v>0</v>
      </c>
      <c r="I123" s="10">
        <f t="shared" si="9"/>
        <v>-1800</v>
      </c>
      <c r="J123" s="51" t="s">
        <v>20</v>
      </c>
      <c r="K123" s="3" t="s">
        <v>52</v>
      </c>
    </row>
    <row r="124" spans="1:11" ht="15.75" x14ac:dyDescent="0.25">
      <c r="A124" s="6">
        <v>44682</v>
      </c>
      <c r="B124" t="s">
        <v>547</v>
      </c>
      <c r="C124" s="51">
        <v>1.63</v>
      </c>
      <c r="D124" s="51"/>
      <c r="E124" s="4" t="s">
        <v>15</v>
      </c>
      <c r="F124" s="53" t="s">
        <v>33</v>
      </c>
      <c r="H124" s="10">
        <f>C124*D$314</f>
        <v>2934</v>
      </c>
      <c r="I124" s="10">
        <f t="shared" si="9"/>
        <v>1134</v>
      </c>
      <c r="J124" s="4" t="s">
        <v>27</v>
      </c>
      <c r="K124" s="4" t="s">
        <v>52</v>
      </c>
    </row>
    <row r="125" spans="1:11" ht="15.75" x14ac:dyDescent="0.25">
      <c r="A125" s="6">
        <v>44683</v>
      </c>
      <c r="B125" t="s">
        <v>549</v>
      </c>
      <c r="C125" s="89">
        <v>1.75</v>
      </c>
      <c r="D125"/>
      <c r="E125" s="4" t="s">
        <v>15</v>
      </c>
      <c r="F125" s="53" t="s">
        <v>33</v>
      </c>
      <c r="H125" s="10">
        <f>C125*D$314</f>
        <v>3150</v>
      </c>
      <c r="I125" s="10">
        <f t="shared" si="9"/>
        <v>1350</v>
      </c>
      <c r="J125" s="4" t="s">
        <v>764</v>
      </c>
      <c r="K125" s="4" t="s">
        <v>60</v>
      </c>
    </row>
    <row r="126" spans="1:11" ht="15.75" x14ac:dyDescent="0.25">
      <c r="A126" s="6">
        <v>44683</v>
      </c>
      <c r="B126" t="s">
        <v>551</v>
      </c>
      <c r="C126" s="51">
        <v>1.96</v>
      </c>
      <c r="D126"/>
      <c r="E126" s="4" t="s">
        <v>15</v>
      </c>
      <c r="F126" s="53" t="s">
        <v>33</v>
      </c>
      <c r="H126" s="10">
        <f>C126*D$314</f>
        <v>3528</v>
      </c>
      <c r="I126" s="10">
        <f t="shared" si="9"/>
        <v>1728</v>
      </c>
      <c r="J126" s="4" t="s">
        <v>312</v>
      </c>
      <c r="K126" s="4" t="s">
        <v>58</v>
      </c>
    </row>
    <row r="127" spans="1:11" ht="15.75" x14ac:dyDescent="0.25">
      <c r="A127" s="6">
        <v>44687</v>
      </c>
      <c r="B127" t="s">
        <v>562</v>
      </c>
      <c r="C127" s="89">
        <v>1.59</v>
      </c>
      <c r="D127"/>
      <c r="E127" s="4" t="s">
        <v>15</v>
      </c>
      <c r="F127" s="13" t="s">
        <v>33</v>
      </c>
      <c r="H127" s="10">
        <f>C127*D$314</f>
        <v>2862</v>
      </c>
      <c r="I127" s="10">
        <f t="shared" si="9"/>
        <v>1062</v>
      </c>
      <c r="J127" s="4" t="s">
        <v>315</v>
      </c>
      <c r="K127" s="38" t="s">
        <v>119</v>
      </c>
    </row>
    <row r="128" spans="1:11" ht="15.75" x14ac:dyDescent="0.25">
      <c r="A128" s="6">
        <v>44687</v>
      </c>
      <c r="B128" t="s">
        <v>565</v>
      </c>
      <c r="C128" s="89">
        <v>1.76</v>
      </c>
      <c r="D128"/>
      <c r="E128" s="4" t="s">
        <v>15</v>
      </c>
      <c r="F128" s="11" t="s">
        <v>33</v>
      </c>
      <c r="H128" s="10">
        <v>0</v>
      </c>
      <c r="I128" s="10">
        <f t="shared" si="9"/>
        <v>-1800</v>
      </c>
      <c r="J128" s="4" t="s">
        <v>28</v>
      </c>
      <c r="K128" s="38" t="s">
        <v>119</v>
      </c>
    </row>
    <row r="129" spans="1:11" ht="15.75" x14ac:dyDescent="0.25">
      <c r="A129" s="6">
        <v>44687</v>
      </c>
      <c r="B129" t="s">
        <v>566</v>
      </c>
      <c r="C129" s="51">
        <v>1.85</v>
      </c>
      <c r="D129"/>
      <c r="E129" s="4" t="s">
        <v>15</v>
      </c>
      <c r="F129" s="13" t="s">
        <v>33</v>
      </c>
      <c r="H129" s="10">
        <f>C129*D$314</f>
        <v>3330</v>
      </c>
      <c r="I129" s="10">
        <f t="shared" si="9"/>
        <v>1530</v>
      </c>
      <c r="J129" s="4" t="s">
        <v>19</v>
      </c>
      <c r="K129" s="4" t="s">
        <v>52</v>
      </c>
    </row>
    <row r="130" spans="1:11" x14ac:dyDescent="0.25">
      <c r="A130" s="6">
        <v>44688</v>
      </c>
      <c r="B130" t="s">
        <v>569</v>
      </c>
      <c r="C130" s="4">
        <v>1.93</v>
      </c>
      <c r="D130"/>
      <c r="E130" s="4" t="s">
        <v>15</v>
      </c>
      <c r="F130" s="13" t="s">
        <v>33</v>
      </c>
      <c r="H130" s="10">
        <f>C130*D$314</f>
        <v>3474</v>
      </c>
      <c r="I130" s="10">
        <f t="shared" si="9"/>
        <v>1674</v>
      </c>
      <c r="J130" s="4" t="s">
        <v>311</v>
      </c>
      <c r="K130" s="4" t="s">
        <v>58</v>
      </c>
    </row>
    <row r="131" spans="1:11" x14ac:dyDescent="0.25">
      <c r="A131" s="6">
        <v>44688</v>
      </c>
      <c r="B131" t="s">
        <v>570</v>
      </c>
      <c r="C131" s="37">
        <v>1.7</v>
      </c>
      <c r="D131"/>
      <c r="E131" s="4" t="s">
        <v>15</v>
      </c>
      <c r="F131" s="13" t="s">
        <v>33</v>
      </c>
      <c r="H131" s="10">
        <f>C131*D$314</f>
        <v>3060</v>
      </c>
      <c r="I131" s="10">
        <f t="shared" si="9"/>
        <v>1260</v>
      </c>
      <c r="J131" s="4" t="s">
        <v>19</v>
      </c>
      <c r="K131" s="4" t="s">
        <v>60</v>
      </c>
    </row>
    <row r="132" spans="1:11" x14ac:dyDescent="0.25">
      <c r="A132" s="6">
        <v>44688</v>
      </c>
      <c r="B132" t="s">
        <v>571</v>
      </c>
      <c r="C132" s="37">
        <v>1.5</v>
      </c>
      <c r="D132"/>
      <c r="E132" s="4" t="s">
        <v>15</v>
      </c>
      <c r="F132" s="11" t="s">
        <v>33</v>
      </c>
      <c r="H132" s="10">
        <v>0</v>
      </c>
      <c r="I132" s="10">
        <f t="shared" si="9"/>
        <v>-1800</v>
      </c>
      <c r="J132" s="4" t="s">
        <v>20</v>
      </c>
      <c r="K132" s="4" t="s">
        <v>60</v>
      </c>
    </row>
    <row r="133" spans="1:11" x14ac:dyDescent="0.25">
      <c r="A133" s="6">
        <v>44688</v>
      </c>
      <c r="B133" t="s">
        <v>572</v>
      </c>
      <c r="C133" s="4">
        <v>1.85</v>
      </c>
      <c r="D133"/>
      <c r="E133" s="4" t="s">
        <v>15</v>
      </c>
      <c r="F133" s="11" t="s">
        <v>33</v>
      </c>
      <c r="H133" s="10">
        <v>0</v>
      </c>
      <c r="I133" s="10">
        <f t="shared" si="9"/>
        <v>-1800</v>
      </c>
      <c r="J133" s="4" t="s">
        <v>20</v>
      </c>
      <c r="K133" s="4" t="s">
        <v>52</v>
      </c>
    </row>
    <row r="134" spans="1:11" x14ac:dyDescent="0.25">
      <c r="A134" s="6">
        <v>44688</v>
      </c>
      <c r="B134" t="s">
        <v>574</v>
      </c>
      <c r="C134" s="98">
        <v>2.2000000000000002</v>
      </c>
      <c r="D134"/>
      <c r="E134" s="4" t="s">
        <v>15</v>
      </c>
      <c r="F134" s="13" t="s">
        <v>33</v>
      </c>
      <c r="H134" s="10">
        <f>C134*D$314</f>
        <v>3960.0000000000005</v>
      </c>
      <c r="I134" s="10">
        <f t="shared" si="9"/>
        <v>2160.0000000000005</v>
      </c>
      <c r="J134" s="4" t="s">
        <v>436</v>
      </c>
      <c r="K134" s="4" t="s">
        <v>54</v>
      </c>
    </row>
    <row r="135" spans="1:11" x14ac:dyDescent="0.25">
      <c r="A135" s="6">
        <v>44688</v>
      </c>
      <c r="B135" t="s">
        <v>576</v>
      </c>
      <c r="C135" s="4">
        <v>1.79</v>
      </c>
      <c r="D135"/>
      <c r="E135" s="4" t="s">
        <v>15</v>
      </c>
      <c r="F135" s="13" t="s">
        <v>33</v>
      </c>
      <c r="H135" s="10">
        <f>C135*D$314</f>
        <v>3222</v>
      </c>
      <c r="I135" s="10">
        <f t="shared" si="9"/>
        <v>1422</v>
      </c>
      <c r="J135" s="4" t="s">
        <v>766</v>
      </c>
      <c r="K135" s="4" t="s">
        <v>58</v>
      </c>
    </row>
    <row r="136" spans="1:11" x14ac:dyDescent="0.25">
      <c r="A136" s="6">
        <v>44688</v>
      </c>
      <c r="B136" t="s">
        <v>577</v>
      </c>
      <c r="C136" s="37">
        <v>1.76</v>
      </c>
      <c r="D136"/>
      <c r="E136" s="4" t="s">
        <v>15</v>
      </c>
      <c r="F136" s="11" t="s">
        <v>33</v>
      </c>
      <c r="H136" s="10">
        <v>0</v>
      </c>
      <c r="I136" s="10">
        <f t="shared" si="9"/>
        <v>-1800</v>
      </c>
      <c r="J136" s="4" t="s">
        <v>21</v>
      </c>
      <c r="K136" s="4" t="s">
        <v>60</v>
      </c>
    </row>
    <row r="137" spans="1:11" x14ac:dyDescent="0.25">
      <c r="A137" s="6">
        <v>44688</v>
      </c>
      <c r="B137" t="s">
        <v>578</v>
      </c>
      <c r="C137" s="37">
        <v>1.47</v>
      </c>
      <c r="D137"/>
      <c r="E137" s="4" t="s">
        <v>15</v>
      </c>
      <c r="F137" s="11" t="s">
        <v>33</v>
      </c>
      <c r="H137" s="10">
        <v>0</v>
      </c>
      <c r="I137" s="10">
        <f t="shared" si="9"/>
        <v>-1800</v>
      </c>
      <c r="J137" s="4" t="s">
        <v>28</v>
      </c>
      <c r="K137" s="4" t="s">
        <v>60</v>
      </c>
    </row>
    <row r="138" spans="1:11" x14ac:dyDescent="0.25">
      <c r="A138" s="74">
        <v>44688</v>
      </c>
      <c r="B138" s="75" t="s">
        <v>568</v>
      </c>
      <c r="C138" s="37">
        <v>1.71</v>
      </c>
      <c r="D138"/>
      <c r="E138" s="4" t="s">
        <v>15</v>
      </c>
      <c r="F138" s="11" t="s">
        <v>33</v>
      </c>
      <c r="H138" s="10">
        <v>0</v>
      </c>
      <c r="I138" s="10">
        <f t="shared" si="9"/>
        <v>-1800</v>
      </c>
      <c r="J138" s="4" t="s">
        <v>29</v>
      </c>
      <c r="K138" s="4" t="s">
        <v>54</v>
      </c>
    </row>
    <row r="139" spans="1:11" x14ac:dyDescent="0.25">
      <c r="A139" s="6">
        <v>44689</v>
      </c>
      <c r="B139" t="s">
        <v>586</v>
      </c>
      <c r="C139" s="4">
        <v>1.97</v>
      </c>
      <c r="D139"/>
      <c r="E139" s="4" t="s">
        <v>15</v>
      </c>
      <c r="F139" s="13" t="s">
        <v>33</v>
      </c>
      <c r="H139" s="10">
        <f>C139*D$314</f>
        <v>3546</v>
      </c>
      <c r="I139" s="10">
        <f t="shared" si="9"/>
        <v>1746</v>
      </c>
      <c r="J139" s="4" t="s">
        <v>27</v>
      </c>
      <c r="K139" s="4" t="s">
        <v>52</v>
      </c>
    </row>
    <row r="140" spans="1:11" x14ac:dyDescent="0.25">
      <c r="A140" s="6">
        <v>44689</v>
      </c>
      <c r="B140" t="s">
        <v>587</v>
      </c>
      <c r="C140" s="4">
        <v>1.35</v>
      </c>
      <c r="D140"/>
      <c r="E140" s="4" t="s">
        <v>15</v>
      </c>
      <c r="F140" s="13" t="s">
        <v>33</v>
      </c>
      <c r="H140" s="10">
        <f>C140*D$314</f>
        <v>2430</v>
      </c>
      <c r="I140" s="10">
        <f t="shared" si="9"/>
        <v>630</v>
      </c>
      <c r="J140" s="4" t="s">
        <v>316</v>
      </c>
      <c r="K140" s="4" t="s">
        <v>52</v>
      </c>
    </row>
    <row r="141" spans="1:11" x14ac:dyDescent="0.25">
      <c r="A141" s="74">
        <v>44691</v>
      </c>
      <c r="B141" s="75" t="s">
        <v>592</v>
      </c>
      <c r="C141" s="4">
        <v>1.54</v>
      </c>
      <c r="D141"/>
      <c r="E141" s="4" t="s">
        <v>15</v>
      </c>
      <c r="F141" s="11" t="s">
        <v>1464</v>
      </c>
      <c r="H141" s="10">
        <v>0</v>
      </c>
      <c r="I141" s="10">
        <f t="shared" si="9"/>
        <v>-1800</v>
      </c>
      <c r="J141" s="4" t="s">
        <v>20</v>
      </c>
      <c r="K141" s="4" t="s">
        <v>54</v>
      </c>
    </row>
    <row r="142" spans="1:11" x14ac:dyDescent="0.25">
      <c r="A142" s="74">
        <v>44691</v>
      </c>
      <c r="B142" s="75" t="s">
        <v>593</v>
      </c>
      <c r="C142" s="4">
        <v>1.54</v>
      </c>
      <c r="D142"/>
      <c r="E142" s="4" t="s">
        <v>15</v>
      </c>
      <c r="F142" s="13" t="s">
        <v>1464</v>
      </c>
      <c r="H142" s="10">
        <f>C142*D$314</f>
        <v>2772</v>
      </c>
      <c r="I142" s="10">
        <f t="shared" si="9"/>
        <v>972</v>
      </c>
      <c r="J142" s="4" t="s">
        <v>27</v>
      </c>
      <c r="K142" s="4" t="s">
        <v>54</v>
      </c>
    </row>
    <row r="143" spans="1:11" x14ac:dyDescent="0.25">
      <c r="A143" s="74">
        <v>44692</v>
      </c>
      <c r="B143" s="75" t="s">
        <v>596</v>
      </c>
      <c r="C143" s="4">
        <v>1.66</v>
      </c>
      <c r="D143"/>
      <c r="E143" s="4" t="s">
        <v>15</v>
      </c>
      <c r="F143" s="42" t="s">
        <v>1464</v>
      </c>
      <c r="H143" s="10">
        <v>0</v>
      </c>
      <c r="I143" s="10">
        <v>0</v>
      </c>
      <c r="J143" s="4" t="s">
        <v>23</v>
      </c>
      <c r="K143" s="4" t="s">
        <v>54</v>
      </c>
    </row>
    <row r="144" spans="1:11" x14ac:dyDescent="0.25">
      <c r="A144" s="74">
        <v>44692</v>
      </c>
      <c r="B144" s="75" t="s">
        <v>597</v>
      </c>
      <c r="C144" s="4">
        <v>2</v>
      </c>
      <c r="D144"/>
      <c r="E144" s="4" t="s">
        <v>15</v>
      </c>
      <c r="F144" s="42" t="s">
        <v>34</v>
      </c>
      <c r="H144" s="10">
        <f>C144*D$314</f>
        <v>3600</v>
      </c>
      <c r="I144" s="10">
        <v>0</v>
      </c>
      <c r="J144" s="4" t="s">
        <v>21</v>
      </c>
      <c r="K144" s="4" t="s">
        <v>54</v>
      </c>
    </row>
    <row r="145" spans="1:11" x14ac:dyDescent="0.25">
      <c r="A145" s="6">
        <v>44696</v>
      </c>
      <c r="B145" t="s">
        <v>602</v>
      </c>
      <c r="C145" s="37">
        <v>1.74</v>
      </c>
      <c r="D145"/>
      <c r="E145" s="4" t="s">
        <v>15</v>
      </c>
      <c r="F145" s="11" t="s">
        <v>33</v>
      </c>
      <c r="H145" s="10">
        <v>0</v>
      </c>
      <c r="I145" s="10">
        <f t="shared" ref="I145:I154" si="10">H145-D$314</f>
        <v>-1800</v>
      </c>
      <c r="J145" s="4" t="s">
        <v>22</v>
      </c>
      <c r="K145" s="4" t="s">
        <v>54</v>
      </c>
    </row>
    <row r="146" spans="1:11" x14ac:dyDescent="0.25">
      <c r="A146" s="74">
        <v>44696</v>
      </c>
      <c r="B146" s="75" t="s">
        <v>603</v>
      </c>
      <c r="C146" s="37">
        <v>1.7</v>
      </c>
      <c r="D146"/>
      <c r="E146" s="4" t="s">
        <v>15</v>
      </c>
      <c r="F146" s="11" t="s">
        <v>33</v>
      </c>
      <c r="H146" s="10">
        <v>0</v>
      </c>
      <c r="I146" s="10">
        <f t="shared" si="10"/>
        <v>-1800</v>
      </c>
      <c r="J146" s="4" t="s">
        <v>20</v>
      </c>
      <c r="K146" s="4" t="s">
        <v>54</v>
      </c>
    </row>
    <row r="147" spans="1:11" x14ac:dyDescent="0.25">
      <c r="A147" s="6">
        <v>44702</v>
      </c>
      <c r="B147" t="s">
        <v>616</v>
      </c>
      <c r="C147" s="4">
        <v>1.56</v>
      </c>
      <c r="D147"/>
      <c r="E147" s="4" t="s">
        <v>15</v>
      </c>
      <c r="F147" s="13" t="s">
        <v>33</v>
      </c>
      <c r="H147" s="10">
        <f>C147*D$314</f>
        <v>2808</v>
      </c>
      <c r="I147" s="10">
        <f t="shared" si="10"/>
        <v>1008</v>
      </c>
      <c r="J147" s="4" t="s">
        <v>312</v>
      </c>
      <c r="K147" s="4" t="s">
        <v>52</v>
      </c>
    </row>
    <row r="148" spans="1:11" x14ac:dyDescent="0.25">
      <c r="A148" s="6">
        <v>44702</v>
      </c>
      <c r="B148" t="s">
        <v>617</v>
      </c>
      <c r="C148" s="4">
        <v>1.74</v>
      </c>
      <c r="D148"/>
      <c r="E148" s="4" t="s">
        <v>15</v>
      </c>
      <c r="F148" s="11" t="s">
        <v>33</v>
      </c>
      <c r="H148" s="10">
        <v>0</v>
      </c>
      <c r="I148" s="10">
        <f t="shared" si="10"/>
        <v>-1800</v>
      </c>
      <c r="J148" s="4" t="s">
        <v>21</v>
      </c>
      <c r="K148" s="4" t="s">
        <v>52</v>
      </c>
    </row>
    <row r="149" spans="1:11" x14ac:dyDescent="0.25">
      <c r="A149" s="74">
        <v>44703</v>
      </c>
      <c r="B149" s="75" t="s">
        <v>625</v>
      </c>
      <c r="C149" s="43">
        <v>1.56</v>
      </c>
      <c r="D149"/>
      <c r="E149" s="4" t="s">
        <v>15</v>
      </c>
      <c r="F149" s="11" t="s">
        <v>33</v>
      </c>
      <c r="H149" s="10">
        <v>0</v>
      </c>
      <c r="I149" s="10">
        <f t="shared" si="10"/>
        <v>-1800</v>
      </c>
      <c r="J149" s="4" t="s">
        <v>23</v>
      </c>
      <c r="K149" s="4" t="s">
        <v>54</v>
      </c>
    </row>
    <row r="150" spans="1:11" x14ac:dyDescent="0.25">
      <c r="A150" s="6">
        <v>44706</v>
      </c>
      <c r="B150" t="s">
        <v>635</v>
      </c>
      <c r="C150" s="37">
        <v>1.92</v>
      </c>
      <c r="D150"/>
      <c r="E150" s="4" t="s">
        <v>15</v>
      </c>
      <c r="F150" s="13" t="s">
        <v>33</v>
      </c>
      <c r="H150" s="10">
        <f>C150*D$314</f>
        <v>3456</v>
      </c>
      <c r="I150" s="10">
        <f t="shared" si="10"/>
        <v>1656</v>
      </c>
      <c r="J150" s="4" t="s">
        <v>19</v>
      </c>
      <c r="K150" s="4" t="s">
        <v>16</v>
      </c>
    </row>
    <row r="151" spans="1:11" x14ac:dyDescent="0.25">
      <c r="A151" s="6">
        <v>44709</v>
      </c>
      <c r="B151" t="s">
        <v>640</v>
      </c>
      <c r="C151" s="90">
        <v>1.75</v>
      </c>
      <c r="D151"/>
      <c r="E151" s="4" t="s">
        <v>15</v>
      </c>
      <c r="F151" s="11" t="s">
        <v>33</v>
      </c>
      <c r="H151" s="10">
        <v>0</v>
      </c>
      <c r="I151" s="10">
        <f t="shared" si="10"/>
        <v>-1800</v>
      </c>
      <c r="J151" s="4" t="s">
        <v>21</v>
      </c>
      <c r="K151" s="4" t="s">
        <v>16</v>
      </c>
    </row>
    <row r="152" spans="1:11" x14ac:dyDescent="0.25">
      <c r="A152" s="6">
        <v>44710</v>
      </c>
      <c r="B152" t="s">
        <v>1486</v>
      </c>
      <c r="C152" s="90">
        <v>2.06</v>
      </c>
      <c r="D152"/>
      <c r="E152" s="4" t="s">
        <v>15</v>
      </c>
      <c r="F152" s="13" t="s">
        <v>33</v>
      </c>
      <c r="H152" s="10">
        <f>C152*D$314</f>
        <v>3708</v>
      </c>
      <c r="I152" s="10">
        <f t="shared" si="10"/>
        <v>1908</v>
      </c>
      <c r="J152" s="4" t="s">
        <v>26</v>
      </c>
      <c r="K152" s="4" t="s">
        <v>1493</v>
      </c>
    </row>
    <row r="153" spans="1:11" ht="15.75" x14ac:dyDescent="0.25">
      <c r="A153" s="6">
        <v>44717</v>
      </c>
      <c r="B153" s="4" t="s">
        <v>659</v>
      </c>
      <c r="C153" s="51">
        <v>1.85</v>
      </c>
      <c r="E153" s="51" t="s">
        <v>15</v>
      </c>
      <c r="F153" s="55" t="s">
        <v>34</v>
      </c>
      <c r="G153" s="57"/>
      <c r="H153" s="10">
        <v>0</v>
      </c>
      <c r="I153" s="10">
        <f t="shared" si="10"/>
        <v>-1800</v>
      </c>
      <c r="J153" s="33" t="s">
        <v>19</v>
      </c>
      <c r="K153" s="4" t="s">
        <v>702</v>
      </c>
    </row>
    <row r="154" spans="1:11" ht="15.75" x14ac:dyDescent="0.25">
      <c r="A154" s="6">
        <v>44717</v>
      </c>
      <c r="B154" s="4" t="s">
        <v>1488</v>
      </c>
      <c r="C154" s="79">
        <v>1.83</v>
      </c>
      <c r="E154" s="51" t="s">
        <v>15</v>
      </c>
      <c r="F154" s="53" t="s">
        <v>33</v>
      </c>
      <c r="G154" s="57"/>
      <c r="H154" s="10">
        <f>C154*D$314</f>
        <v>3294</v>
      </c>
      <c r="I154" s="10">
        <f t="shared" si="10"/>
        <v>1494</v>
      </c>
      <c r="J154" s="33" t="s">
        <v>19</v>
      </c>
      <c r="K154" s="4" t="s">
        <v>1489</v>
      </c>
    </row>
    <row r="155" spans="1:11" ht="15.75" x14ac:dyDescent="0.25">
      <c r="A155" s="6">
        <v>44725</v>
      </c>
      <c r="B155" s="4" t="s">
        <v>694</v>
      </c>
      <c r="C155" s="33">
        <v>1.8</v>
      </c>
      <c r="E155" s="51" t="s">
        <v>15</v>
      </c>
      <c r="F155" s="42" t="s">
        <v>34</v>
      </c>
      <c r="G155" s="57"/>
      <c r="H155" s="10">
        <v>0</v>
      </c>
      <c r="I155" s="10">
        <v>0</v>
      </c>
      <c r="J155" s="33" t="s">
        <v>23</v>
      </c>
      <c r="K155" s="4" t="s">
        <v>702</v>
      </c>
    </row>
    <row r="156" spans="1:11" ht="15.75" x14ac:dyDescent="0.25">
      <c r="A156" s="6">
        <v>44727</v>
      </c>
      <c r="B156" s="4" t="s">
        <v>1490</v>
      </c>
      <c r="C156" s="33">
        <v>1.88</v>
      </c>
      <c r="E156" s="51" t="s">
        <v>15</v>
      </c>
      <c r="F156" s="13" t="s">
        <v>33</v>
      </c>
      <c r="G156" s="57"/>
      <c r="H156" s="10">
        <f>C156*D$314</f>
        <v>3384</v>
      </c>
      <c r="I156" s="10">
        <f t="shared" ref="I156:I167" si="11">H156-D$314</f>
        <v>1584</v>
      </c>
      <c r="J156" s="33" t="s">
        <v>19</v>
      </c>
      <c r="K156" s="4" t="s">
        <v>1489</v>
      </c>
    </row>
    <row r="157" spans="1:11" ht="15.75" x14ac:dyDescent="0.25">
      <c r="A157" s="6">
        <v>44730</v>
      </c>
      <c r="B157" s="4" t="s">
        <v>701</v>
      </c>
      <c r="C157" s="33">
        <v>1.8</v>
      </c>
      <c r="E157" s="51" t="s">
        <v>15</v>
      </c>
      <c r="F157" s="13" t="s">
        <v>34</v>
      </c>
      <c r="G157" s="57"/>
      <c r="H157" s="10">
        <f>C157*D$314</f>
        <v>3240</v>
      </c>
      <c r="I157" s="10">
        <f t="shared" si="11"/>
        <v>1440</v>
      </c>
      <c r="J157" s="33" t="s">
        <v>20</v>
      </c>
      <c r="K157" s="4" t="s">
        <v>702</v>
      </c>
    </row>
    <row r="158" spans="1:11" ht="15.75" x14ac:dyDescent="0.25">
      <c r="A158" s="6">
        <v>44738</v>
      </c>
      <c r="B158" s="4" t="s">
        <v>1492</v>
      </c>
      <c r="C158" s="33">
        <v>1.82</v>
      </c>
      <c r="E158" s="51" t="s">
        <v>15</v>
      </c>
      <c r="F158" s="13" t="s">
        <v>33</v>
      </c>
      <c r="G158" s="57"/>
      <c r="H158" s="10">
        <f>C158*D$314</f>
        <v>3276</v>
      </c>
      <c r="I158" s="10">
        <f t="shared" si="11"/>
        <v>1476</v>
      </c>
      <c r="J158" s="4" t="s">
        <v>312</v>
      </c>
      <c r="K158" s="4" t="s">
        <v>1493</v>
      </c>
    </row>
    <row r="159" spans="1:11" ht="15.75" x14ac:dyDescent="0.25">
      <c r="A159" s="6">
        <v>44738</v>
      </c>
      <c r="B159" s="4" t="s">
        <v>1494</v>
      </c>
      <c r="C159" s="33">
        <v>1.97</v>
      </c>
      <c r="E159" s="51" t="s">
        <v>15</v>
      </c>
      <c r="F159" s="13" t="s">
        <v>33</v>
      </c>
      <c r="G159" s="57"/>
      <c r="H159" s="10">
        <f>C159*D$314</f>
        <v>3546</v>
      </c>
      <c r="I159" s="10">
        <f t="shared" si="11"/>
        <v>1746</v>
      </c>
      <c r="J159" s="4" t="s">
        <v>25</v>
      </c>
      <c r="K159" s="4" t="s">
        <v>1493</v>
      </c>
    </row>
    <row r="160" spans="1:11" ht="15.75" x14ac:dyDescent="0.25">
      <c r="A160" s="6">
        <v>44744</v>
      </c>
      <c r="B160" t="s">
        <v>781</v>
      </c>
      <c r="C160" s="51">
        <v>1.92</v>
      </c>
      <c r="E160" s="51" t="s">
        <v>15</v>
      </c>
      <c r="F160" s="53" t="s">
        <v>33</v>
      </c>
      <c r="G160" s="57"/>
      <c r="H160" s="10">
        <f>C160*D$314</f>
        <v>3456</v>
      </c>
      <c r="I160" s="10">
        <f t="shared" si="11"/>
        <v>1656</v>
      </c>
      <c r="J160" s="51" t="s">
        <v>19</v>
      </c>
      <c r="K160" s="4" t="s">
        <v>16</v>
      </c>
    </row>
    <row r="161" spans="1:11" ht="15.75" x14ac:dyDescent="0.25">
      <c r="A161" s="6">
        <v>44744</v>
      </c>
      <c r="B161" t="s">
        <v>1495</v>
      </c>
      <c r="C161" s="51">
        <v>1.92</v>
      </c>
      <c r="E161" s="51" t="s">
        <v>15</v>
      </c>
      <c r="F161" s="55" t="s">
        <v>33</v>
      </c>
      <c r="G161" s="57"/>
      <c r="H161" s="10">
        <v>0</v>
      </c>
      <c r="I161" s="10">
        <f t="shared" si="11"/>
        <v>-1800</v>
      </c>
      <c r="J161" s="51" t="s">
        <v>28</v>
      </c>
      <c r="K161" s="4" t="s">
        <v>1489</v>
      </c>
    </row>
    <row r="162" spans="1:11" ht="15.75" x14ac:dyDescent="0.25">
      <c r="A162" s="6">
        <v>44746</v>
      </c>
      <c r="B162" t="s">
        <v>798</v>
      </c>
      <c r="C162" s="33">
        <v>2</v>
      </c>
      <c r="E162" s="51" t="s">
        <v>15</v>
      </c>
      <c r="F162" s="11" t="s">
        <v>34</v>
      </c>
      <c r="G162" s="57"/>
      <c r="H162" s="10">
        <v>0</v>
      </c>
      <c r="I162" s="10">
        <f t="shared" si="11"/>
        <v>-1800</v>
      </c>
      <c r="J162" s="33" t="s">
        <v>312</v>
      </c>
      <c r="K162" s="4" t="s">
        <v>702</v>
      </c>
    </row>
    <row r="163" spans="1:11" ht="15.75" x14ac:dyDescent="0.25">
      <c r="A163" s="6">
        <v>44759</v>
      </c>
      <c r="B163" t="s">
        <v>848</v>
      </c>
      <c r="C163" s="33">
        <v>1.85</v>
      </c>
      <c r="E163" s="51" t="s">
        <v>15</v>
      </c>
      <c r="F163" s="13" t="s">
        <v>34</v>
      </c>
      <c r="G163" s="57"/>
      <c r="H163" s="10">
        <f>C163*D$314</f>
        <v>3330</v>
      </c>
      <c r="I163" s="10">
        <f t="shared" si="11"/>
        <v>1530</v>
      </c>
      <c r="J163" s="33" t="s">
        <v>20</v>
      </c>
      <c r="K163" s="4" t="s">
        <v>702</v>
      </c>
    </row>
    <row r="164" spans="1:11" ht="15.75" x14ac:dyDescent="0.25">
      <c r="A164" s="6">
        <v>44772</v>
      </c>
      <c r="B164" t="s">
        <v>908</v>
      </c>
      <c r="C164" s="33">
        <v>1.85</v>
      </c>
      <c r="E164" s="51" t="s">
        <v>15</v>
      </c>
      <c r="F164" s="13" t="s">
        <v>34</v>
      </c>
      <c r="G164" s="57"/>
      <c r="H164" s="10">
        <f>C164*D$314</f>
        <v>3330</v>
      </c>
      <c r="I164" s="10">
        <f t="shared" si="11"/>
        <v>1530</v>
      </c>
      <c r="J164" s="4" t="s">
        <v>29</v>
      </c>
      <c r="K164" s="4" t="s">
        <v>702</v>
      </c>
    </row>
    <row r="165" spans="1:11" ht="15.75" x14ac:dyDescent="0.25">
      <c r="A165" s="6">
        <v>44772</v>
      </c>
      <c r="B165" t="s">
        <v>909</v>
      </c>
      <c r="C165" s="33">
        <v>1.91</v>
      </c>
      <c r="E165" s="51" t="s">
        <v>15</v>
      </c>
      <c r="F165" s="11" t="s">
        <v>33</v>
      </c>
      <c r="G165" s="57"/>
      <c r="H165" s="10">
        <v>0</v>
      </c>
      <c r="I165" s="10">
        <f t="shared" si="11"/>
        <v>-1800</v>
      </c>
      <c r="J165" s="4" t="s">
        <v>20</v>
      </c>
      <c r="K165" s="4" t="s">
        <v>16</v>
      </c>
    </row>
    <row r="166" spans="1:11" ht="15.75" x14ac:dyDescent="0.25">
      <c r="A166" s="6">
        <v>44773</v>
      </c>
      <c r="B166" t="s">
        <v>916</v>
      </c>
      <c r="C166" s="33">
        <v>1.95</v>
      </c>
      <c r="E166" s="51" t="s">
        <v>15</v>
      </c>
      <c r="F166" s="11" t="s">
        <v>34</v>
      </c>
      <c r="G166" s="57"/>
      <c r="H166" s="10">
        <v>0</v>
      </c>
      <c r="I166" s="10">
        <f t="shared" si="11"/>
        <v>-1800</v>
      </c>
      <c r="J166" s="4" t="s">
        <v>25</v>
      </c>
      <c r="K166" s="4" t="s">
        <v>702</v>
      </c>
    </row>
    <row r="167" spans="1:11" ht="15.75" x14ac:dyDescent="0.25">
      <c r="A167" s="6">
        <v>44779</v>
      </c>
      <c r="B167" t="s">
        <v>931</v>
      </c>
      <c r="C167" s="51">
        <v>1.85</v>
      </c>
      <c r="D167" s="51"/>
      <c r="E167" s="51" t="s">
        <v>15</v>
      </c>
      <c r="F167" s="55" t="s">
        <v>33</v>
      </c>
      <c r="H167" s="10">
        <v>0</v>
      </c>
      <c r="I167" s="10">
        <f t="shared" si="11"/>
        <v>-1800</v>
      </c>
      <c r="J167" s="51" t="s">
        <v>28</v>
      </c>
      <c r="K167" s="4" t="s">
        <v>16</v>
      </c>
    </row>
    <row r="168" spans="1:11" ht="15.75" x14ac:dyDescent="0.25">
      <c r="A168" s="6">
        <v>44781</v>
      </c>
      <c r="B168" t="s">
        <v>943</v>
      </c>
      <c r="C168" s="33">
        <v>1.8</v>
      </c>
      <c r="E168" s="51" t="s">
        <v>15</v>
      </c>
      <c r="F168" s="42" t="s">
        <v>34</v>
      </c>
      <c r="H168" s="10">
        <v>0</v>
      </c>
      <c r="I168" s="10">
        <v>0</v>
      </c>
      <c r="J168" s="33" t="s">
        <v>21</v>
      </c>
      <c r="K168" s="4" t="s">
        <v>702</v>
      </c>
    </row>
    <row r="169" spans="1:11" ht="15.75" x14ac:dyDescent="0.25">
      <c r="A169" s="6">
        <v>44785</v>
      </c>
      <c r="B169" t="s">
        <v>950</v>
      </c>
      <c r="C169" s="33">
        <v>1.85</v>
      </c>
      <c r="E169" s="51" t="s">
        <v>15</v>
      </c>
      <c r="F169" s="13" t="s">
        <v>34</v>
      </c>
      <c r="H169" s="10">
        <f t="shared" ref="H169:H175" si="12">C169*D$314</f>
        <v>3330</v>
      </c>
      <c r="I169" s="10">
        <f t="shared" ref="I169:I196" si="13">H169-D$314</f>
        <v>1530</v>
      </c>
      <c r="J169" s="4" t="s">
        <v>20</v>
      </c>
      <c r="K169" s="4" t="s">
        <v>702</v>
      </c>
    </row>
    <row r="170" spans="1:11" ht="15.75" x14ac:dyDescent="0.25">
      <c r="A170" s="6">
        <v>44786</v>
      </c>
      <c r="B170" t="s">
        <v>953</v>
      </c>
      <c r="C170" s="12">
        <v>1.98</v>
      </c>
      <c r="E170" s="51" t="s">
        <v>15</v>
      </c>
      <c r="F170" s="24" t="s">
        <v>33</v>
      </c>
      <c r="H170" s="10">
        <f t="shared" si="12"/>
        <v>3564</v>
      </c>
      <c r="I170" s="10">
        <f t="shared" si="13"/>
        <v>1764</v>
      </c>
      <c r="J170" s="38" t="s">
        <v>316</v>
      </c>
      <c r="K170" s="4" t="s">
        <v>16</v>
      </c>
    </row>
    <row r="171" spans="1:11" ht="15.75" x14ac:dyDescent="0.25">
      <c r="A171" s="6">
        <v>44786</v>
      </c>
      <c r="B171" s="22" t="s">
        <v>955</v>
      </c>
      <c r="C171" s="12">
        <v>1.57</v>
      </c>
      <c r="E171" s="51" t="s">
        <v>15</v>
      </c>
      <c r="F171" s="24" t="s">
        <v>33</v>
      </c>
      <c r="H171" s="10">
        <f t="shared" si="12"/>
        <v>2826</v>
      </c>
      <c r="I171" s="10">
        <f t="shared" si="13"/>
        <v>1026</v>
      </c>
      <c r="J171" s="38" t="s">
        <v>766</v>
      </c>
      <c r="K171" s="4" t="s">
        <v>16</v>
      </c>
    </row>
    <row r="172" spans="1:11" ht="15.75" x14ac:dyDescent="0.25">
      <c r="A172" s="6">
        <v>44789</v>
      </c>
      <c r="B172" t="s">
        <v>965</v>
      </c>
      <c r="C172" s="33">
        <v>1.98</v>
      </c>
      <c r="E172" s="51" t="s">
        <v>15</v>
      </c>
      <c r="F172" s="13" t="s">
        <v>33</v>
      </c>
      <c r="H172" s="10">
        <f t="shared" si="12"/>
        <v>3564</v>
      </c>
      <c r="I172" s="10">
        <f t="shared" si="13"/>
        <v>1764</v>
      </c>
      <c r="J172" s="4" t="s">
        <v>26</v>
      </c>
      <c r="K172" s="4" t="s">
        <v>58</v>
      </c>
    </row>
    <row r="173" spans="1:11" ht="15.75" x14ac:dyDescent="0.25">
      <c r="A173" s="6">
        <v>44793</v>
      </c>
      <c r="B173" t="s">
        <v>976</v>
      </c>
      <c r="C173" s="33">
        <v>1.84</v>
      </c>
      <c r="E173" s="51" t="s">
        <v>15</v>
      </c>
      <c r="F173" s="13" t="s">
        <v>33</v>
      </c>
      <c r="H173" s="10">
        <f t="shared" si="12"/>
        <v>3312</v>
      </c>
      <c r="I173" s="10">
        <f t="shared" si="13"/>
        <v>1512</v>
      </c>
      <c r="J173" s="4" t="s">
        <v>312</v>
      </c>
      <c r="K173" s="4" t="s">
        <v>16</v>
      </c>
    </row>
    <row r="174" spans="1:11" ht="15.75" x14ac:dyDescent="0.25">
      <c r="A174" s="6">
        <v>44793</v>
      </c>
      <c r="B174" t="s">
        <v>982</v>
      </c>
      <c r="C174" s="33">
        <v>1.95</v>
      </c>
      <c r="E174" s="51" t="s">
        <v>15</v>
      </c>
      <c r="F174" s="13" t="s">
        <v>34</v>
      </c>
      <c r="H174" s="10">
        <f t="shared" si="12"/>
        <v>3510</v>
      </c>
      <c r="I174" s="10">
        <f t="shared" si="13"/>
        <v>1710</v>
      </c>
      <c r="J174" s="4" t="s">
        <v>20</v>
      </c>
      <c r="K174" s="4" t="s">
        <v>702</v>
      </c>
    </row>
    <row r="175" spans="1:11" ht="15.75" x14ac:dyDescent="0.25">
      <c r="A175" s="6">
        <v>44800</v>
      </c>
      <c r="B175" t="s">
        <v>997</v>
      </c>
      <c r="C175" s="90">
        <v>1.88</v>
      </c>
      <c r="E175" s="51" t="s">
        <v>15</v>
      </c>
      <c r="F175" s="13" t="s">
        <v>33</v>
      </c>
      <c r="H175" s="10">
        <f t="shared" si="12"/>
        <v>3384</v>
      </c>
      <c r="I175" s="10">
        <f t="shared" si="13"/>
        <v>1584</v>
      </c>
      <c r="J175" s="4" t="s">
        <v>25</v>
      </c>
      <c r="K175" s="4" t="s">
        <v>60</v>
      </c>
    </row>
    <row r="176" spans="1:11" ht="15.75" x14ac:dyDescent="0.25">
      <c r="A176" s="6">
        <v>44800</v>
      </c>
      <c r="B176" t="s">
        <v>1000</v>
      </c>
      <c r="C176" s="33">
        <v>1.49</v>
      </c>
      <c r="E176" s="51" t="s">
        <v>15</v>
      </c>
      <c r="F176" s="11" t="s">
        <v>1464</v>
      </c>
      <c r="H176" s="10">
        <v>0</v>
      </c>
      <c r="I176" s="10">
        <f t="shared" si="13"/>
        <v>-1800</v>
      </c>
      <c r="J176" s="4" t="s">
        <v>28</v>
      </c>
      <c r="K176" s="4" t="s">
        <v>60</v>
      </c>
    </row>
    <row r="177" spans="1:11" ht="15.75" x14ac:dyDescent="0.25">
      <c r="A177" s="6">
        <v>44804</v>
      </c>
      <c r="B177" s="4" t="s">
        <v>1040</v>
      </c>
      <c r="C177" s="33">
        <v>1.48</v>
      </c>
      <c r="E177" s="51" t="s">
        <v>15</v>
      </c>
      <c r="F177" s="13" t="s">
        <v>1464</v>
      </c>
      <c r="H177" s="10">
        <f>C177*D$314</f>
        <v>2664</v>
      </c>
      <c r="I177" s="10">
        <f t="shared" si="13"/>
        <v>864</v>
      </c>
      <c r="J177" s="4" t="s">
        <v>24</v>
      </c>
      <c r="K177" s="4" t="s">
        <v>60</v>
      </c>
    </row>
    <row r="178" spans="1:11" ht="15.75" x14ac:dyDescent="0.25">
      <c r="A178" s="59">
        <v>44807</v>
      </c>
      <c r="B178" s="4" t="s">
        <v>1044</v>
      </c>
      <c r="C178" s="12">
        <v>1.83</v>
      </c>
      <c r="D178" s="79"/>
      <c r="E178" s="51" t="s">
        <v>15</v>
      </c>
      <c r="F178" s="82" t="s">
        <v>33</v>
      </c>
      <c r="H178" s="10">
        <v>0</v>
      </c>
      <c r="I178" s="10">
        <f t="shared" si="13"/>
        <v>-1800</v>
      </c>
      <c r="J178" s="4" t="s">
        <v>23</v>
      </c>
      <c r="K178" s="4" t="s">
        <v>52</v>
      </c>
    </row>
    <row r="179" spans="1:11" ht="15.75" x14ac:dyDescent="0.25">
      <c r="A179" s="59">
        <v>44807</v>
      </c>
      <c r="B179" s="4" t="s">
        <v>1052</v>
      </c>
      <c r="C179" s="12">
        <v>1.87</v>
      </c>
      <c r="D179" s="79"/>
      <c r="E179" s="51" t="s">
        <v>15</v>
      </c>
      <c r="F179" s="24" t="s">
        <v>33</v>
      </c>
      <c r="H179" s="10">
        <f>C179*D$314</f>
        <v>3366</v>
      </c>
      <c r="I179" s="10">
        <f t="shared" si="13"/>
        <v>1566</v>
      </c>
      <c r="J179" s="4" t="s">
        <v>19</v>
      </c>
      <c r="K179" s="4" t="s">
        <v>16</v>
      </c>
    </row>
    <row r="180" spans="1:11" ht="15.75" x14ac:dyDescent="0.25">
      <c r="A180" s="59">
        <v>44811</v>
      </c>
      <c r="B180" s="4" t="s">
        <v>1059</v>
      </c>
      <c r="C180" s="38">
        <v>1.48</v>
      </c>
      <c r="D180" s="79"/>
      <c r="E180" s="79" t="s">
        <v>15</v>
      </c>
      <c r="F180" s="24" t="s">
        <v>33</v>
      </c>
      <c r="H180" s="10">
        <f>C180*D$314</f>
        <v>2664</v>
      </c>
      <c r="I180" s="10">
        <f t="shared" si="13"/>
        <v>864</v>
      </c>
      <c r="J180" s="4" t="s">
        <v>313</v>
      </c>
      <c r="K180" s="4" t="s">
        <v>52</v>
      </c>
    </row>
    <row r="181" spans="1:11" ht="15.75" x14ac:dyDescent="0.25">
      <c r="A181" s="59">
        <v>44817</v>
      </c>
      <c r="B181" s="4" t="s">
        <v>1080</v>
      </c>
      <c r="C181" s="90">
        <v>1.69</v>
      </c>
      <c r="D181" s="79"/>
      <c r="E181" s="79" t="s">
        <v>15</v>
      </c>
      <c r="F181" s="82" t="s">
        <v>33</v>
      </c>
      <c r="H181" s="10">
        <v>0</v>
      </c>
      <c r="I181" s="10">
        <f t="shared" si="13"/>
        <v>-1800</v>
      </c>
      <c r="J181" s="38" t="s">
        <v>20</v>
      </c>
      <c r="K181" s="4" t="s">
        <v>66</v>
      </c>
    </row>
    <row r="182" spans="1:11" ht="15.75" x14ac:dyDescent="0.25">
      <c r="A182" s="59">
        <v>44821</v>
      </c>
      <c r="B182" s="4" t="s">
        <v>1093</v>
      </c>
      <c r="C182" s="12">
        <v>1.91</v>
      </c>
      <c r="D182" s="79"/>
      <c r="E182" s="51" t="s">
        <v>15</v>
      </c>
      <c r="F182" s="24" t="s">
        <v>33</v>
      </c>
      <c r="H182" s="10">
        <f>C182*D$314</f>
        <v>3438</v>
      </c>
      <c r="I182" s="10">
        <f t="shared" si="13"/>
        <v>1638</v>
      </c>
      <c r="J182" s="38" t="s">
        <v>1011</v>
      </c>
      <c r="K182" s="4" t="s">
        <v>119</v>
      </c>
    </row>
    <row r="183" spans="1:11" ht="15.75" x14ac:dyDescent="0.25">
      <c r="A183" s="59">
        <v>44821</v>
      </c>
      <c r="B183" s="4" t="s">
        <v>1094</v>
      </c>
      <c r="C183" s="12">
        <v>1.97</v>
      </c>
      <c r="D183" s="79"/>
      <c r="E183" s="51" t="s">
        <v>15</v>
      </c>
      <c r="F183" s="82" t="s">
        <v>33</v>
      </c>
      <c r="H183" s="10">
        <v>0</v>
      </c>
      <c r="I183" s="10">
        <f t="shared" si="13"/>
        <v>-1800</v>
      </c>
      <c r="J183" s="38" t="s">
        <v>20</v>
      </c>
      <c r="K183" s="4" t="s">
        <v>58</v>
      </c>
    </row>
    <row r="184" spans="1:11" ht="15.75" x14ac:dyDescent="0.25">
      <c r="A184" s="59">
        <v>44821</v>
      </c>
      <c r="B184" s="4" t="s">
        <v>1096</v>
      </c>
      <c r="C184" s="12">
        <v>1.4</v>
      </c>
      <c r="D184" s="79"/>
      <c r="E184" s="51" t="s">
        <v>15</v>
      </c>
      <c r="F184" s="24" t="s">
        <v>1480</v>
      </c>
      <c r="H184" s="10">
        <f>C184*D$314</f>
        <v>2520</v>
      </c>
      <c r="I184" s="10">
        <f t="shared" si="13"/>
        <v>720</v>
      </c>
      <c r="J184" s="38" t="s">
        <v>19</v>
      </c>
      <c r="K184" s="4" t="s">
        <v>66</v>
      </c>
    </row>
    <row r="185" spans="1:11" ht="15.75" x14ac:dyDescent="0.25">
      <c r="A185" s="59">
        <v>44821</v>
      </c>
      <c r="B185" s="4" t="s">
        <v>1102</v>
      </c>
      <c r="C185" s="12">
        <v>1.52</v>
      </c>
      <c r="D185" s="79"/>
      <c r="E185" s="51" t="s">
        <v>15</v>
      </c>
      <c r="F185" s="24" t="s">
        <v>1464</v>
      </c>
      <c r="H185" s="10">
        <f>C185*D$314</f>
        <v>2736</v>
      </c>
      <c r="I185" s="10">
        <f t="shared" si="13"/>
        <v>936</v>
      </c>
      <c r="J185" s="38" t="s">
        <v>24</v>
      </c>
      <c r="K185" s="4" t="s">
        <v>60</v>
      </c>
    </row>
    <row r="186" spans="1:11" ht="15.75" x14ac:dyDescent="0.25">
      <c r="A186" s="59">
        <v>44825</v>
      </c>
      <c r="B186" s="4" t="s">
        <v>1119</v>
      </c>
      <c r="C186" s="12">
        <v>1.88</v>
      </c>
      <c r="D186" s="79"/>
      <c r="E186" s="51" t="s">
        <v>15</v>
      </c>
      <c r="F186" s="24" t="s">
        <v>33</v>
      </c>
      <c r="H186" s="10">
        <f>C186*D$314</f>
        <v>3384</v>
      </c>
      <c r="I186" s="10">
        <f t="shared" si="13"/>
        <v>1584</v>
      </c>
      <c r="J186" s="38" t="s">
        <v>19</v>
      </c>
      <c r="K186" s="4" t="s">
        <v>16</v>
      </c>
    </row>
    <row r="187" spans="1:11" ht="15.75" x14ac:dyDescent="0.25">
      <c r="A187" s="59">
        <v>44828</v>
      </c>
      <c r="B187" s="4" t="s">
        <v>1121</v>
      </c>
      <c r="C187" s="90">
        <v>1.89</v>
      </c>
      <c r="D187" s="79"/>
      <c r="E187" s="51" t="s">
        <v>15</v>
      </c>
      <c r="F187" s="24" t="s">
        <v>33</v>
      </c>
      <c r="H187" s="10">
        <f>C187*D$314</f>
        <v>3402</v>
      </c>
      <c r="I187" s="10">
        <f t="shared" si="13"/>
        <v>1602</v>
      </c>
      <c r="J187" s="4" t="s">
        <v>313</v>
      </c>
      <c r="K187" s="4" t="s">
        <v>66</v>
      </c>
    </row>
    <row r="188" spans="1:11" ht="15.75" x14ac:dyDescent="0.25">
      <c r="A188" s="59">
        <v>44828</v>
      </c>
      <c r="B188" s="4" t="s">
        <v>1122</v>
      </c>
      <c r="C188" s="12">
        <v>1.74</v>
      </c>
      <c r="D188" s="79"/>
      <c r="E188" s="51" t="s">
        <v>15</v>
      </c>
      <c r="F188" s="82" t="s">
        <v>33</v>
      </c>
      <c r="H188" s="10">
        <v>0</v>
      </c>
      <c r="I188" s="10">
        <f t="shared" si="13"/>
        <v>-1800</v>
      </c>
      <c r="J188" s="4" t="s">
        <v>28</v>
      </c>
      <c r="K188" s="4" t="s">
        <v>66</v>
      </c>
    </row>
    <row r="189" spans="1:11" ht="15.75" x14ac:dyDescent="0.25">
      <c r="A189" s="59">
        <v>44828</v>
      </c>
      <c r="B189" s="4" t="s">
        <v>1124</v>
      </c>
      <c r="C189" s="12">
        <v>1.95</v>
      </c>
      <c r="D189" s="79"/>
      <c r="E189" s="51" t="s">
        <v>15</v>
      </c>
      <c r="F189" s="24" t="s">
        <v>33</v>
      </c>
      <c r="H189" s="10">
        <f>C189*D$314</f>
        <v>3510</v>
      </c>
      <c r="I189" s="10">
        <f t="shared" si="13"/>
        <v>1710</v>
      </c>
      <c r="J189" s="4" t="s">
        <v>437</v>
      </c>
      <c r="K189" s="4" t="s">
        <v>58</v>
      </c>
    </row>
    <row r="190" spans="1:11" ht="15.75" x14ac:dyDescent="0.25">
      <c r="A190" s="59">
        <v>44828</v>
      </c>
      <c r="B190" s="4" t="s">
        <v>1125</v>
      </c>
      <c r="C190" s="12">
        <v>1.44</v>
      </c>
      <c r="D190" s="79"/>
      <c r="E190" s="51" t="s">
        <v>15</v>
      </c>
      <c r="F190" s="24" t="s">
        <v>1480</v>
      </c>
      <c r="H190" s="10">
        <f>C190*D$314</f>
        <v>2592</v>
      </c>
      <c r="I190" s="10">
        <f t="shared" si="13"/>
        <v>792</v>
      </c>
      <c r="J190" s="4" t="s">
        <v>439</v>
      </c>
      <c r="K190" s="4" t="s">
        <v>66</v>
      </c>
    </row>
    <row r="191" spans="1:11" ht="15.75" x14ac:dyDescent="0.25">
      <c r="A191" s="59">
        <v>44829</v>
      </c>
      <c r="B191" s="4" t="s">
        <v>1129</v>
      </c>
      <c r="C191" s="12">
        <v>1.78</v>
      </c>
      <c r="D191" s="79"/>
      <c r="E191" s="51" t="s">
        <v>15</v>
      </c>
      <c r="F191" s="82" t="s">
        <v>33</v>
      </c>
      <c r="H191" s="10">
        <v>0</v>
      </c>
      <c r="I191" s="10">
        <f t="shared" si="13"/>
        <v>-1800</v>
      </c>
      <c r="J191" s="38" t="s">
        <v>20</v>
      </c>
      <c r="K191" s="4" t="s">
        <v>16</v>
      </c>
    </row>
    <row r="192" spans="1:11" ht="15.75" x14ac:dyDescent="0.25">
      <c r="A192" s="59">
        <v>44835</v>
      </c>
      <c r="B192" s="4" t="s">
        <v>1153</v>
      </c>
      <c r="C192" s="90">
        <v>1.93</v>
      </c>
      <c r="D192" s="79"/>
      <c r="E192" s="51" t="s">
        <v>15</v>
      </c>
      <c r="F192" s="24" t="s">
        <v>33</v>
      </c>
      <c r="H192" s="10">
        <f>C192*D$314</f>
        <v>3474</v>
      </c>
      <c r="I192" s="10">
        <f t="shared" si="13"/>
        <v>1674</v>
      </c>
      <c r="J192" s="12" t="s">
        <v>26</v>
      </c>
      <c r="K192" s="4" t="s">
        <v>60</v>
      </c>
    </row>
    <row r="193" spans="1:11" ht="15.75" x14ac:dyDescent="0.25">
      <c r="A193" s="59">
        <v>44839</v>
      </c>
      <c r="B193" s="4" t="s">
        <v>1168</v>
      </c>
      <c r="C193" s="90">
        <v>1.89</v>
      </c>
      <c r="D193" s="79"/>
      <c r="E193" s="51" t="s">
        <v>15</v>
      </c>
      <c r="F193" s="82" t="s">
        <v>33</v>
      </c>
      <c r="H193" s="10">
        <v>0</v>
      </c>
      <c r="I193" s="10">
        <f t="shared" si="13"/>
        <v>-1800</v>
      </c>
      <c r="J193" s="4" t="s">
        <v>21</v>
      </c>
      <c r="K193" s="4" t="s">
        <v>60</v>
      </c>
    </row>
    <row r="194" spans="1:11" ht="15.75" x14ac:dyDescent="0.25">
      <c r="A194" s="59">
        <v>44839</v>
      </c>
      <c r="B194" s="4" t="s">
        <v>1171</v>
      </c>
      <c r="C194" s="90">
        <v>1.97</v>
      </c>
      <c r="D194" s="79"/>
      <c r="E194" s="51" t="s">
        <v>15</v>
      </c>
      <c r="F194" s="24" t="s">
        <v>33</v>
      </c>
      <c r="H194" s="10">
        <f t="shared" ref="H194:H203" si="14">C194*D$314</f>
        <v>3546</v>
      </c>
      <c r="I194" s="10">
        <f t="shared" si="13"/>
        <v>1746</v>
      </c>
      <c r="J194" s="4" t="s">
        <v>19</v>
      </c>
      <c r="K194" s="4" t="s">
        <v>60</v>
      </c>
    </row>
    <row r="195" spans="1:11" ht="15.75" x14ac:dyDescent="0.25">
      <c r="A195" s="59">
        <v>44842</v>
      </c>
      <c r="B195" s="4" t="s">
        <v>1177</v>
      </c>
      <c r="C195" s="12">
        <v>1.91</v>
      </c>
      <c r="D195" s="79"/>
      <c r="E195" s="51" t="s">
        <v>15</v>
      </c>
      <c r="F195" s="24" t="s">
        <v>33</v>
      </c>
      <c r="H195" s="10">
        <f t="shared" si="14"/>
        <v>3438</v>
      </c>
      <c r="I195" s="10">
        <f t="shared" si="13"/>
        <v>1638</v>
      </c>
      <c r="J195" s="38" t="s">
        <v>24</v>
      </c>
      <c r="K195" s="4" t="s">
        <v>58</v>
      </c>
    </row>
    <row r="196" spans="1:11" ht="15.75" x14ac:dyDescent="0.25">
      <c r="A196" s="59">
        <v>44842</v>
      </c>
      <c r="B196" s="4" t="s">
        <v>1179</v>
      </c>
      <c r="C196" s="12">
        <v>1.5</v>
      </c>
      <c r="D196" s="79"/>
      <c r="E196" s="51" t="s">
        <v>15</v>
      </c>
      <c r="F196" s="24" t="s">
        <v>33</v>
      </c>
      <c r="H196" s="10">
        <f t="shared" si="14"/>
        <v>2700</v>
      </c>
      <c r="I196" s="10">
        <f t="shared" si="13"/>
        <v>900</v>
      </c>
      <c r="J196" s="38" t="s">
        <v>436</v>
      </c>
      <c r="K196" s="4" t="s">
        <v>89</v>
      </c>
    </row>
    <row r="197" spans="1:11" ht="15.75" x14ac:dyDescent="0.25">
      <c r="A197" s="59">
        <v>44842</v>
      </c>
      <c r="B197" s="4" t="s">
        <v>1183</v>
      </c>
      <c r="C197" s="12">
        <v>1.4</v>
      </c>
      <c r="D197" s="79"/>
      <c r="E197" s="51" t="s">
        <v>15</v>
      </c>
      <c r="F197" s="24" t="s">
        <v>1480</v>
      </c>
      <c r="H197" s="10">
        <f t="shared" si="14"/>
        <v>2520</v>
      </c>
      <c r="I197" s="10">
        <f>(H197-D$314)/2</f>
        <v>360</v>
      </c>
      <c r="J197" s="38" t="s">
        <v>21</v>
      </c>
      <c r="K197" s="4" t="s">
        <v>66</v>
      </c>
    </row>
    <row r="198" spans="1:11" ht="15.75" x14ac:dyDescent="0.25">
      <c r="A198" s="59">
        <v>44843</v>
      </c>
      <c r="B198" s="4" t="s">
        <v>1187</v>
      </c>
      <c r="C198" s="12">
        <v>1.98</v>
      </c>
      <c r="D198" s="79"/>
      <c r="E198" s="51" t="s">
        <v>15</v>
      </c>
      <c r="F198" s="24" t="s">
        <v>33</v>
      </c>
      <c r="H198" s="10">
        <f t="shared" si="14"/>
        <v>3564</v>
      </c>
      <c r="I198" s="10">
        <f t="shared" ref="I198:I209" si="15">H198-D$314</f>
        <v>1764</v>
      </c>
      <c r="J198" s="38" t="s">
        <v>26</v>
      </c>
      <c r="K198" s="4" t="s">
        <v>52</v>
      </c>
    </row>
    <row r="199" spans="1:11" ht="15.75" x14ac:dyDescent="0.25">
      <c r="A199" s="59">
        <v>44845</v>
      </c>
      <c r="B199" s="4" t="s">
        <v>1193</v>
      </c>
      <c r="C199" s="90">
        <v>1.91</v>
      </c>
      <c r="D199" s="79"/>
      <c r="E199" s="51" t="s">
        <v>15</v>
      </c>
      <c r="F199" s="24" t="s">
        <v>33</v>
      </c>
      <c r="H199" s="10">
        <f t="shared" si="14"/>
        <v>3438</v>
      </c>
      <c r="I199" s="10">
        <f t="shared" si="15"/>
        <v>1638</v>
      </c>
      <c r="J199" s="38" t="s">
        <v>766</v>
      </c>
      <c r="K199" s="4" t="s">
        <v>66</v>
      </c>
    </row>
    <row r="200" spans="1:11" ht="15.75" x14ac:dyDescent="0.25">
      <c r="A200" s="59">
        <v>44849</v>
      </c>
      <c r="B200" s="4" t="s">
        <v>1197</v>
      </c>
      <c r="C200" s="90">
        <v>1.81</v>
      </c>
      <c r="D200" s="79"/>
      <c r="E200" s="51" t="s">
        <v>15</v>
      </c>
      <c r="F200" s="24" t="s">
        <v>33</v>
      </c>
      <c r="H200" s="10">
        <f t="shared" si="14"/>
        <v>3258</v>
      </c>
      <c r="I200" s="10">
        <f t="shared" si="15"/>
        <v>1458</v>
      </c>
      <c r="J200" s="38" t="s">
        <v>436</v>
      </c>
      <c r="K200" s="4" t="s">
        <v>60</v>
      </c>
    </row>
    <row r="201" spans="1:11" ht="15.75" x14ac:dyDescent="0.25">
      <c r="A201" s="59">
        <v>44849</v>
      </c>
      <c r="B201" s="4" t="s">
        <v>1204</v>
      </c>
      <c r="C201" s="12">
        <v>2</v>
      </c>
      <c r="D201" s="79"/>
      <c r="E201" s="51" t="s">
        <v>15</v>
      </c>
      <c r="F201" s="24" t="s">
        <v>34</v>
      </c>
      <c r="H201" s="10">
        <f t="shared" si="14"/>
        <v>3600</v>
      </c>
      <c r="I201" s="10">
        <f t="shared" si="15"/>
        <v>1800</v>
      </c>
      <c r="J201" s="4" t="s">
        <v>20</v>
      </c>
      <c r="K201" s="4" t="s">
        <v>54</v>
      </c>
    </row>
    <row r="202" spans="1:11" ht="15.75" x14ac:dyDescent="0.25">
      <c r="A202" s="59">
        <v>44850</v>
      </c>
      <c r="B202" s="4" t="s">
        <v>1215</v>
      </c>
      <c r="C202" s="12">
        <v>1.97</v>
      </c>
      <c r="D202" s="79"/>
      <c r="E202" s="51" t="s">
        <v>15</v>
      </c>
      <c r="F202" s="24" t="s">
        <v>33</v>
      </c>
      <c r="H202" s="10">
        <f t="shared" si="14"/>
        <v>3546</v>
      </c>
      <c r="I202" s="10">
        <f t="shared" si="15"/>
        <v>1746</v>
      </c>
      <c r="J202" s="4" t="s">
        <v>437</v>
      </c>
      <c r="K202" s="4" t="s">
        <v>52</v>
      </c>
    </row>
    <row r="203" spans="1:11" ht="15.75" x14ac:dyDescent="0.25">
      <c r="A203" s="59">
        <v>44850</v>
      </c>
      <c r="B203" s="4" t="s">
        <v>1218</v>
      </c>
      <c r="C203" s="90">
        <v>1.66</v>
      </c>
      <c r="D203" s="79"/>
      <c r="E203" s="51" t="s">
        <v>15</v>
      </c>
      <c r="F203" s="24" t="s">
        <v>33</v>
      </c>
      <c r="H203" s="10">
        <f t="shared" si="14"/>
        <v>2988</v>
      </c>
      <c r="I203" s="10">
        <f t="shared" si="15"/>
        <v>1188</v>
      </c>
      <c r="J203" s="4" t="s">
        <v>26</v>
      </c>
      <c r="K203" s="4" t="s">
        <v>16</v>
      </c>
    </row>
    <row r="204" spans="1:11" ht="15.75" x14ac:dyDescent="0.25">
      <c r="A204" s="59">
        <v>44852</v>
      </c>
      <c r="B204" s="4" t="s">
        <v>1219</v>
      </c>
      <c r="C204" s="90">
        <v>1.93</v>
      </c>
      <c r="D204" s="79"/>
      <c r="E204" s="51" t="s">
        <v>15</v>
      </c>
      <c r="F204" s="82" t="s">
        <v>33</v>
      </c>
      <c r="H204" s="10">
        <v>0</v>
      </c>
      <c r="I204" s="10">
        <f t="shared" si="15"/>
        <v>-1800</v>
      </c>
      <c r="J204" s="4" t="s">
        <v>20</v>
      </c>
      <c r="K204" s="4" t="s">
        <v>60</v>
      </c>
    </row>
    <row r="205" spans="1:11" ht="15.75" x14ac:dyDescent="0.25">
      <c r="A205" s="59">
        <v>44856</v>
      </c>
      <c r="B205" s="4" t="s">
        <v>1228</v>
      </c>
      <c r="C205" s="12">
        <v>1.5</v>
      </c>
      <c r="D205" s="79"/>
      <c r="E205" s="51" t="s">
        <v>15</v>
      </c>
      <c r="F205" s="24" t="s">
        <v>1464</v>
      </c>
      <c r="H205" s="10">
        <f>C205*D$314</f>
        <v>2700</v>
      </c>
      <c r="I205" s="10">
        <f t="shared" si="15"/>
        <v>900</v>
      </c>
      <c r="J205" s="4" t="s">
        <v>25</v>
      </c>
      <c r="K205" s="4" t="s">
        <v>119</v>
      </c>
    </row>
    <row r="206" spans="1:11" ht="15.75" x14ac:dyDescent="0.25">
      <c r="A206" s="59">
        <v>44856</v>
      </c>
      <c r="B206" s="4" t="s">
        <v>1230</v>
      </c>
      <c r="C206" s="12">
        <v>1.97</v>
      </c>
      <c r="D206" s="79"/>
      <c r="E206" s="51" t="s">
        <v>15</v>
      </c>
      <c r="F206" s="82" t="s">
        <v>33</v>
      </c>
      <c r="H206" s="10">
        <v>0</v>
      </c>
      <c r="I206" s="10">
        <f t="shared" si="15"/>
        <v>-1800</v>
      </c>
      <c r="J206" s="4" t="s">
        <v>29</v>
      </c>
      <c r="K206" s="4" t="s">
        <v>58</v>
      </c>
    </row>
    <row r="207" spans="1:11" ht="15.75" x14ac:dyDescent="0.25">
      <c r="A207" s="59">
        <v>44857</v>
      </c>
      <c r="B207" s="4" t="s">
        <v>1239</v>
      </c>
      <c r="C207" s="12">
        <v>1.7</v>
      </c>
      <c r="D207" s="79"/>
      <c r="E207" s="51" t="s">
        <v>15</v>
      </c>
      <c r="F207" s="24" t="s">
        <v>33</v>
      </c>
      <c r="H207" s="10">
        <f>C207*D$314</f>
        <v>3060</v>
      </c>
      <c r="I207" s="10">
        <f t="shared" si="15"/>
        <v>1260</v>
      </c>
      <c r="J207" s="4" t="s">
        <v>25</v>
      </c>
      <c r="K207" s="4" t="s">
        <v>89</v>
      </c>
    </row>
    <row r="208" spans="1:11" ht="15.75" x14ac:dyDescent="0.25">
      <c r="A208" s="59">
        <v>44857</v>
      </c>
      <c r="B208" s="4" t="s">
        <v>1241</v>
      </c>
      <c r="C208" s="90">
        <v>1.81</v>
      </c>
      <c r="D208" s="79"/>
      <c r="E208" s="51" t="s">
        <v>15</v>
      </c>
      <c r="F208" s="24" t="s">
        <v>33</v>
      </c>
      <c r="H208" s="10">
        <f>C208*D$314</f>
        <v>3258</v>
      </c>
      <c r="I208" s="10">
        <f t="shared" si="15"/>
        <v>1458</v>
      </c>
      <c r="J208" s="4" t="s">
        <v>24</v>
      </c>
      <c r="K208" s="4" t="s">
        <v>16</v>
      </c>
    </row>
    <row r="209" spans="1:11" ht="15.75" x14ac:dyDescent="0.25">
      <c r="A209" s="59">
        <v>44859</v>
      </c>
      <c r="B209" s="4" t="s">
        <v>1247</v>
      </c>
      <c r="C209" s="12">
        <v>1.9</v>
      </c>
      <c r="D209" s="79"/>
      <c r="E209" s="51" t="s">
        <v>15</v>
      </c>
      <c r="F209" s="82" t="s">
        <v>33</v>
      </c>
      <c r="H209" s="10">
        <v>0</v>
      </c>
      <c r="I209" s="10">
        <f t="shared" si="15"/>
        <v>-1800</v>
      </c>
      <c r="J209" s="38" t="s">
        <v>21</v>
      </c>
      <c r="K209" s="4" t="s">
        <v>58</v>
      </c>
    </row>
    <row r="210" spans="1:11" ht="15.75" x14ac:dyDescent="0.25">
      <c r="A210" s="59">
        <v>44859</v>
      </c>
      <c r="B210" s="4" t="s">
        <v>1248</v>
      </c>
      <c r="C210" s="12">
        <v>1.4</v>
      </c>
      <c r="D210" s="79"/>
      <c r="E210" s="51" t="s">
        <v>15</v>
      </c>
      <c r="F210" s="24" t="s">
        <v>1480</v>
      </c>
      <c r="H210" s="10">
        <f>C210*D$314</f>
        <v>2520</v>
      </c>
      <c r="I210" s="10">
        <f>(H210-D$314)/2</f>
        <v>360</v>
      </c>
      <c r="J210" s="38" t="s">
        <v>21</v>
      </c>
      <c r="K210" s="4" t="s">
        <v>66</v>
      </c>
    </row>
    <row r="211" spans="1:11" ht="15.75" x14ac:dyDescent="0.25">
      <c r="A211" s="59">
        <v>44862</v>
      </c>
      <c r="B211" s="4" t="s">
        <v>1258</v>
      </c>
      <c r="C211" s="12">
        <v>1.8</v>
      </c>
      <c r="D211" s="79"/>
      <c r="E211" s="51" t="s">
        <v>15</v>
      </c>
      <c r="F211" s="83" t="s">
        <v>34</v>
      </c>
      <c r="H211" s="10">
        <v>0</v>
      </c>
      <c r="I211" s="10">
        <v>0</v>
      </c>
      <c r="J211" s="38" t="s">
        <v>21</v>
      </c>
      <c r="K211" s="4" t="s">
        <v>54</v>
      </c>
    </row>
    <row r="212" spans="1:11" ht="15.75" x14ac:dyDescent="0.25">
      <c r="A212" s="59">
        <v>44863</v>
      </c>
      <c r="B212" s="4" t="s">
        <v>1259</v>
      </c>
      <c r="C212" s="90">
        <v>1.85</v>
      </c>
      <c r="D212" s="79"/>
      <c r="E212" s="51" t="s">
        <v>15</v>
      </c>
      <c r="F212" s="24" t="s">
        <v>33</v>
      </c>
      <c r="H212" s="10">
        <f>C212*D$314</f>
        <v>3330</v>
      </c>
      <c r="I212" s="10">
        <f>H212-D$314</f>
        <v>1530</v>
      </c>
      <c r="J212" s="38" t="s">
        <v>24</v>
      </c>
      <c r="K212" s="4" t="s">
        <v>66</v>
      </c>
    </row>
    <row r="213" spans="1:11" ht="15.75" x14ac:dyDescent="0.25">
      <c r="A213" s="59">
        <v>44863</v>
      </c>
      <c r="B213" s="4" t="s">
        <v>1260</v>
      </c>
      <c r="C213" s="101">
        <v>2.21</v>
      </c>
      <c r="D213" s="79"/>
      <c r="E213" s="51" t="s">
        <v>15</v>
      </c>
      <c r="F213" s="24" t="s">
        <v>33</v>
      </c>
      <c r="H213" s="10">
        <f>C213*D$314</f>
        <v>3978</v>
      </c>
      <c r="I213" s="10">
        <f>H213-D$314</f>
        <v>2178</v>
      </c>
      <c r="J213" s="4" t="s">
        <v>21</v>
      </c>
      <c r="K213" s="4" t="s">
        <v>60</v>
      </c>
    </row>
    <row r="214" spans="1:11" ht="15.75" x14ac:dyDescent="0.25">
      <c r="A214" s="59">
        <v>44863</v>
      </c>
      <c r="B214" s="4" t="s">
        <v>1261</v>
      </c>
      <c r="C214" s="12">
        <v>1.93</v>
      </c>
      <c r="D214" s="79"/>
      <c r="E214" s="51" t="s">
        <v>15</v>
      </c>
      <c r="F214" s="24" t="s">
        <v>33</v>
      </c>
      <c r="H214" s="10">
        <f>C214*D$314</f>
        <v>3474</v>
      </c>
      <c r="I214" s="10">
        <f>H214-D$314</f>
        <v>1674</v>
      </c>
      <c r="J214" s="38" t="s">
        <v>1277</v>
      </c>
      <c r="K214" s="4" t="s">
        <v>58</v>
      </c>
    </row>
    <row r="215" spans="1:11" ht="15.75" x14ac:dyDescent="0.25">
      <c r="A215" s="59">
        <v>44863</v>
      </c>
      <c r="B215" s="4" t="s">
        <v>1267</v>
      </c>
      <c r="C215" s="12">
        <v>1.5</v>
      </c>
      <c r="D215" s="79"/>
      <c r="E215" s="51" t="s">
        <v>15</v>
      </c>
      <c r="F215" s="83" t="s">
        <v>1464</v>
      </c>
      <c r="H215" s="10">
        <v>0</v>
      </c>
      <c r="I215" s="10">
        <v>0</v>
      </c>
      <c r="J215" s="38" t="s">
        <v>23</v>
      </c>
      <c r="K215" s="4" t="s">
        <v>60</v>
      </c>
    </row>
    <row r="216" spans="1:11" ht="15.75" x14ac:dyDescent="0.25">
      <c r="A216" s="59">
        <v>44866</v>
      </c>
      <c r="B216" s="4" t="s">
        <v>1279</v>
      </c>
      <c r="C216" s="89">
        <v>1.89</v>
      </c>
      <c r="D216" s="79"/>
      <c r="E216" s="51" t="s">
        <v>15</v>
      </c>
      <c r="F216" s="84" t="s">
        <v>33</v>
      </c>
      <c r="H216" s="10">
        <v>0</v>
      </c>
      <c r="I216" s="10">
        <f t="shared" ref="I216:I222" si="16">H216-D$314</f>
        <v>-1800</v>
      </c>
      <c r="J216" s="12" t="s">
        <v>20</v>
      </c>
      <c r="K216" s="4" t="s">
        <v>60</v>
      </c>
    </row>
    <row r="217" spans="1:11" ht="15.75" x14ac:dyDescent="0.25">
      <c r="A217" s="59">
        <v>44866</v>
      </c>
      <c r="B217" s="4" t="s">
        <v>1280</v>
      </c>
      <c r="C217" s="90">
        <v>1.93</v>
      </c>
      <c r="D217" s="79"/>
      <c r="E217" s="51" t="s">
        <v>15</v>
      </c>
      <c r="F217" s="82" t="s">
        <v>33</v>
      </c>
      <c r="H217" s="10">
        <v>0</v>
      </c>
      <c r="I217" s="10">
        <f t="shared" si="16"/>
        <v>-1800</v>
      </c>
      <c r="J217" s="4" t="s">
        <v>21</v>
      </c>
      <c r="K217" s="4" t="s">
        <v>66</v>
      </c>
    </row>
    <row r="218" spans="1:11" ht="15.75" x14ac:dyDescent="0.25">
      <c r="A218" s="59">
        <v>44870</v>
      </c>
      <c r="B218" s="4" t="s">
        <v>1286</v>
      </c>
      <c r="C218" s="12">
        <v>1.92</v>
      </c>
      <c r="D218" s="79"/>
      <c r="E218" s="51" t="s">
        <v>15</v>
      </c>
      <c r="F218" s="24" t="s">
        <v>33</v>
      </c>
      <c r="H218" s="10">
        <f>C218*D$314</f>
        <v>3456</v>
      </c>
      <c r="I218" s="10">
        <f t="shared" si="16"/>
        <v>1656</v>
      </c>
      <c r="J218" s="4" t="s">
        <v>27</v>
      </c>
      <c r="K218" s="4" t="s">
        <v>89</v>
      </c>
    </row>
    <row r="219" spans="1:11" ht="15.75" x14ac:dyDescent="0.25">
      <c r="A219" s="59">
        <v>44870</v>
      </c>
      <c r="B219" s="4" t="s">
        <v>1287</v>
      </c>
      <c r="C219" s="90">
        <v>1.93</v>
      </c>
      <c r="D219" s="79"/>
      <c r="E219" s="51" t="s">
        <v>15</v>
      </c>
      <c r="F219" s="82" t="s">
        <v>33</v>
      </c>
      <c r="H219" s="10">
        <v>0</v>
      </c>
      <c r="I219" s="10">
        <f t="shared" si="16"/>
        <v>-1800</v>
      </c>
      <c r="J219" s="4" t="s">
        <v>21</v>
      </c>
      <c r="K219" s="4" t="s">
        <v>60</v>
      </c>
    </row>
    <row r="220" spans="1:11" ht="15.75" x14ac:dyDescent="0.25">
      <c r="A220" s="59">
        <v>44870</v>
      </c>
      <c r="B220" s="4" t="s">
        <v>1290</v>
      </c>
      <c r="C220" s="37">
        <v>1.93</v>
      </c>
      <c r="D220" s="79"/>
      <c r="E220" s="51" t="s">
        <v>15</v>
      </c>
      <c r="F220" s="82" t="s">
        <v>33</v>
      </c>
      <c r="H220" s="10">
        <v>0</v>
      </c>
      <c r="I220" s="10">
        <f t="shared" si="16"/>
        <v>-1800</v>
      </c>
      <c r="J220" s="4" t="s">
        <v>28</v>
      </c>
      <c r="K220" s="4" t="s">
        <v>60</v>
      </c>
    </row>
    <row r="221" spans="1:11" ht="15.75" x14ac:dyDescent="0.25">
      <c r="A221" s="59">
        <v>44871</v>
      </c>
      <c r="B221" s="4" t="s">
        <v>1291</v>
      </c>
      <c r="C221" s="12">
        <v>1.6</v>
      </c>
      <c r="D221" s="79"/>
      <c r="E221" s="51" t="s">
        <v>15</v>
      </c>
      <c r="F221" s="82" t="s">
        <v>1464</v>
      </c>
      <c r="H221" s="10">
        <v>0</v>
      </c>
      <c r="I221" s="10">
        <f t="shared" si="16"/>
        <v>-1800</v>
      </c>
      <c r="J221" s="4" t="s">
        <v>20</v>
      </c>
      <c r="K221" s="4" t="s">
        <v>119</v>
      </c>
    </row>
    <row r="222" spans="1:11" ht="15.75" x14ac:dyDescent="0.25">
      <c r="A222" s="59">
        <v>44877</v>
      </c>
      <c r="B222" s="4" t="s">
        <v>1304</v>
      </c>
      <c r="C222" s="12">
        <v>1.91</v>
      </c>
      <c r="D222" s="79"/>
      <c r="E222" s="51" t="s">
        <v>15</v>
      </c>
      <c r="F222" s="24" t="s">
        <v>33</v>
      </c>
      <c r="H222" s="10">
        <f>C222*D$314</f>
        <v>3438</v>
      </c>
      <c r="I222" s="10">
        <f t="shared" si="16"/>
        <v>1638</v>
      </c>
      <c r="J222" s="4" t="s">
        <v>25</v>
      </c>
      <c r="K222" s="4" t="s">
        <v>52</v>
      </c>
    </row>
    <row r="223" spans="1:11" ht="15.75" x14ac:dyDescent="0.25">
      <c r="A223" s="59">
        <v>44877</v>
      </c>
      <c r="B223" s="4" t="s">
        <v>1305</v>
      </c>
      <c r="C223" s="12">
        <v>1.51</v>
      </c>
      <c r="D223" s="79"/>
      <c r="E223" s="51" t="s">
        <v>15</v>
      </c>
      <c r="F223" s="83" t="s">
        <v>1464</v>
      </c>
      <c r="H223" s="10">
        <v>0</v>
      </c>
      <c r="I223" s="10">
        <v>0</v>
      </c>
      <c r="J223" s="4" t="s">
        <v>21</v>
      </c>
      <c r="K223" s="4" t="s">
        <v>60</v>
      </c>
    </row>
    <row r="224" spans="1:11" ht="15.75" x14ac:dyDescent="0.25">
      <c r="A224" s="59">
        <v>44877</v>
      </c>
      <c r="B224" s="4" t="s">
        <v>1306</v>
      </c>
      <c r="C224" s="90">
        <v>1.86</v>
      </c>
      <c r="D224" s="79"/>
      <c r="E224" s="51" t="s">
        <v>15</v>
      </c>
      <c r="F224" s="82" t="s">
        <v>33</v>
      </c>
      <c r="H224" s="10">
        <v>0</v>
      </c>
      <c r="I224" s="10">
        <f>H224-D$314</f>
        <v>-1800</v>
      </c>
      <c r="J224" s="4" t="s">
        <v>21</v>
      </c>
      <c r="K224" s="4" t="s">
        <v>66</v>
      </c>
    </row>
    <row r="225" spans="1:11" ht="15.75" x14ac:dyDescent="0.25">
      <c r="A225" s="59">
        <v>44877</v>
      </c>
      <c r="B225" s="4" t="s">
        <v>1311</v>
      </c>
      <c r="C225" s="12">
        <v>1.98</v>
      </c>
      <c r="D225" s="79"/>
      <c r="E225" s="51" t="s">
        <v>15</v>
      </c>
      <c r="F225" s="82" t="s">
        <v>33</v>
      </c>
      <c r="H225" s="10">
        <v>0</v>
      </c>
      <c r="I225" s="10">
        <f>H225-D$314</f>
        <v>-1800</v>
      </c>
      <c r="J225" s="38" t="s">
        <v>21</v>
      </c>
      <c r="K225" s="4" t="s">
        <v>58</v>
      </c>
    </row>
    <row r="226" spans="1:11" ht="15.75" x14ac:dyDescent="0.25">
      <c r="A226" s="59">
        <v>44884</v>
      </c>
      <c r="B226" s="4" t="s">
        <v>1324</v>
      </c>
      <c r="C226" s="12">
        <v>1.4</v>
      </c>
      <c r="D226" s="79"/>
      <c r="E226" s="51" t="s">
        <v>15</v>
      </c>
      <c r="F226" s="24" t="s">
        <v>1480</v>
      </c>
      <c r="H226" s="10">
        <f>C226*D$314</f>
        <v>2520</v>
      </c>
      <c r="I226" s="10">
        <f>H226-D$314</f>
        <v>720</v>
      </c>
      <c r="J226" s="4" t="s">
        <v>25</v>
      </c>
      <c r="K226" s="4" t="s">
        <v>66</v>
      </c>
    </row>
    <row r="227" spans="1:11" ht="15.75" x14ac:dyDescent="0.25">
      <c r="A227" s="59">
        <v>44884</v>
      </c>
      <c r="B227" s="4" t="s">
        <v>1326</v>
      </c>
      <c r="C227" s="12">
        <v>1.4</v>
      </c>
      <c r="D227" s="79"/>
      <c r="E227" s="51" t="s">
        <v>15</v>
      </c>
      <c r="F227" s="82" t="s">
        <v>1480</v>
      </c>
      <c r="H227" s="10">
        <v>0</v>
      </c>
      <c r="I227" s="10">
        <f>H227-D$314</f>
        <v>-1800</v>
      </c>
      <c r="J227" s="4" t="s">
        <v>20</v>
      </c>
      <c r="K227" s="4" t="s">
        <v>66</v>
      </c>
    </row>
    <row r="228" spans="1:11" ht="15.75" x14ac:dyDescent="0.25">
      <c r="A228" s="59">
        <v>44892</v>
      </c>
      <c r="B228" s="4" t="s">
        <v>1338</v>
      </c>
      <c r="C228" s="12">
        <v>1.95</v>
      </c>
      <c r="D228" s="79"/>
      <c r="E228" s="51" t="s">
        <v>15</v>
      </c>
      <c r="F228" s="83" t="s">
        <v>1464</v>
      </c>
      <c r="H228" s="10">
        <v>0</v>
      </c>
      <c r="I228" s="10">
        <v>0</v>
      </c>
      <c r="J228" s="4" t="s">
        <v>21</v>
      </c>
      <c r="K228" s="4" t="s">
        <v>119</v>
      </c>
    </row>
    <row r="229" spans="1:11" ht="15.75" x14ac:dyDescent="0.25">
      <c r="A229" s="59">
        <v>44897</v>
      </c>
      <c r="B229" s="4" t="s">
        <v>1348</v>
      </c>
      <c r="C229" s="89">
        <v>1.75</v>
      </c>
      <c r="D229" s="79"/>
      <c r="E229" s="51" t="s">
        <v>15</v>
      </c>
      <c r="F229" s="84" t="s">
        <v>33</v>
      </c>
      <c r="H229" s="10">
        <v>0</v>
      </c>
      <c r="I229" s="10">
        <f>H229-D$314</f>
        <v>-1800</v>
      </c>
      <c r="J229" s="12" t="s">
        <v>21</v>
      </c>
      <c r="K229" s="4" t="s">
        <v>66</v>
      </c>
    </row>
    <row r="230" spans="1:11" ht="15.75" x14ac:dyDescent="0.25">
      <c r="A230" s="59">
        <v>44898</v>
      </c>
      <c r="B230" s="4" t="s">
        <v>1358</v>
      </c>
      <c r="C230" s="12">
        <v>1.88</v>
      </c>
      <c r="D230" s="79"/>
      <c r="E230" s="51" t="s">
        <v>15</v>
      </c>
      <c r="F230" s="82" t="s">
        <v>33</v>
      </c>
      <c r="H230" s="10">
        <v>0</v>
      </c>
      <c r="I230" s="10">
        <f>H230-D$314</f>
        <v>-1800</v>
      </c>
      <c r="J230" s="4" t="s">
        <v>22</v>
      </c>
      <c r="K230" s="4" t="s">
        <v>58</v>
      </c>
    </row>
    <row r="231" spans="1:11" ht="15.75" x14ac:dyDescent="0.25">
      <c r="A231" s="59">
        <v>44899</v>
      </c>
      <c r="B231" s="4" t="s">
        <v>1376</v>
      </c>
      <c r="C231" s="38">
        <v>1.4</v>
      </c>
      <c r="D231" s="79"/>
      <c r="E231" s="51" t="s">
        <v>15</v>
      </c>
      <c r="F231" s="24" t="s">
        <v>1480</v>
      </c>
      <c r="H231" s="10">
        <f>C231*D$314</f>
        <v>2520</v>
      </c>
      <c r="I231" s="10">
        <f>(H231-D$314)/2</f>
        <v>360</v>
      </c>
      <c r="J231" s="4" t="s">
        <v>22</v>
      </c>
      <c r="K231" s="4" t="s">
        <v>66</v>
      </c>
    </row>
    <row r="232" spans="1:11" ht="15.75" x14ac:dyDescent="0.25">
      <c r="A232" s="59">
        <v>44900</v>
      </c>
      <c r="B232" s="4" t="s">
        <v>1377</v>
      </c>
      <c r="C232" s="12">
        <v>1.6</v>
      </c>
      <c r="D232" s="79"/>
      <c r="E232" s="51" t="s">
        <v>15</v>
      </c>
      <c r="F232" s="82" t="s">
        <v>1464</v>
      </c>
      <c r="H232" s="10">
        <v>0</v>
      </c>
      <c r="I232" s="10">
        <f>H232-D$314</f>
        <v>-1800</v>
      </c>
      <c r="J232" s="4" t="s">
        <v>20</v>
      </c>
      <c r="K232" s="4" t="s">
        <v>119</v>
      </c>
    </row>
    <row r="233" spans="1:11" ht="15.75" x14ac:dyDescent="0.25">
      <c r="A233" s="59">
        <v>44905</v>
      </c>
      <c r="B233" s="4" t="s">
        <v>1381</v>
      </c>
      <c r="C233" s="12">
        <v>1.4</v>
      </c>
      <c r="D233" s="79"/>
      <c r="E233" s="51" t="s">
        <v>15</v>
      </c>
      <c r="F233" s="24" t="s">
        <v>1480</v>
      </c>
      <c r="H233" s="10">
        <f>C233*D$314</f>
        <v>2520</v>
      </c>
      <c r="I233" s="10">
        <f>(H233-D$314)/2</f>
        <v>360</v>
      </c>
      <c r="J233" s="38" t="s">
        <v>21</v>
      </c>
      <c r="K233" s="4" t="s">
        <v>66</v>
      </c>
    </row>
    <row r="234" spans="1:11" ht="15.75" x14ac:dyDescent="0.25">
      <c r="A234" s="59">
        <v>44905</v>
      </c>
      <c r="B234" s="4" t="s">
        <v>1386</v>
      </c>
      <c r="C234" s="12">
        <v>1.95</v>
      </c>
      <c r="D234" s="79"/>
      <c r="E234" s="51" t="s">
        <v>15</v>
      </c>
      <c r="F234" s="82" t="s">
        <v>33</v>
      </c>
      <c r="H234" s="10">
        <v>0</v>
      </c>
      <c r="I234" s="10">
        <f t="shared" ref="I234:I247" si="17">H234-D$314</f>
        <v>-1800</v>
      </c>
      <c r="J234" s="38" t="s">
        <v>29</v>
      </c>
      <c r="K234" s="4" t="s">
        <v>58</v>
      </c>
    </row>
    <row r="235" spans="1:11" ht="15.75" x14ac:dyDescent="0.25">
      <c r="A235" s="59">
        <v>44906</v>
      </c>
      <c r="B235" s="4" t="s">
        <v>1397</v>
      </c>
      <c r="C235" s="101">
        <v>2.08</v>
      </c>
      <c r="D235" s="79"/>
      <c r="E235" s="51" t="s">
        <v>15</v>
      </c>
      <c r="F235" s="24" t="s">
        <v>33</v>
      </c>
      <c r="H235" s="10">
        <f>C235*D$314</f>
        <v>3744</v>
      </c>
      <c r="I235" s="10">
        <f t="shared" si="17"/>
        <v>1944</v>
      </c>
      <c r="J235" s="38" t="s">
        <v>24</v>
      </c>
      <c r="K235" s="4" t="s">
        <v>60</v>
      </c>
    </row>
    <row r="236" spans="1:11" ht="15.75" x14ac:dyDescent="0.25">
      <c r="A236" s="59">
        <v>44912</v>
      </c>
      <c r="B236" s="4" t="s">
        <v>1403</v>
      </c>
      <c r="C236" s="90">
        <v>1.92</v>
      </c>
      <c r="D236" s="79"/>
      <c r="E236" s="51" t="s">
        <v>15</v>
      </c>
      <c r="F236" s="82" t="s">
        <v>33</v>
      </c>
      <c r="H236" s="10">
        <v>0</v>
      </c>
      <c r="I236" s="10">
        <f t="shared" si="17"/>
        <v>-1800</v>
      </c>
      <c r="J236" s="4" t="s">
        <v>22</v>
      </c>
      <c r="K236" s="4" t="s">
        <v>66</v>
      </c>
    </row>
    <row r="237" spans="1:11" ht="15.75" x14ac:dyDescent="0.25">
      <c r="A237" s="59">
        <v>44912</v>
      </c>
      <c r="B237" s="4" t="s">
        <v>1407</v>
      </c>
      <c r="C237" s="101">
        <v>2.2799999999999998</v>
      </c>
      <c r="D237" s="79"/>
      <c r="E237" s="51" t="s">
        <v>15</v>
      </c>
      <c r="F237" s="24" t="s">
        <v>33</v>
      </c>
      <c r="H237" s="10">
        <f>C237*D$314</f>
        <v>4104</v>
      </c>
      <c r="I237" s="10">
        <f t="shared" si="17"/>
        <v>2304</v>
      </c>
      <c r="J237" s="4" t="s">
        <v>25</v>
      </c>
      <c r="K237" s="4" t="s">
        <v>58</v>
      </c>
    </row>
    <row r="238" spans="1:11" ht="15.75" x14ac:dyDescent="0.25">
      <c r="A238" s="59">
        <v>44912</v>
      </c>
      <c r="B238" s="4" t="s">
        <v>1409</v>
      </c>
      <c r="C238" s="12">
        <v>1.5</v>
      </c>
      <c r="D238" s="79"/>
      <c r="E238" s="51" t="s">
        <v>15</v>
      </c>
      <c r="F238" s="24" t="s">
        <v>1464</v>
      </c>
      <c r="H238" s="10">
        <f>C238*D$314</f>
        <v>2700</v>
      </c>
      <c r="I238" s="10">
        <f t="shared" si="17"/>
        <v>900</v>
      </c>
      <c r="J238" s="38" t="s">
        <v>24</v>
      </c>
      <c r="K238" s="4" t="s">
        <v>60</v>
      </c>
    </row>
    <row r="239" spans="1:11" ht="15.75" x14ac:dyDescent="0.25">
      <c r="A239" s="59">
        <v>44921</v>
      </c>
      <c r="B239" s="4" t="s">
        <v>1435</v>
      </c>
      <c r="C239" s="101">
        <v>2.12</v>
      </c>
      <c r="D239" s="79"/>
      <c r="E239" s="51" t="s">
        <v>15</v>
      </c>
      <c r="F239" s="24" t="s">
        <v>33</v>
      </c>
      <c r="H239" s="10">
        <f>C239*D$314</f>
        <v>3816</v>
      </c>
      <c r="I239" s="10">
        <f t="shared" si="17"/>
        <v>2016</v>
      </c>
      <c r="J239" s="38" t="s">
        <v>312</v>
      </c>
      <c r="K239" s="4" t="s">
        <v>60</v>
      </c>
    </row>
    <row r="240" spans="1:11" ht="15.75" x14ac:dyDescent="0.25">
      <c r="A240" s="59">
        <v>44921</v>
      </c>
      <c r="B240" s="4" t="s">
        <v>1430</v>
      </c>
      <c r="C240" s="90">
        <v>1.85</v>
      </c>
      <c r="D240" s="79"/>
      <c r="E240" s="51" t="s">
        <v>15</v>
      </c>
      <c r="F240" s="24" t="s">
        <v>33</v>
      </c>
      <c r="H240" s="10">
        <f>C240*D$314</f>
        <v>3330</v>
      </c>
      <c r="I240" s="10">
        <f t="shared" si="17"/>
        <v>1530</v>
      </c>
      <c r="J240" s="4" t="s">
        <v>24</v>
      </c>
      <c r="K240" s="4" t="s">
        <v>66</v>
      </c>
    </row>
    <row r="241" spans="1:11" ht="15.75" x14ac:dyDescent="0.25">
      <c r="A241" s="59">
        <v>44921</v>
      </c>
      <c r="B241" s="4" t="s">
        <v>1436</v>
      </c>
      <c r="C241" s="90">
        <v>1.97</v>
      </c>
      <c r="D241" s="79"/>
      <c r="E241" s="51" t="s">
        <v>15</v>
      </c>
      <c r="F241" s="24" t="s">
        <v>33</v>
      </c>
      <c r="H241" s="10">
        <f>C241*D$314</f>
        <v>3546</v>
      </c>
      <c r="I241" s="10">
        <f t="shared" si="17"/>
        <v>1746</v>
      </c>
      <c r="J241" s="4" t="s">
        <v>313</v>
      </c>
      <c r="K241" s="4" t="s">
        <v>60</v>
      </c>
    </row>
    <row r="242" spans="1:11" ht="15.75" x14ac:dyDescent="0.25">
      <c r="A242" s="59">
        <v>44922</v>
      </c>
      <c r="B242" s="4" t="s">
        <v>1440</v>
      </c>
      <c r="C242" s="12">
        <v>1.4</v>
      </c>
      <c r="D242" s="79"/>
      <c r="E242" s="51" t="s">
        <v>15</v>
      </c>
      <c r="F242" s="82" t="s">
        <v>1480</v>
      </c>
      <c r="H242" s="10">
        <v>0</v>
      </c>
      <c r="I242" s="10">
        <f t="shared" si="17"/>
        <v>-1800</v>
      </c>
      <c r="J242" s="4" t="s">
        <v>29</v>
      </c>
      <c r="K242" s="4" t="s">
        <v>66</v>
      </c>
    </row>
    <row r="243" spans="1:11" ht="15.75" x14ac:dyDescent="0.25">
      <c r="A243" s="59">
        <v>44923</v>
      </c>
      <c r="B243" s="4" t="s">
        <v>1441</v>
      </c>
      <c r="C243" s="12">
        <v>1.8</v>
      </c>
      <c r="D243" s="79"/>
      <c r="E243" s="51" t="s">
        <v>15</v>
      </c>
      <c r="F243" s="24" t="s">
        <v>33</v>
      </c>
      <c r="H243" s="10">
        <f>C243*D$314</f>
        <v>3240</v>
      </c>
      <c r="I243" s="10">
        <f t="shared" si="17"/>
        <v>1440</v>
      </c>
      <c r="J243" s="4" t="s">
        <v>762</v>
      </c>
      <c r="K243" s="4" t="s">
        <v>52</v>
      </c>
    </row>
    <row r="244" spans="1:11" ht="15.75" x14ac:dyDescent="0.25">
      <c r="A244" s="59">
        <v>44924</v>
      </c>
      <c r="B244" s="4" t="s">
        <v>1442</v>
      </c>
      <c r="C244" s="12">
        <v>1.4</v>
      </c>
      <c r="D244" s="79"/>
      <c r="E244" s="51" t="s">
        <v>15</v>
      </c>
      <c r="F244" s="24" t="s">
        <v>1480</v>
      </c>
      <c r="H244" s="10">
        <f>C244*D$314</f>
        <v>2520</v>
      </c>
      <c r="I244" s="10">
        <f t="shared" si="17"/>
        <v>720</v>
      </c>
      <c r="J244" s="4" t="s">
        <v>25</v>
      </c>
      <c r="K244" s="4" t="s">
        <v>66</v>
      </c>
    </row>
    <row r="245" spans="1:11" ht="15.75" x14ac:dyDescent="0.25">
      <c r="A245" s="59">
        <v>44924</v>
      </c>
      <c r="B245" s="4" t="s">
        <v>1443</v>
      </c>
      <c r="C245" s="12">
        <v>1.86</v>
      </c>
      <c r="D245" s="79"/>
      <c r="E245" s="51" t="s">
        <v>15</v>
      </c>
      <c r="F245" s="82" t="s">
        <v>33</v>
      </c>
      <c r="H245" s="10">
        <v>0</v>
      </c>
      <c r="I245" s="10">
        <f t="shared" si="17"/>
        <v>-1800</v>
      </c>
      <c r="J245" s="4" t="s">
        <v>20</v>
      </c>
      <c r="K245" s="4" t="s">
        <v>58</v>
      </c>
    </row>
    <row r="246" spans="1:11" ht="15.75" x14ac:dyDescent="0.25">
      <c r="A246" s="59">
        <v>44924</v>
      </c>
      <c r="B246" s="4" t="s">
        <v>1448</v>
      </c>
      <c r="C246" s="90">
        <v>1.9</v>
      </c>
      <c r="D246" s="79"/>
      <c r="E246" s="51" t="s">
        <v>15</v>
      </c>
      <c r="F246" s="24" t="s">
        <v>33</v>
      </c>
      <c r="H246" s="10">
        <f>C246*D$314</f>
        <v>3420</v>
      </c>
      <c r="I246" s="10">
        <f t="shared" si="17"/>
        <v>1620</v>
      </c>
      <c r="J246" s="4" t="s">
        <v>313</v>
      </c>
      <c r="K246" s="4" t="s">
        <v>66</v>
      </c>
    </row>
    <row r="247" spans="1:11" ht="15.75" x14ac:dyDescent="0.25">
      <c r="A247" s="59">
        <v>44924</v>
      </c>
      <c r="B247" s="4" t="s">
        <v>1450</v>
      </c>
      <c r="C247" s="12">
        <v>1.81</v>
      </c>
      <c r="D247" s="79"/>
      <c r="E247" s="51" t="s">
        <v>15</v>
      </c>
      <c r="F247" s="24" t="s">
        <v>33</v>
      </c>
      <c r="H247" s="10">
        <f>C247*D$314</f>
        <v>3258</v>
      </c>
      <c r="I247" s="10">
        <f t="shared" si="17"/>
        <v>1458</v>
      </c>
      <c r="J247" s="4" t="s">
        <v>313</v>
      </c>
      <c r="K247" s="4" t="s">
        <v>52</v>
      </c>
    </row>
    <row r="248" spans="1:11" ht="15.75" x14ac:dyDescent="0.25">
      <c r="A248" s="59">
        <v>44925</v>
      </c>
      <c r="B248" s="4" t="s">
        <v>1453</v>
      </c>
      <c r="C248" s="12">
        <v>1.9</v>
      </c>
      <c r="D248" s="79"/>
      <c r="E248" s="51" t="s">
        <v>15</v>
      </c>
      <c r="F248" s="83" t="s">
        <v>34</v>
      </c>
      <c r="H248" s="10">
        <v>0</v>
      </c>
      <c r="I248" s="10">
        <v>0</v>
      </c>
      <c r="J248" s="4" t="s">
        <v>22</v>
      </c>
      <c r="K248" s="4" t="s">
        <v>54</v>
      </c>
    </row>
    <row r="249" spans="1:11" ht="15.75" x14ac:dyDescent="0.25">
      <c r="A249" s="59">
        <v>44926</v>
      </c>
      <c r="B249" s="4" t="s">
        <v>1460</v>
      </c>
      <c r="C249" s="90">
        <v>1.95</v>
      </c>
      <c r="D249" s="79"/>
      <c r="E249" s="51" t="s">
        <v>15</v>
      </c>
      <c r="F249" s="24" t="s">
        <v>33</v>
      </c>
      <c r="H249" s="10">
        <f>C249*D$314</f>
        <v>3510</v>
      </c>
      <c r="I249" s="10">
        <f>H249-D$314</f>
        <v>1710</v>
      </c>
      <c r="J249" s="4" t="s">
        <v>25</v>
      </c>
      <c r="K249" s="4" t="s">
        <v>54</v>
      </c>
    </row>
    <row r="250" spans="1:11" x14ac:dyDescent="0.25">
      <c r="A250" s="6">
        <v>44635</v>
      </c>
      <c r="B250" s="3" t="s">
        <v>1499</v>
      </c>
      <c r="C250" s="103">
        <v>2</v>
      </c>
      <c r="D250" s="104">
        <v>25</v>
      </c>
      <c r="E250" s="4" t="s">
        <v>1500</v>
      </c>
      <c r="F250" s="39" t="s">
        <v>34</v>
      </c>
      <c r="G250" s="39"/>
      <c r="H250" s="10">
        <f t="shared" ref="H250:H257" si="18">C250*D$313</f>
        <v>8000</v>
      </c>
      <c r="I250" s="10">
        <f t="shared" ref="I250:I257" si="19">H250-D$313</f>
        <v>4000</v>
      </c>
      <c r="J250" s="33" t="s">
        <v>28</v>
      </c>
      <c r="K250" s="3" t="s">
        <v>58</v>
      </c>
    </row>
    <row r="251" spans="1:11" x14ac:dyDescent="0.25">
      <c r="A251" s="6">
        <v>44669</v>
      </c>
      <c r="B251" s="3" t="s">
        <v>1501</v>
      </c>
      <c r="C251" s="103">
        <v>1.96</v>
      </c>
      <c r="D251" s="4">
        <v>26</v>
      </c>
      <c r="E251" s="4" t="s">
        <v>1500</v>
      </c>
      <c r="F251" s="13" t="s">
        <v>33</v>
      </c>
      <c r="H251" s="10">
        <f t="shared" si="18"/>
        <v>7840</v>
      </c>
      <c r="I251" s="10">
        <f t="shared" si="19"/>
        <v>3840</v>
      </c>
      <c r="J251" s="4" t="s">
        <v>27</v>
      </c>
      <c r="K251" s="3" t="s">
        <v>60</v>
      </c>
    </row>
    <row r="252" spans="1:11" x14ac:dyDescent="0.25">
      <c r="A252" s="6">
        <v>44677</v>
      </c>
      <c r="B252" s="3" t="s">
        <v>1502</v>
      </c>
      <c r="C252" s="103">
        <v>1.85</v>
      </c>
      <c r="D252" s="4">
        <v>20</v>
      </c>
      <c r="E252" s="4" t="s">
        <v>1500</v>
      </c>
      <c r="F252" s="13" t="s">
        <v>33</v>
      </c>
      <c r="H252" s="10">
        <f t="shared" si="18"/>
        <v>7400</v>
      </c>
      <c r="I252" s="10">
        <f t="shared" si="19"/>
        <v>3400</v>
      </c>
      <c r="J252" s="4" t="s">
        <v>1011</v>
      </c>
      <c r="K252" s="3" t="s">
        <v>60</v>
      </c>
    </row>
    <row r="253" spans="1:11" x14ac:dyDescent="0.25">
      <c r="A253" s="6">
        <v>44681</v>
      </c>
      <c r="B253" s="3" t="s">
        <v>1503</v>
      </c>
      <c r="C253" s="103">
        <v>1.8</v>
      </c>
      <c r="D253" s="4">
        <v>26</v>
      </c>
      <c r="E253" s="4" t="s">
        <v>1500</v>
      </c>
      <c r="F253" s="13" t="s">
        <v>33</v>
      </c>
      <c r="H253" s="10">
        <f t="shared" si="18"/>
        <v>7200</v>
      </c>
      <c r="I253" s="10">
        <f t="shared" si="19"/>
        <v>3200</v>
      </c>
      <c r="J253" s="4" t="s">
        <v>19</v>
      </c>
      <c r="K253" s="3" t="s">
        <v>60</v>
      </c>
    </row>
    <row r="254" spans="1:11" x14ac:dyDescent="0.25">
      <c r="A254" s="59">
        <v>44683</v>
      </c>
      <c r="B254" s="3" t="s">
        <v>1504</v>
      </c>
      <c r="C254" s="103">
        <v>1.8</v>
      </c>
      <c r="D254" s="104">
        <v>18</v>
      </c>
      <c r="E254" s="4" t="s">
        <v>1500</v>
      </c>
      <c r="F254" s="39" t="s">
        <v>33</v>
      </c>
      <c r="G254" s="40"/>
      <c r="H254" s="10">
        <f t="shared" si="18"/>
        <v>7200</v>
      </c>
      <c r="I254" s="10">
        <f t="shared" si="19"/>
        <v>3200</v>
      </c>
      <c r="J254" s="33" t="s">
        <v>19</v>
      </c>
      <c r="K254" s="3" t="s">
        <v>58</v>
      </c>
    </row>
    <row r="255" spans="1:11" x14ac:dyDescent="0.25">
      <c r="A255" s="59">
        <v>44688</v>
      </c>
      <c r="B255" s="3" t="s">
        <v>1505</v>
      </c>
      <c r="C255" s="103">
        <v>1.95</v>
      </c>
      <c r="D255" s="4">
        <v>24</v>
      </c>
      <c r="E255" s="4" t="s">
        <v>1500</v>
      </c>
      <c r="F255" s="13" t="s">
        <v>33</v>
      </c>
      <c r="H255" s="10">
        <f t="shared" si="18"/>
        <v>7800</v>
      </c>
      <c r="I255" s="10">
        <f t="shared" si="19"/>
        <v>3800</v>
      </c>
      <c r="J255" s="4" t="s">
        <v>24</v>
      </c>
      <c r="K255" s="3" t="s">
        <v>54</v>
      </c>
    </row>
    <row r="256" spans="1:11" x14ac:dyDescent="0.25">
      <c r="A256" s="59">
        <v>44691</v>
      </c>
      <c r="B256" s="3" t="s">
        <v>1506</v>
      </c>
      <c r="C256" s="103">
        <v>1.4</v>
      </c>
      <c r="D256" s="4">
        <v>22</v>
      </c>
      <c r="E256" s="4" t="s">
        <v>1500</v>
      </c>
      <c r="F256" s="13" t="s">
        <v>33</v>
      </c>
      <c r="H256" s="10">
        <f t="shared" si="18"/>
        <v>5600</v>
      </c>
      <c r="I256" s="10">
        <f t="shared" si="19"/>
        <v>1600</v>
      </c>
      <c r="J256" s="4" t="s">
        <v>313</v>
      </c>
      <c r="K256" s="3" t="s">
        <v>54</v>
      </c>
    </row>
    <row r="257" spans="1:11" x14ac:dyDescent="0.25">
      <c r="A257" s="59">
        <v>44702</v>
      </c>
      <c r="B257" s="3" t="s">
        <v>1507</v>
      </c>
      <c r="C257" s="103">
        <v>1.73</v>
      </c>
      <c r="D257" s="4">
        <v>18</v>
      </c>
      <c r="E257" s="4" t="s">
        <v>1500</v>
      </c>
      <c r="F257" s="13" t="s">
        <v>33</v>
      </c>
      <c r="H257" s="10">
        <f t="shared" si="18"/>
        <v>6920</v>
      </c>
      <c r="I257" s="10">
        <f t="shared" si="19"/>
        <v>2920</v>
      </c>
      <c r="J257" s="4" t="s">
        <v>22</v>
      </c>
      <c r="K257" s="3" t="s">
        <v>54</v>
      </c>
    </row>
    <row r="258" spans="1:11" x14ac:dyDescent="0.25">
      <c r="A258" s="6">
        <v>44744</v>
      </c>
      <c r="B258" s="3" t="s">
        <v>1508</v>
      </c>
      <c r="C258" s="103">
        <v>2</v>
      </c>
      <c r="D258" s="104">
        <v>24</v>
      </c>
      <c r="E258" s="4" t="s">
        <v>1500</v>
      </c>
      <c r="F258" s="41" t="s">
        <v>34</v>
      </c>
      <c r="G258" s="40"/>
      <c r="H258" s="10">
        <v>0</v>
      </c>
      <c r="I258" s="10">
        <v>0</v>
      </c>
      <c r="J258" s="33" t="s">
        <v>22</v>
      </c>
      <c r="K258" s="3" t="s">
        <v>702</v>
      </c>
    </row>
    <row r="259" spans="1:11" x14ac:dyDescent="0.25">
      <c r="A259" s="6">
        <v>44786</v>
      </c>
      <c r="B259" s="3" t="s">
        <v>1509</v>
      </c>
      <c r="C259" s="103">
        <v>2</v>
      </c>
      <c r="D259" s="104">
        <v>25</v>
      </c>
      <c r="E259" s="4" t="s">
        <v>1500</v>
      </c>
      <c r="F259" s="39" t="s">
        <v>34</v>
      </c>
      <c r="G259" s="40"/>
      <c r="H259" s="10">
        <f t="shared" ref="H259:H266" si="20">C259*D$313</f>
        <v>8000</v>
      </c>
      <c r="I259" s="10">
        <f t="shared" ref="I259:I285" si="21">H259-D$313</f>
        <v>4000</v>
      </c>
      <c r="J259" s="33" t="s">
        <v>20</v>
      </c>
      <c r="K259" s="3" t="s">
        <v>702</v>
      </c>
    </row>
    <row r="260" spans="1:11" x14ac:dyDescent="0.25">
      <c r="A260" s="59">
        <v>44835</v>
      </c>
      <c r="B260" s="3" t="s">
        <v>1510</v>
      </c>
      <c r="C260" s="103">
        <v>1.85</v>
      </c>
      <c r="D260" s="104">
        <v>23</v>
      </c>
      <c r="E260" s="4" t="s">
        <v>1500</v>
      </c>
      <c r="F260" s="39" t="s">
        <v>33</v>
      </c>
      <c r="G260" s="41"/>
      <c r="H260" s="10">
        <f t="shared" si="20"/>
        <v>7400</v>
      </c>
      <c r="I260" s="10">
        <f t="shared" si="21"/>
        <v>3400</v>
      </c>
      <c r="J260" s="33" t="s">
        <v>25</v>
      </c>
      <c r="K260" s="3" t="s">
        <v>58</v>
      </c>
    </row>
    <row r="261" spans="1:11" x14ac:dyDescent="0.25">
      <c r="A261" s="6">
        <v>44877</v>
      </c>
      <c r="B261" s="3" t="s">
        <v>1511</v>
      </c>
      <c r="C261" s="103">
        <v>1.89</v>
      </c>
      <c r="D261" s="104">
        <v>19</v>
      </c>
      <c r="E261" s="4" t="s">
        <v>1500</v>
      </c>
      <c r="F261" s="39" t="s">
        <v>33</v>
      </c>
      <c r="G261" s="39"/>
      <c r="H261" s="10">
        <f t="shared" si="20"/>
        <v>7560</v>
      </c>
      <c r="I261" s="10">
        <f t="shared" si="21"/>
        <v>3560</v>
      </c>
      <c r="J261" s="33" t="s">
        <v>311</v>
      </c>
      <c r="K261" s="3" t="s">
        <v>58</v>
      </c>
    </row>
    <row r="262" spans="1:11" x14ac:dyDescent="0.25">
      <c r="A262" s="6">
        <v>44625</v>
      </c>
      <c r="B262" s="3" t="s">
        <v>1514</v>
      </c>
      <c r="C262" s="103">
        <v>2.57</v>
      </c>
      <c r="D262" s="4">
        <v>11</v>
      </c>
      <c r="E262" s="4" t="s">
        <v>1515</v>
      </c>
      <c r="F262" s="13" t="s">
        <v>1481</v>
      </c>
      <c r="G262" s="13"/>
      <c r="H262" s="10">
        <f t="shared" si="20"/>
        <v>10280</v>
      </c>
      <c r="I262" s="10">
        <f t="shared" si="21"/>
        <v>6280</v>
      </c>
      <c r="J262" s="4" t="s">
        <v>20</v>
      </c>
      <c r="K262" s="3" t="s">
        <v>1516</v>
      </c>
    </row>
    <row r="263" spans="1:11" x14ac:dyDescent="0.25">
      <c r="A263" s="6">
        <v>44657</v>
      </c>
      <c r="B263" s="3" t="s">
        <v>1517</v>
      </c>
      <c r="C263" s="103">
        <v>2.84</v>
      </c>
      <c r="D263" s="104">
        <v>13</v>
      </c>
      <c r="E263" s="4" t="s">
        <v>1515</v>
      </c>
      <c r="F263" s="39" t="s">
        <v>1481</v>
      </c>
      <c r="G263" s="39"/>
      <c r="H263" s="10">
        <f t="shared" si="20"/>
        <v>11360</v>
      </c>
      <c r="I263" s="10">
        <f t="shared" si="21"/>
        <v>7360</v>
      </c>
      <c r="J263" s="33" t="s">
        <v>29</v>
      </c>
      <c r="K263" s="3" t="s">
        <v>119</v>
      </c>
    </row>
    <row r="264" spans="1:11" x14ac:dyDescent="0.25">
      <c r="A264" s="6">
        <v>44657</v>
      </c>
      <c r="B264" s="3" t="s">
        <v>1518</v>
      </c>
      <c r="C264" s="103">
        <v>3.06</v>
      </c>
      <c r="D264" s="104">
        <v>9</v>
      </c>
      <c r="E264" s="4" t="s">
        <v>1515</v>
      </c>
      <c r="F264" s="39" t="s">
        <v>1481</v>
      </c>
      <c r="G264" s="39"/>
      <c r="H264" s="10">
        <f t="shared" si="20"/>
        <v>12240</v>
      </c>
      <c r="I264" s="10">
        <f t="shared" si="21"/>
        <v>8240</v>
      </c>
      <c r="J264" s="33" t="s">
        <v>29</v>
      </c>
      <c r="K264" s="3" t="s">
        <v>119</v>
      </c>
    </row>
    <row r="265" spans="1:11" x14ac:dyDescent="0.25">
      <c r="A265" s="6">
        <v>44660</v>
      </c>
      <c r="B265" s="3" t="s">
        <v>1519</v>
      </c>
      <c r="C265" s="103">
        <v>2.63</v>
      </c>
      <c r="D265" s="104">
        <v>11</v>
      </c>
      <c r="E265" s="4" t="s">
        <v>1515</v>
      </c>
      <c r="F265" s="39" t="s">
        <v>1481</v>
      </c>
      <c r="G265" s="39"/>
      <c r="H265" s="10">
        <f t="shared" si="20"/>
        <v>10520</v>
      </c>
      <c r="I265" s="10">
        <f t="shared" si="21"/>
        <v>6520</v>
      </c>
      <c r="J265" s="33" t="s">
        <v>20</v>
      </c>
      <c r="K265" s="3" t="s">
        <v>1516</v>
      </c>
    </row>
    <row r="266" spans="1:11" x14ac:dyDescent="0.25">
      <c r="A266" s="6">
        <v>44661</v>
      </c>
      <c r="B266" s="3" t="s">
        <v>1520</v>
      </c>
      <c r="C266" s="103">
        <v>2.57</v>
      </c>
      <c r="D266" s="104">
        <v>14</v>
      </c>
      <c r="E266" s="4" t="s">
        <v>1515</v>
      </c>
      <c r="F266" s="39" t="s">
        <v>1481</v>
      </c>
      <c r="G266" s="105"/>
      <c r="H266" s="10">
        <f t="shared" si="20"/>
        <v>10280</v>
      </c>
      <c r="I266" s="10">
        <f t="shared" si="21"/>
        <v>6280</v>
      </c>
      <c r="J266" s="4" t="s">
        <v>29</v>
      </c>
      <c r="K266" s="3" t="s">
        <v>1521</v>
      </c>
    </row>
    <row r="267" spans="1:11" x14ac:dyDescent="0.25">
      <c r="A267" s="6">
        <v>44662</v>
      </c>
      <c r="B267" s="3" t="s">
        <v>1401</v>
      </c>
      <c r="C267" s="103">
        <v>1.93</v>
      </c>
      <c r="D267" s="4">
        <v>14</v>
      </c>
      <c r="E267" s="4" t="s">
        <v>1515</v>
      </c>
      <c r="F267" s="11" t="s">
        <v>33</v>
      </c>
      <c r="G267" s="11"/>
      <c r="H267" s="10">
        <v>0</v>
      </c>
      <c r="I267" s="10">
        <f t="shared" si="21"/>
        <v>-4000</v>
      </c>
      <c r="J267" s="4" t="s">
        <v>20</v>
      </c>
      <c r="K267" s="3" t="s">
        <v>119</v>
      </c>
    </row>
    <row r="268" spans="1:11" x14ac:dyDescent="0.25">
      <c r="A268" s="6">
        <v>44666</v>
      </c>
      <c r="B268" s="3" t="s">
        <v>1522</v>
      </c>
      <c r="C268" s="103">
        <v>1.7</v>
      </c>
      <c r="D268" s="4">
        <v>7</v>
      </c>
      <c r="E268" s="4" t="s">
        <v>1515</v>
      </c>
      <c r="F268" s="24" t="s">
        <v>1464</v>
      </c>
      <c r="G268" s="83"/>
      <c r="H268" s="10">
        <f t="shared" ref="H268:H273" si="22">C268*D$313</f>
        <v>6800</v>
      </c>
      <c r="I268" s="10">
        <f t="shared" si="21"/>
        <v>2800</v>
      </c>
      <c r="J268" s="4" t="s">
        <v>436</v>
      </c>
      <c r="K268" s="3" t="s">
        <v>58</v>
      </c>
    </row>
    <row r="269" spans="1:11" x14ac:dyDescent="0.25">
      <c r="A269" s="6">
        <v>44685</v>
      </c>
      <c r="B269" s="3" t="s">
        <v>1523</v>
      </c>
      <c r="C269" s="103">
        <v>2.19</v>
      </c>
      <c r="D269" s="4">
        <v>13</v>
      </c>
      <c r="E269" s="4" t="s">
        <v>1515</v>
      </c>
      <c r="F269" s="13" t="s">
        <v>1481</v>
      </c>
      <c r="G269" s="13"/>
      <c r="H269" s="10">
        <f t="shared" si="22"/>
        <v>8760</v>
      </c>
      <c r="I269" s="10">
        <f t="shared" si="21"/>
        <v>4760</v>
      </c>
      <c r="J269" s="4" t="s">
        <v>20</v>
      </c>
      <c r="K269" s="3" t="s">
        <v>16</v>
      </c>
    </row>
    <row r="270" spans="1:11" x14ac:dyDescent="0.25">
      <c r="A270" s="6">
        <v>44695</v>
      </c>
      <c r="B270" s="3" t="s">
        <v>1524</v>
      </c>
      <c r="C270" s="103">
        <v>2.1</v>
      </c>
      <c r="D270" s="104">
        <v>4</v>
      </c>
      <c r="E270" s="4" t="s">
        <v>1515</v>
      </c>
      <c r="F270" s="39" t="s">
        <v>1481</v>
      </c>
      <c r="G270" s="39"/>
      <c r="H270" s="10">
        <f t="shared" si="22"/>
        <v>8400</v>
      </c>
      <c r="I270" s="10">
        <f t="shared" si="21"/>
        <v>4400</v>
      </c>
      <c r="J270" s="33" t="s">
        <v>28</v>
      </c>
      <c r="K270" s="3" t="s">
        <v>542</v>
      </c>
    </row>
    <row r="271" spans="1:11" x14ac:dyDescent="0.25">
      <c r="A271" s="6">
        <v>44702</v>
      </c>
      <c r="B271" s="3" t="s">
        <v>1525</v>
      </c>
      <c r="C271" s="103">
        <v>2.4900000000000002</v>
      </c>
      <c r="D271" s="104">
        <v>9</v>
      </c>
      <c r="E271" s="4" t="s">
        <v>1515</v>
      </c>
      <c r="F271" s="39" t="s">
        <v>1481</v>
      </c>
      <c r="G271" s="39"/>
      <c r="H271" s="10">
        <f t="shared" si="22"/>
        <v>9960</v>
      </c>
      <c r="I271" s="10">
        <f t="shared" si="21"/>
        <v>5960</v>
      </c>
      <c r="J271" s="33" t="s">
        <v>28</v>
      </c>
      <c r="K271" s="3" t="s">
        <v>16</v>
      </c>
    </row>
    <row r="272" spans="1:11" x14ac:dyDescent="0.25">
      <c r="A272" s="59">
        <v>44766</v>
      </c>
      <c r="B272" s="3" t="s">
        <v>1526</v>
      </c>
      <c r="C272" s="103">
        <v>2.64</v>
      </c>
      <c r="D272" s="104">
        <v>11</v>
      </c>
      <c r="E272" s="4" t="s">
        <v>1515</v>
      </c>
      <c r="F272" s="39" t="s">
        <v>1481</v>
      </c>
      <c r="G272" s="39"/>
      <c r="H272" s="10">
        <f t="shared" si="22"/>
        <v>10560</v>
      </c>
      <c r="I272" s="10">
        <f t="shared" si="21"/>
        <v>6560</v>
      </c>
      <c r="J272" s="33" t="s">
        <v>20</v>
      </c>
      <c r="K272" s="3" t="s">
        <v>595</v>
      </c>
    </row>
    <row r="273" spans="1:11" x14ac:dyDescent="0.25">
      <c r="A273" s="6">
        <v>44786</v>
      </c>
      <c r="B273" s="3" t="s">
        <v>1527</v>
      </c>
      <c r="C273" s="103">
        <v>2.76</v>
      </c>
      <c r="D273" s="104">
        <v>0</v>
      </c>
      <c r="E273" s="4" t="s">
        <v>1515</v>
      </c>
      <c r="F273" s="39" t="s">
        <v>1481</v>
      </c>
      <c r="G273" s="39"/>
      <c r="H273" s="10">
        <f t="shared" si="22"/>
        <v>11040</v>
      </c>
      <c r="I273" s="10">
        <f t="shared" si="21"/>
        <v>7040</v>
      </c>
      <c r="J273" s="33" t="s">
        <v>29</v>
      </c>
      <c r="K273" s="3" t="s">
        <v>60</v>
      </c>
    </row>
    <row r="274" spans="1:11" x14ac:dyDescent="0.25">
      <c r="A274" s="6">
        <v>44787</v>
      </c>
      <c r="B274" s="3" t="s">
        <v>1528</v>
      </c>
      <c r="C274" s="103">
        <v>2.68</v>
      </c>
      <c r="D274" s="104">
        <v>12</v>
      </c>
      <c r="E274" s="4" t="s">
        <v>1515</v>
      </c>
      <c r="F274" s="40" t="s">
        <v>1481</v>
      </c>
      <c r="G274" s="39"/>
      <c r="H274" s="10">
        <v>0</v>
      </c>
      <c r="I274" s="10">
        <f t="shared" si="21"/>
        <v>-4000</v>
      </c>
      <c r="J274" s="33" t="s">
        <v>312</v>
      </c>
      <c r="K274" s="3" t="s">
        <v>16</v>
      </c>
    </row>
    <row r="275" spans="1:11" x14ac:dyDescent="0.25">
      <c r="A275" s="6">
        <v>44804</v>
      </c>
      <c r="B275" s="3" t="s">
        <v>1529</v>
      </c>
      <c r="C275" s="103">
        <v>1.82</v>
      </c>
      <c r="D275" s="4">
        <v>5</v>
      </c>
      <c r="E275" s="4" t="s">
        <v>1515</v>
      </c>
      <c r="F275" s="11" t="s">
        <v>33</v>
      </c>
      <c r="G275" s="11"/>
      <c r="H275" s="10">
        <v>0</v>
      </c>
      <c r="I275" s="10">
        <f t="shared" si="21"/>
        <v>-4000</v>
      </c>
      <c r="J275" s="4" t="s">
        <v>20</v>
      </c>
      <c r="K275" s="3" t="s">
        <v>1530</v>
      </c>
    </row>
    <row r="276" spans="1:11" x14ac:dyDescent="0.25">
      <c r="A276" s="6">
        <v>44806</v>
      </c>
      <c r="B276" s="3" t="s">
        <v>1531</v>
      </c>
      <c r="C276" s="103">
        <v>1.96</v>
      </c>
      <c r="D276" s="104">
        <v>6</v>
      </c>
      <c r="E276" s="4" t="s">
        <v>1515</v>
      </c>
      <c r="F276" s="39" t="s">
        <v>33</v>
      </c>
      <c r="G276" s="39"/>
      <c r="H276" s="10">
        <f>C276*D$313</f>
        <v>7840</v>
      </c>
      <c r="I276" s="10">
        <f t="shared" si="21"/>
        <v>3840</v>
      </c>
      <c r="J276" s="33" t="s">
        <v>312</v>
      </c>
      <c r="K276" s="3" t="s">
        <v>119</v>
      </c>
    </row>
    <row r="277" spans="1:11" x14ac:dyDescent="0.25">
      <c r="A277" s="6">
        <v>44814</v>
      </c>
      <c r="B277" s="3" t="s">
        <v>1532</v>
      </c>
      <c r="C277" s="103">
        <v>2.63</v>
      </c>
      <c r="D277" s="104">
        <v>11</v>
      </c>
      <c r="E277" s="4" t="s">
        <v>1515</v>
      </c>
      <c r="F277" s="39" t="s">
        <v>1481</v>
      </c>
      <c r="G277" s="39"/>
      <c r="H277" s="10">
        <f>C277*D$313</f>
        <v>10520</v>
      </c>
      <c r="I277" s="10">
        <f t="shared" si="21"/>
        <v>6520</v>
      </c>
      <c r="J277" s="33" t="s">
        <v>20</v>
      </c>
      <c r="K277" s="3" t="s">
        <v>98</v>
      </c>
    </row>
    <row r="278" spans="1:11" x14ac:dyDescent="0.25">
      <c r="A278" s="6">
        <v>44835</v>
      </c>
      <c r="B278" s="3" t="s">
        <v>1533</v>
      </c>
      <c r="C278" s="103">
        <v>1.72</v>
      </c>
      <c r="D278" s="104">
        <v>14</v>
      </c>
      <c r="E278" s="4" t="s">
        <v>1515</v>
      </c>
      <c r="F278" s="40" t="s">
        <v>33</v>
      </c>
      <c r="G278" s="39"/>
      <c r="H278" s="10">
        <v>0</v>
      </c>
      <c r="I278" s="10">
        <f t="shared" si="21"/>
        <v>-4000</v>
      </c>
      <c r="J278" s="33" t="s">
        <v>20</v>
      </c>
      <c r="K278" s="3" t="s">
        <v>555</v>
      </c>
    </row>
    <row r="279" spans="1:11" x14ac:dyDescent="0.25">
      <c r="A279" s="6">
        <v>44836</v>
      </c>
      <c r="B279" s="3" t="s">
        <v>1534</v>
      </c>
      <c r="C279" s="103">
        <v>1.77</v>
      </c>
      <c r="D279" s="104">
        <v>11</v>
      </c>
      <c r="E279" s="4" t="s">
        <v>1515</v>
      </c>
      <c r="F279" s="39" t="s">
        <v>33</v>
      </c>
      <c r="G279" s="39"/>
      <c r="H279" s="10">
        <f t="shared" ref="H279:H285" si="23">C279*D$313</f>
        <v>7080</v>
      </c>
      <c r="I279" s="10">
        <f t="shared" si="21"/>
        <v>3080</v>
      </c>
      <c r="J279" s="33" t="s">
        <v>314</v>
      </c>
      <c r="K279" s="3" t="s">
        <v>1530</v>
      </c>
    </row>
    <row r="280" spans="1:11" x14ac:dyDescent="0.25">
      <c r="A280" s="6">
        <v>44836</v>
      </c>
      <c r="B280" s="3" t="s">
        <v>1535</v>
      </c>
      <c r="C280" s="103">
        <v>1.95</v>
      </c>
      <c r="D280" s="104">
        <v>13</v>
      </c>
      <c r="E280" s="4" t="s">
        <v>1515</v>
      </c>
      <c r="F280" s="39" t="s">
        <v>33</v>
      </c>
      <c r="G280" s="39"/>
      <c r="H280" s="10">
        <f t="shared" si="23"/>
        <v>7800</v>
      </c>
      <c r="I280" s="10">
        <f t="shared" si="21"/>
        <v>3800</v>
      </c>
      <c r="J280" s="33" t="s">
        <v>313</v>
      </c>
      <c r="K280" s="3" t="s">
        <v>16</v>
      </c>
    </row>
    <row r="281" spans="1:11" x14ac:dyDescent="0.25">
      <c r="A281" s="6">
        <v>44838</v>
      </c>
      <c r="B281" s="3" t="s">
        <v>1536</v>
      </c>
      <c r="C281" s="103">
        <v>1.58</v>
      </c>
      <c r="D281" s="104">
        <v>3</v>
      </c>
      <c r="E281" s="4" t="s">
        <v>1515</v>
      </c>
      <c r="F281" s="39" t="s">
        <v>33</v>
      </c>
      <c r="G281" s="39"/>
      <c r="H281" s="10">
        <f t="shared" si="23"/>
        <v>6320</v>
      </c>
      <c r="I281" s="10">
        <f t="shared" si="21"/>
        <v>2320</v>
      </c>
      <c r="J281" s="33" t="s">
        <v>25</v>
      </c>
      <c r="K281" s="3" t="s">
        <v>1537</v>
      </c>
    </row>
    <row r="282" spans="1:11" x14ac:dyDescent="0.25">
      <c r="A282" s="6">
        <v>44838</v>
      </c>
      <c r="B282" s="3" t="s">
        <v>1538</v>
      </c>
      <c r="C282" s="103">
        <v>2.62</v>
      </c>
      <c r="D282" s="104">
        <v>8</v>
      </c>
      <c r="E282" s="4" t="s">
        <v>1515</v>
      </c>
      <c r="F282" s="39" t="s">
        <v>1481</v>
      </c>
      <c r="G282" s="105"/>
      <c r="H282" s="10">
        <f t="shared" si="23"/>
        <v>10480</v>
      </c>
      <c r="I282" s="10">
        <f t="shared" si="21"/>
        <v>6480</v>
      </c>
      <c r="J282" s="4" t="s">
        <v>20</v>
      </c>
      <c r="K282" s="3" t="s">
        <v>787</v>
      </c>
    </row>
    <row r="283" spans="1:11" x14ac:dyDescent="0.25">
      <c r="A283" s="6">
        <v>44860</v>
      </c>
      <c r="B283" s="3" t="s">
        <v>1539</v>
      </c>
      <c r="C283" s="103">
        <v>2.1</v>
      </c>
      <c r="D283" s="4">
        <v>14</v>
      </c>
      <c r="E283" s="4" t="s">
        <v>1515</v>
      </c>
      <c r="F283" s="24" t="s">
        <v>1481</v>
      </c>
      <c r="G283" s="83"/>
      <c r="H283" s="10">
        <f t="shared" si="23"/>
        <v>8400</v>
      </c>
      <c r="I283" s="10">
        <f t="shared" si="21"/>
        <v>4400</v>
      </c>
      <c r="J283" s="4" t="s">
        <v>29</v>
      </c>
      <c r="K283" s="3" t="s">
        <v>653</v>
      </c>
    </row>
    <row r="284" spans="1:11" x14ac:dyDescent="0.25">
      <c r="A284" s="59">
        <v>44871</v>
      </c>
      <c r="B284" s="3" t="s">
        <v>1540</v>
      </c>
      <c r="C284" s="103">
        <v>1.98</v>
      </c>
      <c r="D284" s="104">
        <v>10</v>
      </c>
      <c r="E284" s="4" t="s">
        <v>1515</v>
      </c>
      <c r="F284" s="39" t="s">
        <v>33</v>
      </c>
      <c r="G284" s="39"/>
      <c r="H284" s="10">
        <f t="shared" si="23"/>
        <v>7920</v>
      </c>
      <c r="I284" s="10">
        <f t="shared" si="21"/>
        <v>3920</v>
      </c>
      <c r="J284" s="33" t="s">
        <v>25</v>
      </c>
      <c r="K284" s="3" t="s">
        <v>222</v>
      </c>
    </row>
    <row r="285" spans="1:11" x14ac:dyDescent="0.25">
      <c r="A285" s="59">
        <v>44878</v>
      </c>
      <c r="B285" s="3" t="s">
        <v>1541</v>
      </c>
      <c r="C285" s="103">
        <v>1.98</v>
      </c>
      <c r="D285" s="104">
        <v>14</v>
      </c>
      <c r="E285" s="4" t="s">
        <v>1515</v>
      </c>
      <c r="F285" s="39" t="s">
        <v>33</v>
      </c>
      <c r="G285" s="39"/>
      <c r="H285" s="10">
        <f t="shared" si="23"/>
        <v>7920</v>
      </c>
      <c r="I285" s="10">
        <f t="shared" si="21"/>
        <v>3920</v>
      </c>
      <c r="J285" s="33" t="s">
        <v>27</v>
      </c>
      <c r="K285" s="3" t="s">
        <v>222</v>
      </c>
    </row>
    <row r="286" spans="1:11" x14ac:dyDescent="0.25">
      <c r="A286" s="6">
        <v>44635</v>
      </c>
      <c r="B286" s="3" t="s">
        <v>1542</v>
      </c>
      <c r="C286" s="103">
        <v>1.79</v>
      </c>
      <c r="D286" s="104">
        <v>13</v>
      </c>
      <c r="E286" s="4" t="s">
        <v>1543</v>
      </c>
      <c r="F286" s="39" t="s">
        <v>33</v>
      </c>
      <c r="G286" s="39"/>
      <c r="H286" s="10">
        <f t="shared" ref="H286:H299" si="24">C286*D$313</f>
        <v>7160</v>
      </c>
      <c r="I286" s="10">
        <f t="shared" ref="I286:I299" si="25">H286-D$313</f>
        <v>3160</v>
      </c>
      <c r="J286" s="33" t="s">
        <v>25</v>
      </c>
      <c r="K286" s="3" t="s">
        <v>58</v>
      </c>
    </row>
    <row r="287" spans="1:11" x14ac:dyDescent="0.25">
      <c r="A287" s="6">
        <v>44639</v>
      </c>
      <c r="B287" s="3" t="s">
        <v>1544</v>
      </c>
      <c r="C287" s="103">
        <v>2</v>
      </c>
      <c r="D287" s="104">
        <v>8</v>
      </c>
      <c r="E287" s="4" t="s">
        <v>1543</v>
      </c>
      <c r="F287" s="39" t="s">
        <v>34</v>
      </c>
      <c r="G287" s="39"/>
      <c r="H287" s="10">
        <f t="shared" si="24"/>
        <v>8000</v>
      </c>
      <c r="I287" s="10">
        <f t="shared" si="25"/>
        <v>4000</v>
      </c>
      <c r="J287" s="33" t="s">
        <v>20</v>
      </c>
      <c r="K287" s="3" t="s">
        <v>1516</v>
      </c>
    </row>
    <row r="288" spans="1:11" x14ac:dyDescent="0.25">
      <c r="A288" s="6">
        <v>44653</v>
      </c>
      <c r="B288" s="3" t="s">
        <v>1545</v>
      </c>
      <c r="C288" s="103">
        <v>2</v>
      </c>
      <c r="D288" s="4">
        <v>12</v>
      </c>
      <c r="E288" s="4" t="s">
        <v>1543</v>
      </c>
      <c r="F288" s="13" t="s">
        <v>33</v>
      </c>
      <c r="G288" s="13"/>
      <c r="H288" s="10">
        <f t="shared" si="24"/>
        <v>8000</v>
      </c>
      <c r="I288" s="10">
        <f t="shared" si="25"/>
        <v>4000</v>
      </c>
      <c r="J288" s="4" t="s">
        <v>25</v>
      </c>
      <c r="K288" s="3" t="s">
        <v>58</v>
      </c>
    </row>
    <row r="289" spans="1:11" x14ac:dyDescent="0.25">
      <c r="A289" s="6">
        <v>44660</v>
      </c>
      <c r="B289" s="3" t="s">
        <v>1546</v>
      </c>
      <c r="C289" s="103">
        <v>2.08</v>
      </c>
      <c r="D289" s="104">
        <v>13</v>
      </c>
      <c r="E289" s="4" t="s">
        <v>1543</v>
      </c>
      <c r="F289" s="39" t="s">
        <v>33</v>
      </c>
      <c r="G289" s="39"/>
      <c r="H289" s="10">
        <f t="shared" si="24"/>
        <v>8320</v>
      </c>
      <c r="I289" s="10">
        <f t="shared" si="25"/>
        <v>4320</v>
      </c>
      <c r="J289" s="33" t="s">
        <v>20</v>
      </c>
      <c r="K289" s="3" t="s">
        <v>58</v>
      </c>
    </row>
    <row r="290" spans="1:11" x14ac:dyDescent="0.25">
      <c r="A290" s="6">
        <v>44669</v>
      </c>
      <c r="B290" s="3" t="s">
        <v>1547</v>
      </c>
      <c r="C290" s="103">
        <v>1.76</v>
      </c>
      <c r="D290" s="4">
        <v>11</v>
      </c>
      <c r="E290" s="4" t="s">
        <v>1543</v>
      </c>
      <c r="F290" s="82" t="s">
        <v>33</v>
      </c>
      <c r="G290" s="83"/>
      <c r="H290" s="10">
        <v>0</v>
      </c>
      <c r="I290" s="10">
        <f t="shared" si="25"/>
        <v>-4000</v>
      </c>
      <c r="J290" s="4" t="s">
        <v>22</v>
      </c>
      <c r="K290" s="3" t="s">
        <v>58</v>
      </c>
    </row>
    <row r="291" spans="1:11" x14ac:dyDescent="0.25">
      <c r="A291" s="6">
        <v>44681</v>
      </c>
      <c r="B291" s="3" t="s">
        <v>1548</v>
      </c>
      <c r="C291" s="103">
        <v>1.86</v>
      </c>
      <c r="D291" s="4">
        <v>11</v>
      </c>
      <c r="E291" s="4" t="s">
        <v>1543</v>
      </c>
      <c r="F291" s="24" t="s">
        <v>33</v>
      </c>
      <c r="G291" s="83"/>
      <c r="H291" s="10">
        <f t="shared" si="24"/>
        <v>7440</v>
      </c>
      <c r="I291" s="10">
        <f t="shared" si="25"/>
        <v>3440</v>
      </c>
      <c r="J291" s="4" t="s">
        <v>25</v>
      </c>
      <c r="K291" s="3" t="s">
        <v>58</v>
      </c>
    </row>
    <row r="292" spans="1:11" x14ac:dyDescent="0.25">
      <c r="A292" s="6">
        <v>44696</v>
      </c>
      <c r="B292" s="3" t="s">
        <v>1549</v>
      </c>
      <c r="C292" s="103">
        <v>2</v>
      </c>
      <c r="D292" s="104">
        <v>7</v>
      </c>
      <c r="E292" s="4" t="s">
        <v>1543</v>
      </c>
      <c r="F292" s="39" t="s">
        <v>34</v>
      </c>
      <c r="G292" s="39"/>
      <c r="H292" s="10">
        <f t="shared" si="24"/>
        <v>8000</v>
      </c>
      <c r="I292" s="10">
        <f t="shared" si="25"/>
        <v>4000</v>
      </c>
      <c r="J292" s="33" t="s">
        <v>20</v>
      </c>
      <c r="K292" s="3" t="s">
        <v>18</v>
      </c>
    </row>
    <row r="293" spans="1:11" x14ac:dyDescent="0.25">
      <c r="A293" s="6">
        <v>44703</v>
      </c>
      <c r="B293" s="3" t="s">
        <v>1550</v>
      </c>
      <c r="C293" s="103">
        <v>1.84</v>
      </c>
      <c r="D293" s="104">
        <v>11</v>
      </c>
      <c r="E293" s="4" t="s">
        <v>1543</v>
      </c>
      <c r="F293" s="39" t="s">
        <v>33</v>
      </c>
      <c r="G293" s="39"/>
      <c r="H293" s="10">
        <f t="shared" si="24"/>
        <v>7360</v>
      </c>
      <c r="I293" s="10">
        <f t="shared" si="25"/>
        <v>3360</v>
      </c>
      <c r="J293" s="33" t="s">
        <v>313</v>
      </c>
      <c r="K293" s="3" t="s">
        <v>56</v>
      </c>
    </row>
    <row r="294" spans="1:11" x14ac:dyDescent="0.25">
      <c r="A294" s="59">
        <v>44734</v>
      </c>
      <c r="B294" s="3" t="s">
        <v>1551</v>
      </c>
      <c r="C294" s="103">
        <v>2</v>
      </c>
      <c r="D294" s="4">
        <v>8</v>
      </c>
      <c r="E294" s="4" t="s">
        <v>1543</v>
      </c>
      <c r="F294" s="13" t="s">
        <v>34</v>
      </c>
      <c r="G294" s="13"/>
      <c r="H294" s="10">
        <f t="shared" si="24"/>
        <v>8000</v>
      </c>
      <c r="I294" s="10">
        <f t="shared" si="25"/>
        <v>4000</v>
      </c>
      <c r="J294" s="4" t="s">
        <v>20</v>
      </c>
      <c r="K294" s="3" t="s">
        <v>656</v>
      </c>
    </row>
    <row r="295" spans="1:11" x14ac:dyDescent="0.25">
      <c r="A295" s="59">
        <v>44748</v>
      </c>
      <c r="B295" s="3" t="s">
        <v>1552</v>
      </c>
      <c r="C295" s="103">
        <v>1.88</v>
      </c>
      <c r="D295" s="104">
        <v>10</v>
      </c>
      <c r="E295" s="4" t="s">
        <v>1543</v>
      </c>
      <c r="F295" s="39" t="s">
        <v>33</v>
      </c>
      <c r="G295" s="39"/>
      <c r="H295" s="10">
        <f t="shared" si="24"/>
        <v>7520</v>
      </c>
      <c r="I295" s="10">
        <f t="shared" si="25"/>
        <v>3520</v>
      </c>
      <c r="J295" s="33" t="s">
        <v>25</v>
      </c>
      <c r="K295" s="3" t="s">
        <v>17</v>
      </c>
    </row>
    <row r="296" spans="1:11" x14ac:dyDescent="0.25">
      <c r="A296" s="6">
        <v>44793</v>
      </c>
      <c r="B296" s="3" t="s">
        <v>1553</v>
      </c>
      <c r="C296" s="103">
        <v>2</v>
      </c>
      <c r="D296" s="104">
        <v>8</v>
      </c>
      <c r="E296" s="4" t="s">
        <v>1543</v>
      </c>
      <c r="F296" s="39" t="s">
        <v>34</v>
      </c>
      <c r="G296" s="39"/>
      <c r="H296" s="10">
        <f t="shared" si="24"/>
        <v>8000</v>
      </c>
      <c r="I296" s="10">
        <f t="shared" si="25"/>
        <v>4000</v>
      </c>
      <c r="J296" s="33" t="s">
        <v>20</v>
      </c>
      <c r="K296" s="3" t="s">
        <v>542</v>
      </c>
    </row>
    <row r="297" spans="1:11" x14ac:dyDescent="0.25">
      <c r="A297" s="6">
        <v>44822</v>
      </c>
      <c r="B297" s="3" t="s">
        <v>1554</v>
      </c>
      <c r="C297" s="103">
        <v>2</v>
      </c>
      <c r="D297" s="104">
        <v>14</v>
      </c>
      <c r="E297" s="4" t="s">
        <v>1543</v>
      </c>
      <c r="F297" s="40" t="s">
        <v>34</v>
      </c>
      <c r="G297" s="39"/>
      <c r="H297" s="10">
        <v>0</v>
      </c>
      <c r="I297" s="10">
        <f t="shared" si="25"/>
        <v>-4000</v>
      </c>
      <c r="J297" s="33" t="s">
        <v>19</v>
      </c>
      <c r="K297" s="3" t="s">
        <v>656</v>
      </c>
    </row>
    <row r="298" spans="1:11" x14ac:dyDescent="0.25">
      <c r="A298" s="6">
        <v>44822</v>
      </c>
      <c r="B298" s="3" t="s">
        <v>1555</v>
      </c>
      <c r="C298" s="103">
        <v>1.95</v>
      </c>
      <c r="D298" s="104">
        <v>13</v>
      </c>
      <c r="E298" s="4" t="s">
        <v>1543</v>
      </c>
      <c r="F298" s="39" t="s">
        <v>33</v>
      </c>
      <c r="G298" s="39"/>
      <c r="H298" s="10">
        <f t="shared" si="24"/>
        <v>7800</v>
      </c>
      <c r="I298" s="10">
        <f t="shared" si="25"/>
        <v>3800</v>
      </c>
      <c r="J298" s="33" t="s">
        <v>26</v>
      </c>
      <c r="K298" s="3" t="s">
        <v>536</v>
      </c>
    </row>
    <row r="299" spans="1:11" x14ac:dyDescent="0.25">
      <c r="A299" s="59">
        <v>44870</v>
      </c>
      <c r="B299" s="3" t="s">
        <v>1556</v>
      </c>
      <c r="C299" s="103">
        <v>2</v>
      </c>
      <c r="D299" s="104">
        <v>13</v>
      </c>
      <c r="E299" s="4" t="s">
        <v>1543</v>
      </c>
      <c r="F299" s="39" t="s">
        <v>34</v>
      </c>
      <c r="G299" s="39"/>
      <c r="H299" s="10">
        <f t="shared" si="24"/>
        <v>8000</v>
      </c>
      <c r="I299" s="10">
        <f t="shared" si="25"/>
        <v>4000</v>
      </c>
      <c r="J299" s="33" t="s">
        <v>20</v>
      </c>
      <c r="K299" s="3" t="s">
        <v>229</v>
      </c>
    </row>
    <row r="301" spans="1:11" ht="15.75" thickBot="1" x14ac:dyDescent="0.3">
      <c r="B301" s="4" t="s">
        <v>1498</v>
      </c>
      <c r="D301" s="4">
        <f>COUNTIF(I2:I299,"=0")</f>
        <v>18</v>
      </c>
    </row>
    <row r="302" spans="1:11" ht="19.5" thickTop="1" thickBot="1" x14ac:dyDescent="0.3">
      <c r="B302" s="4" t="s">
        <v>35</v>
      </c>
      <c r="D302" s="26">
        <f>COUNT(C:C)</f>
        <v>298</v>
      </c>
      <c r="E302" s="38"/>
      <c r="F302" s="60" t="s">
        <v>1012</v>
      </c>
      <c r="G302" s="70"/>
      <c r="H302" s="71"/>
    </row>
    <row r="303" spans="1:11" ht="16.5" thickTop="1" thickBot="1" x14ac:dyDescent="0.3">
      <c r="B303" s="4" t="s">
        <v>36</v>
      </c>
      <c r="D303" s="11">
        <f>COUNTIF(I2:I299,"&lt;0")</f>
        <v>85</v>
      </c>
      <c r="E303" s="38"/>
      <c r="F303" s="61" t="s">
        <v>1013</v>
      </c>
      <c r="G303" s="61" t="s">
        <v>12</v>
      </c>
      <c r="H303" s="62" t="s">
        <v>1014</v>
      </c>
      <c r="I303" s="63" t="s">
        <v>1015</v>
      </c>
    </row>
    <row r="304" spans="1:11" ht="16.5" thickTop="1" thickBot="1" x14ac:dyDescent="0.3">
      <c r="B304" s="4" t="s">
        <v>37</v>
      </c>
      <c r="D304" s="13">
        <f>D302-D303</f>
        <v>213</v>
      </c>
      <c r="E304" s="38"/>
      <c r="F304" s="86">
        <f>COUNTIF(K$2:K$325,G304)</f>
        <v>51</v>
      </c>
      <c r="G304" s="65" t="s">
        <v>60</v>
      </c>
      <c r="H304" s="66">
        <f>SUMIFS($I$2:$I$299,$K$2:$K$299,G304)</f>
        <v>34076</v>
      </c>
      <c r="I304" s="63">
        <f t="shared" ref="I304:I331" si="26">H304/D$311*100</f>
        <v>34.076000000000001</v>
      </c>
    </row>
    <row r="305" spans="2:9" ht="16.5" thickTop="1" thickBot="1" x14ac:dyDescent="0.3">
      <c r="B305" s="4" t="s">
        <v>38</v>
      </c>
      <c r="D305" s="4">
        <f>D304/D302*100</f>
        <v>71.476510067114091</v>
      </c>
      <c r="E305" s="38"/>
      <c r="F305" s="86">
        <f t="shared" ref="F305:F331" si="27">COUNTIF(K$2:K$325,G305)</f>
        <v>48</v>
      </c>
      <c r="G305" s="64" t="s">
        <v>58</v>
      </c>
      <c r="H305" s="66">
        <f t="shared" ref="H305:H331" si="28">SUMIFS($I$2:$I$299,$K$2:$K$299,G305)</f>
        <v>37672</v>
      </c>
      <c r="I305" s="63">
        <f t="shared" si="26"/>
        <v>37.671999999999997</v>
      </c>
    </row>
    <row r="306" spans="2:9" ht="16.5" thickTop="1" thickBot="1" x14ac:dyDescent="0.3">
      <c r="B306" s="4" t="s">
        <v>39</v>
      </c>
      <c r="D306" s="4">
        <f>1/D307*100</f>
        <v>54.132606721162531</v>
      </c>
      <c r="E306" s="38"/>
      <c r="F306" s="86">
        <f t="shared" si="27"/>
        <v>1</v>
      </c>
      <c r="G306" s="65" t="s">
        <v>98</v>
      </c>
      <c r="H306" s="66">
        <f t="shared" si="28"/>
        <v>6520</v>
      </c>
      <c r="I306" s="63">
        <f t="shared" si="26"/>
        <v>6.52</v>
      </c>
    </row>
    <row r="307" spans="2:9" ht="16.5" thickTop="1" thickBot="1" x14ac:dyDescent="0.3">
      <c r="B307" s="4" t="s">
        <v>40</v>
      </c>
      <c r="D307" s="4">
        <f>SUM(C:C)/D302</f>
        <v>1.8473154362416122</v>
      </c>
      <c r="E307" s="38"/>
      <c r="F307" s="86">
        <f t="shared" si="27"/>
        <v>37</v>
      </c>
      <c r="G307" s="65" t="s">
        <v>52</v>
      </c>
      <c r="H307" s="66">
        <f t="shared" si="28"/>
        <v>11124</v>
      </c>
      <c r="I307" s="63">
        <f t="shared" si="26"/>
        <v>11.124000000000001</v>
      </c>
    </row>
    <row r="308" spans="2:9" ht="16.5" thickTop="1" thickBot="1" x14ac:dyDescent="0.3">
      <c r="B308" s="4" t="s">
        <v>41</v>
      </c>
      <c r="D308" s="13">
        <f>D305-D306</f>
        <v>17.34390334595156</v>
      </c>
      <c r="E308" s="38"/>
      <c r="F308" s="86">
        <f t="shared" si="27"/>
        <v>1</v>
      </c>
      <c r="G308" s="63" t="s">
        <v>56</v>
      </c>
      <c r="H308" s="66">
        <f t="shared" si="28"/>
        <v>3360</v>
      </c>
      <c r="I308" s="63">
        <f t="shared" si="26"/>
        <v>3.36</v>
      </c>
    </row>
    <row r="309" spans="2:9" ht="16.5" thickTop="1" thickBot="1" x14ac:dyDescent="0.3">
      <c r="B309" s="4" t="s">
        <v>42</v>
      </c>
      <c r="D309" s="13">
        <f>D316/1</f>
        <v>233.119</v>
      </c>
      <c r="E309" s="38"/>
      <c r="F309" s="86">
        <f t="shared" si="27"/>
        <v>1</v>
      </c>
      <c r="G309" s="65" t="s">
        <v>595</v>
      </c>
      <c r="H309" s="66">
        <f t="shared" si="28"/>
        <v>6560</v>
      </c>
      <c r="I309" s="63">
        <f t="shared" si="26"/>
        <v>6.5600000000000005</v>
      </c>
    </row>
    <row r="310" spans="2:9" ht="16.5" thickTop="1" thickBot="1" x14ac:dyDescent="0.3">
      <c r="D310" s="13"/>
      <c r="E310" s="38"/>
      <c r="F310" s="86">
        <f t="shared" si="27"/>
        <v>34</v>
      </c>
      <c r="G310" s="64" t="s">
        <v>66</v>
      </c>
      <c r="H310" s="66">
        <f t="shared" si="28"/>
        <v>5211</v>
      </c>
      <c r="I310" s="63">
        <f t="shared" si="26"/>
        <v>5.2109999999999994</v>
      </c>
    </row>
    <row r="311" spans="2:9" ht="20.25" thickTop="1" thickBot="1" x14ac:dyDescent="0.35">
      <c r="B311" s="4" t="s">
        <v>1016</v>
      </c>
      <c r="D311" s="16">
        <v>100000</v>
      </c>
      <c r="E311" s="38"/>
      <c r="F311" s="86">
        <f t="shared" si="27"/>
        <v>12</v>
      </c>
      <c r="G311" s="64" t="s">
        <v>702</v>
      </c>
      <c r="H311" s="66">
        <f t="shared" si="28"/>
        <v>6340</v>
      </c>
      <c r="I311" s="63">
        <f t="shared" si="26"/>
        <v>6.34</v>
      </c>
    </row>
    <row r="312" spans="2:9" ht="16.5" thickTop="1" thickBot="1" x14ac:dyDescent="0.3">
      <c r="B312" s="4" t="s">
        <v>45</v>
      </c>
      <c r="D312" s="10">
        <f>D311/100</f>
        <v>1000</v>
      </c>
      <c r="E312" s="38"/>
      <c r="F312" s="86">
        <f t="shared" si="27"/>
        <v>30</v>
      </c>
      <c r="G312" s="64" t="s">
        <v>119</v>
      </c>
      <c r="H312" s="66">
        <f t="shared" si="28"/>
        <v>14936</v>
      </c>
      <c r="I312" s="63">
        <f t="shared" si="26"/>
        <v>14.936</v>
      </c>
    </row>
    <row r="313" spans="2:9" ht="16.5" thickTop="1" thickBot="1" x14ac:dyDescent="0.3">
      <c r="B313" s="4" t="s">
        <v>1512</v>
      </c>
      <c r="D313" s="67">
        <f>D312*4</f>
        <v>4000</v>
      </c>
      <c r="E313" s="38"/>
      <c r="F313" s="86">
        <f t="shared" si="27"/>
        <v>3</v>
      </c>
      <c r="G313" s="4" t="s">
        <v>1489</v>
      </c>
      <c r="H313" s="66">
        <f t="shared" si="28"/>
        <v>1278</v>
      </c>
      <c r="I313" s="63">
        <f t="shared" si="26"/>
        <v>1.278</v>
      </c>
    </row>
    <row r="314" spans="2:9" ht="16.5" thickTop="1" thickBot="1" x14ac:dyDescent="0.3">
      <c r="B314" s="4" t="s">
        <v>1513</v>
      </c>
      <c r="D314" s="67">
        <f>D312*1.8</f>
        <v>1800</v>
      </c>
      <c r="E314" s="38"/>
      <c r="F314" s="86">
        <f t="shared" si="27"/>
        <v>3</v>
      </c>
      <c r="G314" s="4" t="s">
        <v>1493</v>
      </c>
      <c r="H314" s="66">
        <f t="shared" si="28"/>
        <v>5130</v>
      </c>
      <c r="I314" s="63">
        <f t="shared" si="26"/>
        <v>5.13</v>
      </c>
    </row>
    <row r="315" spans="2:9" ht="16.5" thickTop="1" thickBot="1" x14ac:dyDescent="0.3">
      <c r="B315" s="4" t="s">
        <v>46</v>
      </c>
      <c r="D315" s="10">
        <f>SUM(I2:I299)</f>
        <v>233119</v>
      </c>
      <c r="E315" s="38"/>
      <c r="F315" s="86">
        <f t="shared" si="27"/>
        <v>2</v>
      </c>
      <c r="G315" s="3" t="s">
        <v>222</v>
      </c>
      <c r="H315" s="66">
        <f t="shared" si="28"/>
        <v>7840</v>
      </c>
      <c r="I315" s="63">
        <f t="shared" si="26"/>
        <v>7.84</v>
      </c>
    </row>
    <row r="316" spans="2:9" ht="16.5" thickTop="1" thickBot="1" x14ac:dyDescent="0.3">
      <c r="B316" s="69" t="s">
        <v>47</v>
      </c>
      <c r="D316" s="4">
        <f>D315/D311*100</f>
        <v>233.119</v>
      </c>
      <c r="E316" s="38"/>
      <c r="F316" s="86">
        <f t="shared" si="27"/>
        <v>1</v>
      </c>
      <c r="G316" s="3" t="s">
        <v>653</v>
      </c>
      <c r="H316" s="66">
        <f t="shared" si="28"/>
        <v>4400</v>
      </c>
      <c r="I316" s="63">
        <f t="shared" si="26"/>
        <v>4.3999999999999995</v>
      </c>
    </row>
    <row r="317" spans="2:9" ht="16.5" thickTop="1" thickBot="1" x14ac:dyDescent="0.3">
      <c r="D317" s="10">
        <f>D316/11</f>
        <v>21.192636363636364</v>
      </c>
      <c r="E317" s="38"/>
      <c r="F317" s="86">
        <f t="shared" si="27"/>
        <v>35</v>
      </c>
      <c r="G317" s="68" t="s">
        <v>54</v>
      </c>
      <c r="H317" s="66">
        <f t="shared" si="28"/>
        <v>18202</v>
      </c>
      <c r="I317" s="63">
        <f t="shared" si="26"/>
        <v>18.201999999999998</v>
      </c>
    </row>
    <row r="318" spans="2:9" ht="16.5" thickTop="1" thickBot="1" x14ac:dyDescent="0.3">
      <c r="D318" s="10"/>
      <c r="E318" s="38"/>
      <c r="F318" s="86">
        <f t="shared" si="27"/>
        <v>1</v>
      </c>
      <c r="G318" s="3" t="s">
        <v>1521</v>
      </c>
      <c r="H318" s="66">
        <f t="shared" si="28"/>
        <v>6280</v>
      </c>
      <c r="I318" s="63">
        <f t="shared" si="26"/>
        <v>6.2799999999999994</v>
      </c>
    </row>
    <row r="319" spans="2:9" ht="16.5" thickTop="1" thickBot="1" x14ac:dyDescent="0.3">
      <c r="F319" s="86">
        <f t="shared" si="27"/>
        <v>0</v>
      </c>
      <c r="G319" s="85" t="s">
        <v>1159</v>
      </c>
      <c r="H319" s="66">
        <f t="shared" si="28"/>
        <v>0</v>
      </c>
      <c r="I319" s="63">
        <f t="shared" si="26"/>
        <v>0</v>
      </c>
    </row>
    <row r="320" spans="2:9" ht="16.5" thickTop="1" thickBot="1" x14ac:dyDescent="0.3">
      <c r="F320" s="86">
        <f t="shared" si="27"/>
        <v>1</v>
      </c>
      <c r="G320" s="3" t="s">
        <v>1537</v>
      </c>
      <c r="H320" s="66">
        <f t="shared" si="28"/>
        <v>2320</v>
      </c>
      <c r="I320" s="63">
        <f t="shared" si="26"/>
        <v>2.3199999999999998</v>
      </c>
    </row>
    <row r="321" spans="2:9" ht="16.5" thickTop="1" thickBot="1" x14ac:dyDescent="0.3">
      <c r="F321" s="86">
        <f t="shared" si="27"/>
        <v>1</v>
      </c>
      <c r="G321" s="3" t="s">
        <v>787</v>
      </c>
      <c r="H321" s="66">
        <f t="shared" si="28"/>
        <v>6480</v>
      </c>
      <c r="I321" s="63">
        <f t="shared" si="26"/>
        <v>6.4799999999999995</v>
      </c>
    </row>
    <row r="322" spans="2:9" ht="16.5" thickTop="1" thickBot="1" x14ac:dyDescent="0.3">
      <c r="B322" s="93" t="s">
        <v>1557</v>
      </c>
      <c r="F322" s="86">
        <f t="shared" si="27"/>
        <v>2</v>
      </c>
      <c r="G322" s="3" t="s">
        <v>542</v>
      </c>
      <c r="H322" s="66">
        <f t="shared" si="28"/>
        <v>8400</v>
      </c>
      <c r="I322" s="63">
        <f t="shared" si="26"/>
        <v>8.4</v>
      </c>
    </row>
    <row r="323" spans="2:9" ht="16.5" thickTop="1" thickBot="1" x14ac:dyDescent="0.3">
      <c r="F323" s="86">
        <f t="shared" si="27"/>
        <v>17</v>
      </c>
      <c r="G323" s="63" t="s">
        <v>16</v>
      </c>
      <c r="H323" s="66">
        <f t="shared" si="28"/>
        <v>16730</v>
      </c>
      <c r="I323" s="63">
        <f t="shared" si="26"/>
        <v>16.73</v>
      </c>
    </row>
    <row r="324" spans="2:9" ht="16.5" thickTop="1" thickBot="1" x14ac:dyDescent="0.3">
      <c r="F324" s="86">
        <f t="shared" si="27"/>
        <v>1</v>
      </c>
      <c r="G324" s="76" t="s">
        <v>555</v>
      </c>
      <c r="H324" s="66">
        <f t="shared" si="28"/>
        <v>-4000</v>
      </c>
      <c r="I324" s="63">
        <f t="shared" si="26"/>
        <v>-4</v>
      </c>
    </row>
    <row r="325" spans="2:9" ht="16.5" thickTop="1" thickBot="1" x14ac:dyDescent="0.3">
      <c r="F325" s="86">
        <f t="shared" si="27"/>
        <v>5</v>
      </c>
      <c r="G325" s="64" t="s">
        <v>89</v>
      </c>
      <c r="H325" s="66">
        <f t="shared" si="28"/>
        <v>3060</v>
      </c>
      <c r="I325" s="63">
        <f t="shared" si="26"/>
        <v>3.06</v>
      </c>
    </row>
    <row r="326" spans="2:9" ht="16.5" thickTop="1" thickBot="1" x14ac:dyDescent="0.3">
      <c r="F326" s="86">
        <f t="shared" si="27"/>
        <v>2</v>
      </c>
      <c r="G326" s="64" t="s">
        <v>542</v>
      </c>
      <c r="H326" s="66">
        <f t="shared" si="28"/>
        <v>8400</v>
      </c>
      <c r="I326" s="63">
        <f t="shared" si="26"/>
        <v>8.4</v>
      </c>
    </row>
    <row r="327" spans="2:9" ht="16.5" thickTop="1" thickBot="1" x14ac:dyDescent="0.3">
      <c r="F327" s="86">
        <f t="shared" si="27"/>
        <v>3</v>
      </c>
      <c r="G327" s="3" t="s">
        <v>1516</v>
      </c>
      <c r="H327" s="66">
        <f t="shared" si="28"/>
        <v>16800</v>
      </c>
      <c r="I327" s="63">
        <f t="shared" si="26"/>
        <v>16.8</v>
      </c>
    </row>
    <row r="328" spans="2:9" ht="16.5" thickTop="1" thickBot="1" x14ac:dyDescent="0.3">
      <c r="F328" s="86">
        <f t="shared" si="27"/>
        <v>1</v>
      </c>
      <c r="G328" s="3" t="s">
        <v>229</v>
      </c>
      <c r="H328" s="66">
        <f t="shared" si="28"/>
        <v>4000</v>
      </c>
      <c r="I328" s="63">
        <f t="shared" si="26"/>
        <v>4</v>
      </c>
    </row>
    <row r="329" spans="2:9" ht="16.5" thickTop="1" thickBot="1" x14ac:dyDescent="0.3">
      <c r="F329" s="86">
        <f t="shared" si="27"/>
        <v>2</v>
      </c>
      <c r="G329" s="3" t="s">
        <v>656</v>
      </c>
      <c r="H329" s="66">
        <f t="shared" si="28"/>
        <v>0</v>
      </c>
      <c r="I329" s="63">
        <f t="shared" si="26"/>
        <v>0</v>
      </c>
    </row>
    <row r="330" spans="2:9" ht="16.5" thickTop="1" thickBot="1" x14ac:dyDescent="0.3">
      <c r="F330" s="86">
        <f t="shared" si="27"/>
        <v>1</v>
      </c>
      <c r="G330" s="3" t="s">
        <v>536</v>
      </c>
      <c r="H330" s="66">
        <f t="shared" si="28"/>
        <v>3800</v>
      </c>
      <c r="I330" s="63">
        <f t="shared" si="26"/>
        <v>3.8</v>
      </c>
    </row>
    <row r="331" spans="2:9" ht="16.5" thickTop="1" thickBot="1" x14ac:dyDescent="0.3">
      <c r="F331" s="86">
        <f t="shared" si="27"/>
        <v>0</v>
      </c>
      <c r="H331" s="66">
        <f t="shared" si="28"/>
        <v>0</v>
      </c>
      <c r="I331" s="63">
        <f t="shared" si="26"/>
        <v>0</v>
      </c>
    </row>
    <row r="332" spans="2:9" ht="15.75" thickTop="1" x14ac:dyDescent="0.25">
      <c r="F332" s="4">
        <f>SUM(F304:F331)</f>
        <v>296</v>
      </c>
    </row>
  </sheetData>
  <conditionalFormatting sqref="H304:H331">
    <cfRule type="cellIs" dxfId="91" priority="107" operator="greaterThan">
      <formula>0</formula>
    </cfRule>
    <cfRule type="cellIs" dxfId="90" priority="108" operator="lessThan">
      <formula>0</formula>
    </cfRule>
  </conditionalFormatting>
  <conditionalFormatting sqref="G99:G122 I2:I299">
    <cfRule type="cellIs" dxfId="89" priority="33" operator="lessThan">
      <formula>0</formula>
    </cfRule>
    <cfRule type="cellIs" dxfId="88" priority="34" operator="greaterThan">
      <formula>0</formula>
    </cfRule>
  </conditionalFormatting>
  <conditionalFormatting sqref="G64:G97">
    <cfRule type="cellIs" dxfId="87" priority="29" operator="lessThan">
      <formula>0</formula>
    </cfRule>
    <cfRule type="cellIs" dxfId="86" priority="30" operator="greaterThan">
      <formula>0</formula>
    </cfRule>
  </conditionalFormatting>
  <conditionalFormatting sqref="G98">
    <cfRule type="cellIs" dxfId="85" priority="27" operator="lessThan">
      <formula>0</formula>
    </cfRule>
    <cfRule type="cellIs" dxfId="84" priority="28" operator="greaterThan">
      <formula>0</formula>
    </cfRule>
  </conditionalFormatting>
  <conditionalFormatting sqref="G153:G159">
    <cfRule type="cellIs" dxfId="83" priority="19" operator="lessThan">
      <formula>0</formula>
    </cfRule>
    <cfRule type="cellIs" dxfId="82" priority="20" operator="greaterThan">
      <formula>0</formula>
    </cfRule>
  </conditionalFormatting>
  <conditionalFormatting sqref="G160:G166">
    <cfRule type="cellIs" dxfId="81" priority="17" operator="lessThan">
      <formula>0</formula>
    </cfRule>
    <cfRule type="cellIs" dxfId="80" priority="18" operator="greaterThan">
      <formula>0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38" workbookViewId="0">
      <selection activeCell="D47" sqref="D47"/>
    </sheetView>
  </sheetViews>
  <sheetFormatPr defaultRowHeight="15" x14ac:dyDescent="0.25"/>
  <cols>
    <col min="1" max="1" width="10.7109375" bestFit="1" customWidth="1"/>
    <col min="2" max="2" width="30.28515625" bestFit="1" customWidth="1"/>
    <col min="3" max="3" width="7" style="4" bestFit="1" customWidth="1"/>
    <col min="4" max="4" width="23.28515625" bestFit="1" customWidth="1"/>
    <col min="5" max="5" width="15.42578125" style="33" bestFit="1" customWidth="1"/>
    <col min="6" max="7" width="12.28515625" bestFit="1" customWidth="1"/>
    <col min="8" max="8" width="9.140625" style="4"/>
    <col min="9" max="9" width="29.140625" style="4" customWidth="1"/>
    <col min="10" max="10" width="11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2">
        <v>44682</v>
      </c>
      <c r="B2" s="3" t="s">
        <v>541</v>
      </c>
      <c r="C2" s="51">
        <v>1.78</v>
      </c>
      <c r="D2" s="51"/>
      <c r="E2" s="55" t="s">
        <v>33</v>
      </c>
      <c r="F2" s="10">
        <v>0</v>
      </c>
      <c r="G2" s="10">
        <f t="shared" ref="G2:G14" si="0">F2-D$46</f>
        <v>-450</v>
      </c>
      <c r="H2" s="51" t="s">
        <v>20</v>
      </c>
      <c r="I2" s="3" t="s">
        <v>52</v>
      </c>
    </row>
    <row r="3" spans="1:9" ht="15.75" x14ac:dyDescent="0.25">
      <c r="A3" s="6">
        <v>44682</v>
      </c>
      <c r="B3" t="s">
        <v>547</v>
      </c>
      <c r="C3" s="51">
        <v>1.63</v>
      </c>
      <c r="D3" s="51"/>
      <c r="E3" s="53" t="s">
        <v>33</v>
      </c>
      <c r="F3" s="10">
        <f>C3*D$46</f>
        <v>733.5</v>
      </c>
      <c r="G3" s="10">
        <f t="shared" si="0"/>
        <v>283.5</v>
      </c>
      <c r="H3" s="4" t="s">
        <v>27</v>
      </c>
      <c r="I3" s="4" t="s">
        <v>52</v>
      </c>
    </row>
    <row r="4" spans="1:9" ht="15.75" x14ac:dyDescent="0.25">
      <c r="A4" s="6">
        <v>44683</v>
      </c>
      <c r="B4" t="s">
        <v>549</v>
      </c>
      <c r="C4" s="89">
        <v>1.75</v>
      </c>
      <c r="E4" s="53" t="s">
        <v>33</v>
      </c>
      <c r="F4" s="10">
        <f>C4*D$46</f>
        <v>787.5</v>
      </c>
      <c r="G4" s="10">
        <f t="shared" si="0"/>
        <v>337.5</v>
      </c>
      <c r="H4" s="4" t="s">
        <v>764</v>
      </c>
      <c r="I4" s="4" t="s">
        <v>60</v>
      </c>
    </row>
    <row r="5" spans="1:9" ht="15.75" x14ac:dyDescent="0.25">
      <c r="A5" s="6">
        <v>44683</v>
      </c>
      <c r="B5" t="s">
        <v>551</v>
      </c>
      <c r="C5" s="51">
        <v>1.96</v>
      </c>
      <c r="E5" s="53" t="s">
        <v>33</v>
      </c>
      <c r="F5" s="10">
        <f>C5*D$46</f>
        <v>882</v>
      </c>
      <c r="G5" s="10">
        <f t="shared" si="0"/>
        <v>432</v>
      </c>
      <c r="H5" s="4" t="s">
        <v>312</v>
      </c>
      <c r="I5" s="4" t="s">
        <v>58</v>
      </c>
    </row>
    <row r="6" spans="1:9" ht="15.75" x14ac:dyDescent="0.25">
      <c r="A6" s="6">
        <v>44687</v>
      </c>
      <c r="B6" t="s">
        <v>562</v>
      </c>
      <c r="C6" s="89">
        <v>1.59</v>
      </c>
      <c r="E6" s="13" t="s">
        <v>33</v>
      </c>
      <c r="F6" s="10">
        <f>C6*D$46</f>
        <v>715.5</v>
      </c>
      <c r="G6" s="10">
        <f t="shared" si="0"/>
        <v>265.5</v>
      </c>
      <c r="H6" s="4" t="s">
        <v>315</v>
      </c>
      <c r="I6" s="38" t="s">
        <v>119</v>
      </c>
    </row>
    <row r="7" spans="1:9" ht="15.75" x14ac:dyDescent="0.25">
      <c r="A7" s="6">
        <v>44687</v>
      </c>
      <c r="B7" t="s">
        <v>565</v>
      </c>
      <c r="C7" s="89">
        <v>1.76</v>
      </c>
      <c r="E7" s="11" t="s">
        <v>33</v>
      </c>
      <c r="F7" s="10">
        <v>0</v>
      </c>
      <c r="G7" s="10">
        <f t="shared" si="0"/>
        <v>-450</v>
      </c>
      <c r="H7" s="4" t="s">
        <v>28</v>
      </c>
      <c r="I7" s="38" t="s">
        <v>119</v>
      </c>
    </row>
    <row r="8" spans="1:9" ht="15.75" x14ac:dyDescent="0.25">
      <c r="A8" s="6">
        <v>44687</v>
      </c>
      <c r="B8" t="s">
        <v>566</v>
      </c>
      <c r="C8" s="51">
        <v>1.85</v>
      </c>
      <c r="E8" s="13" t="s">
        <v>33</v>
      </c>
      <c r="F8" s="10">
        <f>C8*D$46</f>
        <v>832.5</v>
      </c>
      <c r="G8" s="10">
        <f t="shared" si="0"/>
        <v>382.5</v>
      </c>
      <c r="H8" s="4" t="s">
        <v>19</v>
      </c>
      <c r="I8" s="4" t="s">
        <v>52</v>
      </c>
    </row>
    <row r="9" spans="1:9" x14ac:dyDescent="0.25">
      <c r="A9" s="6">
        <v>44688</v>
      </c>
      <c r="B9" t="s">
        <v>569</v>
      </c>
      <c r="C9" s="4">
        <v>1.93</v>
      </c>
      <c r="E9" s="13" t="s">
        <v>33</v>
      </c>
      <c r="F9" s="10">
        <f>C9*D$46</f>
        <v>868.5</v>
      </c>
      <c r="G9" s="10">
        <f t="shared" si="0"/>
        <v>418.5</v>
      </c>
      <c r="H9" s="4" t="s">
        <v>311</v>
      </c>
      <c r="I9" s="4" t="s">
        <v>58</v>
      </c>
    </row>
    <row r="10" spans="1:9" x14ac:dyDescent="0.25">
      <c r="A10" s="6">
        <v>44688</v>
      </c>
      <c r="B10" t="s">
        <v>570</v>
      </c>
      <c r="C10" s="37">
        <v>1.7</v>
      </c>
      <c r="E10" s="13" t="s">
        <v>33</v>
      </c>
      <c r="F10" s="10">
        <f>C10*D$46</f>
        <v>765</v>
      </c>
      <c r="G10" s="10">
        <f t="shared" si="0"/>
        <v>315</v>
      </c>
      <c r="H10" s="4" t="s">
        <v>19</v>
      </c>
      <c r="I10" s="4" t="s">
        <v>60</v>
      </c>
    </row>
    <row r="11" spans="1:9" x14ac:dyDescent="0.25">
      <c r="A11" s="6">
        <v>44688</v>
      </c>
      <c r="B11" t="s">
        <v>571</v>
      </c>
      <c r="C11" s="37">
        <v>1.5</v>
      </c>
      <c r="E11" s="11" t="s">
        <v>33</v>
      </c>
      <c r="F11" s="10">
        <v>0</v>
      </c>
      <c r="G11" s="10">
        <f t="shared" si="0"/>
        <v>-450</v>
      </c>
      <c r="H11" s="4" t="s">
        <v>20</v>
      </c>
      <c r="I11" s="4" t="s">
        <v>60</v>
      </c>
    </row>
    <row r="12" spans="1:9" x14ac:dyDescent="0.25">
      <c r="A12" s="6">
        <v>44688</v>
      </c>
      <c r="B12" t="s">
        <v>572</v>
      </c>
      <c r="C12" s="4">
        <v>1.85</v>
      </c>
      <c r="E12" s="11" t="s">
        <v>33</v>
      </c>
      <c r="F12" s="10">
        <v>0</v>
      </c>
      <c r="G12" s="10">
        <f t="shared" si="0"/>
        <v>-450</v>
      </c>
      <c r="H12" s="4" t="s">
        <v>20</v>
      </c>
      <c r="I12" s="4" t="s">
        <v>52</v>
      </c>
    </row>
    <row r="13" spans="1:9" x14ac:dyDescent="0.25">
      <c r="A13" s="6">
        <v>44688</v>
      </c>
      <c r="B13" t="s">
        <v>574</v>
      </c>
      <c r="C13" s="98">
        <v>2.2000000000000002</v>
      </c>
      <c r="E13" s="13" t="s">
        <v>33</v>
      </c>
      <c r="F13" s="10">
        <f>C13*D$46</f>
        <v>990.00000000000011</v>
      </c>
      <c r="G13" s="10">
        <f t="shared" si="0"/>
        <v>540.00000000000011</v>
      </c>
      <c r="H13" s="4" t="s">
        <v>436</v>
      </c>
      <c r="I13" s="4" t="s">
        <v>54</v>
      </c>
    </row>
    <row r="14" spans="1:9" x14ac:dyDescent="0.25">
      <c r="A14" s="6">
        <v>44688</v>
      </c>
      <c r="B14" t="s">
        <v>576</v>
      </c>
      <c r="C14" s="4">
        <v>1.79</v>
      </c>
      <c r="E14" s="13" t="s">
        <v>33</v>
      </c>
      <c r="F14" s="10">
        <f>C14*D$46</f>
        <v>805.5</v>
      </c>
      <c r="G14" s="10">
        <f t="shared" si="0"/>
        <v>355.5</v>
      </c>
      <c r="H14" s="4" t="s">
        <v>766</v>
      </c>
      <c r="I14" s="4" t="s">
        <v>58</v>
      </c>
    </row>
    <row r="15" spans="1:9" x14ac:dyDescent="0.25">
      <c r="A15" s="6">
        <v>44688</v>
      </c>
      <c r="B15" t="s">
        <v>577</v>
      </c>
      <c r="C15" s="37">
        <v>1.76</v>
      </c>
      <c r="E15" s="11" t="s">
        <v>33</v>
      </c>
      <c r="F15" s="10">
        <v>0</v>
      </c>
      <c r="G15" s="10">
        <f>(F15-D$46)</f>
        <v>-450</v>
      </c>
      <c r="H15" s="4" t="s">
        <v>21</v>
      </c>
      <c r="I15" s="4" t="s">
        <v>60</v>
      </c>
    </row>
    <row r="16" spans="1:9" x14ac:dyDescent="0.25">
      <c r="A16" s="6">
        <v>44688</v>
      </c>
      <c r="B16" t="s">
        <v>578</v>
      </c>
      <c r="C16" s="37">
        <v>1.47</v>
      </c>
      <c r="E16" s="11" t="s">
        <v>33</v>
      </c>
      <c r="F16" s="10">
        <v>0</v>
      </c>
      <c r="G16" s="10">
        <f t="shared" ref="G16:G21" si="1">F16-D$46</f>
        <v>-450</v>
      </c>
      <c r="H16" s="4" t="s">
        <v>28</v>
      </c>
      <c r="I16" s="4" t="s">
        <v>60</v>
      </c>
    </row>
    <row r="17" spans="1:10" x14ac:dyDescent="0.25">
      <c r="A17" s="74">
        <v>44688</v>
      </c>
      <c r="B17" s="75" t="s">
        <v>568</v>
      </c>
      <c r="C17" s="37">
        <v>1.71</v>
      </c>
      <c r="E17" s="11" t="s">
        <v>33</v>
      </c>
      <c r="F17" s="10">
        <v>0</v>
      </c>
      <c r="G17" s="10">
        <f t="shared" si="1"/>
        <v>-450</v>
      </c>
      <c r="H17" s="4" t="s">
        <v>29</v>
      </c>
      <c r="I17" s="4" t="s">
        <v>54</v>
      </c>
      <c r="J17" s="78"/>
    </row>
    <row r="18" spans="1:10" x14ac:dyDescent="0.25">
      <c r="A18" s="6">
        <v>44689</v>
      </c>
      <c r="B18" t="s">
        <v>586</v>
      </c>
      <c r="C18" s="4">
        <v>1.97</v>
      </c>
      <c r="E18" s="13" t="s">
        <v>33</v>
      </c>
      <c r="F18" s="10">
        <f>C18*D$46</f>
        <v>886.5</v>
      </c>
      <c r="G18" s="10">
        <f t="shared" si="1"/>
        <v>436.5</v>
      </c>
      <c r="H18" s="4" t="s">
        <v>27</v>
      </c>
      <c r="I18" s="4" t="s">
        <v>52</v>
      </c>
    </row>
    <row r="19" spans="1:10" x14ac:dyDescent="0.25">
      <c r="A19" s="6">
        <v>44689</v>
      </c>
      <c r="B19" t="s">
        <v>587</v>
      </c>
      <c r="C19" s="4">
        <v>1.35</v>
      </c>
      <c r="E19" s="13" t="s">
        <v>33</v>
      </c>
      <c r="F19" s="10">
        <f>C19*D$46</f>
        <v>607.5</v>
      </c>
      <c r="G19" s="10">
        <f t="shared" si="1"/>
        <v>157.5</v>
      </c>
      <c r="H19" s="4" t="s">
        <v>316</v>
      </c>
      <c r="I19" s="4" t="s">
        <v>52</v>
      </c>
    </row>
    <row r="20" spans="1:10" x14ac:dyDescent="0.25">
      <c r="A20" s="74">
        <v>44691</v>
      </c>
      <c r="B20" s="75" t="s">
        <v>592</v>
      </c>
      <c r="C20" s="4">
        <v>1.54</v>
      </c>
      <c r="E20" s="11" t="s">
        <v>1464</v>
      </c>
      <c r="F20" s="10">
        <v>0</v>
      </c>
      <c r="G20" s="10">
        <f t="shared" si="1"/>
        <v>-450</v>
      </c>
      <c r="H20" s="4" t="s">
        <v>20</v>
      </c>
      <c r="I20" s="4" t="s">
        <v>54</v>
      </c>
    </row>
    <row r="21" spans="1:10" x14ac:dyDescent="0.25">
      <c r="A21" s="74">
        <v>44691</v>
      </c>
      <c r="B21" s="75" t="s">
        <v>593</v>
      </c>
      <c r="C21" s="4">
        <v>1.54</v>
      </c>
      <c r="E21" s="13" t="s">
        <v>1464</v>
      </c>
      <c r="F21" s="10">
        <f>C21*D$46</f>
        <v>693</v>
      </c>
      <c r="G21" s="10">
        <f t="shared" si="1"/>
        <v>243</v>
      </c>
      <c r="H21" s="4" t="s">
        <v>27</v>
      </c>
      <c r="I21" s="4" t="s">
        <v>54</v>
      </c>
    </row>
    <row r="22" spans="1:10" x14ac:dyDescent="0.25">
      <c r="A22" s="74">
        <v>44692</v>
      </c>
      <c r="B22" s="75" t="s">
        <v>596</v>
      </c>
      <c r="C22" s="4">
        <v>1.66</v>
      </c>
      <c r="E22" s="42" t="s">
        <v>1464</v>
      </c>
      <c r="F22" s="10">
        <v>0</v>
      </c>
      <c r="G22" s="10">
        <v>0</v>
      </c>
      <c r="H22" s="4" t="s">
        <v>23</v>
      </c>
      <c r="I22" s="4" t="s">
        <v>54</v>
      </c>
    </row>
    <row r="23" spans="1:10" x14ac:dyDescent="0.25">
      <c r="A23" s="74">
        <v>44692</v>
      </c>
      <c r="B23" s="75" t="s">
        <v>597</v>
      </c>
      <c r="E23" s="42" t="s">
        <v>34</v>
      </c>
      <c r="F23" s="10">
        <v>0</v>
      </c>
      <c r="G23" s="10"/>
      <c r="H23" s="4" t="s">
        <v>21</v>
      </c>
      <c r="I23" s="4" t="s">
        <v>54</v>
      </c>
    </row>
    <row r="24" spans="1:10" x14ac:dyDescent="0.25">
      <c r="A24" s="6">
        <v>44696</v>
      </c>
      <c r="B24" t="s">
        <v>602</v>
      </c>
      <c r="C24" s="37">
        <v>1.74</v>
      </c>
      <c r="E24" s="11" t="s">
        <v>33</v>
      </c>
      <c r="F24" s="25">
        <v>0</v>
      </c>
      <c r="G24" s="73">
        <f>(F24-D$46)/2</f>
        <v>-225</v>
      </c>
      <c r="H24" s="4" t="s">
        <v>22</v>
      </c>
      <c r="I24" s="4" t="s">
        <v>54</v>
      </c>
    </row>
    <row r="25" spans="1:10" x14ac:dyDescent="0.25">
      <c r="A25" s="74">
        <v>44696</v>
      </c>
      <c r="B25" s="75" t="s">
        <v>603</v>
      </c>
      <c r="C25" s="37">
        <v>1.7</v>
      </c>
      <c r="E25" s="11" t="s">
        <v>33</v>
      </c>
      <c r="F25" s="25">
        <v>0</v>
      </c>
      <c r="G25" s="73">
        <f>(F25-D$46)</f>
        <v>-450</v>
      </c>
      <c r="H25" s="4" t="s">
        <v>20</v>
      </c>
      <c r="I25" s="4" t="s">
        <v>54</v>
      </c>
    </row>
    <row r="26" spans="1:10" x14ac:dyDescent="0.25">
      <c r="A26" s="6">
        <v>44702</v>
      </c>
      <c r="B26" t="s">
        <v>616</v>
      </c>
      <c r="C26" s="4">
        <v>1.56</v>
      </c>
      <c r="E26" s="13" t="s">
        <v>33</v>
      </c>
      <c r="F26" s="10">
        <f>C26*D$46</f>
        <v>702</v>
      </c>
      <c r="G26" s="10">
        <f>F26-D$46</f>
        <v>252</v>
      </c>
      <c r="H26" s="4" t="s">
        <v>312</v>
      </c>
      <c r="I26" s="4" t="s">
        <v>52</v>
      </c>
    </row>
    <row r="27" spans="1:10" x14ac:dyDescent="0.25">
      <c r="A27" s="6">
        <v>44702</v>
      </c>
      <c r="B27" t="s">
        <v>617</v>
      </c>
      <c r="C27" s="4">
        <v>1.74</v>
      </c>
      <c r="E27" s="11" t="s">
        <v>33</v>
      </c>
      <c r="F27" s="10">
        <v>0</v>
      </c>
      <c r="G27" s="10">
        <f>F27-D$46</f>
        <v>-450</v>
      </c>
      <c r="H27" s="4" t="s">
        <v>21</v>
      </c>
      <c r="I27" s="4" t="s">
        <v>52</v>
      </c>
    </row>
    <row r="28" spans="1:10" x14ac:dyDescent="0.25">
      <c r="A28" s="74">
        <v>44703</v>
      </c>
      <c r="B28" s="75" t="s">
        <v>625</v>
      </c>
      <c r="C28" s="43">
        <v>1.56</v>
      </c>
      <c r="E28" s="11" t="s">
        <v>33</v>
      </c>
      <c r="F28" s="10">
        <v>0</v>
      </c>
      <c r="G28" s="10">
        <f>(F28-D$46)/2</f>
        <v>-225</v>
      </c>
      <c r="H28" s="4" t="s">
        <v>23</v>
      </c>
      <c r="I28" s="4" t="s">
        <v>54</v>
      </c>
    </row>
    <row r="29" spans="1:10" x14ac:dyDescent="0.25">
      <c r="A29" s="6">
        <v>44706</v>
      </c>
      <c r="B29" t="s">
        <v>635</v>
      </c>
      <c r="C29" s="37">
        <v>1.92</v>
      </c>
      <c r="E29" s="13" t="s">
        <v>33</v>
      </c>
      <c r="F29" s="10">
        <f>C29*D$46</f>
        <v>864</v>
      </c>
      <c r="G29" s="10">
        <f>(F29-D$46)/2</f>
        <v>207</v>
      </c>
      <c r="H29" s="4" t="s">
        <v>19</v>
      </c>
      <c r="I29" s="4" t="s">
        <v>16</v>
      </c>
    </row>
    <row r="30" spans="1:10" x14ac:dyDescent="0.25">
      <c r="A30" s="6">
        <v>44709</v>
      </c>
      <c r="B30" t="s">
        <v>640</v>
      </c>
      <c r="C30" s="90">
        <v>1.75</v>
      </c>
      <c r="E30" s="11" t="s">
        <v>33</v>
      </c>
      <c r="F30" s="10">
        <v>0</v>
      </c>
      <c r="G30" s="10">
        <f t="shared" ref="G30:G31" si="2">(F30-D$46)/2</f>
        <v>-225</v>
      </c>
      <c r="H30" s="4" t="s">
        <v>21</v>
      </c>
      <c r="I30" s="4" t="s">
        <v>16</v>
      </c>
    </row>
    <row r="31" spans="1:10" x14ac:dyDescent="0.25">
      <c r="A31" s="6">
        <v>44710</v>
      </c>
      <c r="B31" t="s">
        <v>1486</v>
      </c>
      <c r="C31" s="90">
        <v>2.06</v>
      </c>
      <c r="E31" s="13" t="s">
        <v>33</v>
      </c>
      <c r="F31" s="10">
        <f t="shared" ref="F31" si="3">C31*D$46</f>
        <v>927</v>
      </c>
      <c r="G31" s="10">
        <f t="shared" si="2"/>
        <v>238.5</v>
      </c>
      <c r="H31" s="4" t="s">
        <v>26</v>
      </c>
      <c r="I31" s="4" t="s">
        <v>1493</v>
      </c>
    </row>
    <row r="32" spans="1:10" x14ac:dyDescent="0.25">
      <c r="C32" s="38"/>
      <c r="D32" s="69" t="s">
        <v>1482</v>
      </c>
      <c r="E32" s="13"/>
      <c r="F32" s="10"/>
      <c r="G32" s="10"/>
      <c r="I32"/>
    </row>
    <row r="33" spans="1:4" x14ac:dyDescent="0.25">
      <c r="A33" s="6"/>
    </row>
    <row r="35" spans="1:4" x14ac:dyDescent="0.25">
      <c r="D35" s="26">
        <f>COUNT(C1:C297)</f>
        <v>30</v>
      </c>
    </row>
    <row r="36" spans="1:4" x14ac:dyDescent="0.25">
      <c r="B36" s="4" t="s">
        <v>35</v>
      </c>
      <c r="D36" s="11">
        <v>13</v>
      </c>
    </row>
    <row r="37" spans="1:4" x14ac:dyDescent="0.25">
      <c r="B37" s="4" t="s">
        <v>36</v>
      </c>
      <c r="D37" s="13">
        <f>D35-D36</f>
        <v>17</v>
      </c>
    </row>
    <row r="38" spans="1:4" x14ac:dyDescent="0.25">
      <c r="B38" s="4" t="s">
        <v>37</v>
      </c>
      <c r="D38" s="4">
        <f>D37/D35*100</f>
        <v>56.666666666666664</v>
      </c>
    </row>
    <row r="39" spans="1:4" x14ac:dyDescent="0.25">
      <c r="B39" s="4" t="s">
        <v>38</v>
      </c>
      <c r="D39" s="4">
        <f>1/D40*100</f>
        <v>59.633160648951886</v>
      </c>
    </row>
    <row r="40" spans="1:4" x14ac:dyDescent="0.25">
      <c r="B40" s="4" t="s">
        <v>39</v>
      </c>
      <c r="D40" s="4">
        <f>SUM(C2:C297)/D35</f>
        <v>1.6769193333333339</v>
      </c>
    </row>
    <row r="41" spans="1:4" x14ac:dyDescent="0.25">
      <c r="B41" s="4" t="s">
        <v>40</v>
      </c>
      <c r="D41" s="13">
        <f>D38-D39</f>
        <v>-2.9664939822852219</v>
      </c>
    </row>
    <row r="42" spans="1:4" x14ac:dyDescent="0.25">
      <c r="B42" s="4" t="s">
        <v>41</v>
      </c>
      <c r="D42" s="13">
        <f>D41/1</f>
        <v>-2.9664939822852219</v>
      </c>
    </row>
    <row r="43" spans="1:4" ht="18.75" x14ac:dyDescent="0.3">
      <c r="B43" s="4" t="s">
        <v>42</v>
      </c>
      <c r="D43" s="15">
        <v>25000</v>
      </c>
    </row>
    <row r="44" spans="1:4" ht="18.75" x14ac:dyDescent="0.3">
      <c r="B44" s="14" t="s">
        <v>43</v>
      </c>
      <c r="D44" s="16">
        <v>25000</v>
      </c>
    </row>
    <row r="45" spans="1:4" ht="15.75" x14ac:dyDescent="0.25">
      <c r="B45" s="4" t="s">
        <v>44</v>
      </c>
      <c r="D45" s="10">
        <f>D44/100</f>
        <v>250</v>
      </c>
    </row>
    <row r="46" spans="1:4" x14ac:dyDescent="0.25">
      <c r="B46" s="4" t="s">
        <v>45</v>
      </c>
      <c r="D46" s="18">
        <f>D45*1.8</f>
        <v>450</v>
      </c>
    </row>
    <row r="47" spans="1:4" x14ac:dyDescent="0.25">
      <c r="B47" s="17" t="s">
        <v>1558</v>
      </c>
      <c r="D47" s="25">
        <f>SUM(G2:G31)</f>
        <v>-310.5</v>
      </c>
    </row>
    <row r="48" spans="1:4" x14ac:dyDescent="0.25">
      <c r="B48" s="4" t="s">
        <v>46</v>
      </c>
      <c r="C48" s="4">
        <f>D47/D44</f>
        <v>-1.242E-2</v>
      </c>
      <c r="D48" s="38">
        <f>D47/D43*100</f>
        <v>-1.242</v>
      </c>
    </row>
    <row r="49" spans="2:4" x14ac:dyDescent="0.25">
      <c r="B49" s="19" t="s">
        <v>47</v>
      </c>
      <c r="D49" s="38"/>
    </row>
    <row r="50" spans="2:4" x14ac:dyDescent="0.25">
      <c r="B50" s="4"/>
    </row>
  </sheetData>
  <conditionalFormatting sqref="G2:G16 G18:G22 G24:G32">
    <cfRule type="cellIs" dxfId="26" priority="11" operator="lessThan">
      <formula>0</formula>
    </cfRule>
    <cfRule type="cellIs" dxfId="25" priority="12" operator="greaterThan">
      <formula>0</formula>
    </cfRule>
  </conditionalFormatting>
  <conditionalFormatting sqref="G17">
    <cfRule type="cellIs" dxfId="24" priority="9" operator="lessThan">
      <formula>0</formula>
    </cfRule>
    <cfRule type="cellIs" dxfId="23" priority="10" operator="greaterThan">
      <formula>0</formula>
    </cfRule>
  </conditionalFormatting>
  <conditionalFormatting sqref="G23">
    <cfRule type="cellIs" dxfId="22" priority="5" operator="lessThan">
      <formula>0</formula>
    </cfRule>
    <cfRule type="cellIs" dxfId="21" priority="6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topLeftCell="B108" workbookViewId="0">
      <selection activeCell="D122" sqref="D122"/>
    </sheetView>
  </sheetViews>
  <sheetFormatPr defaultRowHeight="15" x14ac:dyDescent="0.25"/>
  <cols>
    <col min="1" max="1" width="10.7109375" bestFit="1" customWidth="1"/>
    <col min="2" max="2" width="38.5703125" style="4" bestFit="1" customWidth="1"/>
    <col min="3" max="9" width="9.140625" style="4"/>
    <col min="10" max="10" width="10.28515625" style="4" bestFit="1" customWidth="1"/>
    <col min="11" max="13" width="9.140625" style="4"/>
    <col min="14" max="14" width="27.140625" style="4" customWidth="1"/>
    <col min="15" max="15" width="9.140625" style="4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  <c r="O1" s="21" t="s">
        <v>1478</v>
      </c>
    </row>
    <row r="2" spans="1:15" x14ac:dyDescent="0.25">
      <c r="A2" s="2">
        <v>44713</v>
      </c>
      <c r="B2" s="72" t="s">
        <v>654</v>
      </c>
      <c r="C2" s="12">
        <v>2.54</v>
      </c>
      <c r="D2" s="12">
        <v>2.98</v>
      </c>
      <c r="E2" s="12">
        <v>3.29</v>
      </c>
      <c r="F2" s="12">
        <v>2.79</v>
      </c>
      <c r="G2" s="12">
        <v>2.52</v>
      </c>
      <c r="H2" s="12">
        <v>1.51</v>
      </c>
      <c r="I2" s="12">
        <v>2.1800000000000002</v>
      </c>
      <c r="J2" s="12" t="s">
        <v>15</v>
      </c>
      <c r="K2" s="12"/>
      <c r="L2" s="4" t="s">
        <v>20</v>
      </c>
      <c r="M2" s="4">
        <v>34</v>
      </c>
      <c r="N2" s="3" t="s">
        <v>595</v>
      </c>
      <c r="O2" s="4">
        <v>2</v>
      </c>
    </row>
    <row r="3" spans="1:15" x14ac:dyDescent="0.25">
      <c r="A3" s="2">
        <v>44715</v>
      </c>
      <c r="B3" s="3" t="s">
        <v>655</v>
      </c>
      <c r="C3" s="12">
        <v>1.9</v>
      </c>
      <c r="D3" s="12">
        <v>3.21</v>
      </c>
      <c r="E3" s="12">
        <v>4.4000000000000004</v>
      </c>
      <c r="F3" s="12">
        <v>404</v>
      </c>
      <c r="G3" s="12">
        <v>2.29</v>
      </c>
      <c r="H3" s="12">
        <v>1.63</v>
      </c>
      <c r="I3" s="12">
        <v>2.0299999999999998</v>
      </c>
      <c r="J3" s="12" t="s">
        <v>15</v>
      </c>
      <c r="K3" s="12"/>
      <c r="L3" s="4" t="s">
        <v>313</v>
      </c>
      <c r="M3" s="4">
        <v>77</v>
      </c>
      <c r="N3" s="3" t="s">
        <v>656</v>
      </c>
      <c r="O3" s="4">
        <v>0</v>
      </c>
    </row>
    <row r="4" spans="1:15" x14ac:dyDescent="0.25">
      <c r="A4" s="6">
        <v>44716</v>
      </c>
      <c r="B4" s="4" t="s">
        <v>657</v>
      </c>
      <c r="C4" s="4">
        <v>2.58</v>
      </c>
      <c r="D4" s="4">
        <v>3.01</v>
      </c>
      <c r="E4" s="4">
        <v>3.2</v>
      </c>
      <c r="F4" s="4">
        <v>2.68</v>
      </c>
      <c r="G4" s="4">
        <v>2.6</v>
      </c>
      <c r="H4" s="4">
        <v>1.53</v>
      </c>
      <c r="I4" s="4">
        <v>2.25</v>
      </c>
      <c r="J4" s="12" t="s">
        <v>15</v>
      </c>
      <c r="L4" s="4" t="s">
        <v>317</v>
      </c>
      <c r="M4" s="4">
        <v>20</v>
      </c>
      <c r="N4" s="4" t="s">
        <v>384</v>
      </c>
      <c r="O4" s="4">
        <v>2.31</v>
      </c>
    </row>
    <row r="5" spans="1:15" x14ac:dyDescent="0.25">
      <c r="A5" s="6">
        <v>44716</v>
      </c>
      <c r="B5" s="37" t="s">
        <v>654</v>
      </c>
      <c r="C5" s="37">
        <v>606</v>
      </c>
      <c r="D5" s="37">
        <v>606</v>
      </c>
      <c r="E5" s="37">
        <v>606</v>
      </c>
      <c r="F5" s="37">
        <v>606</v>
      </c>
      <c r="G5" s="37">
        <v>606</v>
      </c>
      <c r="H5" s="37">
        <v>606</v>
      </c>
      <c r="I5" s="37">
        <v>606</v>
      </c>
      <c r="J5" s="12" t="s">
        <v>15</v>
      </c>
      <c r="L5" s="4" t="s">
        <v>20</v>
      </c>
      <c r="M5" s="4">
        <v>34</v>
      </c>
      <c r="N5" s="38" t="s">
        <v>595</v>
      </c>
      <c r="O5" s="4">
        <v>2</v>
      </c>
    </row>
    <row r="6" spans="1:15" x14ac:dyDescent="0.25">
      <c r="A6" s="6">
        <v>44716</v>
      </c>
      <c r="B6" s="4" t="s">
        <v>658</v>
      </c>
      <c r="C6" s="4">
        <v>3.36</v>
      </c>
      <c r="D6" s="4">
        <v>3.05</v>
      </c>
      <c r="E6" s="4">
        <v>2.46</v>
      </c>
      <c r="F6" s="4">
        <v>2.58</v>
      </c>
      <c r="G6" s="4">
        <v>2.58</v>
      </c>
      <c r="H6" s="4">
        <v>1.53</v>
      </c>
      <c r="I6" s="4">
        <v>2.2599999999999998</v>
      </c>
      <c r="J6" s="12" t="s">
        <v>15</v>
      </c>
      <c r="L6" s="4" t="s">
        <v>21</v>
      </c>
      <c r="M6" s="4">
        <v>57</v>
      </c>
      <c r="N6" s="4" t="s">
        <v>384</v>
      </c>
      <c r="O6" s="4">
        <v>1.84</v>
      </c>
    </row>
    <row r="7" spans="1:15" x14ac:dyDescent="0.25">
      <c r="A7" s="6">
        <v>44717</v>
      </c>
      <c r="B7" s="4" t="s">
        <v>659</v>
      </c>
      <c r="C7" s="4">
        <v>2.1800000000000002</v>
      </c>
      <c r="D7" s="4">
        <v>3</v>
      </c>
      <c r="E7" s="4">
        <v>3.66</v>
      </c>
      <c r="F7" s="4">
        <v>2.33</v>
      </c>
      <c r="G7" s="4">
        <v>2.62</v>
      </c>
      <c r="H7" s="4">
        <v>1.46</v>
      </c>
      <c r="I7" s="4">
        <v>2.4300000000000002</v>
      </c>
      <c r="J7" s="12" t="s">
        <v>15</v>
      </c>
      <c r="L7" s="4" t="s">
        <v>19</v>
      </c>
      <c r="M7" s="4">
        <v>58</v>
      </c>
      <c r="N7" s="4" t="s">
        <v>660</v>
      </c>
      <c r="O7" s="4">
        <v>2.38</v>
      </c>
    </row>
    <row r="8" spans="1:15" x14ac:dyDescent="0.25">
      <c r="A8" s="6">
        <v>44717</v>
      </c>
      <c r="B8" s="4" t="s">
        <v>661</v>
      </c>
      <c r="C8" s="4">
        <v>2.94</v>
      </c>
      <c r="D8" s="4">
        <v>2.5499999999999998</v>
      </c>
      <c r="E8" s="4">
        <v>2.64</v>
      </c>
      <c r="F8" s="4">
        <v>2.5</v>
      </c>
      <c r="G8" s="4">
        <v>2.44</v>
      </c>
      <c r="H8" s="4">
        <v>1.47</v>
      </c>
      <c r="I8" s="4">
        <v>2.15</v>
      </c>
      <c r="J8" s="12" t="s">
        <v>15</v>
      </c>
      <c r="L8" s="4" t="s">
        <v>20</v>
      </c>
      <c r="M8" s="4">
        <v>44</v>
      </c>
      <c r="N8" s="4" t="s">
        <v>662</v>
      </c>
      <c r="O8" s="4">
        <v>0</v>
      </c>
    </row>
    <row r="9" spans="1:15" x14ac:dyDescent="0.25">
      <c r="A9" s="6">
        <v>44717</v>
      </c>
      <c r="B9" s="4" t="s">
        <v>663</v>
      </c>
      <c r="C9" s="4">
        <v>3.66</v>
      </c>
      <c r="D9" s="4">
        <v>3.15</v>
      </c>
      <c r="E9" s="4">
        <v>2.2599999999999998</v>
      </c>
      <c r="F9" s="4">
        <v>2.58</v>
      </c>
      <c r="G9" s="4">
        <v>2.54</v>
      </c>
      <c r="H9" s="4">
        <v>1.55</v>
      </c>
      <c r="I9" s="4">
        <v>2.23</v>
      </c>
      <c r="J9" s="12" t="s">
        <v>15</v>
      </c>
      <c r="L9" s="4" t="s">
        <v>312</v>
      </c>
      <c r="M9" s="4">
        <v>46</v>
      </c>
      <c r="N9" s="4" t="s">
        <v>16</v>
      </c>
      <c r="O9" s="4">
        <v>2.77</v>
      </c>
    </row>
    <row r="10" spans="1:15" x14ac:dyDescent="0.25">
      <c r="A10" s="6">
        <v>44717</v>
      </c>
      <c r="B10" s="4" t="s">
        <v>664</v>
      </c>
      <c r="C10" s="4">
        <v>2.29</v>
      </c>
      <c r="D10" s="4">
        <v>3.08</v>
      </c>
      <c r="E10" s="4">
        <v>3.67</v>
      </c>
      <c r="F10" s="4">
        <v>2.75</v>
      </c>
      <c r="G10" s="4">
        <v>2.4700000000000002</v>
      </c>
      <c r="H10" s="4">
        <v>1.58</v>
      </c>
      <c r="I10" s="4">
        <v>2.15</v>
      </c>
      <c r="J10" s="12" t="s">
        <v>15</v>
      </c>
      <c r="L10" s="4" t="s">
        <v>22</v>
      </c>
      <c r="M10" s="4">
        <v>39</v>
      </c>
      <c r="N10" s="37" t="s">
        <v>601</v>
      </c>
      <c r="O10" s="4">
        <v>2</v>
      </c>
    </row>
    <row r="11" spans="1:15" x14ac:dyDescent="0.25">
      <c r="A11" s="6">
        <v>44717</v>
      </c>
      <c r="B11" s="4" t="s">
        <v>665</v>
      </c>
      <c r="C11" s="4">
        <v>2.89</v>
      </c>
      <c r="D11" s="4">
        <v>3.27</v>
      </c>
      <c r="E11" s="4">
        <v>2.5499999999999998</v>
      </c>
      <c r="F11" s="4">
        <v>3.21</v>
      </c>
      <c r="G11" s="4">
        <v>2.11</v>
      </c>
      <c r="H11" s="4">
        <v>1.74</v>
      </c>
      <c r="I11" s="4">
        <v>1.85</v>
      </c>
      <c r="J11" s="12" t="s">
        <v>15</v>
      </c>
      <c r="L11" s="4" t="s">
        <v>22</v>
      </c>
      <c r="M11" s="4">
        <v>21</v>
      </c>
      <c r="N11" s="4" t="s">
        <v>615</v>
      </c>
      <c r="O11" s="4">
        <v>0</v>
      </c>
    </row>
    <row r="12" spans="1:15" x14ac:dyDescent="0.25">
      <c r="A12" s="6">
        <v>44717</v>
      </c>
      <c r="B12" s="4" t="s">
        <v>666</v>
      </c>
      <c r="C12" s="4">
        <v>2.2799999999999998</v>
      </c>
      <c r="D12" s="4">
        <v>2.44</v>
      </c>
      <c r="E12" s="4">
        <v>3.79</v>
      </c>
      <c r="F12" s="4">
        <v>2.15</v>
      </c>
      <c r="G12" s="4">
        <v>404</v>
      </c>
      <c r="H12" s="4">
        <v>404</v>
      </c>
      <c r="I12" s="4">
        <v>2.56</v>
      </c>
      <c r="J12" s="12" t="s">
        <v>15</v>
      </c>
      <c r="L12" s="4" t="s">
        <v>21</v>
      </c>
      <c r="M12" s="4">
        <v>34</v>
      </c>
      <c r="N12" s="4" t="s">
        <v>662</v>
      </c>
      <c r="O12" s="4">
        <v>0</v>
      </c>
    </row>
    <row r="13" spans="1:15" x14ac:dyDescent="0.25">
      <c r="A13" s="6">
        <v>44717</v>
      </c>
      <c r="B13" s="4" t="s">
        <v>667</v>
      </c>
      <c r="C13" s="4">
        <v>606</v>
      </c>
      <c r="D13" s="4">
        <v>606</v>
      </c>
      <c r="E13" s="4">
        <v>606</v>
      </c>
      <c r="F13" s="4">
        <v>606</v>
      </c>
      <c r="G13" s="4">
        <v>606</v>
      </c>
      <c r="H13" s="4">
        <v>606</v>
      </c>
      <c r="I13" s="4">
        <v>606</v>
      </c>
      <c r="J13" s="12" t="s">
        <v>15</v>
      </c>
      <c r="L13" s="4">
        <v>606</v>
      </c>
      <c r="M13" s="4">
        <v>28</v>
      </c>
      <c r="N13" s="4" t="s">
        <v>446</v>
      </c>
      <c r="O13" s="4">
        <v>0</v>
      </c>
    </row>
    <row r="14" spans="1:15" x14ac:dyDescent="0.25">
      <c r="A14" s="6">
        <v>44717</v>
      </c>
      <c r="B14" s="4" t="s">
        <v>668</v>
      </c>
      <c r="C14" s="4">
        <v>3.57</v>
      </c>
      <c r="D14" s="4">
        <v>3.11</v>
      </c>
      <c r="E14" s="4">
        <v>2.31</v>
      </c>
      <c r="F14" s="4">
        <v>2.5099999999999998</v>
      </c>
      <c r="G14" s="4">
        <v>2.69</v>
      </c>
      <c r="H14" s="4">
        <v>1.5</v>
      </c>
      <c r="I14" s="4">
        <v>2.34</v>
      </c>
      <c r="J14" s="12" t="s">
        <v>15</v>
      </c>
      <c r="L14" s="4" t="s">
        <v>313</v>
      </c>
      <c r="M14" s="4">
        <v>38</v>
      </c>
      <c r="N14" s="4" t="s">
        <v>16</v>
      </c>
      <c r="O14" s="4">
        <v>2.2000000000000002</v>
      </c>
    </row>
    <row r="15" spans="1:15" x14ac:dyDescent="0.25">
      <c r="A15" s="6">
        <v>44717</v>
      </c>
      <c r="B15" s="4" t="s">
        <v>669</v>
      </c>
      <c r="C15" s="4">
        <v>3.24</v>
      </c>
      <c r="D15" s="4">
        <v>2.67</v>
      </c>
      <c r="E15" s="4">
        <v>2.33</v>
      </c>
      <c r="F15" s="4">
        <v>2.2000000000000002</v>
      </c>
      <c r="G15" s="4">
        <v>2.56</v>
      </c>
      <c r="H15" s="4">
        <v>1.43</v>
      </c>
      <c r="I15" s="4">
        <v>2.48</v>
      </c>
      <c r="J15" s="12" t="s">
        <v>15</v>
      </c>
      <c r="L15" s="4" t="s">
        <v>312</v>
      </c>
      <c r="M15" s="4">
        <v>35</v>
      </c>
      <c r="N15" s="4" t="s">
        <v>662</v>
      </c>
      <c r="O15" s="4">
        <v>0</v>
      </c>
    </row>
    <row r="16" spans="1:15" x14ac:dyDescent="0.25">
      <c r="A16" s="6">
        <v>44717</v>
      </c>
      <c r="B16" s="4" t="s">
        <v>670</v>
      </c>
      <c r="C16" s="4">
        <v>2.82</v>
      </c>
      <c r="D16" s="4">
        <v>3.11</v>
      </c>
      <c r="E16" s="4">
        <v>2.57</v>
      </c>
      <c r="F16" s="4">
        <v>404</v>
      </c>
      <c r="G16" s="4">
        <v>2.0299999999999998</v>
      </c>
      <c r="H16" s="4">
        <v>1.82</v>
      </c>
      <c r="I16" s="4">
        <v>1.75</v>
      </c>
      <c r="J16" s="12" t="s">
        <v>15</v>
      </c>
      <c r="L16" s="4" t="s">
        <v>20</v>
      </c>
      <c r="M16" s="4">
        <v>20</v>
      </c>
      <c r="N16" s="4" t="s">
        <v>671</v>
      </c>
      <c r="O16" s="4">
        <v>0</v>
      </c>
    </row>
    <row r="17" spans="1:15" x14ac:dyDescent="0.25">
      <c r="A17" s="6">
        <v>44717</v>
      </c>
      <c r="B17" s="4" t="s">
        <v>672</v>
      </c>
      <c r="C17" s="4">
        <v>1.68</v>
      </c>
      <c r="D17" s="4">
        <v>3.13</v>
      </c>
      <c r="E17" s="4">
        <v>5.03</v>
      </c>
      <c r="F17" s="4">
        <v>2.5</v>
      </c>
      <c r="G17" s="4">
        <v>2.42</v>
      </c>
      <c r="H17" s="4">
        <v>1.49</v>
      </c>
      <c r="I17" s="4">
        <v>2.14</v>
      </c>
      <c r="J17" s="12" t="s">
        <v>15</v>
      </c>
      <c r="L17" s="4" t="s">
        <v>20</v>
      </c>
      <c r="M17" s="4">
        <v>62</v>
      </c>
      <c r="N17" s="4" t="s">
        <v>638</v>
      </c>
      <c r="O17" s="4">
        <v>0</v>
      </c>
    </row>
    <row r="18" spans="1:15" x14ac:dyDescent="0.25">
      <c r="A18" s="6">
        <v>44717</v>
      </c>
      <c r="B18" s="4" t="s">
        <v>673</v>
      </c>
      <c r="C18" s="4">
        <v>2.12</v>
      </c>
      <c r="D18" s="4">
        <v>3.47</v>
      </c>
      <c r="E18" s="4">
        <v>3.29</v>
      </c>
      <c r="F18" s="4">
        <v>404</v>
      </c>
      <c r="G18" s="4">
        <v>2.04</v>
      </c>
      <c r="H18" s="4">
        <v>1.81</v>
      </c>
      <c r="I18" s="4">
        <v>1.78</v>
      </c>
      <c r="J18" s="12" t="s">
        <v>15</v>
      </c>
      <c r="L18" s="4" t="s">
        <v>20</v>
      </c>
      <c r="M18" s="4">
        <v>41</v>
      </c>
      <c r="N18" s="4" t="s">
        <v>650</v>
      </c>
      <c r="O18" s="4">
        <v>0</v>
      </c>
    </row>
    <row r="19" spans="1:15" x14ac:dyDescent="0.25">
      <c r="A19" s="6">
        <v>44717</v>
      </c>
      <c r="B19" s="4" t="s">
        <v>674</v>
      </c>
      <c r="C19" s="4">
        <v>3.66</v>
      </c>
      <c r="D19" s="4">
        <v>2.78</v>
      </c>
      <c r="E19" s="4">
        <v>2.5</v>
      </c>
      <c r="F19" s="4">
        <v>2.0699999999999998</v>
      </c>
      <c r="G19" s="4">
        <v>3.47</v>
      </c>
      <c r="H19" s="4">
        <v>1.31</v>
      </c>
      <c r="I19" s="4">
        <v>2.93</v>
      </c>
      <c r="J19" s="12" t="s">
        <v>15</v>
      </c>
      <c r="L19" s="4" t="s">
        <v>26</v>
      </c>
      <c r="M19" s="4">
        <v>21</v>
      </c>
      <c r="N19" s="4" t="s">
        <v>16</v>
      </c>
      <c r="O19" s="4">
        <v>1.92</v>
      </c>
    </row>
    <row r="20" spans="1:15" x14ac:dyDescent="0.25">
      <c r="A20" s="6">
        <v>44718</v>
      </c>
      <c r="B20" s="4" t="s">
        <v>675</v>
      </c>
      <c r="C20" s="4">
        <v>2.21</v>
      </c>
      <c r="D20" s="4">
        <v>3.11</v>
      </c>
      <c r="E20" s="4">
        <v>3.68</v>
      </c>
      <c r="F20" s="4">
        <v>2.99</v>
      </c>
      <c r="G20" s="4">
        <v>2.2200000000000002</v>
      </c>
      <c r="H20" s="4">
        <v>1.68</v>
      </c>
      <c r="I20" s="4">
        <v>1.94</v>
      </c>
      <c r="J20" s="12" t="s">
        <v>15</v>
      </c>
      <c r="L20" s="4" t="s">
        <v>21</v>
      </c>
      <c r="M20" s="4">
        <v>66</v>
      </c>
      <c r="N20" s="4" t="s">
        <v>555</v>
      </c>
      <c r="O20" s="4">
        <v>0</v>
      </c>
    </row>
    <row r="21" spans="1:15" x14ac:dyDescent="0.25">
      <c r="A21" s="6">
        <v>44719</v>
      </c>
      <c r="B21" s="37" t="s">
        <v>676</v>
      </c>
      <c r="C21" s="4">
        <v>3.46</v>
      </c>
      <c r="D21" s="4">
        <v>2.92</v>
      </c>
      <c r="E21" s="4">
        <v>2.4900000000000002</v>
      </c>
      <c r="F21" s="4">
        <v>2.41</v>
      </c>
      <c r="G21" s="4">
        <v>2.81</v>
      </c>
      <c r="H21" s="4">
        <v>1.47</v>
      </c>
      <c r="I21" s="4">
        <v>2.4500000000000002</v>
      </c>
      <c r="J21" s="12" t="s">
        <v>15</v>
      </c>
      <c r="L21" s="4" t="s">
        <v>26</v>
      </c>
      <c r="M21" s="4">
        <v>72</v>
      </c>
      <c r="N21" s="4" t="s">
        <v>628</v>
      </c>
      <c r="O21" s="38">
        <v>1.3</v>
      </c>
    </row>
    <row r="22" spans="1:15" x14ac:dyDescent="0.25">
      <c r="A22" s="6">
        <v>44720</v>
      </c>
      <c r="B22" s="4" t="s">
        <v>677</v>
      </c>
      <c r="C22" s="4">
        <v>1.49</v>
      </c>
      <c r="D22" s="4">
        <v>3.97</v>
      </c>
      <c r="E22" s="4">
        <v>8.7200000000000006</v>
      </c>
      <c r="F22" s="4">
        <v>2.72</v>
      </c>
      <c r="G22" s="4">
        <v>2.5</v>
      </c>
      <c r="H22" s="4">
        <v>1.57</v>
      </c>
      <c r="I22" s="4">
        <v>2.1800000000000002</v>
      </c>
      <c r="J22" s="12" t="s">
        <v>15</v>
      </c>
      <c r="L22" s="4" t="s">
        <v>22</v>
      </c>
      <c r="M22" s="4">
        <v>40</v>
      </c>
      <c r="N22" s="4" t="s">
        <v>628</v>
      </c>
      <c r="O22" s="4">
        <v>1.68</v>
      </c>
    </row>
    <row r="23" spans="1:15" x14ac:dyDescent="0.25">
      <c r="A23" s="6">
        <v>44720</v>
      </c>
      <c r="B23" s="37" t="s">
        <v>678</v>
      </c>
      <c r="C23" s="37">
        <v>606</v>
      </c>
      <c r="D23" s="37">
        <v>606</v>
      </c>
      <c r="E23" s="37">
        <v>606</v>
      </c>
      <c r="F23" s="37">
        <v>606</v>
      </c>
      <c r="G23" s="37">
        <v>606</v>
      </c>
      <c r="H23" s="37">
        <v>606</v>
      </c>
      <c r="I23" s="37">
        <v>606</v>
      </c>
      <c r="J23" s="12" t="s">
        <v>15</v>
      </c>
      <c r="L23" s="4" t="s">
        <v>26</v>
      </c>
      <c r="M23" s="4">
        <v>72</v>
      </c>
      <c r="N23" s="4" t="s">
        <v>542</v>
      </c>
      <c r="O23" s="4">
        <v>0</v>
      </c>
    </row>
    <row r="24" spans="1:15" x14ac:dyDescent="0.25">
      <c r="A24" s="6">
        <v>44720</v>
      </c>
      <c r="B24" s="4" t="s">
        <v>675</v>
      </c>
      <c r="C24" s="4">
        <v>2.21</v>
      </c>
      <c r="D24" s="4">
        <v>3.11</v>
      </c>
      <c r="E24" s="4">
        <v>3.68</v>
      </c>
      <c r="F24" s="4">
        <v>2.99</v>
      </c>
      <c r="G24" s="4">
        <v>2.2200000000000002</v>
      </c>
      <c r="H24" s="4">
        <v>1.68</v>
      </c>
      <c r="I24" s="4">
        <v>1.94</v>
      </c>
      <c r="J24" s="12" t="s">
        <v>15</v>
      </c>
      <c r="L24" s="4" t="s">
        <v>21</v>
      </c>
      <c r="M24" s="4">
        <v>66</v>
      </c>
      <c r="N24" s="4" t="s">
        <v>555</v>
      </c>
      <c r="O24" s="4">
        <v>0</v>
      </c>
    </row>
    <row r="25" spans="1:15" x14ac:dyDescent="0.25">
      <c r="A25" s="6">
        <v>44721</v>
      </c>
      <c r="B25" s="4" t="s">
        <v>679</v>
      </c>
      <c r="C25" s="4">
        <v>3.78</v>
      </c>
      <c r="D25" s="4">
        <v>3</v>
      </c>
      <c r="E25" s="4">
        <v>2.2999999999999998</v>
      </c>
      <c r="F25" s="4">
        <v>2.69</v>
      </c>
      <c r="G25" s="4">
        <v>2.56</v>
      </c>
      <c r="H25" s="4">
        <v>1.54</v>
      </c>
      <c r="I25" s="4">
        <v>2.2200000000000002</v>
      </c>
      <c r="J25" s="12" t="s">
        <v>15</v>
      </c>
      <c r="L25" s="4" t="s">
        <v>944</v>
      </c>
      <c r="M25" s="4">
        <v>15</v>
      </c>
      <c r="N25" s="38" t="s">
        <v>601</v>
      </c>
      <c r="O25" s="4">
        <v>1.75</v>
      </c>
    </row>
    <row r="26" spans="1:15" x14ac:dyDescent="0.25">
      <c r="A26" s="6">
        <v>44721</v>
      </c>
      <c r="B26" s="37" t="s">
        <v>680</v>
      </c>
      <c r="C26" s="4">
        <v>1.48</v>
      </c>
      <c r="D26" s="4">
        <v>4.26</v>
      </c>
      <c r="E26" s="4">
        <v>7.77</v>
      </c>
      <c r="F26" s="4">
        <v>3.49</v>
      </c>
      <c r="G26" s="4">
        <v>1.94</v>
      </c>
      <c r="H26" s="4">
        <v>1.93</v>
      </c>
      <c r="I26" s="4">
        <v>1.71</v>
      </c>
      <c r="J26" s="12" t="s">
        <v>15</v>
      </c>
      <c r="L26" s="4" t="s">
        <v>21</v>
      </c>
      <c r="M26" s="4">
        <v>52</v>
      </c>
      <c r="N26" s="37" t="s">
        <v>601</v>
      </c>
      <c r="O26" s="4">
        <v>2</v>
      </c>
    </row>
    <row r="27" spans="1:15" x14ac:dyDescent="0.25">
      <c r="A27" s="6">
        <v>44721</v>
      </c>
      <c r="B27" s="4" t="s">
        <v>681</v>
      </c>
      <c r="C27" s="4">
        <v>2.2599999999999998</v>
      </c>
      <c r="D27" s="4">
        <v>3.03</v>
      </c>
      <c r="E27" s="4">
        <v>3.83</v>
      </c>
      <c r="F27" s="4">
        <v>2.63</v>
      </c>
      <c r="G27" s="4">
        <v>2.52</v>
      </c>
      <c r="H27" s="4">
        <v>1.56</v>
      </c>
      <c r="I27" s="4">
        <v>2.21</v>
      </c>
      <c r="J27" s="12" t="s">
        <v>15</v>
      </c>
      <c r="L27" s="4" t="s">
        <v>21</v>
      </c>
      <c r="M27" s="4">
        <v>63</v>
      </c>
      <c r="N27" s="37" t="s">
        <v>601</v>
      </c>
      <c r="O27" s="4">
        <v>2.1</v>
      </c>
    </row>
    <row r="28" spans="1:15" x14ac:dyDescent="0.25">
      <c r="A28" s="6">
        <v>44722</v>
      </c>
      <c r="B28" s="4" t="s">
        <v>682</v>
      </c>
      <c r="C28" s="4">
        <v>2.62</v>
      </c>
      <c r="D28" s="4">
        <v>2.8</v>
      </c>
      <c r="E28" s="4">
        <v>3.4</v>
      </c>
      <c r="F28" s="4">
        <v>2.27</v>
      </c>
      <c r="G28" s="4">
        <v>3.11</v>
      </c>
      <c r="H28" s="4">
        <v>1.39</v>
      </c>
      <c r="I28" s="4">
        <v>2.72</v>
      </c>
      <c r="J28" s="12" t="s">
        <v>15</v>
      </c>
      <c r="L28" s="4" t="s">
        <v>26</v>
      </c>
      <c r="M28" s="4">
        <v>23</v>
      </c>
      <c r="N28" s="37" t="s">
        <v>628</v>
      </c>
      <c r="O28" s="4">
        <v>1.43</v>
      </c>
    </row>
    <row r="29" spans="1:15" x14ac:dyDescent="0.25">
      <c r="A29" s="6">
        <v>44722</v>
      </c>
      <c r="B29" s="37" t="s">
        <v>683</v>
      </c>
      <c r="C29" s="37">
        <v>606</v>
      </c>
      <c r="D29" s="37">
        <v>606</v>
      </c>
      <c r="E29" s="37">
        <v>606</v>
      </c>
      <c r="F29" s="37">
        <v>606</v>
      </c>
      <c r="G29" s="37">
        <v>606</v>
      </c>
      <c r="H29" s="37">
        <v>606</v>
      </c>
      <c r="I29" s="37">
        <v>606</v>
      </c>
      <c r="J29" s="12" t="s">
        <v>15</v>
      </c>
      <c r="L29" s="4" t="s">
        <v>21</v>
      </c>
      <c r="M29" s="4">
        <v>52</v>
      </c>
      <c r="N29" s="37" t="s">
        <v>595</v>
      </c>
      <c r="O29" s="4">
        <v>0</v>
      </c>
    </row>
    <row r="30" spans="1:15" x14ac:dyDescent="0.25">
      <c r="A30" s="6">
        <v>44724</v>
      </c>
      <c r="B30" s="4" t="s">
        <v>684</v>
      </c>
      <c r="C30" s="4">
        <v>404</v>
      </c>
      <c r="D30" s="4">
        <v>404</v>
      </c>
      <c r="E30" s="4">
        <v>404</v>
      </c>
      <c r="F30" s="4">
        <v>404</v>
      </c>
      <c r="G30" s="4">
        <v>404</v>
      </c>
      <c r="H30" s="4">
        <v>404</v>
      </c>
      <c r="I30" s="4">
        <v>404</v>
      </c>
      <c r="J30" s="12" t="s">
        <v>15</v>
      </c>
      <c r="L30" s="4" t="s">
        <v>28</v>
      </c>
      <c r="M30" s="4">
        <v>53</v>
      </c>
      <c r="N30" s="4" t="s">
        <v>662</v>
      </c>
      <c r="O30" s="4">
        <v>0</v>
      </c>
    </row>
    <row r="31" spans="1:15" x14ac:dyDescent="0.25">
      <c r="A31" s="6">
        <v>44724</v>
      </c>
      <c r="B31" s="4" t="s">
        <v>685</v>
      </c>
      <c r="C31" s="4">
        <v>3.56</v>
      </c>
      <c r="D31" s="4">
        <v>2.96</v>
      </c>
      <c r="E31" s="4">
        <v>2.41</v>
      </c>
      <c r="F31" s="4">
        <v>2.44</v>
      </c>
      <c r="G31" s="4">
        <v>2.78</v>
      </c>
      <c r="H31" s="4">
        <v>1.47</v>
      </c>
      <c r="I31" s="4">
        <v>2.4300000000000002</v>
      </c>
      <c r="J31" s="12" t="s">
        <v>15</v>
      </c>
      <c r="L31" s="4" t="s">
        <v>21</v>
      </c>
      <c r="M31" s="4">
        <v>26</v>
      </c>
      <c r="N31" s="37" t="s">
        <v>601</v>
      </c>
      <c r="O31" s="4">
        <v>1.83</v>
      </c>
    </row>
    <row r="32" spans="1:15" x14ac:dyDescent="0.25">
      <c r="A32" s="6">
        <v>44724</v>
      </c>
      <c r="B32" s="4" t="s">
        <v>686</v>
      </c>
      <c r="C32" s="4">
        <v>3.28</v>
      </c>
      <c r="D32" s="4">
        <v>3.16</v>
      </c>
      <c r="E32" s="4">
        <v>2.4300000000000002</v>
      </c>
      <c r="F32" s="4">
        <v>3.14</v>
      </c>
      <c r="G32" s="4">
        <v>2.16</v>
      </c>
      <c r="H32" s="4">
        <v>1.74</v>
      </c>
      <c r="I32" s="4">
        <v>1.9</v>
      </c>
      <c r="J32" s="12" t="s">
        <v>15</v>
      </c>
      <c r="L32" s="4" t="s">
        <v>313</v>
      </c>
      <c r="M32" s="4">
        <v>23</v>
      </c>
      <c r="N32" s="37" t="s">
        <v>601</v>
      </c>
      <c r="O32" s="4">
        <v>2.23</v>
      </c>
    </row>
    <row r="33" spans="1:15" x14ac:dyDescent="0.25">
      <c r="A33" s="6">
        <v>44724</v>
      </c>
      <c r="B33" s="4" t="s">
        <v>687</v>
      </c>
      <c r="C33" s="4">
        <v>606</v>
      </c>
      <c r="D33" s="4">
        <v>606</v>
      </c>
      <c r="E33" s="4">
        <v>606</v>
      </c>
      <c r="F33" s="4">
        <v>606</v>
      </c>
      <c r="G33" s="4">
        <v>606</v>
      </c>
      <c r="H33" s="4">
        <v>606</v>
      </c>
      <c r="I33" s="4">
        <v>606</v>
      </c>
      <c r="J33" s="12" t="s">
        <v>15</v>
      </c>
      <c r="L33" s="4">
        <v>606</v>
      </c>
      <c r="M33" s="4">
        <v>33</v>
      </c>
      <c r="N33" s="4" t="s">
        <v>611</v>
      </c>
      <c r="O33" s="4">
        <v>0</v>
      </c>
    </row>
    <row r="34" spans="1:15" x14ac:dyDescent="0.25">
      <c r="A34" s="6">
        <v>44724</v>
      </c>
      <c r="B34" s="4" t="s">
        <v>688</v>
      </c>
      <c r="C34" s="4">
        <v>2.04</v>
      </c>
      <c r="D34" s="4">
        <v>3.28</v>
      </c>
      <c r="E34" s="4">
        <v>4.1500000000000004</v>
      </c>
      <c r="F34" s="4">
        <v>3.13</v>
      </c>
      <c r="G34" s="4">
        <v>2.17</v>
      </c>
      <c r="H34" s="4">
        <v>1.74</v>
      </c>
      <c r="I34" s="4">
        <v>1.9</v>
      </c>
      <c r="J34" s="12" t="s">
        <v>15</v>
      </c>
      <c r="L34" s="4" t="s">
        <v>21</v>
      </c>
      <c r="M34" s="4">
        <v>50</v>
      </c>
      <c r="N34" s="4" t="s">
        <v>384</v>
      </c>
      <c r="O34" s="4">
        <v>2.64</v>
      </c>
    </row>
    <row r="35" spans="1:15" x14ac:dyDescent="0.25">
      <c r="A35" s="6">
        <v>44724</v>
      </c>
      <c r="B35" s="4" t="s">
        <v>689</v>
      </c>
      <c r="C35" s="4">
        <v>2.7</v>
      </c>
      <c r="D35" s="4">
        <v>3.28</v>
      </c>
      <c r="E35" s="4">
        <v>2.77</v>
      </c>
      <c r="F35" s="4">
        <v>3.53</v>
      </c>
      <c r="G35" s="4">
        <v>2.0299999999999998</v>
      </c>
      <c r="H35" s="4">
        <v>1.85</v>
      </c>
      <c r="I35" s="4">
        <v>1.77</v>
      </c>
      <c r="J35" s="12" t="s">
        <v>15</v>
      </c>
      <c r="L35" s="4" t="s">
        <v>20</v>
      </c>
      <c r="M35" s="4">
        <v>35</v>
      </c>
      <c r="N35" s="4" t="s">
        <v>384</v>
      </c>
      <c r="O35" s="4">
        <v>2.25</v>
      </c>
    </row>
    <row r="36" spans="1:15" x14ac:dyDescent="0.25">
      <c r="A36" s="6">
        <v>44724</v>
      </c>
      <c r="B36" s="4" t="s">
        <v>690</v>
      </c>
      <c r="C36" s="4">
        <v>2.23</v>
      </c>
      <c r="D36" s="4">
        <v>3.19</v>
      </c>
      <c r="E36" s="4">
        <v>3.31</v>
      </c>
      <c r="F36" s="4">
        <v>404</v>
      </c>
      <c r="G36" s="4">
        <v>2.25</v>
      </c>
      <c r="H36" s="4">
        <v>1.65</v>
      </c>
      <c r="I36" s="4">
        <v>1.99</v>
      </c>
      <c r="J36" s="12" t="s">
        <v>15</v>
      </c>
      <c r="L36" s="4" t="s">
        <v>21</v>
      </c>
      <c r="M36" s="4">
        <v>38</v>
      </c>
      <c r="N36" s="4" t="s">
        <v>650</v>
      </c>
      <c r="O36" s="4">
        <v>0</v>
      </c>
    </row>
    <row r="37" spans="1:15" x14ac:dyDescent="0.25">
      <c r="A37" s="6">
        <v>44724</v>
      </c>
      <c r="B37" s="4" t="s">
        <v>691</v>
      </c>
      <c r="C37" s="4">
        <v>606</v>
      </c>
      <c r="D37" s="4">
        <v>606</v>
      </c>
      <c r="E37" s="4">
        <v>606</v>
      </c>
      <c r="F37" s="4">
        <v>606</v>
      </c>
      <c r="G37" s="4">
        <v>606</v>
      </c>
      <c r="H37" s="4">
        <v>606</v>
      </c>
      <c r="I37" s="4">
        <v>606</v>
      </c>
      <c r="J37" s="12" t="s">
        <v>15</v>
      </c>
      <c r="L37" s="4">
        <v>606</v>
      </c>
      <c r="M37" s="4">
        <v>66</v>
      </c>
      <c r="N37" s="4" t="s">
        <v>611</v>
      </c>
      <c r="O37" s="4">
        <v>0</v>
      </c>
    </row>
    <row r="38" spans="1:15" x14ac:dyDescent="0.25">
      <c r="A38" s="6">
        <v>44724</v>
      </c>
      <c r="B38" s="4" t="s">
        <v>692</v>
      </c>
      <c r="C38" s="4">
        <v>2.12</v>
      </c>
      <c r="D38" s="4">
        <v>3.31</v>
      </c>
      <c r="E38" s="4">
        <v>3.45</v>
      </c>
      <c r="F38" s="4">
        <v>2.65</v>
      </c>
      <c r="G38" s="4">
        <v>2.19</v>
      </c>
      <c r="H38" s="4">
        <v>1.68</v>
      </c>
      <c r="I38" s="4">
        <v>1.95</v>
      </c>
      <c r="J38" s="12" t="s">
        <v>15</v>
      </c>
      <c r="L38" s="4" t="s">
        <v>20</v>
      </c>
      <c r="M38" s="4">
        <v>31</v>
      </c>
      <c r="N38" s="4" t="s">
        <v>656</v>
      </c>
      <c r="O38" s="4">
        <v>0</v>
      </c>
    </row>
    <row r="39" spans="1:15" x14ac:dyDescent="0.25">
      <c r="A39" s="6">
        <v>44724</v>
      </c>
      <c r="B39" s="4" t="s">
        <v>693</v>
      </c>
      <c r="C39" s="4">
        <v>2.62</v>
      </c>
      <c r="D39" s="4">
        <v>2.82</v>
      </c>
      <c r="E39" s="4">
        <v>3.37</v>
      </c>
      <c r="F39" s="4">
        <v>2.14</v>
      </c>
      <c r="G39" s="4">
        <v>3.26</v>
      </c>
      <c r="H39" s="4">
        <v>1.36</v>
      </c>
      <c r="I39" s="4">
        <v>2.87</v>
      </c>
      <c r="J39" s="12" t="s">
        <v>15</v>
      </c>
      <c r="L39" s="4" t="s">
        <v>29</v>
      </c>
      <c r="M39" s="4">
        <v>24</v>
      </c>
      <c r="N39" s="4" t="s">
        <v>16</v>
      </c>
      <c r="O39" s="4">
        <v>2.04</v>
      </c>
    </row>
    <row r="40" spans="1:15" x14ac:dyDescent="0.25">
      <c r="A40" s="6">
        <v>44725</v>
      </c>
      <c r="B40" s="4" t="s">
        <v>694</v>
      </c>
      <c r="C40" s="4">
        <v>1.97</v>
      </c>
      <c r="D40" s="4">
        <v>2.96</v>
      </c>
      <c r="E40" s="4">
        <v>4.55</v>
      </c>
      <c r="F40" s="4">
        <v>2.5</v>
      </c>
      <c r="G40" s="4">
        <v>2.58</v>
      </c>
      <c r="H40" s="4">
        <v>1.49</v>
      </c>
      <c r="I40" s="4">
        <v>2.27</v>
      </c>
      <c r="J40" s="12" t="s">
        <v>15</v>
      </c>
      <c r="L40" s="4" t="s">
        <v>23</v>
      </c>
      <c r="M40" s="4">
        <v>33</v>
      </c>
      <c r="N40" s="4" t="s">
        <v>660</v>
      </c>
      <c r="O40" s="4">
        <v>2.25</v>
      </c>
    </row>
    <row r="41" spans="1:15" x14ac:dyDescent="0.25">
      <c r="A41" s="6">
        <v>44727</v>
      </c>
      <c r="B41" s="4" t="s">
        <v>695</v>
      </c>
      <c r="C41" s="4">
        <v>2.37</v>
      </c>
      <c r="D41" s="4">
        <v>3.02</v>
      </c>
      <c r="E41" s="4">
        <v>3.57</v>
      </c>
      <c r="F41" s="4">
        <v>2.58</v>
      </c>
      <c r="G41" s="4">
        <v>2.68</v>
      </c>
      <c r="H41" s="4">
        <v>1.5</v>
      </c>
      <c r="I41" s="4">
        <v>2.33</v>
      </c>
      <c r="J41" s="12" t="s">
        <v>15</v>
      </c>
      <c r="L41" s="4" t="s">
        <v>19</v>
      </c>
      <c r="M41" s="4">
        <v>57</v>
      </c>
      <c r="N41" s="38" t="s">
        <v>595</v>
      </c>
      <c r="O41" s="4">
        <v>2.25</v>
      </c>
    </row>
    <row r="42" spans="1:15" x14ac:dyDescent="0.25">
      <c r="A42" s="6">
        <v>44728</v>
      </c>
      <c r="B42" s="4" t="s">
        <v>696</v>
      </c>
      <c r="C42" s="4">
        <v>3.62</v>
      </c>
      <c r="D42" s="4">
        <v>3.06</v>
      </c>
      <c r="E42" s="4">
        <v>2.33</v>
      </c>
      <c r="F42" s="4">
        <v>2.63</v>
      </c>
      <c r="G42" s="4">
        <v>2.66</v>
      </c>
      <c r="H42" s="4">
        <v>1.51</v>
      </c>
      <c r="I42" s="4">
        <v>2.2999999999999998</v>
      </c>
      <c r="J42" s="12" t="s">
        <v>15</v>
      </c>
      <c r="L42" s="4" t="s">
        <v>20</v>
      </c>
      <c r="M42" s="4">
        <v>37</v>
      </c>
      <c r="N42" s="38" t="s">
        <v>595</v>
      </c>
      <c r="O42" s="4">
        <v>2.57</v>
      </c>
    </row>
    <row r="43" spans="1:15" x14ac:dyDescent="0.25">
      <c r="A43" s="6">
        <v>44728</v>
      </c>
      <c r="B43" s="4" t="s">
        <v>697</v>
      </c>
      <c r="C43" s="4">
        <v>1.81</v>
      </c>
      <c r="D43" s="4">
        <v>3.26</v>
      </c>
      <c r="E43" s="4">
        <v>5.61</v>
      </c>
      <c r="F43" s="4">
        <v>2.4700000000000002</v>
      </c>
      <c r="G43" s="4">
        <v>2.75</v>
      </c>
      <c r="H43" s="4">
        <v>1.48</v>
      </c>
      <c r="I43" s="4">
        <v>2.39</v>
      </c>
      <c r="J43" s="12" t="s">
        <v>15</v>
      </c>
      <c r="L43" s="4" t="s">
        <v>29</v>
      </c>
      <c r="M43" s="4">
        <v>62</v>
      </c>
      <c r="N43" s="4" t="s">
        <v>628</v>
      </c>
      <c r="O43" s="37">
        <v>1.5</v>
      </c>
    </row>
    <row r="44" spans="1:15" x14ac:dyDescent="0.25">
      <c r="A44" s="6">
        <v>44729</v>
      </c>
      <c r="B44" s="4" t="s">
        <v>698</v>
      </c>
      <c r="C44" s="4">
        <v>606</v>
      </c>
      <c r="D44" s="4">
        <v>606</v>
      </c>
      <c r="E44" s="4">
        <v>606</v>
      </c>
      <c r="F44" s="4">
        <v>606</v>
      </c>
      <c r="G44" s="4">
        <v>606</v>
      </c>
      <c r="H44" s="4">
        <v>606</v>
      </c>
      <c r="I44" s="4">
        <v>606</v>
      </c>
      <c r="J44" s="12" t="s">
        <v>15</v>
      </c>
      <c r="L44" s="4">
        <v>606</v>
      </c>
      <c r="M44" s="4">
        <v>41</v>
      </c>
      <c r="N44" s="36" t="s">
        <v>536</v>
      </c>
      <c r="O44" s="4">
        <v>0</v>
      </c>
    </row>
    <row r="45" spans="1:15" x14ac:dyDescent="0.25">
      <c r="A45" s="6">
        <v>44729</v>
      </c>
      <c r="B45" s="4" t="s">
        <v>699</v>
      </c>
      <c r="C45" s="4">
        <v>1.74</v>
      </c>
      <c r="D45" s="4">
        <v>3.24</v>
      </c>
      <c r="E45" s="4">
        <v>4.3600000000000003</v>
      </c>
      <c r="F45" s="4">
        <v>2.57</v>
      </c>
      <c r="G45" s="4">
        <v>2.21</v>
      </c>
      <c r="H45" s="4">
        <v>1.6</v>
      </c>
      <c r="I45" s="4">
        <v>1.95</v>
      </c>
      <c r="J45" s="12" t="s">
        <v>15</v>
      </c>
      <c r="L45" s="4" t="s">
        <v>28</v>
      </c>
      <c r="M45" s="4">
        <v>44</v>
      </c>
      <c r="N45" s="4" t="s">
        <v>662</v>
      </c>
      <c r="O45" s="4">
        <v>0</v>
      </c>
    </row>
    <row r="46" spans="1:15" x14ac:dyDescent="0.25">
      <c r="A46" s="6">
        <v>44730</v>
      </c>
      <c r="B46" s="4" t="s">
        <v>700</v>
      </c>
      <c r="C46" s="4">
        <v>2.63</v>
      </c>
      <c r="D46" s="4">
        <v>3.15</v>
      </c>
      <c r="E46" s="4">
        <v>2.89</v>
      </c>
      <c r="F46" s="4">
        <v>3.16</v>
      </c>
      <c r="G46" s="4">
        <v>2.08</v>
      </c>
      <c r="H46" s="4">
        <v>1.76</v>
      </c>
      <c r="I46" s="4">
        <v>1.84</v>
      </c>
      <c r="J46" s="12" t="s">
        <v>15</v>
      </c>
      <c r="L46" s="4" t="s">
        <v>312</v>
      </c>
      <c r="M46" s="4">
        <v>56</v>
      </c>
      <c r="N46" s="4" t="s">
        <v>555</v>
      </c>
      <c r="O46" s="4">
        <v>0</v>
      </c>
    </row>
    <row r="47" spans="1:15" x14ac:dyDescent="0.25">
      <c r="A47" s="6">
        <v>44730</v>
      </c>
      <c r="B47" s="37" t="s">
        <v>701</v>
      </c>
      <c r="C47" s="4">
        <v>2.69</v>
      </c>
      <c r="D47" s="4">
        <v>3.16</v>
      </c>
      <c r="E47" s="4">
        <v>2.65</v>
      </c>
      <c r="F47" s="4">
        <v>2.35</v>
      </c>
      <c r="G47" s="4">
        <v>2.13</v>
      </c>
      <c r="H47" s="4">
        <v>1.71</v>
      </c>
      <c r="I47" s="4">
        <v>1.87</v>
      </c>
      <c r="J47" s="12" t="s">
        <v>15</v>
      </c>
      <c r="L47" s="4" t="s">
        <v>20</v>
      </c>
      <c r="M47" s="4">
        <v>31</v>
      </c>
      <c r="N47" s="4" t="s">
        <v>702</v>
      </c>
      <c r="O47" s="4">
        <v>2.25</v>
      </c>
    </row>
    <row r="48" spans="1:15" x14ac:dyDescent="0.25">
      <c r="A48" s="6">
        <v>44730</v>
      </c>
      <c r="B48" s="4" t="s">
        <v>703</v>
      </c>
      <c r="C48" s="4">
        <v>2.93</v>
      </c>
      <c r="D48" s="4">
        <v>3.09</v>
      </c>
      <c r="E48" s="4">
        <v>2.72</v>
      </c>
      <c r="F48" s="4">
        <v>2.5099999999999998</v>
      </c>
      <c r="G48" s="4">
        <v>2.61</v>
      </c>
      <c r="H48" s="4">
        <v>1.53</v>
      </c>
      <c r="I48" s="4">
        <v>2.29</v>
      </c>
      <c r="J48" s="12" t="s">
        <v>15</v>
      </c>
      <c r="L48" s="4" t="s">
        <v>29</v>
      </c>
      <c r="M48" s="4">
        <v>68</v>
      </c>
      <c r="N48" s="38" t="s">
        <v>595</v>
      </c>
      <c r="O48" s="4">
        <v>1.82</v>
      </c>
    </row>
    <row r="49" spans="1:15" x14ac:dyDescent="0.25">
      <c r="A49" s="6">
        <v>44730</v>
      </c>
      <c r="B49" s="4" t="s">
        <v>704</v>
      </c>
      <c r="C49" s="4">
        <v>2.96</v>
      </c>
      <c r="D49" s="4">
        <v>3.2</v>
      </c>
      <c r="E49" s="4">
        <v>2.41</v>
      </c>
      <c r="F49" s="4">
        <v>404</v>
      </c>
      <c r="G49" s="4">
        <v>2.1800000000000002</v>
      </c>
      <c r="H49" s="4">
        <v>1.68</v>
      </c>
      <c r="I49" s="4">
        <v>1.93</v>
      </c>
      <c r="J49" s="12" t="s">
        <v>15</v>
      </c>
      <c r="L49" s="4" t="s">
        <v>316</v>
      </c>
      <c r="M49" s="4">
        <v>13</v>
      </c>
      <c r="N49" s="4" t="s">
        <v>705</v>
      </c>
      <c r="O49" s="4">
        <v>0</v>
      </c>
    </row>
    <row r="50" spans="1:15" x14ac:dyDescent="0.25">
      <c r="A50" s="6">
        <v>44730</v>
      </c>
      <c r="B50" s="4" t="s">
        <v>706</v>
      </c>
      <c r="C50" s="4">
        <v>3.16</v>
      </c>
      <c r="D50" s="4">
        <v>2.93</v>
      </c>
      <c r="E50" s="4">
        <v>2.46</v>
      </c>
      <c r="F50" s="4">
        <v>2.4700000000000002</v>
      </c>
      <c r="G50" s="4">
        <v>2.75</v>
      </c>
      <c r="H50" s="4">
        <v>1.43</v>
      </c>
      <c r="I50" s="4">
        <v>2.41</v>
      </c>
      <c r="J50" s="12" t="s">
        <v>15</v>
      </c>
      <c r="L50" s="4" t="s">
        <v>26</v>
      </c>
      <c r="M50" s="4">
        <v>40</v>
      </c>
      <c r="N50" s="4" t="s">
        <v>656</v>
      </c>
      <c r="O50" s="4">
        <v>0</v>
      </c>
    </row>
    <row r="51" spans="1:15" x14ac:dyDescent="0.25">
      <c r="A51" s="6">
        <v>44730</v>
      </c>
      <c r="B51" s="4" t="s">
        <v>707</v>
      </c>
      <c r="C51" s="4">
        <v>4</v>
      </c>
      <c r="D51" s="4">
        <v>3.37</v>
      </c>
      <c r="E51" s="4">
        <v>2.0499999999999998</v>
      </c>
      <c r="F51" s="4">
        <v>3.02</v>
      </c>
      <c r="G51" s="4">
        <v>2.2599999999999998</v>
      </c>
      <c r="H51" s="4">
        <v>1.68</v>
      </c>
      <c r="I51" s="4">
        <v>1.98</v>
      </c>
      <c r="J51" s="12" t="s">
        <v>15</v>
      </c>
      <c r="L51" s="4" t="s">
        <v>20</v>
      </c>
      <c r="M51" s="4">
        <v>28</v>
      </c>
      <c r="N51" s="4" t="s">
        <v>16</v>
      </c>
      <c r="O51" s="4">
        <v>2.34</v>
      </c>
    </row>
    <row r="52" spans="1:15" x14ac:dyDescent="0.25">
      <c r="A52" s="6">
        <v>44730</v>
      </c>
      <c r="B52" s="4" t="s">
        <v>708</v>
      </c>
      <c r="C52" s="4">
        <v>2.09</v>
      </c>
      <c r="D52" s="4">
        <v>3.15</v>
      </c>
      <c r="E52" s="4">
        <v>4.18</v>
      </c>
      <c r="F52" s="4">
        <v>2.63</v>
      </c>
      <c r="G52" s="4">
        <v>2.62</v>
      </c>
      <c r="H52" s="4">
        <v>1.52</v>
      </c>
      <c r="I52" s="4">
        <v>2.27</v>
      </c>
      <c r="J52" s="12" t="s">
        <v>15</v>
      </c>
      <c r="L52" s="4" t="s">
        <v>21</v>
      </c>
      <c r="M52" s="4">
        <v>21</v>
      </c>
      <c r="N52" s="4" t="s">
        <v>16</v>
      </c>
      <c r="O52" s="4">
        <v>1.83</v>
      </c>
    </row>
    <row r="53" spans="1:15" x14ac:dyDescent="0.25">
      <c r="A53" s="6">
        <v>44730</v>
      </c>
      <c r="B53" s="4" t="s">
        <v>709</v>
      </c>
      <c r="C53" s="4">
        <v>4.74</v>
      </c>
      <c r="D53" s="4">
        <v>3.49</v>
      </c>
      <c r="E53" s="4">
        <v>1.83</v>
      </c>
      <c r="F53" s="4">
        <v>2.98</v>
      </c>
      <c r="G53" s="4">
        <v>2.2400000000000002</v>
      </c>
      <c r="H53" s="4">
        <v>1.7</v>
      </c>
      <c r="I53" s="4">
        <v>1.97</v>
      </c>
      <c r="J53" s="12" t="s">
        <v>15</v>
      </c>
      <c r="L53" s="4" t="s">
        <v>313</v>
      </c>
      <c r="M53" s="4">
        <v>51</v>
      </c>
      <c r="N53" s="4" t="s">
        <v>17</v>
      </c>
      <c r="O53" s="4">
        <v>0</v>
      </c>
    </row>
    <row r="54" spans="1:15" x14ac:dyDescent="0.25">
      <c r="A54" s="6">
        <v>44730</v>
      </c>
      <c r="B54" s="4" t="s">
        <v>945</v>
      </c>
      <c r="C54" s="4">
        <v>2.89</v>
      </c>
      <c r="D54" s="4">
        <v>2.2999999999999998</v>
      </c>
      <c r="E54" s="4">
        <v>3.03</v>
      </c>
      <c r="F54" s="4">
        <v>2.2999999999999998</v>
      </c>
      <c r="G54" s="4">
        <v>2.64</v>
      </c>
      <c r="H54" s="4">
        <v>1.41</v>
      </c>
      <c r="I54" s="4">
        <v>2.5499999999999998</v>
      </c>
      <c r="J54" s="12" t="s">
        <v>15</v>
      </c>
      <c r="L54" s="4" t="s">
        <v>23</v>
      </c>
      <c r="M54" s="4">
        <v>48</v>
      </c>
      <c r="N54" s="4" t="s">
        <v>662</v>
      </c>
      <c r="O54" s="4">
        <v>0</v>
      </c>
    </row>
    <row r="55" spans="1:15" x14ac:dyDescent="0.25">
      <c r="A55" s="6">
        <v>44730</v>
      </c>
      <c r="B55" s="4" t="s">
        <v>710</v>
      </c>
      <c r="C55" s="4">
        <v>1.83</v>
      </c>
      <c r="D55" s="4">
        <v>3.75</v>
      </c>
      <c r="E55" s="4">
        <v>4.6399999999999997</v>
      </c>
      <c r="F55" s="4">
        <v>3.31</v>
      </c>
      <c r="G55" s="4">
        <v>2.11</v>
      </c>
      <c r="H55" s="4">
        <v>1.79</v>
      </c>
      <c r="I55" s="4">
        <v>1.85</v>
      </c>
      <c r="J55" s="12" t="s">
        <v>15</v>
      </c>
      <c r="L55" s="4" t="s">
        <v>25</v>
      </c>
      <c r="M55" s="4">
        <v>27</v>
      </c>
      <c r="N55" s="4" t="s">
        <v>17</v>
      </c>
      <c r="O55" s="4">
        <v>0</v>
      </c>
    </row>
    <row r="56" spans="1:15" x14ac:dyDescent="0.25">
      <c r="A56" s="6">
        <v>44730</v>
      </c>
      <c r="B56" s="4" t="s">
        <v>711</v>
      </c>
      <c r="C56" s="4">
        <v>2.68</v>
      </c>
      <c r="D56" s="4">
        <v>3.02</v>
      </c>
      <c r="E56" s="4">
        <v>3.09</v>
      </c>
      <c r="F56" s="4">
        <v>2.46</v>
      </c>
      <c r="G56" s="4">
        <v>2.79</v>
      </c>
      <c r="H56" s="4">
        <v>1.48</v>
      </c>
      <c r="I56" s="4">
        <v>2.4300000000000002</v>
      </c>
      <c r="J56" s="12" t="s">
        <v>15</v>
      </c>
      <c r="L56" s="4" t="s">
        <v>313</v>
      </c>
      <c r="M56" s="4">
        <v>22</v>
      </c>
      <c r="N56" s="4" t="s">
        <v>17</v>
      </c>
      <c r="O56" s="4">
        <v>0</v>
      </c>
    </row>
    <row r="57" spans="1:15" x14ac:dyDescent="0.25">
      <c r="A57" s="6">
        <v>44730</v>
      </c>
      <c r="B57" s="4" t="s">
        <v>712</v>
      </c>
      <c r="C57" s="4">
        <v>3.69</v>
      </c>
      <c r="D57" s="4">
        <v>2.86</v>
      </c>
      <c r="E57" s="4">
        <v>2.4300000000000002</v>
      </c>
      <c r="F57" s="4">
        <v>2.23</v>
      </c>
      <c r="G57" s="4">
        <v>3.09</v>
      </c>
      <c r="H57" s="4">
        <v>1.39</v>
      </c>
      <c r="I57" s="4">
        <v>2.71</v>
      </c>
      <c r="J57" s="12" t="s">
        <v>15</v>
      </c>
      <c r="L57" s="4" t="s">
        <v>21</v>
      </c>
      <c r="M57" s="4">
        <v>40</v>
      </c>
      <c r="N57" s="4" t="s">
        <v>16</v>
      </c>
      <c r="O57" s="4">
        <v>2.13</v>
      </c>
    </row>
    <row r="58" spans="1:15" x14ac:dyDescent="0.25">
      <c r="A58" s="6">
        <v>44731</v>
      </c>
      <c r="B58" s="37" t="s">
        <v>701</v>
      </c>
      <c r="C58" s="4">
        <v>2.69</v>
      </c>
      <c r="D58" s="4">
        <v>3.16</v>
      </c>
      <c r="E58" s="4">
        <v>2.65</v>
      </c>
      <c r="F58" s="4">
        <v>2.35</v>
      </c>
      <c r="G58" s="4">
        <v>2.13</v>
      </c>
      <c r="H58" s="4">
        <v>1.71</v>
      </c>
      <c r="I58" s="4">
        <v>1.87</v>
      </c>
      <c r="J58" s="12" t="s">
        <v>15</v>
      </c>
      <c r="L58" s="4" t="s">
        <v>20</v>
      </c>
      <c r="M58" s="4">
        <v>31</v>
      </c>
      <c r="N58" s="4" t="s">
        <v>702</v>
      </c>
      <c r="O58" s="4">
        <v>2.25</v>
      </c>
    </row>
    <row r="59" spans="1:15" x14ac:dyDescent="0.25">
      <c r="A59" s="6">
        <v>44731</v>
      </c>
      <c r="B59" s="4" t="s">
        <v>713</v>
      </c>
      <c r="C59" s="4">
        <v>1.99</v>
      </c>
      <c r="D59" s="4">
        <v>3.84</v>
      </c>
      <c r="E59" s="4">
        <v>4.42</v>
      </c>
      <c r="F59" s="4">
        <v>3.23</v>
      </c>
      <c r="G59" s="4">
        <v>2.14</v>
      </c>
      <c r="H59" s="4">
        <v>1.75</v>
      </c>
      <c r="I59" s="4">
        <v>1.88</v>
      </c>
      <c r="J59" s="12" t="s">
        <v>15</v>
      </c>
      <c r="L59" s="4" t="s">
        <v>313</v>
      </c>
      <c r="M59" s="4">
        <v>31</v>
      </c>
      <c r="N59" s="38" t="s">
        <v>601</v>
      </c>
      <c r="O59" s="4">
        <v>2.3199999999999998</v>
      </c>
    </row>
    <row r="60" spans="1:15" x14ac:dyDescent="0.25">
      <c r="A60" s="6">
        <v>44731</v>
      </c>
      <c r="B60" s="4" t="s">
        <v>714</v>
      </c>
      <c r="C60" s="4">
        <v>1.98</v>
      </c>
      <c r="D60" s="4">
        <v>3.57</v>
      </c>
      <c r="E60" s="4">
        <v>3.99</v>
      </c>
      <c r="F60" s="4">
        <v>3.64</v>
      </c>
      <c r="G60" s="4">
        <v>1.94</v>
      </c>
      <c r="H60" s="4">
        <v>1.93</v>
      </c>
      <c r="I60" s="4">
        <v>1.7</v>
      </c>
      <c r="J60" s="12" t="s">
        <v>15</v>
      </c>
      <c r="L60" s="4" t="s">
        <v>22</v>
      </c>
      <c r="M60" s="4">
        <v>67</v>
      </c>
      <c r="N60" s="38" t="s">
        <v>595</v>
      </c>
      <c r="O60" s="4">
        <v>2.59</v>
      </c>
    </row>
    <row r="61" spans="1:15" x14ac:dyDescent="0.25">
      <c r="A61" s="6">
        <v>44731</v>
      </c>
      <c r="B61" s="4" t="s">
        <v>715</v>
      </c>
      <c r="C61" s="4">
        <v>1.5</v>
      </c>
      <c r="D61" s="4">
        <v>3.78</v>
      </c>
      <c r="E61" s="4">
        <v>7.49</v>
      </c>
      <c r="F61" s="4">
        <v>404</v>
      </c>
      <c r="G61" s="4">
        <v>2.29</v>
      </c>
      <c r="H61" s="4">
        <v>1.63</v>
      </c>
      <c r="I61" s="4">
        <v>2.0299999999999998</v>
      </c>
      <c r="J61" s="12" t="s">
        <v>15</v>
      </c>
      <c r="L61" s="4" t="s">
        <v>22</v>
      </c>
      <c r="M61" s="4">
        <v>57</v>
      </c>
      <c r="N61" s="4" t="s">
        <v>660</v>
      </c>
      <c r="O61" s="4">
        <v>2.6</v>
      </c>
    </row>
    <row r="62" spans="1:15" x14ac:dyDescent="0.25">
      <c r="A62" s="6">
        <v>44731</v>
      </c>
      <c r="B62" s="4" t="s">
        <v>716</v>
      </c>
      <c r="C62" s="4">
        <v>2.02</v>
      </c>
      <c r="D62" s="4">
        <v>2.76</v>
      </c>
      <c r="E62" s="4">
        <v>3.92</v>
      </c>
      <c r="F62" s="4">
        <v>404</v>
      </c>
      <c r="G62" s="4">
        <v>2.2599999999999998</v>
      </c>
      <c r="H62" s="4">
        <v>1.57</v>
      </c>
      <c r="I62" s="4">
        <v>2</v>
      </c>
      <c r="J62" s="12" t="s">
        <v>15</v>
      </c>
      <c r="L62" s="4" t="s">
        <v>28</v>
      </c>
      <c r="M62" s="4">
        <v>59</v>
      </c>
      <c r="N62" s="4" t="s">
        <v>662</v>
      </c>
      <c r="O62" s="4">
        <v>0</v>
      </c>
    </row>
    <row r="63" spans="1:15" x14ac:dyDescent="0.25">
      <c r="A63" s="6">
        <v>44731</v>
      </c>
      <c r="B63" s="4" t="s">
        <v>703</v>
      </c>
      <c r="C63" s="4">
        <v>2.93</v>
      </c>
      <c r="D63" s="4">
        <v>3.09</v>
      </c>
      <c r="E63" s="4">
        <v>2.72</v>
      </c>
      <c r="F63" s="4">
        <v>2.5099999999999998</v>
      </c>
      <c r="G63" s="4">
        <v>2.61</v>
      </c>
      <c r="H63" s="4">
        <v>1.53</v>
      </c>
      <c r="I63" s="4">
        <v>2.29</v>
      </c>
      <c r="J63" s="12" t="s">
        <v>15</v>
      </c>
      <c r="L63" s="4" t="s">
        <v>29</v>
      </c>
      <c r="M63" s="4">
        <v>68</v>
      </c>
      <c r="N63" s="38" t="s">
        <v>595</v>
      </c>
      <c r="O63" s="4">
        <v>1.82</v>
      </c>
    </row>
    <row r="64" spans="1:15" x14ac:dyDescent="0.25">
      <c r="A64" s="6">
        <v>44731</v>
      </c>
      <c r="B64" s="4" t="s">
        <v>717</v>
      </c>
      <c r="C64" s="4">
        <v>1.73</v>
      </c>
      <c r="D64" s="4">
        <v>3.78</v>
      </c>
      <c r="E64" s="4">
        <v>5.18</v>
      </c>
      <c r="F64" s="4">
        <v>3.14</v>
      </c>
      <c r="G64" s="4">
        <v>2.1800000000000002</v>
      </c>
      <c r="H64" s="4">
        <v>1.72</v>
      </c>
      <c r="I64" s="4">
        <v>1.91</v>
      </c>
      <c r="J64" s="12" t="s">
        <v>15</v>
      </c>
      <c r="L64" s="4" t="s">
        <v>20</v>
      </c>
      <c r="M64" s="4">
        <v>60</v>
      </c>
      <c r="N64" s="38" t="s">
        <v>601</v>
      </c>
      <c r="O64" s="38">
        <v>1.56</v>
      </c>
    </row>
    <row r="65" spans="1:15" x14ac:dyDescent="0.25">
      <c r="A65" s="6">
        <v>44731</v>
      </c>
      <c r="B65" s="4" t="s">
        <v>718</v>
      </c>
      <c r="C65" s="4">
        <v>2.13</v>
      </c>
      <c r="D65" s="4">
        <v>3.37</v>
      </c>
      <c r="E65" s="4">
        <v>3.75</v>
      </c>
      <c r="F65" s="4">
        <v>3.45</v>
      </c>
      <c r="G65" s="4">
        <v>2.02</v>
      </c>
      <c r="H65" s="4">
        <v>1.85</v>
      </c>
      <c r="I65" s="4">
        <v>1.77</v>
      </c>
      <c r="J65" s="12" t="s">
        <v>15</v>
      </c>
      <c r="L65" s="4" t="s">
        <v>20</v>
      </c>
      <c r="M65" s="4">
        <v>55</v>
      </c>
      <c r="N65" s="4" t="s">
        <v>719</v>
      </c>
      <c r="O65" s="4">
        <v>0</v>
      </c>
    </row>
    <row r="66" spans="1:15" x14ac:dyDescent="0.25">
      <c r="A66" s="6">
        <v>44731</v>
      </c>
      <c r="B66" s="4" t="s">
        <v>720</v>
      </c>
      <c r="C66" s="4">
        <v>2.34</v>
      </c>
      <c r="D66" s="4">
        <v>3.17</v>
      </c>
      <c r="E66" s="4">
        <v>3.43</v>
      </c>
      <c r="F66" s="4">
        <v>3.02</v>
      </c>
      <c r="G66" s="4">
        <v>2.25</v>
      </c>
      <c r="H66" s="4">
        <v>1.68</v>
      </c>
      <c r="I66" s="4">
        <v>1.98</v>
      </c>
      <c r="J66" s="12" t="s">
        <v>15</v>
      </c>
      <c r="L66" s="4" t="s">
        <v>312</v>
      </c>
      <c r="M66" s="4">
        <v>71</v>
      </c>
      <c r="N66" s="4" t="s">
        <v>595</v>
      </c>
      <c r="O66" s="4">
        <v>2.27</v>
      </c>
    </row>
    <row r="67" spans="1:15" x14ac:dyDescent="0.25">
      <c r="A67" s="6">
        <v>44731</v>
      </c>
      <c r="B67" s="4" t="s">
        <v>721</v>
      </c>
      <c r="C67" s="4">
        <v>2.16</v>
      </c>
      <c r="D67" s="4">
        <v>3.17</v>
      </c>
      <c r="E67" s="4">
        <v>3.74</v>
      </c>
      <c r="F67" s="4">
        <v>2.68</v>
      </c>
      <c r="G67" s="4">
        <v>2.44</v>
      </c>
      <c r="H67" s="4">
        <v>1.59</v>
      </c>
      <c r="I67" s="4">
        <v>2.12</v>
      </c>
      <c r="J67" s="12" t="s">
        <v>15</v>
      </c>
      <c r="L67" s="4" t="s">
        <v>28</v>
      </c>
      <c r="M67" s="4">
        <v>31</v>
      </c>
      <c r="N67" s="4" t="s">
        <v>719</v>
      </c>
      <c r="O67" s="4">
        <v>0</v>
      </c>
    </row>
    <row r="68" spans="1:15" x14ac:dyDescent="0.25">
      <c r="A68" s="6">
        <v>44732</v>
      </c>
      <c r="B68" s="38" t="s">
        <v>722</v>
      </c>
      <c r="C68" s="4">
        <v>2.15</v>
      </c>
      <c r="D68" s="4">
        <v>2.97</v>
      </c>
      <c r="E68" s="4">
        <v>4.32</v>
      </c>
      <c r="F68" s="4">
        <v>2.29</v>
      </c>
      <c r="G68" s="4">
        <v>2.99</v>
      </c>
      <c r="H68" s="4">
        <v>1.41</v>
      </c>
      <c r="I68" s="4">
        <v>2.63</v>
      </c>
      <c r="J68" s="12" t="s">
        <v>15</v>
      </c>
      <c r="L68" s="4" t="s">
        <v>19</v>
      </c>
      <c r="M68" s="4">
        <v>37</v>
      </c>
      <c r="N68" s="4" t="s">
        <v>628</v>
      </c>
      <c r="O68" s="4">
        <v>2.09</v>
      </c>
    </row>
    <row r="69" spans="1:15" x14ac:dyDescent="0.25">
      <c r="A69" s="6">
        <v>44732</v>
      </c>
      <c r="B69" s="4" t="s">
        <v>723</v>
      </c>
      <c r="C69" s="4">
        <v>606</v>
      </c>
      <c r="D69" s="4">
        <v>606</v>
      </c>
      <c r="E69" s="4">
        <v>606</v>
      </c>
      <c r="F69" s="4">
        <v>606</v>
      </c>
      <c r="G69" s="4">
        <v>606</v>
      </c>
      <c r="H69" s="4">
        <v>606</v>
      </c>
      <c r="I69" s="4">
        <v>606</v>
      </c>
      <c r="J69" s="12" t="s">
        <v>15</v>
      </c>
      <c r="L69" s="4">
        <v>606</v>
      </c>
      <c r="M69" s="4">
        <v>30</v>
      </c>
      <c r="N69" s="36" t="s">
        <v>536</v>
      </c>
      <c r="O69" s="4">
        <v>0</v>
      </c>
    </row>
    <row r="70" spans="1:15" x14ac:dyDescent="0.25">
      <c r="A70" s="6">
        <v>44732</v>
      </c>
      <c r="B70" s="4" t="s">
        <v>724</v>
      </c>
      <c r="C70" s="4">
        <v>3.54</v>
      </c>
      <c r="D70" s="4">
        <v>3.37</v>
      </c>
      <c r="E70" s="4">
        <v>2.15</v>
      </c>
      <c r="F70" s="4">
        <v>3.29</v>
      </c>
      <c r="G70" s="37">
        <v>2.0699999999999998</v>
      </c>
      <c r="H70" s="4">
        <v>1.77</v>
      </c>
      <c r="I70" s="4">
        <v>1.82</v>
      </c>
      <c r="J70" s="12" t="s">
        <v>15</v>
      </c>
      <c r="L70" s="4" t="s">
        <v>312</v>
      </c>
      <c r="M70" s="4">
        <v>29</v>
      </c>
      <c r="N70" s="4" t="s">
        <v>555</v>
      </c>
      <c r="O70" s="4">
        <v>0</v>
      </c>
    </row>
    <row r="71" spans="1:15" x14ac:dyDescent="0.25">
      <c r="A71" s="6">
        <v>44732</v>
      </c>
      <c r="B71" s="4" t="s">
        <v>725</v>
      </c>
      <c r="C71" s="4">
        <v>7.28</v>
      </c>
      <c r="D71" s="4">
        <v>3.25</v>
      </c>
      <c r="E71" s="4">
        <v>1.47</v>
      </c>
      <c r="F71" s="4">
        <v>2.44</v>
      </c>
      <c r="G71" s="4">
        <v>2.44</v>
      </c>
      <c r="H71" s="4">
        <v>1.46</v>
      </c>
      <c r="I71" s="4">
        <v>2.16</v>
      </c>
      <c r="J71" s="12" t="s">
        <v>15</v>
      </c>
      <c r="L71" s="4" t="s">
        <v>311</v>
      </c>
      <c r="M71" s="4">
        <v>37</v>
      </c>
      <c r="N71" s="4" t="s">
        <v>638</v>
      </c>
      <c r="O71" s="4">
        <v>0</v>
      </c>
    </row>
    <row r="72" spans="1:15" x14ac:dyDescent="0.25">
      <c r="A72" s="6">
        <v>44733</v>
      </c>
      <c r="B72" s="4" t="s">
        <v>723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2" t="s">
        <v>15</v>
      </c>
      <c r="L72" s="4">
        <v>606</v>
      </c>
      <c r="M72" s="4">
        <v>30</v>
      </c>
      <c r="N72" s="36" t="s">
        <v>536</v>
      </c>
      <c r="O72" s="4">
        <v>0</v>
      </c>
    </row>
    <row r="73" spans="1:15" x14ac:dyDescent="0.25">
      <c r="A73" s="6">
        <v>44733</v>
      </c>
      <c r="B73" s="4" t="s">
        <v>726</v>
      </c>
      <c r="C73" s="4">
        <v>606</v>
      </c>
      <c r="D73" s="4">
        <v>606</v>
      </c>
      <c r="E73" s="4">
        <v>606</v>
      </c>
      <c r="F73" s="4">
        <v>606</v>
      </c>
      <c r="G73" s="4">
        <v>606</v>
      </c>
      <c r="H73" s="4">
        <v>606</v>
      </c>
      <c r="I73" s="4">
        <v>606</v>
      </c>
      <c r="J73" s="12" t="s">
        <v>15</v>
      </c>
      <c r="L73" s="4" t="s">
        <v>312</v>
      </c>
      <c r="M73" s="4">
        <v>29</v>
      </c>
      <c r="N73" s="4" t="s">
        <v>555</v>
      </c>
      <c r="O73" s="4">
        <v>0</v>
      </c>
    </row>
    <row r="74" spans="1:15" x14ac:dyDescent="0.25">
      <c r="A74" s="6">
        <v>44734</v>
      </c>
      <c r="B74" s="4" t="s">
        <v>727</v>
      </c>
      <c r="C74" s="4">
        <v>1.83</v>
      </c>
      <c r="D74" s="4">
        <v>3.43</v>
      </c>
      <c r="E74" s="4">
        <v>4.79</v>
      </c>
      <c r="F74" s="4">
        <v>3.17</v>
      </c>
      <c r="G74" s="4">
        <v>2.12</v>
      </c>
      <c r="H74" s="4">
        <v>1.74</v>
      </c>
      <c r="I74" s="4">
        <v>1.86</v>
      </c>
      <c r="J74" s="12" t="s">
        <v>15</v>
      </c>
      <c r="L74" s="4" t="s">
        <v>26</v>
      </c>
      <c r="M74" s="4">
        <v>32</v>
      </c>
      <c r="N74" s="4" t="s">
        <v>555</v>
      </c>
      <c r="O74" s="4">
        <v>0</v>
      </c>
    </row>
    <row r="75" spans="1:15" x14ac:dyDescent="0.25">
      <c r="A75" s="6">
        <v>44736</v>
      </c>
      <c r="B75" s="4" t="s">
        <v>728</v>
      </c>
      <c r="C75" s="4">
        <v>1.98</v>
      </c>
      <c r="D75" s="4">
        <v>3.06</v>
      </c>
      <c r="E75" s="4">
        <v>4.3</v>
      </c>
      <c r="F75" s="4">
        <v>2.67</v>
      </c>
      <c r="G75" s="4">
        <v>2.23</v>
      </c>
      <c r="H75" s="4">
        <v>1.66</v>
      </c>
      <c r="I75" s="4">
        <v>1.96</v>
      </c>
      <c r="J75" s="12" t="s">
        <v>15</v>
      </c>
      <c r="L75" s="4" t="s">
        <v>27</v>
      </c>
      <c r="M75" s="4">
        <v>23</v>
      </c>
      <c r="N75" s="37" t="s">
        <v>656</v>
      </c>
      <c r="O75" s="4">
        <v>0</v>
      </c>
    </row>
    <row r="76" spans="1:15" x14ac:dyDescent="0.25">
      <c r="A76" s="6">
        <v>44736</v>
      </c>
      <c r="B76" s="37" t="s">
        <v>729</v>
      </c>
      <c r="C76" s="4">
        <v>1.65</v>
      </c>
      <c r="D76" s="4">
        <v>3.63</v>
      </c>
      <c r="E76" s="4">
        <v>6.47</v>
      </c>
      <c r="F76" s="4">
        <v>2.96</v>
      </c>
      <c r="G76" s="4">
        <v>2.36</v>
      </c>
      <c r="H76" s="4">
        <v>1.63</v>
      </c>
      <c r="I76" s="4">
        <v>2.0499999999999998</v>
      </c>
      <c r="J76" s="12" t="s">
        <v>15</v>
      </c>
      <c r="L76" s="4" t="s">
        <v>24</v>
      </c>
      <c r="M76" s="4">
        <v>60</v>
      </c>
      <c r="N76" s="4" t="s">
        <v>542</v>
      </c>
      <c r="O76" s="37">
        <v>1.43</v>
      </c>
    </row>
    <row r="77" spans="1:15" x14ac:dyDescent="0.25">
      <c r="A77" s="6">
        <v>44737</v>
      </c>
      <c r="B77" s="4" t="s">
        <v>730</v>
      </c>
      <c r="C77" s="4">
        <v>2.56</v>
      </c>
      <c r="D77" s="4">
        <v>3.11</v>
      </c>
      <c r="E77" s="4">
        <v>3.02</v>
      </c>
      <c r="F77" s="4">
        <v>2.8</v>
      </c>
      <c r="G77" s="4">
        <v>2.3199999999999998</v>
      </c>
      <c r="H77" s="4">
        <v>1.62</v>
      </c>
      <c r="I77" s="4">
        <v>2.04</v>
      </c>
      <c r="J77" s="12" t="s">
        <v>15</v>
      </c>
      <c r="L77" s="4" t="s">
        <v>20</v>
      </c>
      <c r="M77" s="4">
        <v>35</v>
      </c>
      <c r="N77" s="4" t="s">
        <v>555</v>
      </c>
      <c r="O77" s="4">
        <v>0</v>
      </c>
    </row>
    <row r="78" spans="1:15" x14ac:dyDescent="0.25">
      <c r="A78" s="6">
        <v>44737</v>
      </c>
      <c r="B78" s="4" t="s">
        <v>731</v>
      </c>
      <c r="C78" s="4">
        <v>3.33</v>
      </c>
      <c r="D78" s="4">
        <v>3.11</v>
      </c>
      <c r="E78" s="4">
        <v>2.4300000000000002</v>
      </c>
      <c r="F78" s="4">
        <v>2.66</v>
      </c>
      <c r="G78" s="4">
        <v>2.54</v>
      </c>
      <c r="H78" s="4">
        <v>1.55</v>
      </c>
      <c r="I78" s="4">
        <v>2.2000000000000002</v>
      </c>
      <c r="J78" s="12" t="s">
        <v>15</v>
      </c>
      <c r="L78" s="4" t="s">
        <v>766</v>
      </c>
      <c r="M78" s="4">
        <v>43</v>
      </c>
      <c r="N78" s="38" t="s">
        <v>595</v>
      </c>
      <c r="O78" s="4">
        <v>2.25</v>
      </c>
    </row>
    <row r="79" spans="1:15" x14ac:dyDescent="0.25">
      <c r="A79" s="6">
        <v>44737</v>
      </c>
      <c r="B79" s="4" t="s">
        <v>732</v>
      </c>
      <c r="C79" s="4">
        <v>3.19</v>
      </c>
      <c r="D79" s="4">
        <v>3.15</v>
      </c>
      <c r="E79" s="4">
        <v>2.31</v>
      </c>
      <c r="F79" s="4">
        <v>2.69</v>
      </c>
      <c r="G79" s="4">
        <v>2.2200000000000002</v>
      </c>
      <c r="H79" s="4">
        <v>1.66</v>
      </c>
      <c r="I79" s="4">
        <v>1.98</v>
      </c>
      <c r="J79" s="12" t="s">
        <v>15</v>
      </c>
      <c r="L79" s="4" t="s">
        <v>27</v>
      </c>
      <c r="M79" s="4">
        <v>62</v>
      </c>
      <c r="N79" s="37" t="s">
        <v>671</v>
      </c>
      <c r="O79" s="4">
        <v>0</v>
      </c>
    </row>
    <row r="80" spans="1:15" x14ac:dyDescent="0.25">
      <c r="A80" s="6">
        <v>44737</v>
      </c>
      <c r="B80" s="4" t="s">
        <v>733</v>
      </c>
      <c r="C80" s="4">
        <v>2.35</v>
      </c>
      <c r="D80" s="4">
        <v>2.52</v>
      </c>
      <c r="E80" s="4">
        <v>3.46</v>
      </c>
      <c r="F80" s="4">
        <v>2.39</v>
      </c>
      <c r="G80" s="4">
        <v>2.69</v>
      </c>
      <c r="H80" s="4">
        <v>1.4</v>
      </c>
      <c r="I80" s="4">
        <v>2.36</v>
      </c>
      <c r="J80" s="12" t="s">
        <v>15</v>
      </c>
      <c r="L80" s="4" t="s">
        <v>19</v>
      </c>
      <c r="M80" s="4">
        <v>23</v>
      </c>
      <c r="N80" s="4" t="s">
        <v>662</v>
      </c>
      <c r="O80" s="4">
        <v>0</v>
      </c>
    </row>
    <row r="81" spans="1:15" x14ac:dyDescent="0.25">
      <c r="A81" s="6">
        <v>44737</v>
      </c>
      <c r="B81" s="4" t="s">
        <v>734</v>
      </c>
      <c r="C81" s="4">
        <v>2.04</v>
      </c>
      <c r="D81" s="4">
        <v>3.4</v>
      </c>
      <c r="E81" s="4">
        <v>3.99</v>
      </c>
      <c r="F81" s="4">
        <v>2.94</v>
      </c>
      <c r="G81" s="4">
        <v>2.2400000000000002</v>
      </c>
      <c r="H81" s="4">
        <v>1.69</v>
      </c>
      <c r="I81" s="4">
        <v>1.97</v>
      </c>
      <c r="J81" s="12" t="s">
        <v>15</v>
      </c>
      <c r="L81" s="4" t="s">
        <v>21</v>
      </c>
      <c r="M81" s="4">
        <v>32</v>
      </c>
      <c r="N81" s="4" t="s">
        <v>384</v>
      </c>
      <c r="O81" s="4">
        <v>2.0499999999999998</v>
      </c>
    </row>
    <row r="82" spans="1:15" x14ac:dyDescent="0.25">
      <c r="A82" s="6">
        <v>44737</v>
      </c>
      <c r="B82" s="4" t="s">
        <v>735</v>
      </c>
      <c r="C82" s="4">
        <v>2.08</v>
      </c>
      <c r="D82" s="4">
        <v>2.63</v>
      </c>
      <c r="E82" s="4">
        <v>3.97</v>
      </c>
      <c r="F82" s="4">
        <v>2.2000000000000002</v>
      </c>
      <c r="G82" s="4">
        <v>404</v>
      </c>
      <c r="H82" s="4">
        <v>404</v>
      </c>
      <c r="I82" s="4">
        <v>2.48</v>
      </c>
      <c r="J82" s="12" t="s">
        <v>15</v>
      </c>
      <c r="L82" s="4" t="s">
        <v>20</v>
      </c>
      <c r="M82" s="4">
        <v>27</v>
      </c>
      <c r="N82" s="4" t="s">
        <v>638</v>
      </c>
      <c r="O82" s="4">
        <v>0</v>
      </c>
    </row>
    <row r="83" spans="1:15" x14ac:dyDescent="0.25">
      <c r="A83" s="6">
        <v>44737</v>
      </c>
      <c r="B83" s="4" t="s">
        <v>736</v>
      </c>
      <c r="C83" s="4">
        <v>2.61</v>
      </c>
      <c r="D83" s="4">
        <v>3.2</v>
      </c>
      <c r="E83" s="4">
        <v>2.97</v>
      </c>
      <c r="F83" s="4">
        <v>3.22</v>
      </c>
      <c r="G83" s="4">
        <v>2.14</v>
      </c>
      <c r="H83" s="4">
        <v>1.75</v>
      </c>
      <c r="I83" s="4">
        <v>1.88</v>
      </c>
      <c r="J83" s="12" t="s">
        <v>15</v>
      </c>
      <c r="L83" s="4" t="s">
        <v>19</v>
      </c>
      <c r="M83" s="4">
        <v>55</v>
      </c>
      <c r="N83" s="4" t="s">
        <v>384</v>
      </c>
      <c r="O83" s="4">
        <v>2.2000000000000002</v>
      </c>
    </row>
    <row r="84" spans="1:15" x14ac:dyDescent="0.25">
      <c r="A84" s="6">
        <v>44737</v>
      </c>
      <c r="B84" s="4" t="s">
        <v>737</v>
      </c>
      <c r="C84" s="4">
        <v>2.19</v>
      </c>
      <c r="D84" s="4">
        <v>2.83</v>
      </c>
      <c r="E84" s="4">
        <v>3.32</v>
      </c>
      <c r="F84" s="4">
        <v>2.48</v>
      </c>
      <c r="G84" s="4">
        <v>2.2599999999999998</v>
      </c>
      <c r="H84" s="4">
        <v>1.57</v>
      </c>
      <c r="I84" s="4">
        <v>2.0099999999999998</v>
      </c>
      <c r="J84" s="12" t="s">
        <v>15</v>
      </c>
      <c r="L84" s="4" t="s">
        <v>312</v>
      </c>
      <c r="M84" s="4">
        <v>57</v>
      </c>
      <c r="N84" s="4" t="s">
        <v>638</v>
      </c>
      <c r="O84" s="4">
        <v>0</v>
      </c>
    </row>
    <row r="85" spans="1:15" x14ac:dyDescent="0.25">
      <c r="A85" s="6">
        <v>44737</v>
      </c>
      <c r="B85" s="4" t="s">
        <v>738</v>
      </c>
      <c r="C85" s="4">
        <v>2.38</v>
      </c>
      <c r="D85" s="4">
        <v>2.39</v>
      </c>
      <c r="E85" s="4">
        <v>3.65</v>
      </c>
      <c r="F85" s="4">
        <v>1.98</v>
      </c>
      <c r="G85" s="4">
        <v>404</v>
      </c>
      <c r="H85" s="4">
        <v>404</v>
      </c>
      <c r="I85" s="4">
        <v>2.83</v>
      </c>
      <c r="J85" s="12" t="s">
        <v>15</v>
      </c>
      <c r="L85" s="4" t="s">
        <v>21</v>
      </c>
      <c r="M85" s="4">
        <v>21</v>
      </c>
      <c r="N85" s="4" t="s">
        <v>662</v>
      </c>
      <c r="O85" s="4">
        <v>0</v>
      </c>
    </row>
    <row r="86" spans="1:15" x14ac:dyDescent="0.25">
      <c r="A86" s="6">
        <v>44737</v>
      </c>
      <c r="B86" s="4" t="s">
        <v>739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2" t="s">
        <v>15</v>
      </c>
      <c r="L86" s="4">
        <v>606</v>
      </c>
      <c r="M86" s="4">
        <v>39</v>
      </c>
      <c r="N86" s="36" t="s">
        <v>535</v>
      </c>
      <c r="O86" s="4">
        <v>0</v>
      </c>
    </row>
    <row r="87" spans="1:15" x14ac:dyDescent="0.25">
      <c r="A87" s="6">
        <v>44737</v>
      </c>
      <c r="B87" s="37" t="s">
        <v>740</v>
      </c>
      <c r="C87" s="37">
        <v>606</v>
      </c>
      <c r="D87" s="37">
        <v>606</v>
      </c>
      <c r="E87" s="37">
        <v>606</v>
      </c>
      <c r="F87" s="37">
        <v>606</v>
      </c>
      <c r="G87" s="37">
        <v>606</v>
      </c>
      <c r="H87" s="37">
        <v>606</v>
      </c>
      <c r="I87" s="37">
        <v>606</v>
      </c>
      <c r="J87" s="12" t="s">
        <v>15</v>
      </c>
      <c r="L87" s="4" t="s">
        <v>24</v>
      </c>
      <c r="M87" s="4">
        <v>60</v>
      </c>
      <c r="N87" s="4" t="s">
        <v>628</v>
      </c>
      <c r="O87" s="4">
        <v>1.43</v>
      </c>
    </row>
    <row r="88" spans="1:15" x14ac:dyDescent="0.25">
      <c r="A88" s="6">
        <v>44738</v>
      </c>
      <c r="B88" s="4" t="s">
        <v>741</v>
      </c>
      <c r="C88" s="4">
        <v>4.9400000000000004</v>
      </c>
      <c r="D88" s="4">
        <v>3.18</v>
      </c>
      <c r="E88" s="4">
        <v>1.83</v>
      </c>
      <c r="F88" s="4">
        <v>404</v>
      </c>
      <c r="G88" s="4">
        <v>2.2999999999999998</v>
      </c>
      <c r="H88" s="4">
        <v>1.61</v>
      </c>
      <c r="I88" s="4">
        <v>2.0299999999999998</v>
      </c>
      <c r="J88" s="12" t="s">
        <v>15</v>
      </c>
      <c r="L88" s="4" t="s">
        <v>29</v>
      </c>
      <c r="M88" s="4">
        <v>27</v>
      </c>
      <c r="N88" s="4" t="s">
        <v>702</v>
      </c>
      <c r="O88" s="37">
        <v>1.4</v>
      </c>
    </row>
    <row r="89" spans="1:15" x14ac:dyDescent="0.25">
      <c r="A89" s="6">
        <v>44738</v>
      </c>
      <c r="B89" s="4" t="s">
        <v>742</v>
      </c>
      <c r="C89" s="4">
        <v>3.19</v>
      </c>
      <c r="D89" s="4">
        <v>3.06</v>
      </c>
      <c r="E89" s="4">
        <v>2.5499999999999998</v>
      </c>
      <c r="F89" s="4">
        <v>2.6</v>
      </c>
      <c r="G89" s="4">
        <v>2.59</v>
      </c>
      <c r="H89" s="4">
        <v>1.53</v>
      </c>
      <c r="I89" s="4">
        <v>2.2599999999999998</v>
      </c>
      <c r="J89" s="12" t="s">
        <v>15</v>
      </c>
      <c r="L89" s="4" t="s">
        <v>28</v>
      </c>
      <c r="M89" s="4">
        <v>24</v>
      </c>
      <c r="N89" s="38" t="s">
        <v>601</v>
      </c>
      <c r="O89" s="4">
        <v>2.09</v>
      </c>
    </row>
    <row r="90" spans="1:15" x14ac:dyDescent="0.25">
      <c r="A90" s="6">
        <v>44738</v>
      </c>
      <c r="B90" s="4" t="s">
        <v>743</v>
      </c>
      <c r="C90" s="4">
        <v>2.0299999999999998</v>
      </c>
      <c r="D90" s="4">
        <v>3.91</v>
      </c>
      <c r="E90" s="4">
        <v>3.49</v>
      </c>
      <c r="F90" s="4">
        <v>4.99</v>
      </c>
      <c r="G90" s="4">
        <v>1.61</v>
      </c>
      <c r="H90" s="4">
        <v>2.42</v>
      </c>
      <c r="I90" s="4">
        <v>1.52</v>
      </c>
      <c r="J90" s="12" t="s">
        <v>15</v>
      </c>
      <c r="L90" s="4" t="s">
        <v>20</v>
      </c>
      <c r="M90" s="4">
        <v>23</v>
      </c>
      <c r="N90" s="38" t="s">
        <v>17</v>
      </c>
      <c r="O90" s="4">
        <v>0</v>
      </c>
    </row>
    <row r="91" spans="1:15" x14ac:dyDescent="0.25">
      <c r="A91" s="6">
        <v>44738</v>
      </c>
      <c r="B91" s="4" t="s">
        <v>744</v>
      </c>
      <c r="C91" s="4">
        <v>1.95</v>
      </c>
      <c r="D91" s="4">
        <v>3.33</v>
      </c>
      <c r="E91" s="4">
        <v>4.5</v>
      </c>
      <c r="F91" s="4">
        <v>3.06</v>
      </c>
      <c r="G91" s="4">
        <v>2.2400000000000002</v>
      </c>
      <c r="H91" s="4">
        <v>1.69</v>
      </c>
      <c r="I91" s="4">
        <v>1.96</v>
      </c>
      <c r="J91" s="12" t="s">
        <v>15</v>
      </c>
      <c r="L91" s="4" t="s">
        <v>21</v>
      </c>
      <c r="M91" s="4">
        <v>34</v>
      </c>
      <c r="N91" s="38" t="s">
        <v>595</v>
      </c>
      <c r="O91" s="4">
        <v>2.6</v>
      </c>
    </row>
    <row r="92" spans="1:15" x14ac:dyDescent="0.25">
      <c r="A92" s="6">
        <v>44738</v>
      </c>
      <c r="B92" s="4" t="s">
        <v>745</v>
      </c>
      <c r="C92" s="4">
        <v>2.0099999999999998</v>
      </c>
      <c r="D92" s="4">
        <v>3.52</v>
      </c>
      <c r="E92" s="4">
        <v>4.03</v>
      </c>
      <c r="F92" s="4">
        <v>3.56</v>
      </c>
      <c r="G92" s="4">
        <v>1.99</v>
      </c>
      <c r="H92" s="4">
        <v>1.9</v>
      </c>
      <c r="I92" s="4">
        <v>1.74</v>
      </c>
      <c r="J92" s="12" t="s">
        <v>15</v>
      </c>
      <c r="L92" s="4" t="s">
        <v>21</v>
      </c>
      <c r="M92" s="4">
        <v>38</v>
      </c>
      <c r="N92" s="4" t="s">
        <v>17</v>
      </c>
      <c r="O92" s="4">
        <v>0</v>
      </c>
    </row>
    <row r="93" spans="1:15" x14ac:dyDescent="0.25">
      <c r="A93" s="6">
        <v>44738</v>
      </c>
      <c r="B93" s="4" t="s">
        <v>746</v>
      </c>
      <c r="C93" s="4">
        <v>2.46</v>
      </c>
      <c r="D93" s="4">
        <v>2.8</v>
      </c>
      <c r="E93" s="4">
        <v>3.32</v>
      </c>
      <c r="F93" s="4">
        <v>2.2599999999999998</v>
      </c>
      <c r="G93" s="4">
        <v>2.7</v>
      </c>
      <c r="H93" s="4">
        <v>1.45</v>
      </c>
      <c r="I93" s="4">
        <v>2.6</v>
      </c>
      <c r="J93" s="12" t="s">
        <v>15</v>
      </c>
      <c r="L93" s="4" t="s">
        <v>23</v>
      </c>
      <c r="M93" s="4">
        <v>50</v>
      </c>
      <c r="N93" s="36" t="s">
        <v>656</v>
      </c>
      <c r="O93" s="4">
        <v>0</v>
      </c>
    </row>
    <row r="94" spans="1:15" x14ac:dyDescent="0.25">
      <c r="A94" s="6">
        <v>44738</v>
      </c>
      <c r="B94" s="4" t="s">
        <v>747</v>
      </c>
      <c r="C94" s="4">
        <v>4.25</v>
      </c>
      <c r="D94" s="4">
        <v>3.56</v>
      </c>
      <c r="E94" s="4">
        <v>1.55</v>
      </c>
      <c r="F94" s="4">
        <v>404</v>
      </c>
      <c r="G94" s="4">
        <v>1.72</v>
      </c>
      <c r="H94" s="4">
        <v>1.93</v>
      </c>
      <c r="I94" s="4">
        <v>1.53</v>
      </c>
      <c r="J94" s="12" t="s">
        <v>15</v>
      </c>
      <c r="L94" s="4" t="s">
        <v>22</v>
      </c>
      <c r="M94" s="4">
        <v>64</v>
      </c>
      <c r="N94" s="37" t="s">
        <v>638</v>
      </c>
      <c r="O94" s="4">
        <v>0</v>
      </c>
    </row>
    <row r="95" spans="1:15" x14ac:dyDescent="0.25">
      <c r="A95" s="6">
        <v>44738</v>
      </c>
      <c r="B95" s="4" t="s">
        <v>748</v>
      </c>
      <c r="C95" s="4">
        <v>2.44</v>
      </c>
      <c r="D95" s="4">
        <v>2.95</v>
      </c>
      <c r="E95" s="4">
        <v>3.16</v>
      </c>
      <c r="F95" s="4">
        <v>2.72</v>
      </c>
      <c r="G95" s="4">
        <v>2.36</v>
      </c>
      <c r="H95" s="4">
        <v>1.57</v>
      </c>
      <c r="I95" s="4">
        <v>2.08</v>
      </c>
      <c r="J95" s="12" t="s">
        <v>15</v>
      </c>
      <c r="L95" s="4" t="s">
        <v>313</v>
      </c>
      <c r="M95" s="4">
        <v>61</v>
      </c>
      <c r="N95" s="36" t="s">
        <v>671</v>
      </c>
      <c r="O95" s="4">
        <v>0</v>
      </c>
    </row>
    <row r="96" spans="1:15" x14ac:dyDescent="0.25">
      <c r="A96" s="6">
        <v>44738</v>
      </c>
      <c r="B96" s="4" t="s">
        <v>749</v>
      </c>
      <c r="C96" s="4">
        <v>2.11</v>
      </c>
      <c r="D96" s="4">
        <v>3.11</v>
      </c>
      <c r="E96" s="4">
        <v>3.73</v>
      </c>
      <c r="F96" s="4">
        <v>2.5499999999999998</v>
      </c>
      <c r="G96" s="4">
        <v>2.25</v>
      </c>
      <c r="H96" s="4">
        <v>1.65</v>
      </c>
      <c r="I96" s="4">
        <v>1.98</v>
      </c>
      <c r="J96" s="12" t="s">
        <v>15</v>
      </c>
      <c r="L96" s="4" t="s">
        <v>20</v>
      </c>
      <c r="M96" s="4">
        <v>13</v>
      </c>
      <c r="N96" s="36" t="s">
        <v>671</v>
      </c>
      <c r="O96" s="4">
        <v>0</v>
      </c>
    </row>
    <row r="97" spans="1:17" x14ac:dyDescent="0.25">
      <c r="A97" s="6">
        <v>44738</v>
      </c>
      <c r="B97" s="4" t="s">
        <v>750</v>
      </c>
      <c r="C97" s="4">
        <v>2.62</v>
      </c>
      <c r="D97" s="4">
        <v>3.12</v>
      </c>
      <c r="E97" s="4">
        <v>3.02</v>
      </c>
      <c r="F97" s="4">
        <v>2.8</v>
      </c>
      <c r="G97" s="4">
        <v>2.46</v>
      </c>
      <c r="H97" s="4">
        <v>1.58</v>
      </c>
      <c r="I97" s="4">
        <v>2.13</v>
      </c>
      <c r="J97" s="12" t="s">
        <v>15</v>
      </c>
      <c r="L97" s="4" t="s">
        <v>313</v>
      </c>
      <c r="M97" s="4">
        <v>37</v>
      </c>
      <c r="N97" s="4" t="s">
        <v>384</v>
      </c>
      <c r="O97" s="4">
        <v>2.7</v>
      </c>
    </row>
    <row r="98" spans="1:17" x14ac:dyDescent="0.25">
      <c r="A98" s="6">
        <v>44738</v>
      </c>
      <c r="B98" s="4" t="s">
        <v>751</v>
      </c>
      <c r="C98" s="4">
        <v>3.34</v>
      </c>
      <c r="D98" s="4">
        <v>3.25</v>
      </c>
      <c r="E98" s="4">
        <v>2.38</v>
      </c>
      <c r="F98" s="4">
        <v>2.84</v>
      </c>
      <c r="G98" s="4">
        <v>2.4</v>
      </c>
      <c r="H98" s="4">
        <v>1.62</v>
      </c>
      <c r="I98" s="4">
        <v>2.1</v>
      </c>
      <c r="J98" s="12" t="s">
        <v>15</v>
      </c>
      <c r="L98" s="4" t="s">
        <v>28</v>
      </c>
      <c r="M98" s="4">
        <v>21</v>
      </c>
      <c r="N98" s="4" t="s">
        <v>17</v>
      </c>
      <c r="O98" s="4">
        <v>0</v>
      </c>
    </row>
    <row r="99" spans="1:17" x14ac:dyDescent="0.25">
      <c r="A99" s="6">
        <v>44738</v>
      </c>
      <c r="B99" s="4" t="s">
        <v>946</v>
      </c>
      <c r="C99" s="4">
        <v>1.38</v>
      </c>
      <c r="D99" s="4">
        <v>3.8</v>
      </c>
      <c r="E99" s="4">
        <v>8.0500000000000007</v>
      </c>
      <c r="F99" s="4">
        <v>2.5299999999999998</v>
      </c>
      <c r="G99" s="4">
        <v>2.06</v>
      </c>
      <c r="H99" s="4">
        <v>1.68</v>
      </c>
      <c r="I99" s="4">
        <v>1.84</v>
      </c>
      <c r="J99" s="12" t="s">
        <v>15</v>
      </c>
      <c r="L99" s="4" t="s">
        <v>22</v>
      </c>
      <c r="M99" s="4">
        <v>29</v>
      </c>
      <c r="N99" s="37" t="s">
        <v>662</v>
      </c>
      <c r="O99" s="4">
        <v>0</v>
      </c>
    </row>
    <row r="100" spans="1:17" x14ac:dyDescent="0.25">
      <c r="A100" s="6">
        <v>44738</v>
      </c>
      <c r="B100" s="4" t="s">
        <v>947</v>
      </c>
      <c r="C100" s="4">
        <v>2.69</v>
      </c>
      <c r="D100" s="4">
        <v>2.48</v>
      </c>
      <c r="E100" s="4">
        <v>2.96</v>
      </c>
      <c r="F100" s="4">
        <v>2.23</v>
      </c>
      <c r="G100" s="4">
        <v>404</v>
      </c>
      <c r="H100" s="4">
        <v>404</v>
      </c>
      <c r="I100" s="4">
        <v>2.4500000000000002</v>
      </c>
      <c r="J100" s="12" t="s">
        <v>15</v>
      </c>
      <c r="L100" s="4" t="s">
        <v>28</v>
      </c>
      <c r="M100" s="4">
        <v>32</v>
      </c>
      <c r="N100" s="37" t="s">
        <v>638</v>
      </c>
      <c r="O100" s="4">
        <v>0</v>
      </c>
    </row>
    <row r="101" spans="1:17" x14ac:dyDescent="0.25">
      <c r="A101" s="6">
        <v>44738</v>
      </c>
      <c r="B101" s="4" t="s">
        <v>752</v>
      </c>
      <c r="C101" s="4">
        <v>4.22</v>
      </c>
      <c r="D101" s="4">
        <v>3.37</v>
      </c>
      <c r="E101" s="4">
        <v>1.99</v>
      </c>
      <c r="F101" s="4">
        <v>2.98</v>
      </c>
      <c r="G101" s="4">
        <v>2.25</v>
      </c>
      <c r="H101" s="4">
        <v>1.68</v>
      </c>
      <c r="I101" s="4">
        <v>1.97</v>
      </c>
      <c r="J101" s="12" t="s">
        <v>15</v>
      </c>
      <c r="L101" s="4" t="s">
        <v>25</v>
      </c>
      <c r="M101" s="4">
        <v>71</v>
      </c>
      <c r="N101" s="4" t="s">
        <v>384</v>
      </c>
      <c r="O101" s="4">
        <v>2.44</v>
      </c>
    </row>
    <row r="102" spans="1:17" x14ac:dyDescent="0.25">
      <c r="A102" s="6">
        <v>44738</v>
      </c>
      <c r="B102" s="4" t="s">
        <v>753</v>
      </c>
      <c r="C102" s="4">
        <v>2.4900000000000002</v>
      </c>
      <c r="D102" s="4">
        <v>3.28</v>
      </c>
      <c r="E102" s="4">
        <v>2.79</v>
      </c>
      <c r="F102" s="4">
        <v>404</v>
      </c>
      <c r="G102" s="4">
        <v>1.85</v>
      </c>
      <c r="H102" s="4">
        <v>2</v>
      </c>
      <c r="I102" s="4">
        <v>1.62</v>
      </c>
      <c r="J102" s="12" t="s">
        <v>15</v>
      </c>
      <c r="L102" s="4" t="s">
        <v>315</v>
      </c>
      <c r="M102" s="4">
        <v>62</v>
      </c>
      <c r="N102" s="4" t="s">
        <v>650</v>
      </c>
      <c r="O102" s="4">
        <v>0</v>
      </c>
    </row>
    <row r="103" spans="1:17" x14ac:dyDescent="0.25">
      <c r="A103" s="6">
        <v>44738</v>
      </c>
      <c r="B103" s="4" t="s">
        <v>754</v>
      </c>
      <c r="C103" s="4">
        <v>1.93</v>
      </c>
      <c r="D103" s="4">
        <v>3.23</v>
      </c>
      <c r="E103" s="4">
        <v>4.8</v>
      </c>
      <c r="F103" s="4">
        <v>2.4700000000000002</v>
      </c>
      <c r="G103" s="4">
        <v>2.74</v>
      </c>
      <c r="H103" s="4">
        <v>1.49</v>
      </c>
      <c r="I103" s="4">
        <v>2.39</v>
      </c>
      <c r="J103" s="12" t="s">
        <v>15</v>
      </c>
      <c r="L103" s="4" t="s">
        <v>20</v>
      </c>
      <c r="M103" s="4">
        <v>16</v>
      </c>
      <c r="N103" s="4" t="s">
        <v>16</v>
      </c>
      <c r="O103" s="4">
        <v>1.91</v>
      </c>
    </row>
    <row r="104" spans="1:17" x14ac:dyDescent="0.25">
      <c r="A104" s="6">
        <v>44738</v>
      </c>
      <c r="B104" s="4" t="s">
        <v>755</v>
      </c>
      <c r="C104" s="4">
        <v>3.04</v>
      </c>
      <c r="D104" s="4">
        <v>3.36</v>
      </c>
      <c r="E104" s="4">
        <v>2.46</v>
      </c>
      <c r="F104" s="4">
        <v>3.29</v>
      </c>
      <c r="G104" s="4">
        <v>2.0699999999999998</v>
      </c>
      <c r="H104" s="4">
        <v>1.8</v>
      </c>
      <c r="I104" s="4">
        <v>1.83</v>
      </c>
      <c r="J104" s="12" t="s">
        <v>15</v>
      </c>
      <c r="L104" s="4" t="s">
        <v>22</v>
      </c>
      <c r="M104" s="4">
        <v>69</v>
      </c>
      <c r="N104" s="4" t="s">
        <v>16</v>
      </c>
      <c r="O104" s="4">
        <v>2.46</v>
      </c>
    </row>
    <row r="105" spans="1:17" x14ac:dyDescent="0.25">
      <c r="A105" s="6">
        <v>44739</v>
      </c>
      <c r="B105" s="4" t="s">
        <v>756</v>
      </c>
      <c r="C105" s="4">
        <v>2.77</v>
      </c>
      <c r="D105" s="4">
        <v>2.81</v>
      </c>
      <c r="E105" s="4">
        <v>3.15</v>
      </c>
      <c r="F105" s="4">
        <v>2.23</v>
      </c>
      <c r="G105" s="4">
        <v>3.12</v>
      </c>
      <c r="H105" s="4">
        <v>1.38</v>
      </c>
      <c r="I105" s="4">
        <v>2.74</v>
      </c>
      <c r="J105" s="12" t="s">
        <v>15</v>
      </c>
      <c r="L105" s="4" t="s">
        <v>25</v>
      </c>
      <c r="M105" s="4">
        <v>64</v>
      </c>
      <c r="N105" s="4" t="s">
        <v>628</v>
      </c>
      <c r="O105" s="4">
        <v>1.67</v>
      </c>
    </row>
    <row r="106" spans="1:17" x14ac:dyDescent="0.25">
      <c r="A106" s="6">
        <v>44741</v>
      </c>
      <c r="B106" s="4" t="s">
        <v>757</v>
      </c>
      <c r="C106" s="38">
        <v>1.94</v>
      </c>
      <c r="D106" s="38">
        <v>3.09</v>
      </c>
      <c r="E106" s="38">
        <v>5.07</v>
      </c>
      <c r="F106" s="38">
        <v>2.56</v>
      </c>
      <c r="G106" s="38">
        <v>2.66</v>
      </c>
      <c r="H106" s="38">
        <v>1.51</v>
      </c>
      <c r="I106" s="38">
        <v>2.3199999999999998</v>
      </c>
      <c r="J106" s="12" t="s">
        <v>15</v>
      </c>
      <c r="L106" s="4" t="s">
        <v>313</v>
      </c>
      <c r="M106" s="4">
        <v>27</v>
      </c>
      <c r="N106" s="4" t="s">
        <v>542</v>
      </c>
      <c r="O106" s="4">
        <v>1.9</v>
      </c>
      <c r="P106" t="s">
        <v>1483</v>
      </c>
      <c r="Q106">
        <v>1.7</v>
      </c>
    </row>
    <row r="107" spans="1:17" x14ac:dyDescent="0.25">
      <c r="A107" s="6">
        <v>44741</v>
      </c>
      <c r="B107" s="4" t="s">
        <v>758</v>
      </c>
      <c r="C107" s="4">
        <v>6.56</v>
      </c>
      <c r="D107" s="4">
        <v>4.29</v>
      </c>
      <c r="E107" s="4">
        <v>1.56</v>
      </c>
      <c r="F107" s="4">
        <v>3.48</v>
      </c>
      <c r="G107" s="4">
        <v>2</v>
      </c>
      <c r="H107" s="4">
        <v>1.88</v>
      </c>
      <c r="I107" s="4">
        <v>1.76</v>
      </c>
      <c r="J107" s="12" t="s">
        <v>15</v>
      </c>
      <c r="L107" s="4" t="s">
        <v>22</v>
      </c>
      <c r="M107" s="4">
        <v>34</v>
      </c>
      <c r="N107" s="4" t="s">
        <v>17</v>
      </c>
      <c r="O107" s="4">
        <v>0</v>
      </c>
    </row>
    <row r="108" spans="1:17" x14ac:dyDescent="0.25">
      <c r="A108" s="6">
        <v>44741</v>
      </c>
      <c r="B108" s="4" t="s">
        <v>759</v>
      </c>
      <c r="C108" s="4">
        <v>3.06</v>
      </c>
      <c r="D108" s="4">
        <v>2.83</v>
      </c>
      <c r="E108" s="4">
        <v>2.83</v>
      </c>
      <c r="F108" s="4">
        <v>2.52</v>
      </c>
      <c r="G108" s="4">
        <v>2.77</v>
      </c>
      <c r="H108" s="4">
        <v>1.48</v>
      </c>
      <c r="I108" s="4">
        <v>2.4</v>
      </c>
      <c r="J108" s="12" t="s">
        <v>15</v>
      </c>
      <c r="L108" s="4" t="s">
        <v>21</v>
      </c>
      <c r="M108" s="4">
        <v>57</v>
      </c>
      <c r="N108" s="4" t="s">
        <v>628</v>
      </c>
      <c r="O108" s="4">
        <v>2.16</v>
      </c>
    </row>
    <row r="109" spans="1:17" x14ac:dyDescent="0.25">
      <c r="A109" s="6">
        <v>44717</v>
      </c>
      <c r="B109" s="4" t="s">
        <v>1488</v>
      </c>
      <c r="C109" s="38">
        <v>2.27</v>
      </c>
      <c r="D109" s="38">
        <v>3.49</v>
      </c>
      <c r="E109" s="38">
        <v>2.97</v>
      </c>
      <c r="F109" s="38">
        <v>404</v>
      </c>
      <c r="G109" s="38">
        <v>1.83</v>
      </c>
      <c r="H109" s="38">
        <v>2.0099999999999998</v>
      </c>
      <c r="I109" s="38">
        <v>1.6</v>
      </c>
      <c r="J109" s="4" t="s">
        <v>15</v>
      </c>
      <c r="L109" s="4" t="s">
        <v>19</v>
      </c>
      <c r="M109" s="4">
        <v>48</v>
      </c>
      <c r="N109" s="4" t="s">
        <v>1489</v>
      </c>
      <c r="O109" s="4">
        <v>2.57</v>
      </c>
    </row>
    <row r="110" spans="1:17" x14ac:dyDescent="0.25">
      <c r="A110" s="6">
        <v>44727</v>
      </c>
      <c r="B110" s="4" t="s">
        <v>1490</v>
      </c>
      <c r="C110" s="38">
        <v>3.76</v>
      </c>
      <c r="D110" s="38">
        <v>3.34</v>
      </c>
      <c r="E110" s="38">
        <v>2</v>
      </c>
      <c r="F110" s="38">
        <v>404</v>
      </c>
      <c r="G110" s="38">
        <v>1.88</v>
      </c>
      <c r="H110" s="38">
        <v>1.95</v>
      </c>
      <c r="I110" s="38">
        <v>1.64</v>
      </c>
      <c r="J110" s="4" t="s">
        <v>15</v>
      </c>
      <c r="L110" s="4" t="s">
        <v>19</v>
      </c>
      <c r="M110" s="4">
        <v>20</v>
      </c>
      <c r="N110" s="4" t="s">
        <v>1491</v>
      </c>
      <c r="O110" s="4">
        <v>2.42</v>
      </c>
    </row>
    <row r="111" spans="1:17" x14ac:dyDescent="0.25">
      <c r="A111" s="6">
        <v>44738</v>
      </c>
      <c r="B111" s="4" t="s">
        <v>1492</v>
      </c>
      <c r="C111" s="38">
        <v>2.5099999999999998</v>
      </c>
      <c r="D111" s="38">
        <v>3.6</v>
      </c>
      <c r="E111" s="38">
        <v>2.85</v>
      </c>
      <c r="F111" s="38">
        <v>4.2</v>
      </c>
      <c r="G111" s="38">
        <v>1.82</v>
      </c>
      <c r="H111" s="38">
        <v>2.06</v>
      </c>
      <c r="I111" s="38">
        <v>1.6</v>
      </c>
      <c r="J111" s="4" t="s">
        <v>15</v>
      </c>
      <c r="L111" s="4" t="s">
        <v>312</v>
      </c>
      <c r="M111" s="4">
        <v>56</v>
      </c>
      <c r="N111" s="4" t="s">
        <v>1493</v>
      </c>
      <c r="O111" s="4">
        <v>2.72</v>
      </c>
    </row>
    <row r="112" spans="1:17" x14ac:dyDescent="0.25">
      <c r="A112" s="6">
        <v>44738</v>
      </c>
      <c r="B112" s="4" t="s">
        <v>1494</v>
      </c>
      <c r="C112" s="38">
        <v>2.63</v>
      </c>
      <c r="D112" s="38">
        <v>3.43</v>
      </c>
      <c r="E112" s="38">
        <v>2.81</v>
      </c>
      <c r="F112" s="38">
        <v>3.8</v>
      </c>
      <c r="G112" s="38">
        <v>1.97</v>
      </c>
      <c r="H112" s="38">
        <v>1.92</v>
      </c>
      <c r="I112" s="38">
        <v>1.71</v>
      </c>
      <c r="J112" s="4" t="s">
        <v>15</v>
      </c>
      <c r="L112" s="4" t="s">
        <v>25</v>
      </c>
      <c r="M112" s="4">
        <v>67</v>
      </c>
      <c r="N112" s="4" t="s">
        <v>1487</v>
      </c>
      <c r="O112" s="4">
        <v>1.52</v>
      </c>
    </row>
  </sheetData>
  <conditionalFormatting sqref="K1:K3">
    <cfRule type="cellIs" dxfId="2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17" workbookViewId="0">
      <selection activeCell="B29" sqref="B29"/>
    </sheetView>
  </sheetViews>
  <sheetFormatPr defaultRowHeight="15" x14ac:dyDescent="0.25"/>
  <cols>
    <col min="1" max="1" width="10.7109375" bestFit="1" customWidth="1"/>
    <col min="2" max="2" width="36.28515625" bestFit="1" customWidth="1"/>
    <col min="3" max="3" width="7" style="33" bestFit="1" customWidth="1"/>
    <col min="4" max="4" width="23.28515625" style="34" bestFit="1" customWidth="1"/>
    <col min="5" max="5" width="15.42578125" style="33" bestFit="1" customWidth="1"/>
    <col min="6" max="6" width="10.28515625" style="34" bestFit="1" customWidth="1"/>
    <col min="7" max="7" width="11" style="34" bestFit="1" customWidth="1"/>
    <col min="8" max="8" width="9.140625" style="33"/>
    <col min="9" max="9" width="30.855468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">
        <v>44717</v>
      </c>
      <c r="B2" s="4" t="s">
        <v>659</v>
      </c>
      <c r="C2" s="51">
        <v>1.85</v>
      </c>
      <c r="D2" s="51" t="s">
        <v>15</v>
      </c>
      <c r="E2" s="55" t="s">
        <v>34</v>
      </c>
      <c r="F2" s="57">
        <v>0</v>
      </c>
      <c r="G2" s="57">
        <f>F2-D$25</f>
        <v>-450</v>
      </c>
      <c r="H2" s="33" t="s">
        <v>19</v>
      </c>
      <c r="I2" s="4" t="s">
        <v>702</v>
      </c>
    </row>
    <row r="3" spans="1:9" ht="15.75" x14ac:dyDescent="0.25">
      <c r="A3" s="6">
        <v>44717</v>
      </c>
      <c r="B3" s="4" t="s">
        <v>1488</v>
      </c>
      <c r="C3" s="79">
        <v>1.83</v>
      </c>
      <c r="D3" s="51" t="s">
        <v>15</v>
      </c>
      <c r="E3" s="53" t="s">
        <v>33</v>
      </c>
      <c r="F3" s="57">
        <f>C3*D$25</f>
        <v>823.5</v>
      </c>
      <c r="G3" s="57">
        <f>F3-D$25</f>
        <v>373.5</v>
      </c>
      <c r="H3" s="33" t="s">
        <v>19</v>
      </c>
      <c r="I3" s="4" t="s">
        <v>1489</v>
      </c>
    </row>
    <row r="4" spans="1:9" ht="15.75" x14ac:dyDescent="0.25">
      <c r="A4" s="6">
        <v>44725</v>
      </c>
      <c r="B4" s="4" t="s">
        <v>694</v>
      </c>
      <c r="C4" s="33">
        <v>1.8</v>
      </c>
      <c r="D4" s="51" t="s">
        <v>15</v>
      </c>
      <c r="E4" s="42" t="s">
        <v>34</v>
      </c>
      <c r="F4" s="57">
        <v>0</v>
      </c>
      <c r="G4" s="57">
        <v>0</v>
      </c>
      <c r="H4" s="33" t="s">
        <v>23</v>
      </c>
      <c r="I4" s="4" t="s">
        <v>702</v>
      </c>
    </row>
    <row r="5" spans="1:9" ht="15.75" x14ac:dyDescent="0.25">
      <c r="A5" s="6">
        <v>44727</v>
      </c>
      <c r="B5" s="4" t="s">
        <v>1490</v>
      </c>
      <c r="C5" s="33">
        <v>1.88</v>
      </c>
      <c r="D5" s="51" t="s">
        <v>15</v>
      </c>
      <c r="E5" s="13" t="s">
        <v>33</v>
      </c>
      <c r="F5" s="57">
        <f>C5*D$25</f>
        <v>846</v>
      </c>
      <c r="G5" s="57">
        <f>F5-D$25</f>
        <v>396</v>
      </c>
      <c r="H5" s="33" t="s">
        <v>19</v>
      </c>
      <c r="I5" s="4" t="s">
        <v>1489</v>
      </c>
    </row>
    <row r="6" spans="1:9" ht="15.75" x14ac:dyDescent="0.25">
      <c r="A6" s="6">
        <v>44730</v>
      </c>
      <c r="B6" s="4" t="s">
        <v>701</v>
      </c>
      <c r="C6" s="33">
        <v>1.8</v>
      </c>
      <c r="D6" s="51" t="s">
        <v>15</v>
      </c>
      <c r="E6" s="13" t="s">
        <v>34</v>
      </c>
      <c r="F6" s="57">
        <f>C6*D$25</f>
        <v>810</v>
      </c>
      <c r="G6" s="57">
        <f>F6-D$25</f>
        <v>360</v>
      </c>
      <c r="H6" s="33" t="s">
        <v>20</v>
      </c>
      <c r="I6" s="4" t="s">
        <v>702</v>
      </c>
    </row>
    <row r="7" spans="1:9" ht="15.75" x14ac:dyDescent="0.25">
      <c r="A7" s="6">
        <v>44738</v>
      </c>
      <c r="B7" s="4" t="s">
        <v>1492</v>
      </c>
      <c r="C7" s="33">
        <v>1.82</v>
      </c>
      <c r="D7" s="51" t="s">
        <v>15</v>
      </c>
      <c r="E7" s="13" t="s">
        <v>33</v>
      </c>
      <c r="F7" s="57">
        <f>C7*D$25</f>
        <v>819</v>
      </c>
      <c r="G7" s="57">
        <f>(F7-D$25)</f>
        <v>369</v>
      </c>
      <c r="H7" s="4" t="s">
        <v>312</v>
      </c>
      <c r="I7" s="4" t="s">
        <v>1493</v>
      </c>
    </row>
    <row r="8" spans="1:9" ht="15.75" x14ac:dyDescent="0.25">
      <c r="A8" s="6">
        <v>44738</v>
      </c>
      <c r="B8" s="4" t="s">
        <v>1494</v>
      </c>
      <c r="C8" s="33">
        <v>1.97</v>
      </c>
      <c r="D8" s="51" t="s">
        <v>15</v>
      </c>
      <c r="E8" s="13" t="s">
        <v>33</v>
      </c>
      <c r="F8" s="57">
        <f>C8*D$25</f>
        <v>886.5</v>
      </c>
      <c r="G8" s="57">
        <f>(F8-D$25)</f>
        <v>436.5</v>
      </c>
      <c r="H8" s="4" t="s">
        <v>25</v>
      </c>
      <c r="I8" s="4" t="s">
        <v>1493</v>
      </c>
    </row>
    <row r="9" spans="1:9" ht="15.75" x14ac:dyDescent="0.25">
      <c r="A9" s="6"/>
      <c r="B9" s="4"/>
      <c r="D9" s="51"/>
      <c r="F9" s="57"/>
      <c r="G9" s="57"/>
      <c r="H9" s="4"/>
      <c r="I9" s="4"/>
    </row>
    <row r="10" spans="1:9" ht="15.75" x14ac:dyDescent="0.25">
      <c r="A10" s="6"/>
      <c r="B10" s="4"/>
      <c r="D10" s="51"/>
      <c r="F10" s="57"/>
      <c r="G10" s="57"/>
      <c r="H10" s="4"/>
      <c r="I10" s="4"/>
    </row>
    <row r="11" spans="1:9" ht="15.75" x14ac:dyDescent="0.25">
      <c r="A11" s="6"/>
      <c r="B11" s="4"/>
      <c r="D11" s="51"/>
      <c r="F11" s="57"/>
      <c r="G11" s="57"/>
      <c r="H11" s="4"/>
      <c r="I11" s="4"/>
    </row>
    <row r="12" spans="1:9" ht="15.75" x14ac:dyDescent="0.25">
      <c r="A12" s="6"/>
      <c r="B12" s="4"/>
      <c r="D12" s="99" t="s">
        <v>1497</v>
      </c>
      <c r="F12" s="57"/>
      <c r="G12" s="57"/>
      <c r="H12" s="4"/>
      <c r="I12" s="4"/>
    </row>
    <row r="13" spans="1:9" ht="15.75" x14ac:dyDescent="0.25">
      <c r="A13" s="6"/>
      <c r="B13" s="4"/>
      <c r="D13" s="51"/>
      <c r="F13" s="57"/>
      <c r="G13" s="57"/>
      <c r="H13" s="4"/>
      <c r="I13" s="4"/>
    </row>
    <row r="14" spans="1:9" x14ac:dyDescent="0.25">
      <c r="C14" s="4"/>
      <c r="D14" s="26">
        <f>COUNT(C:C)</f>
        <v>8</v>
      </c>
    </row>
    <row r="15" spans="1:9" x14ac:dyDescent="0.25">
      <c r="C15" s="4"/>
      <c r="D15" s="11">
        <v>1</v>
      </c>
    </row>
    <row r="16" spans="1:9" x14ac:dyDescent="0.25">
      <c r="C16" s="4"/>
      <c r="D16" s="13">
        <f>D14-D15</f>
        <v>7</v>
      </c>
    </row>
    <row r="17" spans="2:4" x14ac:dyDescent="0.25">
      <c r="B17" s="4" t="s">
        <v>35</v>
      </c>
      <c r="C17" s="4"/>
      <c r="D17" s="4">
        <f>D16/D14*100</f>
        <v>87.5</v>
      </c>
    </row>
    <row r="18" spans="2:4" x14ac:dyDescent="0.25">
      <c r="B18" s="4" t="s">
        <v>36</v>
      </c>
      <c r="C18" s="4"/>
      <c r="D18" s="4">
        <f>1/D19*100</f>
        <v>61.64667516363339</v>
      </c>
    </row>
    <row r="19" spans="2:4" x14ac:dyDescent="0.25">
      <c r="B19" s="4" t="s">
        <v>37</v>
      </c>
      <c r="C19" s="4"/>
      <c r="D19" s="4">
        <f>SUM(C$2:C$1048576)/D14</f>
        <v>1.6221475000000001</v>
      </c>
    </row>
    <row r="20" spans="2:4" x14ac:dyDescent="0.25">
      <c r="B20" s="4" t="s">
        <v>38</v>
      </c>
      <c r="C20" s="4"/>
      <c r="D20" s="13">
        <f>D17-D18</f>
        <v>25.85332483636661</v>
      </c>
    </row>
    <row r="21" spans="2:4" x14ac:dyDescent="0.25">
      <c r="B21" s="4" t="s">
        <v>39</v>
      </c>
      <c r="C21" s="4"/>
      <c r="D21" s="13">
        <f>D20/1</f>
        <v>25.85332483636661</v>
      </c>
    </row>
    <row r="22" spans="2:4" ht="18.75" x14ac:dyDescent="0.3">
      <c r="B22" s="4" t="s">
        <v>40</v>
      </c>
      <c r="C22" s="4"/>
      <c r="D22" s="15">
        <v>25000</v>
      </c>
    </row>
    <row r="23" spans="2:4" ht="18.75" x14ac:dyDescent="0.3">
      <c r="B23" s="4" t="s">
        <v>41</v>
      </c>
      <c r="C23" s="4"/>
      <c r="D23" s="16">
        <v>25000</v>
      </c>
    </row>
    <row r="24" spans="2:4" x14ac:dyDescent="0.25">
      <c r="B24" s="4" t="s">
        <v>42</v>
      </c>
      <c r="C24" s="4"/>
      <c r="D24" s="10">
        <f>D23/100</f>
        <v>250</v>
      </c>
    </row>
    <row r="25" spans="2:4" ht="15.75" x14ac:dyDescent="0.25">
      <c r="B25" s="14" t="s">
        <v>43</v>
      </c>
      <c r="C25" s="4"/>
      <c r="D25" s="18">
        <f>D24*1.8</f>
        <v>450</v>
      </c>
    </row>
    <row r="26" spans="2:4" ht="15.75" x14ac:dyDescent="0.25">
      <c r="B26" s="4" t="s">
        <v>44</v>
      </c>
      <c r="C26" s="4"/>
      <c r="D26" s="25">
        <f>SUM(G2:G6)</f>
        <v>679.5</v>
      </c>
    </row>
    <row r="27" spans="2:4" x14ac:dyDescent="0.25">
      <c r="B27" s="4" t="s">
        <v>45</v>
      </c>
      <c r="C27" s="4">
        <f>D26/D23</f>
        <v>2.7179999999999999E-2</v>
      </c>
      <c r="D27" s="38">
        <f>D26/D22*100</f>
        <v>2.718</v>
      </c>
    </row>
    <row r="28" spans="2:4" x14ac:dyDescent="0.25">
      <c r="B28" s="17" t="s">
        <v>1558</v>
      </c>
    </row>
    <row r="29" spans="2:4" x14ac:dyDescent="0.25">
      <c r="B29" s="4" t="s">
        <v>46</v>
      </c>
    </row>
    <row r="30" spans="2:4" x14ac:dyDescent="0.25">
      <c r="B30" s="19" t="s">
        <v>47</v>
      </c>
    </row>
  </sheetData>
  <conditionalFormatting sqref="G2:G13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6"/>
  <sheetViews>
    <sheetView topLeftCell="A97" workbookViewId="0">
      <selection activeCell="E126" sqref="E126"/>
    </sheetView>
  </sheetViews>
  <sheetFormatPr defaultRowHeight="15" x14ac:dyDescent="0.25"/>
  <cols>
    <col min="1" max="1" width="10.7109375" bestFit="1" customWidth="1"/>
    <col min="2" max="2" width="33.85546875" bestFit="1" customWidth="1"/>
    <col min="3" max="9" width="9.140625" style="4"/>
    <col min="10" max="10" width="10.28515625" style="4" bestFit="1" customWidth="1"/>
    <col min="11" max="13" width="9.140625" style="4"/>
    <col min="14" max="14" width="17.7109375" style="4" customWidth="1"/>
    <col min="15" max="15" width="9.140625" style="4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5" x14ac:dyDescent="0.25">
      <c r="A2" s="2">
        <v>44743</v>
      </c>
      <c r="B2" s="3" t="s">
        <v>757</v>
      </c>
      <c r="C2" s="12">
        <v>1.94</v>
      </c>
      <c r="D2" s="12">
        <v>3.09</v>
      </c>
      <c r="E2" s="12">
        <v>5.07</v>
      </c>
      <c r="F2" s="12">
        <v>2.56</v>
      </c>
      <c r="G2" s="12">
        <v>2.66</v>
      </c>
      <c r="H2" s="12">
        <v>1.51</v>
      </c>
      <c r="I2" s="12">
        <v>2.3199999999999998</v>
      </c>
      <c r="J2" s="12" t="s">
        <v>15</v>
      </c>
      <c r="K2" s="12"/>
      <c r="L2" s="4" t="s">
        <v>313</v>
      </c>
      <c r="M2" s="4">
        <v>27</v>
      </c>
      <c r="N2" s="4" t="s">
        <v>542</v>
      </c>
      <c r="O2" s="4">
        <v>1.9</v>
      </c>
    </row>
    <row r="3" spans="1:15" x14ac:dyDescent="0.25">
      <c r="A3" s="2">
        <v>44743</v>
      </c>
      <c r="B3" s="3" t="s">
        <v>881</v>
      </c>
      <c r="C3" s="12">
        <v>2</v>
      </c>
      <c r="D3" s="12">
        <v>3.09</v>
      </c>
      <c r="E3" s="12">
        <v>3.46</v>
      </c>
      <c r="F3" s="12">
        <v>404</v>
      </c>
      <c r="G3" s="12">
        <v>2.11</v>
      </c>
      <c r="H3" s="12">
        <v>1.65</v>
      </c>
      <c r="I3" s="12">
        <v>1.87</v>
      </c>
      <c r="J3" s="12" t="s">
        <v>15</v>
      </c>
      <c r="K3" s="12"/>
      <c r="L3" s="4" t="s">
        <v>26</v>
      </c>
      <c r="M3" s="4">
        <v>44</v>
      </c>
      <c r="N3" s="3" t="s">
        <v>638</v>
      </c>
      <c r="O3" s="4">
        <v>0</v>
      </c>
    </row>
    <row r="4" spans="1:15" x14ac:dyDescent="0.25">
      <c r="A4" s="6">
        <v>44744</v>
      </c>
      <c r="B4" s="4" t="s">
        <v>770</v>
      </c>
      <c r="C4" s="4">
        <v>3.85</v>
      </c>
      <c r="D4" s="4">
        <v>3.33</v>
      </c>
      <c r="E4" s="4">
        <v>2.06</v>
      </c>
      <c r="F4" s="4">
        <v>3.07</v>
      </c>
      <c r="G4" s="4">
        <v>2.16</v>
      </c>
      <c r="H4" s="4">
        <v>1.71</v>
      </c>
      <c r="I4" s="4">
        <v>1.9</v>
      </c>
      <c r="J4" s="12" t="s">
        <v>15</v>
      </c>
      <c r="L4" s="4" t="s">
        <v>22</v>
      </c>
      <c r="M4" s="4">
        <v>53</v>
      </c>
      <c r="N4" s="4" t="s">
        <v>555</v>
      </c>
      <c r="O4" s="4">
        <v>0</v>
      </c>
    </row>
    <row r="5" spans="1:15" x14ac:dyDescent="0.25">
      <c r="A5" s="6">
        <v>44744</v>
      </c>
      <c r="B5" t="s">
        <v>771</v>
      </c>
      <c r="C5" s="4">
        <v>2.0699999999999998</v>
      </c>
      <c r="D5" s="4">
        <v>3.25</v>
      </c>
      <c r="E5" s="4">
        <v>4.12</v>
      </c>
      <c r="F5" s="4">
        <v>2.81</v>
      </c>
      <c r="G5" s="4">
        <v>2.41</v>
      </c>
      <c r="H5" s="4">
        <v>1.6</v>
      </c>
      <c r="I5" s="4">
        <v>2.1</v>
      </c>
      <c r="J5" s="12" t="s">
        <v>15</v>
      </c>
      <c r="L5" s="4" t="s">
        <v>21</v>
      </c>
      <c r="M5" s="4">
        <v>42</v>
      </c>
      <c r="N5" s="4" t="s">
        <v>601</v>
      </c>
      <c r="O5" s="4">
        <v>2.09</v>
      </c>
    </row>
    <row r="6" spans="1:15" x14ac:dyDescent="0.25">
      <c r="A6" s="6">
        <v>44744</v>
      </c>
      <c r="B6" t="s">
        <v>772</v>
      </c>
      <c r="C6" s="4">
        <v>2.85</v>
      </c>
      <c r="D6" s="4">
        <v>3.17</v>
      </c>
      <c r="E6" s="4">
        <v>2.73</v>
      </c>
      <c r="F6" s="4">
        <v>2.94</v>
      </c>
      <c r="G6" s="4">
        <v>2.2799999999999998</v>
      </c>
      <c r="H6" s="4">
        <v>1.67</v>
      </c>
      <c r="I6" s="4">
        <v>2</v>
      </c>
      <c r="J6" s="12" t="s">
        <v>15</v>
      </c>
      <c r="L6" s="4" t="s">
        <v>23</v>
      </c>
      <c r="M6" s="4">
        <v>46</v>
      </c>
      <c r="N6" s="4" t="s">
        <v>16</v>
      </c>
      <c r="O6" s="4">
        <v>2.77</v>
      </c>
    </row>
    <row r="7" spans="1:15" x14ac:dyDescent="0.25">
      <c r="A7" s="6">
        <v>44744</v>
      </c>
      <c r="B7" t="s">
        <v>773</v>
      </c>
      <c r="C7" s="4">
        <v>2.2400000000000002</v>
      </c>
      <c r="D7" s="4">
        <v>2.9</v>
      </c>
      <c r="E7" s="4">
        <v>3.12</v>
      </c>
      <c r="F7" s="4">
        <v>404</v>
      </c>
      <c r="G7" s="4">
        <v>2.19</v>
      </c>
      <c r="H7" s="4">
        <v>1.61</v>
      </c>
      <c r="I7" s="4">
        <v>1.93</v>
      </c>
      <c r="J7" s="12" t="s">
        <v>15</v>
      </c>
      <c r="L7" s="4" t="s">
        <v>313</v>
      </c>
      <c r="M7" s="4">
        <v>44</v>
      </c>
      <c r="N7" s="4" t="s">
        <v>662</v>
      </c>
      <c r="O7" s="4">
        <v>0</v>
      </c>
    </row>
    <row r="8" spans="1:15" x14ac:dyDescent="0.25">
      <c r="A8" s="6">
        <v>44744</v>
      </c>
      <c r="B8" t="s">
        <v>774</v>
      </c>
      <c r="C8" s="4">
        <v>1.6</v>
      </c>
      <c r="D8" s="4">
        <v>3.66</v>
      </c>
      <c r="E8" s="4">
        <v>7.1</v>
      </c>
      <c r="F8" s="4">
        <v>2.5299999999999998</v>
      </c>
      <c r="G8" s="4">
        <v>2.69</v>
      </c>
      <c r="H8" s="4">
        <v>1.5</v>
      </c>
      <c r="I8" s="4">
        <v>2.34</v>
      </c>
      <c r="J8" s="12" t="s">
        <v>15</v>
      </c>
      <c r="L8" s="4" t="s">
        <v>436</v>
      </c>
      <c r="M8" s="4">
        <v>37</v>
      </c>
      <c r="N8" s="4" t="s">
        <v>601</v>
      </c>
      <c r="O8" s="4">
        <v>2.5</v>
      </c>
    </row>
    <row r="9" spans="1:15" x14ac:dyDescent="0.25">
      <c r="A9" s="6">
        <v>44744</v>
      </c>
      <c r="B9" t="s">
        <v>775</v>
      </c>
      <c r="C9" s="4">
        <v>1.85</v>
      </c>
      <c r="D9" s="4">
        <v>3.25</v>
      </c>
      <c r="E9" s="4">
        <v>4.6500000000000004</v>
      </c>
      <c r="F9" s="4">
        <v>2.7</v>
      </c>
      <c r="G9" s="4">
        <v>2.2000000000000002</v>
      </c>
      <c r="H9" s="4">
        <v>1.68</v>
      </c>
      <c r="I9" s="4">
        <v>1.94</v>
      </c>
      <c r="J9" s="12" t="s">
        <v>15</v>
      </c>
      <c r="L9" s="4" t="s">
        <v>313</v>
      </c>
      <c r="M9" s="4">
        <v>40</v>
      </c>
      <c r="N9" s="36" t="s">
        <v>656</v>
      </c>
      <c r="O9" s="4">
        <v>0</v>
      </c>
    </row>
    <row r="10" spans="1:15" x14ac:dyDescent="0.25">
      <c r="A10" s="6">
        <v>44744</v>
      </c>
      <c r="B10" t="s">
        <v>776</v>
      </c>
      <c r="C10" s="4">
        <v>4.67</v>
      </c>
      <c r="D10" s="4">
        <v>3.56</v>
      </c>
      <c r="E10" s="4">
        <v>1.81</v>
      </c>
      <c r="F10" s="4">
        <v>3.19</v>
      </c>
      <c r="G10" s="4">
        <v>2.08</v>
      </c>
      <c r="H10" s="4">
        <v>1.76</v>
      </c>
      <c r="I10" s="4">
        <v>1.83</v>
      </c>
      <c r="J10" s="12" t="s">
        <v>15</v>
      </c>
      <c r="L10" s="4" t="s">
        <v>29</v>
      </c>
      <c r="M10" s="4">
        <v>34</v>
      </c>
      <c r="N10" s="4" t="s">
        <v>555</v>
      </c>
      <c r="O10" s="4">
        <v>0</v>
      </c>
    </row>
    <row r="11" spans="1:15" x14ac:dyDescent="0.25">
      <c r="A11" s="6">
        <v>44744</v>
      </c>
      <c r="B11" t="s">
        <v>777</v>
      </c>
      <c r="C11" s="4">
        <v>2.02</v>
      </c>
      <c r="D11" s="4">
        <v>3.25</v>
      </c>
      <c r="E11" s="4">
        <v>3.83</v>
      </c>
      <c r="F11" s="4">
        <v>404</v>
      </c>
      <c r="G11" s="4">
        <v>2.04</v>
      </c>
      <c r="H11" s="4">
        <v>1.81</v>
      </c>
      <c r="I11" s="4">
        <v>1.77</v>
      </c>
      <c r="J11" s="12" t="s">
        <v>15</v>
      </c>
      <c r="L11" s="4" t="s">
        <v>28</v>
      </c>
      <c r="M11" s="4">
        <v>53</v>
      </c>
      <c r="N11" s="36" t="s">
        <v>656</v>
      </c>
      <c r="O11" s="4">
        <v>0</v>
      </c>
    </row>
    <row r="12" spans="1:15" x14ac:dyDescent="0.25">
      <c r="A12" s="6">
        <v>44744</v>
      </c>
      <c r="B12" t="s">
        <v>778</v>
      </c>
      <c r="C12" s="4">
        <v>2.54</v>
      </c>
      <c r="D12" s="4">
        <v>3.2</v>
      </c>
      <c r="E12" s="4">
        <v>3.07</v>
      </c>
      <c r="F12" s="4">
        <v>3.17</v>
      </c>
      <c r="G12" s="4">
        <v>2.15</v>
      </c>
      <c r="H12" s="4">
        <v>1.75</v>
      </c>
      <c r="I12" s="4">
        <v>1.88</v>
      </c>
      <c r="J12" s="12" t="s">
        <v>15</v>
      </c>
      <c r="L12" s="4" t="s">
        <v>20</v>
      </c>
      <c r="M12" s="4">
        <v>18</v>
      </c>
      <c r="N12" s="4" t="s">
        <v>16</v>
      </c>
      <c r="O12" s="4">
        <v>2.2999999999999998</v>
      </c>
    </row>
    <row r="13" spans="1:15" x14ac:dyDescent="0.25">
      <c r="A13" s="6">
        <v>44744</v>
      </c>
      <c r="B13" t="s">
        <v>880</v>
      </c>
      <c r="C13" s="4">
        <v>2.1800000000000002</v>
      </c>
      <c r="D13" s="4">
        <v>2.58</v>
      </c>
      <c r="E13" s="4">
        <v>3.76</v>
      </c>
      <c r="F13" s="4">
        <v>2.65</v>
      </c>
      <c r="G13" s="4">
        <v>2.2799999999999998</v>
      </c>
      <c r="H13" s="4">
        <v>1.56</v>
      </c>
      <c r="I13" s="4">
        <v>2.0099999999999998</v>
      </c>
      <c r="J13" s="12" t="s">
        <v>15</v>
      </c>
      <c r="L13" s="4" t="s">
        <v>25</v>
      </c>
      <c r="M13" s="4">
        <v>12</v>
      </c>
      <c r="N13" s="36" t="s">
        <v>662</v>
      </c>
      <c r="O13" s="4">
        <v>0</v>
      </c>
    </row>
    <row r="14" spans="1:15" x14ac:dyDescent="0.25">
      <c r="A14" s="6">
        <v>44744</v>
      </c>
      <c r="B14" t="s">
        <v>779</v>
      </c>
      <c r="C14" s="4">
        <v>2.08</v>
      </c>
      <c r="D14" s="4">
        <v>3.62</v>
      </c>
      <c r="E14" s="4">
        <v>3.26</v>
      </c>
      <c r="F14" s="4">
        <v>404</v>
      </c>
      <c r="G14" s="4">
        <v>1.88</v>
      </c>
      <c r="H14" s="4">
        <v>1.95</v>
      </c>
      <c r="I14" s="4">
        <v>1.66</v>
      </c>
      <c r="J14" s="12" t="s">
        <v>15</v>
      </c>
      <c r="L14" s="4" t="s">
        <v>22</v>
      </c>
      <c r="M14" s="4">
        <v>33</v>
      </c>
      <c r="N14" s="37" t="s">
        <v>650</v>
      </c>
      <c r="O14" s="4">
        <v>0</v>
      </c>
    </row>
    <row r="15" spans="1:15" x14ac:dyDescent="0.25">
      <c r="A15" s="6">
        <v>44744</v>
      </c>
      <c r="B15" t="s">
        <v>780</v>
      </c>
      <c r="C15" s="4">
        <v>4.82</v>
      </c>
      <c r="D15" s="4">
        <v>3.37</v>
      </c>
      <c r="E15" s="4">
        <v>1.88</v>
      </c>
      <c r="F15" s="4">
        <v>2.87</v>
      </c>
      <c r="G15" s="4">
        <v>2.41</v>
      </c>
      <c r="H15" s="4">
        <v>1.6</v>
      </c>
      <c r="I15" s="4">
        <v>2.1</v>
      </c>
      <c r="J15" s="12" t="s">
        <v>15</v>
      </c>
      <c r="L15" s="4" t="s">
        <v>19</v>
      </c>
      <c r="M15" s="4">
        <v>34</v>
      </c>
      <c r="N15" s="4" t="s">
        <v>595</v>
      </c>
      <c r="O15" s="4">
        <v>2.54</v>
      </c>
    </row>
    <row r="16" spans="1:15" x14ac:dyDescent="0.25">
      <c r="A16" s="6">
        <v>44744</v>
      </c>
      <c r="B16" t="s">
        <v>781</v>
      </c>
      <c r="C16" s="4">
        <v>2.46</v>
      </c>
      <c r="D16" s="4">
        <v>3.42</v>
      </c>
      <c r="E16" s="4">
        <v>2.99</v>
      </c>
      <c r="F16" s="4">
        <v>3.65</v>
      </c>
      <c r="G16" s="4">
        <v>1.92</v>
      </c>
      <c r="H16" s="4">
        <v>1.95</v>
      </c>
      <c r="I16" s="4">
        <v>1.68</v>
      </c>
      <c r="J16" s="12" t="s">
        <v>15</v>
      </c>
      <c r="L16" s="4" t="s">
        <v>19</v>
      </c>
      <c r="M16" s="4">
        <v>42</v>
      </c>
      <c r="N16" s="4" t="s">
        <v>16</v>
      </c>
      <c r="O16" s="4">
        <v>2.58</v>
      </c>
    </row>
    <row r="17" spans="1:15" x14ac:dyDescent="0.25">
      <c r="A17" s="6">
        <v>44744</v>
      </c>
      <c r="B17" t="s">
        <v>782</v>
      </c>
      <c r="C17" s="4">
        <v>3.02</v>
      </c>
      <c r="D17" s="4">
        <v>2.92</v>
      </c>
      <c r="E17" s="4">
        <v>2.79</v>
      </c>
      <c r="F17" s="4">
        <v>2.62</v>
      </c>
      <c r="G17" s="4">
        <v>2.52</v>
      </c>
      <c r="H17" s="4">
        <v>1.56</v>
      </c>
      <c r="I17" s="4">
        <v>2.21</v>
      </c>
      <c r="J17" s="12" t="s">
        <v>15</v>
      </c>
      <c r="L17" s="4" t="s">
        <v>313</v>
      </c>
      <c r="M17" s="4">
        <v>40</v>
      </c>
      <c r="N17" s="38" t="s">
        <v>542</v>
      </c>
      <c r="O17" s="4">
        <v>1.85</v>
      </c>
    </row>
    <row r="18" spans="1:15" x14ac:dyDescent="0.25">
      <c r="A18" s="6">
        <v>44744</v>
      </c>
      <c r="B18" t="s">
        <v>783</v>
      </c>
      <c r="C18" s="4">
        <v>2.73</v>
      </c>
      <c r="D18" s="4">
        <v>2.97</v>
      </c>
      <c r="E18" s="4">
        <v>3.03</v>
      </c>
      <c r="F18" s="4">
        <v>2.48</v>
      </c>
      <c r="G18" s="4">
        <v>2.66</v>
      </c>
      <c r="H18" s="4">
        <v>1.51</v>
      </c>
      <c r="I18" s="4">
        <v>2.33</v>
      </c>
      <c r="J18" s="12" t="s">
        <v>15</v>
      </c>
      <c r="L18" s="4" t="s">
        <v>316</v>
      </c>
      <c r="M18" s="4">
        <v>18</v>
      </c>
      <c r="N18" s="4" t="s">
        <v>16</v>
      </c>
      <c r="O18" s="4">
        <v>2.34</v>
      </c>
    </row>
    <row r="19" spans="1:15" x14ac:dyDescent="0.25">
      <c r="A19" s="6">
        <v>44744</v>
      </c>
      <c r="B19" t="s">
        <v>784</v>
      </c>
      <c r="C19" s="4">
        <v>3.68</v>
      </c>
      <c r="D19" s="4">
        <v>2.71</v>
      </c>
      <c r="E19" s="4">
        <v>2.12</v>
      </c>
      <c r="F19" s="4">
        <v>404</v>
      </c>
      <c r="G19" s="4">
        <v>2.2999999999999998</v>
      </c>
      <c r="H19" s="4">
        <v>1.56</v>
      </c>
      <c r="I19" s="4">
        <v>2.0299999999999998</v>
      </c>
      <c r="J19" s="12" t="s">
        <v>15</v>
      </c>
      <c r="L19" s="4" t="s">
        <v>24</v>
      </c>
      <c r="M19" s="4">
        <v>31</v>
      </c>
      <c r="N19" s="4" t="s">
        <v>638</v>
      </c>
      <c r="O19" s="4">
        <v>0</v>
      </c>
    </row>
    <row r="20" spans="1:15" x14ac:dyDescent="0.25">
      <c r="A20" s="6">
        <v>44744</v>
      </c>
      <c r="B20" t="s">
        <v>785</v>
      </c>
      <c r="C20" s="4">
        <v>5.96</v>
      </c>
      <c r="D20" s="4">
        <v>4.01</v>
      </c>
      <c r="E20" s="4">
        <v>1.61</v>
      </c>
      <c r="F20" s="4">
        <v>3.23</v>
      </c>
      <c r="G20" s="4">
        <v>2.1</v>
      </c>
      <c r="H20" s="4">
        <v>1.78</v>
      </c>
      <c r="I20" s="4">
        <v>1.85</v>
      </c>
      <c r="J20" s="12" t="s">
        <v>15</v>
      </c>
      <c r="L20" s="4" t="s">
        <v>23</v>
      </c>
      <c r="M20" s="4">
        <v>49</v>
      </c>
      <c r="N20" s="4" t="s">
        <v>16</v>
      </c>
      <c r="O20" s="4">
        <v>2.13</v>
      </c>
    </row>
    <row r="21" spans="1:15" x14ac:dyDescent="0.25">
      <c r="A21" s="6">
        <v>44744</v>
      </c>
      <c r="B21" t="s">
        <v>786</v>
      </c>
      <c r="C21" s="4">
        <v>2.0699999999999998</v>
      </c>
      <c r="D21" s="4">
        <v>3.23</v>
      </c>
      <c r="E21" s="4">
        <v>4.1399999999999997</v>
      </c>
      <c r="F21" s="4">
        <v>2.83</v>
      </c>
      <c r="G21" s="4">
        <v>2.41</v>
      </c>
      <c r="H21" s="4">
        <v>1.61</v>
      </c>
      <c r="I21" s="4">
        <v>2.1</v>
      </c>
      <c r="J21" s="12" t="s">
        <v>15</v>
      </c>
      <c r="L21" s="4" t="s">
        <v>21</v>
      </c>
      <c r="M21" s="4">
        <v>42</v>
      </c>
      <c r="N21" s="4" t="s">
        <v>787</v>
      </c>
      <c r="O21" s="4">
        <v>0</v>
      </c>
    </row>
    <row r="22" spans="1:15" x14ac:dyDescent="0.25">
      <c r="A22" s="6">
        <v>44744</v>
      </c>
      <c r="B22" t="s">
        <v>788</v>
      </c>
      <c r="C22" s="4">
        <v>2.84</v>
      </c>
      <c r="D22" s="4">
        <v>3.09</v>
      </c>
      <c r="E22" s="4">
        <v>2.8</v>
      </c>
      <c r="F22" s="4">
        <v>2.5299999999999998</v>
      </c>
      <c r="G22" s="4">
        <v>2.67</v>
      </c>
      <c r="H22" s="4">
        <v>1.51</v>
      </c>
      <c r="I22" s="4">
        <v>2.33</v>
      </c>
      <c r="J22" s="12" t="s">
        <v>15</v>
      </c>
      <c r="L22" s="4" t="s">
        <v>28</v>
      </c>
      <c r="M22" s="4">
        <v>29</v>
      </c>
      <c r="N22" s="4" t="s">
        <v>16</v>
      </c>
      <c r="O22" s="4">
        <v>2.2599999999999998</v>
      </c>
    </row>
    <row r="23" spans="1:15" x14ac:dyDescent="0.25">
      <c r="A23" s="6">
        <v>44745</v>
      </c>
      <c r="B23" t="s">
        <v>879</v>
      </c>
      <c r="C23" s="4">
        <v>3.69</v>
      </c>
      <c r="D23" s="4">
        <v>2.2799999999999998</v>
      </c>
      <c r="E23" s="4">
        <v>2.48</v>
      </c>
      <c r="F23" s="4">
        <v>2.4900000000000002</v>
      </c>
      <c r="G23" s="4">
        <v>2.52</v>
      </c>
      <c r="H23" s="4">
        <v>1.45</v>
      </c>
      <c r="I23" s="4">
        <v>2.21</v>
      </c>
      <c r="J23" s="12" t="s">
        <v>15</v>
      </c>
      <c r="L23" s="4" t="s">
        <v>29</v>
      </c>
      <c r="M23" s="4">
        <v>53</v>
      </c>
      <c r="N23" s="4" t="s">
        <v>638</v>
      </c>
      <c r="O23" s="4">
        <v>0</v>
      </c>
    </row>
    <row r="24" spans="1:15" x14ac:dyDescent="0.25">
      <c r="A24" s="6">
        <v>44745</v>
      </c>
      <c r="B24" t="s">
        <v>789</v>
      </c>
      <c r="C24" s="4">
        <v>1.81</v>
      </c>
      <c r="D24" s="4">
        <v>3.37</v>
      </c>
      <c r="E24" s="4">
        <v>5.12</v>
      </c>
      <c r="F24" s="4">
        <v>3.06</v>
      </c>
      <c r="G24" s="4">
        <v>2.2400000000000002</v>
      </c>
      <c r="H24" s="4">
        <v>1.69</v>
      </c>
      <c r="I24" s="4">
        <v>2.04</v>
      </c>
      <c r="J24" s="12" t="s">
        <v>15</v>
      </c>
      <c r="L24" s="4" t="s">
        <v>20</v>
      </c>
      <c r="M24" s="4">
        <v>92</v>
      </c>
      <c r="N24" s="4" t="s">
        <v>595</v>
      </c>
      <c r="O24" s="4">
        <v>2.23</v>
      </c>
    </row>
    <row r="25" spans="1:15" x14ac:dyDescent="0.25">
      <c r="A25" s="6">
        <v>44745</v>
      </c>
      <c r="B25" t="s">
        <v>790</v>
      </c>
      <c r="C25" s="4">
        <v>2.0699999999999998</v>
      </c>
      <c r="D25" s="4">
        <v>3.25</v>
      </c>
      <c r="E25" s="4">
        <v>4.12</v>
      </c>
      <c r="F25" s="4">
        <v>2.81</v>
      </c>
      <c r="G25" s="4">
        <v>2.41</v>
      </c>
      <c r="H25" s="4">
        <v>1.6</v>
      </c>
      <c r="I25" s="4">
        <v>2.1</v>
      </c>
      <c r="J25" s="12" t="s">
        <v>15</v>
      </c>
      <c r="L25" s="4" t="s">
        <v>21</v>
      </c>
      <c r="M25" s="4">
        <v>42</v>
      </c>
      <c r="N25" s="4" t="s">
        <v>595</v>
      </c>
      <c r="O25" s="4">
        <v>2.09</v>
      </c>
    </row>
    <row r="26" spans="1:15" x14ac:dyDescent="0.25">
      <c r="A26" s="6">
        <v>44745</v>
      </c>
      <c r="B26" s="49" t="s">
        <v>791</v>
      </c>
      <c r="C26" s="38">
        <v>2.57</v>
      </c>
      <c r="D26" s="38">
        <v>2.52</v>
      </c>
      <c r="E26" s="38">
        <v>3.07</v>
      </c>
      <c r="F26" s="38">
        <v>2.11</v>
      </c>
      <c r="G26" s="38">
        <v>404</v>
      </c>
      <c r="H26" s="38">
        <v>404</v>
      </c>
      <c r="I26" s="38">
        <v>2.62</v>
      </c>
      <c r="J26" s="56" t="s">
        <v>15</v>
      </c>
      <c r="K26" s="36"/>
      <c r="L26" s="36" t="s">
        <v>19</v>
      </c>
      <c r="M26" s="36">
        <v>44</v>
      </c>
      <c r="N26" s="36" t="s">
        <v>638</v>
      </c>
      <c r="O26" s="4">
        <v>0</v>
      </c>
    </row>
    <row r="27" spans="1:15" x14ac:dyDescent="0.25">
      <c r="A27" s="6">
        <v>44745</v>
      </c>
      <c r="B27" s="49" t="s">
        <v>792</v>
      </c>
      <c r="C27" s="38">
        <v>606</v>
      </c>
      <c r="D27" s="38">
        <v>606</v>
      </c>
      <c r="E27" s="38">
        <v>606</v>
      </c>
      <c r="F27" s="38">
        <v>606</v>
      </c>
      <c r="G27" s="38">
        <v>606</v>
      </c>
      <c r="H27" s="38">
        <v>606</v>
      </c>
      <c r="I27" s="38"/>
      <c r="J27" s="56" t="s">
        <v>15</v>
      </c>
      <c r="K27" s="36"/>
      <c r="L27" s="36">
        <v>606</v>
      </c>
      <c r="M27" s="36">
        <v>44</v>
      </c>
      <c r="N27" s="36" t="s">
        <v>638</v>
      </c>
      <c r="O27" s="4">
        <v>0</v>
      </c>
    </row>
    <row r="28" spans="1:15" x14ac:dyDescent="0.25">
      <c r="A28" s="6">
        <v>44745</v>
      </c>
      <c r="B28" s="49" t="s">
        <v>878</v>
      </c>
      <c r="C28" s="38">
        <v>606</v>
      </c>
      <c r="D28" s="38">
        <v>606</v>
      </c>
      <c r="E28" s="38">
        <v>606</v>
      </c>
      <c r="F28" s="38">
        <v>606</v>
      </c>
      <c r="G28" s="38">
        <v>606</v>
      </c>
      <c r="H28" s="38">
        <v>606</v>
      </c>
      <c r="I28" s="38"/>
      <c r="J28" s="56" t="s">
        <v>15</v>
      </c>
      <c r="K28" s="36"/>
      <c r="L28" s="36">
        <v>606</v>
      </c>
      <c r="M28" s="36">
        <v>12</v>
      </c>
      <c r="N28" s="36" t="s">
        <v>638</v>
      </c>
      <c r="O28" s="4">
        <v>0</v>
      </c>
    </row>
    <row r="29" spans="1:15" x14ac:dyDescent="0.25">
      <c r="A29" s="6">
        <v>44745</v>
      </c>
      <c r="B29" t="s">
        <v>793</v>
      </c>
      <c r="C29" s="38">
        <v>1.34</v>
      </c>
      <c r="D29" s="38">
        <v>5.47</v>
      </c>
      <c r="E29" s="38">
        <v>9.19</v>
      </c>
      <c r="F29" s="38">
        <v>4.26</v>
      </c>
      <c r="G29" s="38">
        <v>1.68</v>
      </c>
      <c r="H29" s="38">
        <v>2.25</v>
      </c>
      <c r="I29" s="38">
        <v>1.53</v>
      </c>
      <c r="J29" s="12" t="s">
        <v>15</v>
      </c>
      <c r="L29" s="38" t="s">
        <v>23</v>
      </c>
      <c r="M29" s="4">
        <v>37</v>
      </c>
      <c r="N29" s="37" t="s">
        <v>595</v>
      </c>
      <c r="O29" s="4">
        <v>2.57</v>
      </c>
    </row>
    <row r="30" spans="1:15" x14ac:dyDescent="0.25">
      <c r="A30" s="6">
        <v>44745</v>
      </c>
      <c r="B30" s="49" t="s">
        <v>877</v>
      </c>
      <c r="C30" s="38">
        <v>606</v>
      </c>
      <c r="D30" s="38">
        <v>606</v>
      </c>
      <c r="E30" s="38">
        <v>606</v>
      </c>
      <c r="F30" s="38">
        <v>606</v>
      </c>
      <c r="G30" s="38">
        <v>606</v>
      </c>
      <c r="H30" s="38">
        <v>606</v>
      </c>
      <c r="I30" s="38"/>
      <c r="J30" s="56" t="s">
        <v>15</v>
      </c>
      <c r="K30" s="36"/>
      <c r="L30" s="36">
        <v>606</v>
      </c>
      <c r="M30" s="36">
        <v>33</v>
      </c>
      <c r="N30" s="36" t="s">
        <v>662</v>
      </c>
      <c r="O30" s="4">
        <v>0</v>
      </c>
    </row>
    <row r="31" spans="1:15" x14ac:dyDescent="0.25">
      <c r="A31" s="6">
        <v>44745</v>
      </c>
      <c r="B31" t="s">
        <v>794</v>
      </c>
      <c r="C31" s="38">
        <v>606</v>
      </c>
      <c r="D31" s="38">
        <v>606</v>
      </c>
      <c r="E31" s="38">
        <v>606</v>
      </c>
      <c r="F31" s="38">
        <v>606</v>
      </c>
      <c r="G31" s="38">
        <v>606</v>
      </c>
      <c r="H31" s="38">
        <v>606</v>
      </c>
      <c r="J31" s="12" t="s">
        <v>15</v>
      </c>
      <c r="L31" s="36">
        <v>606</v>
      </c>
      <c r="M31" s="4">
        <v>46</v>
      </c>
      <c r="N31" s="4" t="s">
        <v>656</v>
      </c>
      <c r="O31" s="4">
        <v>0</v>
      </c>
    </row>
    <row r="32" spans="1:15" x14ac:dyDescent="0.25">
      <c r="A32" s="6">
        <v>44745</v>
      </c>
      <c r="B32" t="s">
        <v>795</v>
      </c>
      <c r="C32" s="38">
        <v>2.1</v>
      </c>
      <c r="D32" s="38">
        <v>2.98</v>
      </c>
      <c r="E32" s="38">
        <v>4.49</v>
      </c>
      <c r="F32" s="38">
        <v>2.4500000000000002</v>
      </c>
      <c r="G32" s="38">
        <v>2.79</v>
      </c>
      <c r="H32" s="38">
        <v>1.47</v>
      </c>
      <c r="I32" s="38">
        <v>2.4300000000000002</v>
      </c>
      <c r="J32" s="12" t="s">
        <v>15</v>
      </c>
      <c r="L32" s="38" t="s">
        <v>29</v>
      </c>
      <c r="M32" s="4">
        <v>66</v>
      </c>
      <c r="N32" s="38" t="s">
        <v>628</v>
      </c>
      <c r="O32" s="4">
        <v>1.43</v>
      </c>
    </row>
    <row r="33" spans="1:15" x14ac:dyDescent="0.25">
      <c r="A33" s="6">
        <v>44745</v>
      </c>
      <c r="B33" t="s">
        <v>796</v>
      </c>
      <c r="C33" s="38">
        <v>606</v>
      </c>
      <c r="D33" s="38">
        <v>606</v>
      </c>
      <c r="E33" s="38">
        <v>606</v>
      </c>
      <c r="F33" s="38">
        <v>606</v>
      </c>
      <c r="G33" s="38">
        <v>606</v>
      </c>
      <c r="H33" s="38">
        <v>606</v>
      </c>
      <c r="J33" s="12" t="s">
        <v>15</v>
      </c>
      <c r="L33" s="36">
        <v>606</v>
      </c>
      <c r="M33" s="4">
        <v>53</v>
      </c>
      <c r="N33" s="36" t="s">
        <v>638</v>
      </c>
      <c r="O33" s="4">
        <v>0</v>
      </c>
    </row>
    <row r="34" spans="1:15" x14ac:dyDescent="0.25">
      <c r="A34" s="6">
        <v>44746</v>
      </c>
      <c r="B34" t="s">
        <v>797</v>
      </c>
      <c r="C34" s="38">
        <v>1.81</v>
      </c>
      <c r="D34" s="38">
        <v>3.37</v>
      </c>
      <c r="E34" s="38">
        <v>5.21</v>
      </c>
      <c r="F34" s="38">
        <v>3.06</v>
      </c>
      <c r="G34" s="38">
        <v>2.2400000000000002</v>
      </c>
      <c r="H34" s="38">
        <v>1.69</v>
      </c>
      <c r="I34" s="38">
        <v>2.04</v>
      </c>
      <c r="J34" s="12" t="s">
        <v>15</v>
      </c>
      <c r="L34" s="4" t="s">
        <v>20</v>
      </c>
      <c r="M34" s="4">
        <v>92</v>
      </c>
      <c r="N34" s="37" t="s">
        <v>595</v>
      </c>
      <c r="O34" s="4">
        <v>2.23</v>
      </c>
    </row>
    <row r="35" spans="1:15" x14ac:dyDescent="0.25">
      <c r="A35" s="6">
        <v>44746</v>
      </c>
      <c r="B35" t="s">
        <v>798</v>
      </c>
      <c r="C35" s="38">
        <v>2.68</v>
      </c>
      <c r="D35" s="38">
        <v>2.72</v>
      </c>
      <c r="E35" s="38">
        <v>3.16</v>
      </c>
      <c r="F35" s="38">
        <v>2.4900000000000002</v>
      </c>
      <c r="G35" s="38">
        <v>2.5</v>
      </c>
      <c r="H35" s="38">
        <v>1.51</v>
      </c>
      <c r="I35" s="38">
        <v>2.2200000000000002</v>
      </c>
      <c r="J35" s="12" t="s">
        <v>15</v>
      </c>
      <c r="L35" s="4" t="s">
        <v>312</v>
      </c>
      <c r="M35" s="4">
        <v>45</v>
      </c>
      <c r="N35" s="4" t="s">
        <v>660</v>
      </c>
      <c r="O35" s="4">
        <v>1.84</v>
      </c>
    </row>
    <row r="36" spans="1:15" x14ac:dyDescent="0.25">
      <c r="A36" s="6">
        <v>44746</v>
      </c>
      <c r="B36" t="s">
        <v>799</v>
      </c>
      <c r="C36" s="38">
        <v>2.97</v>
      </c>
      <c r="D36" s="38">
        <v>3.07</v>
      </c>
      <c r="E36" s="38">
        <v>2.7</v>
      </c>
      <c r="F36" s="38">
        <v>2.7</v>
      </c>
      <c r="G36" s="38">
        <v>2.54</v>
      </c>
      <c r="H36" s="38">
        <v>1.55</v>
      </c>
      <c r="I36" s="38">
        <v>2.21</v>
      </c>
      <c r="J36" s="12" t="s">
        <v>15</v>
      </c>
      <c r="L36" s="4" t="s">
        <v>25</v>
      </c>
      <c r="M36" s="4">
        <v>49</v>
      </c>
      <c r="N36" s="4" t="s">
        <v>719</v>
      </c>
      <c r="O36" s="4">
        <v>0</v>
      </c>
    </row>
    <row r="37" spans="1:15" x14ac:dyDescent="0.25">
      <c r="A37" s="6">
        <v>44748</v>
      </c>
      <c r="B37" t="s">
        <v>800</v>
      </c>
      <c r="C37" s="38">
        <v>2.63</v>
      </c>
      <c r="D37" s="38">
        <v>3.09</v>
      </c>
      <c r="E37" s="38">
        <v>2.94</v>
      </c>
      <c r="F37" s="38">
        <v>2.76</v>
      </c>
      <c r="G37" s="38">
        <v>2.3199999999999998</v>
      </c>
      <c r="H37" s="38">
        <v>1.63</v>
      </c>
      <c r="I37" s="38">
        <v>2.04</v>
      </c>
      <c r="J37" s="12" t="s">
        <v>15</v>
      </c>
      <c r="L37" s="4" t="s">
        <v>21</v>
      </c>
      <c r="M37" s="4">
        <v>58</v>
      </c>
      <c r="N37" s="4" t="s">
        <v>555</v>
      </c>
      <c r="O37" s="4">
        <v>0</v>
      </c>
    </row>
    <row r="38" spans="1:15" x14ac:dyDescent="0.25">
      <c r="A38" s="6">
        <v>44748</v>
      </c>
      <c r="B38" t="s">
        <v>801</v>
      </c>
      <c r="C38" s="38">
        <v>2.35</v>
      </c>
      <c r="D38" s="38">
        <v>3.12</v>
      </c>
      <c r="E38" s="38">
        <v>3.49</v>
      </c>
      <c r="F38" s="38">
        <v>2.79</v>
      </c>
      <c r="G38" s="38">
        <v>2.39</v>
      </c>
      <c r="H38" s="38">
        <v>1.61</v>
      </c>
      <c r="I38" s="38">
        <v>2.09</v>
      </c>
      <c r="J38" s="12" t="s">
        <v>15</v>
      </c>
      <c r="L38" s="4" t="s">
        <v>766</v>
      </c>
      <c r="M38" s="4">
        <v>35</v>
      </c>
      <c r="N38" s="4" t="s">
        <v>16</v>
      </c>
      <c r="O38" s="4">
        <v>2.21</v>
      </c>
    </row>
    <row r="39" spans="1:15" x14ac:dyDescent="0.25">
      <c r="A39" s="6">
        <v>44748</v>
      </c>
      <c r="B39" t="s">
        <v>802</v>
      </c>
      <c r="C39" s="38">
        <v>2.12</v>
      </c>
      <c r="D39" s="38">
        <v>3.26</v>
      </c>
      <c r="E39" s="38">
        <v>3.9</v>
      </c>
      <c r="F39" s="38">
        <v>3.01</v>
      </c>
      <c r="G39" s="38">
        <v>2.2400000000000002</v>
      </c>
      <c r="H39" s="38">
        <v>1.69</v>
      </c>
      <c r="I39" s="38">
        <v>1.96</v>
      </c>
      <c r="J39" s="12" t="s">
        <v>15</v>
      </c>
      <c r="L39" s="4" t="s">
        <v>26</v>
      </c>
      <c r="M39" s="4">
        <v>54</v>
      </c>
      <c r="N39" s="4" t="s">
        <v>384</v>
      </c>
      <c r="O39" s="4">
        <v>2.4500000000000002</v>
      </c>
    </row>
    <row r="40" spans="1:15" x14ac:dyDescent="0.25">
      <c r="A40" s="6">
        <v>44748</v>
      </c>
      <c r="B40" t="s">
        <v>803</v>
      </c>
      <c r="C40" s="38">
        <v>2.34</v>
      </c>
      <c r="D40" s="38">
        <v>3.14</v>
      </c>
      <c r="E40" s="38">
        <v>3.45</v>
      </c>
      <c r="F40" s="38">
        <v>2.93</v>
      </c>
      <c r="G40" s="38">
        <v>2.2599999999999998</v>
      </c>
      <c r="H40" s="38">
        <v>1.68</v>
      </c>
      <c r="I40" s="38">
        <v>1.99</v>
      </c>
      <c r="J40" s="12" t="s">
        <v>15</v>
      </c>
      <c r="L40" s="4" t="s">
        <v>21</v>
      </c>
      <c r="M40" s="4">
        <v>64</v>
      </c>
      <c r="N40" s="4" t="s">
        <v>16</v>
      </c>
      <c r="O40" s="4">
        <v>1.97</v>
      </c>
    </row>
    <row r="41" spans="1:15" x14ac:dyDescent="0.25">
      <c r="A41" s="6">
        <v>44748</v>
      </c>
      <c r="B41" t="s">
        <v>804</v>
      </c>
      <c r="C41" s="38">
        <v>3.44</v>
      </c>
      <c r="D41" s="38">
        <v>3.39</v>
      </c>
      <c r="E41" s="38">
        <v>2.23</v>
      </c>
      <c r="F41" s="38">
        <v>3.06</v>
      </c>
      <c r="G41" s="38">
        <v>2.19</v>
      </c>
      <c r="H41" s="38">
        <v>1.72</v>
      </c>
      <c r="I41" s="38">
        <v>1.93</v>
      </c>
      <c r="J41" s="12" t="s">
        <v>15</v>
      </c>
      <c r="L41" s="4" t="s">
        <v>29</v>
      </c>
      <c r="M41" s="4">
        <v>57</v>
      </c>
      <c r="N41" s="4" t="s">
        <v>16</v>
      </c>
      <c r="O41" s="4">
        <v>2.52</v>
      </c>
    </row>
    <row r="42" spans="1:15" x14ac:dyDescent="0.25">
      <c r="A42" s="6">
        <v>44748</v>
      </c>
      <c r="B42" t="s">
        <v>805</v>
      </c>
      <c r="C42" s="38">
        <v>1.94</v>
      </c>
      <c r="D42" s="38">
        <v>3.7</v>
      </c>
      <c r="E42" s="38">
        <v>4.08</v>
      </c>
      <c r="F42" s="38">
        <v>3.31</v>
      </c>
      <c r="G42" s="38">
        <v>2.0299999999999998</v>
      </c>
      <c r="H42" s="38">
        <v>1.87</v>
      </c>
      <c r="I42" s="38">
        <v>1.78</v>
      </c>
      <c r="J42" s="12" t="s">
        <v>15</v>
      </c>
      <c r="L42" s="4" t="s">
        <v>20</v>
      </c>
      <c r="M42" s="4">
        <v>32</v>
      </c>
      <c r="N42" s="4" t="s">
        <v>17</v>
      </c>
      <c r="O42" s="4">
        <v>0</v>
      </c>
    </row>
    <row r="43" spans="1:15" x14ac:dyDescent="0.25">
      <c r="A43" s="6">
        <v>44748</v>
      </c>
      <c r="B43" t="s">
        <v>806</v>
      </c>
      <c r="C43" s="38">
        <v>2.38</v>
      </c>
      <c r="D43" s="38">
        <v>3.23</v>
      </c>
      <c r="E43" s="38">
        <v>3.29</v>
      </c>
      <c r="F43" s="38">
        <v>3.08</v>
      </c>
      <c r="G43" s="38">
        <v>2.21</v>
      </c>
      <c r="H43" s="38">
        <v>1.71</v>
      </c>
      <c r="I43" s="38">
        <v>1.93</v>
      </c>
      <c r="J43" s="12" t="s">
        <v>15</v>
      </c>
      <c r="L43" s="4" t="s">
        <v>21</v>
      </c>
      <c r="M43" s="4">
        <v>24</v>
      </c>
      <c r="N43" s="4" t="s">
        <v>384</v>
      </c>
      <c r="O43" s="4">
        <v>1.91</v>
      </c>
    </row>
    <row r="44" spans="1:15" x14ac:dyDescent="0.25">
      <c r="A44" s="6">
        <v>44748</v>
      </c>
      <c r="B44" t="s">
        <v>807</v>
      </c>
      <c r="C44" s="38">
        <v>2.86</v>
      </c>
      <c r="D44" s="38">
        <v>3.45</v>
      </c>
      <c r="E44" s="38">
        <v>2.54</v>
      </c>
      <c r="F44" s="38">
        <v>3.56</v>
      </c>
      <c r="G44" s="38">
        <v>1.96</v>
      </c>
      <c r="H44" s="38">
        <v>1.91</v>
      </c>
      <c r="I44" s="38">
        <v>1.72</v>
      </c>
      <c r="J44" s="12" t="s">
        <v>15</v>
      </c>
      <c r="L44" s="4" t="s">
        <v>24</v>
      </c>
      <c r="M44" s="4">
        <v>31</v>
      </c>
      <c r="N44" s="4" t="s">
        <v>16</v>
      </c>
      <c r="O44" s="4">
        <v>2.5</v>
      </c>
    </row>
    <row r="45" spans="1:15" x14ac:dyDescent="0.25">
      <c r="A45" s="6">
        <v>44751</v>
      </c>
      <c r="B45" t="s">
        <v>808</v>
      </c>
      <c r="C45" s="38">
        <v>606</v>
      </c>
      <c r="D45" s="38">
        <v>606</v>
      </c>
      <c r="E45" s="38">
        <v>606</v>
      </c>
      <c r="F45" s="38">
        <v>606</v>
      </c>
      <c r="G45" s="38">
        <v>606</v>
      </c>
      <c r="H45" s="38">
        <v>606</v>
      </c>
      <c r="I45" s="38">
        <v>606</v>
      </c>
      <c r="J45" s="12" t="s">
        <v>15</v>
      </c>
      <c r="L45" s="4">
        <v>606</v>
      </c>
      <c r="M45" s="4">
        <v>70</v>
      </c>
      <c r="N45" s="4" t="s">
        <v>656</v>
      </c>
      <c r="O45" s="4">
        <v>0</v>
      </c>
    </row>
    <row r="46" spans="1:15" x14ac:dyDescent="0.25">
      <c r="A46" s="6">
        <v>44751</v>
      </c>
      <c r="B46" t="s">
        <v>809</v>
      </c>
      <c r="C46" s="38">
        <v>606</v>
      </c>
      <c r="D46" s="38">
        <v>606</v>
      </c>
      <c r="E46" s="38">
        <v>606</v>
      </c>
      <c r="F46" s="38">
        <v>606</v>
      </c>
      <c r="G46" s="38">
        <v>606</v>
      </c>
      <c r="H46" s="38">
        <v>606</v>
      </c>
      <c r="I46" s="38">
        <v>606</v>
      </c>
      <c r="J46" s="12" t="s">
        <v>15</v>
      </c>
      <c r="L46" s="4">
        <v>606</v>
      </c>
      <c r="M46" s="4">
        <v>12</v>
      </c>
      <c r="N46" s="4" t="s">
        <v>671</v>
      </c>
      <c r="O46" s="4">
        <v>0</v>
      </c>
    </row>
    <row r="47" spans="1:15" x14ac:dyDescent="0.25">
      <c r="A47" s="6">
        <v>44751</v>
      </c>
      <c r="B47" t="s">
        <v>810</v>
      </c>
      <c r="C47" s="38">
        <v>1.71</v>
      </c>
      <c r="D47" s="38">
        <v>3.65</v>
      </c>
      <c r="E47" s="38">
        <v>5.59</v>
      </c>
      <c r="F47" s="38">
        <v>3.01</v>
      </c>
      <c r="G47" s="38">
        <v>2.33</v>
      </c>
      <c r="H47" s="38">
        <v>1.64</v>
      </c>
      <c r="I47" s="38">
        <v>2.0299999999999998</v>
      </c>
      <c r="J47" s="12" t="s">
        <v>15</v>
      </c>
      <c r="L47" s="4" t="s">
        <v>25</v>
      </c>
      <c r="M47" s="4">
        <v>52</v>
      </c>
      <c r="N47" s="4" t="s">
        <v>595</v>
      </c>
      <c r="O47" s="4">
        <v>2.38</v>
      </c>
    </row>
    <row r="48" spans="1:15" x14ac:dyDescent="0.25">
      <c r="A48" s="6">
        <v>44751</v>
      </c>
      <c r="B48" t="s">
        <v>811</v>
      </c>
      <c r="C48" s="38">
        <v>2.87</v>
      </c>
      <c r="D48" s="38">
        <v>3.36</v>
      </c>
      <c r="E48" s="38">
        <v>2.4300000000000002</v>
      </c>
      <c r="F48" s="38">
        <v>404</v>
      </c>
      <c r="G48" s="38">
        <v>1.88</v>
      </c>
      <c r="H48" s="38">
        <v>1.95</v>
      </c>
      <c r="I48" s="38">
        <v>1.65</v>
      </c>
      <c r="J48" s="12" t="s">
        <v>15</v>
      </c>
      <c r="L48" s="4" t="s">
        <v>19</v>
      </c>
      <c r="M48" s="4">
        <v>68</v>
      </c>
      <c r="N48" s="4" t="s">
        <v>705</v>
      </c>
      <c r="O48" s="4">
        <v>0</v>
      </c>
    </row>
    <row r="49" spans="1:15" x14ac:dyDescent="0.25">
      <c r="A49" s="6">
        <v>44751</v>
      </c>
      <c r="B49" t="s">
        <v>812</v>
      </c>
      <c r="C49" s="38">
        <v>3.84</v>
      </c>
      <c r="D49" s="38">
        <v>3.58</v>
      </c>
      <c r="E49" s="38">
        <v>2.04</v>
      </c>
      <c r="F49" s="38">
        <v>3.47</v>
      </c>
      <c r="G49" s="38">
        <v>2</v>
      </c>
      <c r="H49" s="38">
        <v>1.89</v>
      </c>
      <c r="I49" s="38">
        <v>1.75</v>
      </c>
      <c r="J49" s="12" t="s">
        <v>15</v>
      </c>
      <c r="L49" s="4" t="s">
        <v>28</v>
      </c>
      <c r="M49" s="4">
        <v>63</v>
      </c>
      <c r="N49" s="4" t="s">
        <v>17</v>
      </c>
      <c r="O49" s="4">
        <v>0</v>
      </c>
    </row>
    <row r="50" spans="1:15" x14ac:dyDescent="0.25">
      <c r="A50" s="6">
        <v>44751</v>
      </c>
      <c r="B50" t="s">
        <v>813</v>
      </c>
      <c r="C50" s="38">
        <v>606</v>
      </c>
      <c r="D50" s="38">
        <v>606</v>
      </c>
      <c r="E50" s="38">
        <v>606</v>
      </c>
      <c r="F50" s="38">
        <v>606</v>
      </c>
      <c r="G50" s="38">
        <v>606</v>
      </c>
      <c r="H50" s="38">
        <v>606</v>
      </c>
      <c r="I50" s="38">
        <v>606</v>
      </c>
      <c r="J50" s="12" t="s">
        <v>15</v>
      </c>
      <c r="L50" s="4">
        <v>606</v>
      </c>
      <c r="M50" s="4">
        <v>24</v>
      </c>
      <c r="N50" s="4" t="s">
        <v>638</v>
      </c>
      <c r="O50" s="4">
        <v>0</v>
      </c>
    </row>
    <row r="51" spans="1:15" x14ac:dyDescent="0.25">
      <c r="A51" s="6">
        <v>44751</v>
      </c>
      <c r="B51" t="s">
        <v>876</v>
      </c>
      <c r="C51" s="38">
        <v>606</v>
      </c>
      <c r="D51" s="38">
        <v>606</v>
      </c>
      <c r="E51" s="38">
        <v>606</v>
      </c>
      <c r="F51" s="38">
        <v>606</v>
      </c>
      <c r="G51" s="38">
        <v>606</v>
      </c>
      <c r="H51" s="38">
        <v>606</v>
      </c>
      <c r="I51" s="38">
        <v>606</v>
      </c>
      <c r="J51" s="12" t="s">
        <v>15</v>
      </c>
      <c r="L51" s="4">
        <v>606</v>
      </c>
      <c r="M51" s="4">
        <v>24</v>
      </c>
      <c r="N51" s="4" t="s">
        <v>638</v>
      </c>
      <c r="O51" s="4">
        <v>0</v>
      </c>
    </row>
    <row r="52" spans="1:15" x14ac:dyDescent="0.25">
      <c r="A52" s="6">
        <v>44751</v>
      </c>
      <c r="B52" t="s">
        <v>814</v>
      </c>
      <c r="C52" s="38">
        <v>606</v>
      </c>
      <c r="D52" s="38">
        <v>606</v>
      </c>
      <c r="E52" s="38">
        <v>606</v>
      </c>
      <c r="F52" s="38">
        <v>606</v>
      </c>
      <c r="G52" s="38">
        <v>606</v>
      </c>
      <c r="H52" s="38">
        <v>606</v>
      </c>
      <c r="I52" s="38">
        <v>606</v>
      </c>
      <c r="J52" s="12" t="s">
        <v>15</v>
      </c>
      <c r="L52" s="4">
        <v>606</v>
      </c>
      <c r="M52" s="4">
        <v>53</v>
      </c>
      <c r="N52" s="4" t="s">
        <v>656</v>
      </c>
      <c r="O52" s="4">
        <v>0</v>
      </c>
    </row>
    <row r="53" spans="1:15" x14ac:dyDescent="0.25">
      <c r="A53" s="6">
        <v>44751</v>
      </c>
      <c r="B53" t="s">
        <v>815</v>
      </c>
      <c r="C53" s="38">
        <v>1.69</v>
      </c>
      <c r="D53" s="38">
        <v>3.63</v>
      </c>
      <c r="E53" s="38">
        <v>5.94</v>
      </c>
      <c r="F53" s="38">
        <v>3.11</v>
      </c>
      <c r="G53" s="38">
        <v>2.2200000000000002</v>
      </c>
      <c r="H53" s="38">
        <v>1.7</v>
      </c>
      <c r="I53" s="38">
        <v>1.94</v>
      </c>
      <c r="J53" s="12" t="s">
        <v>15</v>
      </c>
      <c r="L53" s="4" t="s">
        <v>23</v>
      </c>
      <c r="M53" s="4">
        <v>76</v>
      </c>
      <c r="N53" s="4" t="s">
        <v>787</v>
      </c>
      <c r="O53" s="4">
        <v>0</v>
      </c>
    </row>
    <row r="54" spans="1:15" x14ac:dyDescent="0.25">
      <c r="A54" s="6">
        <v>44751</v>
      </c>
      <c r="B54" t="s">
        <v>816</v>
      </c>
      <c r="C54" s="38">
        <v>2.58</v>
      </c>
      <c r="D54" s="38">
        <v>2.83</v>
      </c>
      <c r="E54" s="38">
        <v>3.43</v>
      </c>
      <c r="F54" s="38">
        <v>2.35</v>
      </c>
      <c r="G54" s="38">
        <v>2.91</v>
      </c>
      <c r="H54" s="38">
        <v>1.43</v>
      </c>
      <c r="I54" s="38">
        <v>2.5499999999999998</v>
      </c>
      <c r="J54" s="12" t="s">
        <v>15</v>
      </c>
      <c r="L54" s="4" t="s">
        <v>25</v>
      </c>
      <c r="M54" s="4">
        <v>51</v>
      </c>
      <c r="N54" s="38" t="s">
        <v>542</v>
      </c>
      <c r="O54" s="4">
        <v>1.69</v>
      </c>
    </row>
    <row r="55" spans="1:15" x14ac:dyDescent="0.25">
      <c r="A55" s="6">
        <v>44752</v>
      </c>
      <c r="B55" t="s">
        <v>817</v>
      </c>
      <c r="C55" s="38">
        <v>606</v>
      </c>
      <c r="D55" s="38">
        <v>606</v>
      </c>
      <c r="E55" s="38">
        <v>606</v>
      </c>
      <c r="F55" s="38">
        <v>606</v>
      </c>
      <c r="G55" s="38">
        <v>606</v>
      </c>
      <c r="H55" s="38">
        <v>606</v>
      </c>
      <c r="I55" s="38">
        <v>606</v>
      </c>
      <c r="J55" s="12" t="s">
        <v>15</v>
      </c>
      <c r="L55" s="4">
        <v>606</v>
      </c>
      <c r="M55" s="4">
        <v>57</v>
      </c>
      <c r="N55" s="4" t="s">
        <v>638</v>
      </c>
      <c r="O55" s="4">
        <v>0</v>
      </c>
    </row>
    <row r="56" spans="1:15" x14ac:dyDescent="0.25">
      <c r="A56" s="6">
        <v>44752</v>
      </c>
      <c r="B56" t="s">
        <v>818</v>
      </c>
      <c r="C56" s="38">
        <v>4.9800000000000004</v>
      </c>
      <c r="D56" s="38">
        <v>3.31</v>
      </c>
      <c r="E56" s="38">
        <v>1.78</v>
      </c>
      <c r="F56" s="38">
        <v>404</v>
      </c>
      <c r="G56" s="38">
        <v>2.3199999999999998</v>
      </c>
      <c r="H56" s="38">
        <v>1.6</v>
      </c>
      <c r="I56" s="38">
        <v>2.06</v>
      </c>
      <c r="J56" s="12" t="s">
        <v>15</v>
      </c>
      <c r="L56" s="4" t="s">
        <v>313</v>
      </c>
      <c r="M56" s="4">
        <v>51</v>
      </c>
      <c r="N56" s="4" t="s">
        <v>660</v>
      </c>
      <c r="O56" s="4">
        <v>1.5</v>
      </c>
    </row>
    <row r="57" spans="1:15" x14ac:dyDescent="0.25">
      <c r="A57" s="6">
        <v>44752</v>
      </c>
      <c r="B57" t="s">
        <v>819</v>
      </c>
      <c r="C57" s="38">
        <v>1.58</v>
      </c>
      <c r="D57" s="38">
        <v>3.95</v>
      </c>
      <c r="E57" s="38">
        <v>6.55</v>
      </c>
      <c r="F57" s="38">
        <v>3.25</v>
      </c>
      <c r="G57" s="38">
        <v>2.15</v>
      </c>
      <c r="H57" s="38">
        <v>1.75</v>
      </c>
      <c r="I57" s="38">
        <v>1.88</v>
      </c>
      <c r="J57" s="12" t="s">
        <v>15</v>
      </c>
      <c r="L57" s="4" t="s">
        <v>29</v>
      </c>
      <c r="M57" s="4">
        <v>64</v>
      </c>
      <c r="N57" s="4" t="s">
        <v>601</v>
      </c>
      <c r="O57" s="4">
        <v>2.57</v>
      </c>
    </row>
    <row r="58" spans="1:15" x14ac:dyDescent="0.25">
      <c r="A58" s="6">
        <v>44752</v>
      </c>
      <c r="B58" t="s">
        <v>820</v>
      </c>
      <c r="C58" s="38">
        <v>2.06</v>
      </c>
      <c r="D58" s="38">
        <v>3.31</v>
      </c>
      <c r="E58" s="38">
        <v>4.13</v>
      </c>
      <c r="F58" s="38">
        <v>2.89</v>
      </c>
      <c r="G58" s="38">
        <v>2.37</v>
      </c>
      <c r="H58" s="38">
        <v>1.64</v>
      </c>
      <c r="I58" s="38">
        <v>2.0699999999999998</v>
      </c>
      <c r="J58" s="12" t="s">
        <v>15</v>
      </c>
      <c r="L58" s="4" t="s">
        <v>20</v>
      </c>
      <c r="M58" s="4">
        <v>39</v>
      </c>
      <c r="N58" s="4" t="s">
        <v>265</v>
      </c>
      <c r="O58" s="4">
        <v>0</v>
      </c>
    </row>
    <row r="59" spans="1:15" x14ac:dyDescent="0.25">
      <c r="A59" s="6">
        <v>44752</v>
      </c>
      <c r="B59" t="s">
        <v>875</v>
      </c>
      <c r="C59" s="38">
        <v>606</v>
      </c>
      <c r="D59" s="38">
        <v>606</v>
      </c>
      <c r="E59" s="38">
        <v>606</v>
      </c>
      <c r="F59" s="38">
        <v>606</v>
      </c>
      <c r="G59" s="38">
        <v>606</v>
      </c>
      <c r="H59" s="38">
        <v>606</v>
      </c>
      <c r="I59" s="38">
        <v>606</v>
      </c>
      <c r="J59" s="12" t="s">
        <v>15</v>
      </c>
      <c r="L59" s="4">
        <v>606</v>
      </c>
      <c r="M59" s="4">
        <v>60</v>
      </c>
      <c r="N59" s="4" t="s">
        <v>638</v>
      </c>
      <c r="O59" s="4">
        <v>0</v>
      </c>
    </row>
    <row r="60" spans="1:15" x14ac:dyDescent="0.25">
      <c r="A60" s="6">
        <v>44752</v>
      </c>
      <c r="B60" t="s">
        <v>821</v>
      </c>
      <c r="C60" s="38">
        <v>3.14</v>
      </c>
      <c r="D60" s="38">
        <v>3.8</v>
      </c>
      <c r="E60" s="38">
        <v>2.2400000000000002</v>
      </c>
      <c r="F60" s="38">
        <v>4.3</v>
      </c>
      <c r="G60" s="38">
        <v>1.73</v>
      </c>
      <c r="H60" s="38">
        <v>2.2000000000000002</v>
      </c>
      <c r="I60" s="38">
        <v>1.54</v>
      </c>
      <c r="J60" s="12" t="s">
        <v>15</v>
      </c>
      <c r="L60" s="4" t="s">
        <v>29</v>
      </c>
      <c r="M60" s="4">
        <v>29</v>
      </c>
      <c r="N60" s="4" t="s">
        <v>17</v>
      </c>
      <c r="O60" s="4">
        <v>0</v>
      </c>
    </row>
    <row r="61" spans="1:15" x14ac:dyDescent="0.25">
      <c r="A61" s="6">
        <v>44752</v>
      </c>
      <c r="B61" t="s">
        <v>822</v>
      </c>
      <c r="C61" s="38">
        <v>606</v>
      </c>
      <c r="D61" s="38">
        <v>606</v>
      </c>
      <c r="E61" s="38">
        <v>606</v>
      </c>
      <c r="F61" s="38">
        <v>606</v>
      </c>
      <c r="G61" s="38">
        <v>606</v>
      </c>
      <c r="H61" s="38">
        <v>606</v>
      </c>
      <c r="I61" s="38">
        <v>606</v>
      </c>
      <c r="J61" s="12" t="s">
        <v>15</v>
      </c>
      <c r="L61" s="4">
        <v>606</v>
      </c>
      <c r="M61" s="4">
        <v>34</v>
      </c>
      <c r="N61" s="4" t="s">
        <v>662</v>
      </c>
      <c r="O61" s="4">
        <v>0</v>
      </c>
    </row>
    <row r="62" spans="1:15" x14ac:dyDescent="0.25">
      <c r="A62" s="6">
        <v>44752</v>
      </c>
      <c r="B62" t="s">
        <v>823</v>
      </c>
      <c r="C62" s="38">
        <v>2.41</v>
      </c>
      <c r="D62" s="38">
        <v>2.87</v>
      </c>
      <c r="E62" s="38">
        <v>3.57</v>
      </c>
      <c r="F62" s="38">
        <v>2.73</v>
      </c>
      <c r="G62" s="38">
        <v>2.44</v>
      </c>
      <c r="H62" s="38">
        <v>1.57</v>
      </c>
      <c r="I62" s="38">
        <v>2.13</v>
      </c>
      <c r="J62" s="12" t="s">
        <v>15</v>
      </c>
      <c r="L62" s="4" t="s">
        <v>436</v>
      </c>
      <c r="M62" s="4">
        <v>34</v>
      </c>
      <c r="N62" s="4" t="s">
        <v>615</v>
      </c>
      <c r="O62" s="4">
        <v>0</v>
      </c>
    </row>
    <row r="63" spans="1:15" x14ac:dyDescent="0.25">
      <c r="A63" s="6">
        <v>44752</v>
      </c>
      <c r="B63" t="s">
        <v>824</v>
      </c>
      <c r="C63" s="38">
        <v>2.3199999999999998</v>
      </c>
      <c r="D63" s="38">
        <v>2.92</v>
      </c>
      <c r="E63" s="38">
        <v>3.85</v>
      </c>
      <c r="F63" s="38">
        <v>2.41</v>
      </c>
      <c r="G63" s="38">
        <v>2.77</v>
      </c>
      <c r="H63" s="38">
        <v>1.47</v>
      </c>
      <c r="I63" s="38">
        <v>2.4300000000000002</v>
      </c>
      <c r="J63" s="12" t="s">
        <v>15</v>
      </c>
      <c r="L63" s="4" t="s">
        <v>22</v>
      </c>
      <c r="M63" s="4">
        <v>70</v>
      </c>
      <c r="N63" s="4" t="s">
        <v>595</v>
      </c>
      <c r="O63" s="4">
        <v>1.9</v>
      </c>
    </row>
    <row r="64" spans="1:15" x14ac:dyDescent="0.25">
      <c r="A64" s="6">
        <v>44752</v>
      </c>
      <c r="B64" t="s">
        <v>825</v>
      </c>
      <c r="C64" s="38">
        <v>2.95</v>
      </c>
      <c r="D64" s="38">
        <v>3.41</v>
      </c>
      <c r="E64" s="38">
        <v>2.35</v>
      </c>
      <c r="F64" s="38">
        <v>404</v>
      </c>
      <c r="G64" s="38">
        <v>1.98</v>
      </c>
      <c r="H64" s="38">
        <v>1.85</v>
      </c>
      <c r="I64" s="38">
        <v>1.72</v>
      </c>
      <c r="J64" s="12" t="s">
        <v>15</v>
      </c>
      <c r="L64" s="4" t="s">
        <v>22</v>
      </c>
      <c r="M64" s="4">
        <v>54</v>
      </c>
      <c r="N64" s="4" t="s">
        <v>650</v>
      </c>
      <c r="O64" s="4">
        <v>0</v>
      </c>
    </row>
    <row r="65" spans="1:15" x14ac:dyDescent="0.25">
      <c r="A65" s="6">
        <v>44752</v>
      </c>
      <c r="B65" t="s">
        <v>826</v>
      </c>
      <c r="C65" s="38">
        <v>1.71</v>
      </c>
      <c r="D65" s="38">
        <v>3.65</v>
      </c>
      <c r="E65" s="38">
        <v>5.59</v>
      </c>
      <c r="F65" s="38">
        <v>3.01</v>
      </c>
      <c r="G65" s="38">
        <v>2.33</v>
      </c>
      <c r="H65" s="38">
        <v>1.64</v>
      </c>
      <c r="I65" s="38">
        <v>2.0299999999999998</v>
      </c>
      <c r="J65" s="12" t="s">
        <v>15</v>
      </c>
      <c r="L65" s="4" t="s">
        <v>25</v>
      </c>
      <c r="M65" s="4">
        <v>52</v>
      </c>
      <c r="N65" s="4" t="s">
        <v>595</v>
      </c>
      <c r="O65" s="4">
        <v>2.38</v>
      </c>
    </row>
    <row r="66" spans="1:15" x14ac:dyDescent="0.25">
      <c r="A66" s="6">
        <v>44752</v>
      </c>
      <c r="B66" t="s">
        <v>827</v>
      </c>
      <c r="C66" s="38">
        <v>3.77</v>
      </c>
      <c r="D66" s="38">
        <v>3.44</v>
      </c>
      <c r="E66" s="38">
        <v>2.09</v>
      </c>
      <c r="F66" s="38">
        <v>3.29</v>
      </c>
      <c r="G66" s="38">
        <v>2.12</v>
      </c>
      <c r="H66" s="38">
        <v>1.76</v>
      </c>
      <c r="I66" s="38">
        <v>1.86</v>
      </c>
      <c r="J66" s="12" t="s">
        <v>15</v>
      </c>
      <c r="L66" s="4" t="s">
        <v>29</v>
      </c>
      <c r="M66" s="4">
        <v>32</v>
      </c>
      <c r="N66" s="4" t="s">
        <v>601</v>
      </c>
      <c r="O66" s="4">
        <v>1.7</v>
      </c>
    </row>
    <row r="67" spans="1:15" x14ac:dyDescent="0.25">
      <c r="A67" s="6">
        <v>44752</v>
      </c>
      <c r="B67" t="s">
        <v>828</v>
      </c>
      <c r="C67" s="38">
        <v>2.3199999999999998</v>
      </c>
      <c r="D67" s="38">
        <v>2.61</v>
      </c>
      <c r="E67" s="38">
        <v>4.55</v>
      </c>
      <c r="F67" s="38">
        <v>1.87</v>
      </c>
      <c r="G67" s="38">
        <v>4.0999999999999996</v>
      </c>
      <c r="H67" s="38">
        <v>1.25</v>
      </c>
      <c r="I67" s="38">
        <v>2.96</v>
      </c>
      <c r="J67" s="12" t="s">
        <v>15</v>
      </c>
      <c r="L67" s="4" t="s">
        <v>28</v>
      </c>
      <c r="M67" s="4">
        <v>22</v>
      </c>
      <c r="N67" s="4" t="s">
        <v>16</v>
      </c>
      <c r="O67" s="4">
        <v>1.71</v>
      </c>
    </row>
    <row r="68" spans="1:15" x14ac:dyDescent="0.25">
      <c r="A68" s="6">
        <v>44752</v>
      </c>
      <c r="B68" t="s">
        <v>829</v>
      </c>
      <c r="C68" s="38">
        <v>1.97</v>
      </c>
      <c r="D68" s="38">
        <v>3.35</v>
      </c>
      <c r="E68" s="38">
        <v>4.0599999999999996</v>
      </c>
      <c r="F68" s="38">
        <v>3.46</v>
      </c>
      <c r="G68" s="38">
        <v>1.95</v>
      </c>
      <c r="H68" s="38">
        <v>1.92</v>
      </c>
      <c r="I68" s="38">
        <v>1.72</v>
      </c>
      <c r="J68" s="12" t="s">
        <v>15</v>
      </c>
      <c r="L68" s="4" t="s">
        <v>21</v>
      </c>
      <c r="M68" s="4">
        <v>16</v>
      </c>
      <c r="N68" s="4" t="s">
        <v>384</v>
      </c>
      <c r="O68" s="4">
        <v>2.58</v>
      </c>
    </row>
    <row r="69" spans="1:15" x14ac:dyDescent="0.25">
      <c r="A69" s="6">
        <v>44752</v>
      </c>
      <c r="B69" t="s">
        <v>830</v>
      </c>
      <c r="C69" s="38">
        <v>2.76</v>
      </c>
      <c r="D69" s="38">
        <v>3.07</v>
      </c>
      <c r="E69" s="38">
        <v>2.9</v>
      </c>
      <c r="F69" s="38">
        <v>2.86</v>
      </c>
      <c r="G69" s="38">
        <v>2.35</v>
      </c>
      <c r="H69" s="38">
        <v>1.63</v>
      </c>
      <c r="I69" s="38">
        <v>2.06</v>
      </c>
      <c r="J69" s="12" t="s">
        <v>15</v>
      </c>
      <c r="L69" s="4" t="s">
        <v>312</v>
      </c>
      <c r="M69" s="4">
        <v>50</v>
      </c>
      <c r="N69" s="4" t="s">
        <v>384</v>
      </c>
      <c r="O69" s="4">
        <v>2.2999999999999998</v>
      </c>
    </row>
    <row r="70" spans="1:15" x14ac:dyDescent="0.25">
      <c r="A70" s="6">
        <v>44752</v>
      </c>
      <c r="B70" t="s">
        <v>831</v>
      </c>
      <c r="C70" s="38">
        <v>2.4300000000000002</v>
      </c>
      <c r="D70" s="38">
        <v>3.15</v>
      </c>
      <c r="E70" s="38">
        <v>3.35</v>
      </c>
      <c r="F70" s="38">
        <v>2.79</v>
      </c>
      <c r="G70" s="38">
        <v>2.41</v>
      </c>
      <c r="H70" s="38">
        <v>1.61</v>
      </c>
      <c r="I70" s="38">
        <v>2.11</v>
      </c>
      <c r="J70" s="12" t="s">
        <v>15</v>
      </c>
      <c r="L70" s="4" t="s">
        <v>21</v>
      </c>
      <c r="M70" s="4">
        <v>32</v>
      </c>
      <c r="N70" s="4" t="s">
        <v>17</v>
      </c>
      <c r="O70" s="4">
        <v>0</v>
      </c>
    </row>
    <row r="71" spans="1:15" x14ac:dyDescent="0.25">
      <c r="A71" s="6">
        <v>44752</v>
      </c>
      <c r="B71" t="s">
        <v>832</v>
      </c>
      <c r="C71" s="38">
        <v>1.97</v>
      </c>
      <c r="D71" s="38">
        <v>3.39</v>
      </c>
      <c r="E71" s="38">
        <v>4.33</v>
      </c>
      <c r="F71" s="38">
        <v>2.97</v>
      </c>
      <c r="G71" s="38">
        <v>2.23</v>
      </c>
      <c r="H71" s="38">
        <v>1.69</v>
      </c>
      <c r="I71" s="38">
        <v>1.97</v>
      </c>
      <c r="J71" s="12" t="s">
        <v>15</v>
      </c>
      <c r="L71" s="4" t="s">
        <v>20</v>
      </c>
      <c r="M71" s="4">
        <v>64</v>
      </c>
      <c r="N71" s="4" t="s">
        <v>601</v>
      </c>
      <c r="O71" s="4">
        <v>2.75</v>
      </c>
    </row>
    <row r="72" spans="1:15" x14ac:dyDescent="0.25">
      <c r="A72" s="6">
        <v>44752</v>
      </c>
      <c r="B72" t="s">
        <v>833</v>
      </c>
      <c r="C72" s="38">
        <v>1.69</v>
      </c>
      <c r="D72" s="38">
        <v>3.63</v>
      </c>
      <c r="E72" s="38">
        <v>5.94</v>
      </c>
      <c r="F72" s="38">
        <v>3.11</v>
      </c>
      <c r="G72" s="38">
        <v>2.2200000000000002</v>
      </c>
      <c r="H72" s="38">
        <v>1.7</v>
      </c>
      <c r="I72" s="38">
        <v>1.94</v>
      </c>
      <c r="J72" s="12" t="s">
        <v>15</v>
      </c>
      <c r="L72" s="4" t="s">
        <v>23</v>
      </c>
      <c r="M72" s="4">
        <v>76</v>
      </c>
      <c r="N72" s="4" t="s">
        <v>787</v>
      </c>
      <c r="O72" s="4">
        <v>0</v>
      </c>
    </row>
    <row r="73" spans="1:15" x14ac:dyDescent="0.25">
      <c r="A73" s="6">
        <v>44752</v>
      </c>
      <c r="B73" t="s">
        <v>834</v>
      </c>
      <c r="C73" s="38">
        <v>3.23</v>
      </c>
      <c r="D73" s="38">
        <v>3.04</v>
      </c>
      <c r="E73" s="38">
        <v>2.5299999999999998</v>
      </c>
      <c r="F73" s="38">
        <v>2.61</v>
      </c>
      <c r="G73" s="38">
        <v>2.48</v>
      </c>
      <c r="H73" s="38">
        <v>1.57</v>
      </c>
      <c r="I73" s="38">
        <v>2.2400000000000002</v>
      </c>
      <c r="J73" s="12" t="s">
        <v>15</v>
      </c>
      <c r="L73" s="4" t="s">
        <v>21</v>
      </c>
      <c r="M73" s="4">
        <v>30</v>
      </c>
      <c r="N73" s="4" t="s">
        <v>16</v>
      </c>
      <c r="O73" s="4">
        <v>2.29</v>
      </c>
    </row>
    <row r="74" spans="1:15" x14ac:dyDescent="0.25">
      <c r="A74" s="6">
        <v>44757</v>
      </c>
      <c r="B74" t="s">
        <v>835</v>
      </c>
      <c r="C74" s="38">
        <v>606</v>
      </c>
      <c r="D74" s="38">
        <v>606</v>
      </c>
      <c r="E74" s="38">
        <v>606</v>
      </c>
      <c r="F74" s="38">
        <v>606</v>
      </c>
      <c r="G74" s="38">
        <v>606</v>
      </c>
      <c r="H74" s="38">
        <v>606</v>
      </c>
      <c r="I74" s="38">
        <v>606</v>
      </c>
      <c r="J74" s="12" t="s">
        <v>15</v>
      </c>
      <c r="L74" s="4">
        <v>606</v>
      </c>
      <c r="M74" s="4">
        <v>37</v>
      </c>
      <c r="N74" s="4" t="s">
        <v>656</v>
      </c>
      <c r="O74" s="4">
        <v>0</v>
      </c>
    </row>
    <row r="75" spans="1:15" x14ac:dyDescent="0.25">
      <c r="A75" s="6">
        <v>44758</v>
      </c>
      <c r="B75" t="s">
        <v>836</v>
      </c>
      <c r="C75" s="38">
        <v>606</v>
      </c>
      <c r="D75" s="38">
        <v>606</v>
      </c>
      <c r="E75" s="38">
        <v>606</v>
      </c>
      <c r="F75" s="38">
        <v>606</v>
      </c>
      <c r="G75" s="38">
        <v>606</v>
      </c>
      <c r="H75" s="38">
        <v>606</v>
      </c>
      <c r="I75" s="38">
        <v>606</v>
      </c>
      <c r="J75" s="12" t="s">
        <v>15</v>
      </c>
      <c r="L75" s="4">
        <v>606</v>
      </c>
      <c r="M75" s="4">
        <v>57</v>
      </c>
      <c r="N75" s="36" t="s">
        <v>638</v>
      </c>
      <c r="O75" s="4">
        <v>0</v>
      </c>
    </row>
    <row r="76" spans="1:15" x14ac:dyDescent="0.25">
      <c r="A76" s="6">
        <v>44758</v>
      </c>
      <c r="B76" t="s">
        <v>874</v>
      </c>
      <c r="C76" s="38">
        <v>606</v>
      </c>
      <c r="D76" s="38">
        <v>606</v>
      </c>
      <c r="E76" s="38">
        <v>606</v>
      </c>
      <c r="F76" s="38">
        <v>606</v>
      </c>
      <c r="G76" s="38">
        <v>606</v>
      </c>
      <c r="H76" s="38">
        <v>606</v>
      </c>
      <c r="I76" s="38">
        <v>606</v>
      </c>
      <c r="J76" s="12" t="s">
        <v>15</v>
      </c>
      <c r="L76" s="4">
        <v>606</v>
      </c>
      <c r="M76" s="4">
        <v>26</v>
      </c>
      <c r="N76" s="36" t="s">
        <v>638</v>
      </c>
      <c r="O76" s="4">
        <v>0</v>
      </c>
    </row>
    <row r="77" spans="1:15" x14ac:dyDescent="0.25">
      <c r="A77" s="6">
        <v>44758</v>
      </c>
      <c r="B77" t="s">
        <v>837</v>
      </c>
      <c r="C77" s="38">
        <v>606</v>
      </c>
      <c r="D77" s="38">
        <v>606</v>
      </c>
      <c r="E77" s="38">
        <v>606</v>
      </c>
      <c r="F77" s="38">
        <v>606</v>
      </c>
      <c r="G77" s="38">
        <v>606</v>
      </c>
      <c r="H77" s="38">
        <v>606</v>
      </c>
      <c r="I77" s="38">
        <v>606</v>
      </c>
      <c r="J77" s="12" t="s">
        <v>15</v>
      </c>
      <c r="L77" s="4">
        <v>606</v>
      </c>
      <c r="M77" s="4">
        <v>44</v>
      </c>
      <c r="N77" s="36" t="s">
        <v>662</v>
      </c>
      <c r="O77" s="4">
        <v>0</v>
      </c>
    </row>
    <row r="78" spans="1:15" x14ac:dyDescent="0.25">
      <c r="A78" s="6">
        <v>44758</v>
      </c>
      <c r="B78" t="s">
        <v>838</v>
      </c>
      <c r="C78" s="38">
        <v>3.58</v>
      </c>
      <c r="D78" s="38">
        <v>3.5</v>
      </c>
      <c r="E78" s="38">
        <v>2.16</v>
      </c>
      <c r="F78" s="38">
        <v>3.53</v>
      </c>
      <c r="G78" s="38">
        <v>2.0099999999999998</v>
      </c>
      <c r="H78" s="38">
        <v>1.88</v>
      </c>
      <c r="I78" s="38">
        <v>1.76</v>
      </c>
      <c r="J78" s="12" t="s">
        <v>15</v>
      </c>
      <c r="L78" s="4" t="s">
        <v>19</v>
      </c>
      <c r="M78" s="4">
        <v>22</v>
      </c>
      <c r="N78" s="4" t="s">
        <v>17</v>
      </c>
      <c r="O78" s="4">
        <v>0</v>
      </c>
    </row>
    <row r="79" spans="1:15" x14ac:dyDescent="0.25">
      <c r="A79" s="6">
        <v>44758</v>
      </c>
      <c r="B79" t="s">
        <v>839</v>
      </c>
      <c r="C79" s="38">
        <v>606</v>
      </c>
      <c r="D79" s="38">
        <v>606</v>
      </c>
      <c r="E79" s="38">
        <v>606</v>
      </c>
      <c r="F79" s="38">
        <v>606</v>
      </c>
      <c r="G79" s="38">
        <v>606</v>
      </c>
      <c r="H79" s="38">
        <v>606</v>
      </c>
      <c r="I79" s="38">
        <v>606</v>
      </c>
      <c r="J79" s="12" t="s">
        <v>15</v>
      </c>
      <c r="L79" s="4">
        <v>606</v>
      </c>
      <c r="M79" s="4">
        <v>56</v>
      </c>
      <c r="N79" s="36" t="s">
        <v>656</v>
      </c>
      <c r="O79" s="4">
        <v>0</v>
      </c>
    </row>
    <row r="80" spans="1:15" x14ac:dyDescent="0.25">
      <c r="A80" s="6">
        <v>44758</v>
      </c>
      <c r="B80" t="s">
        <v>840</v>
      </c>
      <c r="C80" s="38">
        <v>2.09</v>
      </c>
      <c r="D80" s="38">
        <v>3.22</v>
      </c>
      <c r="E80" s="38">
        <v>4.08</v>
      </c>
      <c r="F80" s="38">
        <v>2.78</v>
      </c>
      <c r="G80" s="38">
        <v>2.4300000000000002</v>
      </c>
      <c r="H80" s="38">
        <v>1.6</v>
      </c>
      <c r="I80" s="38">
        <v>2.12</v>
      </c>
      <c r="J80" s="12" t="s">
        <v>15</v>
      </c>
      <c r="L80" s="4" t="s">
        <v>29</v>
      </c>
      <c r="M80" s="4">
        <v>69</v>
      </c>
      <c r="N80" s="38" t="s">
        <v>628</v>
      </c>
      <c r="O80" s="4">
        <v>1.94</v>
      </c>
    </row>
    <row r="81" spans="1:15" x14ac:dyDescent="0.25">
      <c r="A81" s="6">
        <v>44758</v>
      </c>
      <c r="B81" t="s">
        <v>841</v>
      </c>
      <c r="C81" s="38">
        <v>404</v>
      </c>
      <c r="D81" s="38">
        <v>404</v>
      </c>
      <c r="E81" s="38">
        <v>404</v>
      </c>
      <c r="F81" s="38">
        <v>404</v>
      </c>
      <c r="G81" s="38">
        <v>404</v>
      </c>
      <c r="H81" s="38">
        <v>404</v>
      </c>
      <c r="I81" s="38">
        <v>404</v>
      </c>
      <c r="J81" s="12" t="s">
        <v>15</v>
      </c>
      <c r="L81" s="4">
        <v>404</v>
      </c>
      <c r="M81" s="4">
        <v>47</v>
      </c>
      <c r="N81" s="4" t="s">
        <v>17</v>
      </c>
      <c r="O81" s="4">
        <v>0</v>
      </c>
    </row>
    <row r="82" spans="1:15" x14ac:dyDescent="0.25">
      <c r="A82" s="6">
        <v>44758</v>
      </c>
      <c r="B82" t="s">
        <v>842</v>
      </c>
      <c r="C82" s="38">
        <v>606</v>
      </c>
      <c r="D82" s="38">
        <v>606</v>
      </c>
      <c r="E82" s="38">
        <v>606</v>
      </c>
      <c r="F82" s="38">
        <v>606</v>
      </c>
      <c r="G82" s="38">
        <v>606</v>
      </c>
      <c r="H82" s="38">
        <v>606</v>
      </c>
      <c r="I82" s="38">
        <v>606</v>
      </c>
      <c r="J82" s="12" t="s">
        <v>15</v>
      </c>
      <c r="L82" s="4">
        <v>606</v>
      </c>
      <c r="M82" s="4">
        <v>27</v>
      </c>
      <c r="N82" s="36" t="s">
        <v>662</v>
      </c>
      <c r="O82" s="4">
        <v>0</v>
      </c>
    </row>
    <row r="83" spans="1:15" x14ac:dyDescent="0.25">
      <c r="A83" s="6">
        <v>44758</v>
      </c>
      <c r="B83" t="s">
        <v>843</v>
      </c>
      <c r="C83" s="38">
        <v>4.33</v>
      </c>
      <c r="D83" s="38">
        <v>3.76</v>
      </c>
      <c r="E83" s="38">
        <v>1.88</v>
      </c>
      <c r="F83" s="38">
        <v>3.79</v>
      </c>
      <c r="G83" s="38">
        <v>1.87</v>
      </c>
      <c r="H83" s="38">
        <v>2.02</v>
      </c>
      <c r="I83" s="38">
        <v>1.65</v>
      </c>
      <c r="J83" s="12" t="s">
        <v>15</v>
      </c>
      <c r="L83" s="4" t="s">
        <v>19</v>
      </c>
      <c r="M83" s="4">
        <v>55</v>
      </c>
      <c r="N83" s="4" t="s">
        <v>17</v>
      </c>
      <c r="O83" s="4">
        <v>0</v>
      </c>
    </row>
    <row r="84" spans="1:15" x14ac:dyDescent="0.25">
      <c r="A84" s="6">
        <v>44758</v>
      </c>
      <c r="B84" t="s">
        <v>844</v>
      </c>
      <c r="C84" s="38">
        <v>2.4500000000000002</v>
      </c>
      <c r="D84" s="38">
        <v>3.03</v>
      </c>
      <c r="E84" s="38">
        <v>3.45</v>
      </c>
      <c r="F84" s="38">
        <v>2.2799999999999998</v>
      </c>
      <c r="G84" s="38">
        <v>2.96</v>
      </c>
      <c r="H84" s="38">
        <v>1.43</v>
      </c>
      <c r="I84" s="38">
        <v>2.61</v>
      </c>
      <c r="J84" s="12" t="s">
        <v>15</v>
      </c>
      <c r="L84" s="4" t="s">
        <v>29</v>
      </c>
      <c r="M84" s="4">
        <v>16</v>
      </c>
      <c r="N84" s="4" t="s">
        <v>17</v>
      </c>
      <c r="O84" s="4">
        <v>0</v>
      </c>
    </row>
    <row r="85" spans="1:15" x14ac:dyDescent="0.25">
      <c r="A85" s="6">
        <v>44758</v>
      </c>
      <c r="B85" t="s">
        <v>873</v>
      </c>
      <c r="C85" s="38">
        <v>606</v>
      </c>
      <c r="D85" s="38">
        <v>606</v>
      </c>
      <c r="E85" s="38">
        <v>606</v>
      </c>
      <c r="F85" s="38">
        <v>606</v>
      </c>
      <c r="G85" s="38">
        <v>606</v>
      </c>
      <c r="H85" s="38">
        <v>606</v>
      </c>
      <c r="I85" s="38">
        <v>606</v>
      </c>
      <c r="J85" s="12" t="s">
        <v>15</v>
      </c>
      <c r="L85" s="4">
        <v>606</v>
      </c>
      <c r="M85" s="4">
        <v>49</v>
      </c>
      <c r="N85" s="36" t="s">
        <v>638</v>
      </c>
      <c r="O85" s="4">
        <v>0</v>
      </c>
    </row>
    <row r="86" spans="1:15" x14ac:dyDescent="0.25">
      <c r="A86" s="6">
        <v>44758</v>
      </c>
      <c r="B86" t="s">
        <v>845</v>
      </c>
      <c r="C86" s="38">
        <v>404</v>
      </c>
      <c r="D86" s="38">
        <v>404</v>
      </c>
      <c r="E86" s="38">
        <v>404</v>
      </c>
      <c r="F86" s="38">
        <v>404</v>
      </c>
      <c r="G86" s="38">
        <v>404</v>
      </c>
      <c r="H86" s="38">
        <v>404</v>
      </c>
      <c r="I86" s="38">
        <v>404</v>
      </c>
      <c r="J86" s="12" t="s">
        <v>15</v>
      </c>
      <c r="L86" s="4">
        <v>404</v>
      </c>
      <c r="M86" s="4">
        <v>30</v>
      </c>
      <c r="N86" s="4" t="s">
        <v>16</v>
      </c>
      <c r="O86" s="4">
        <v>2.4300000000000002</v>
      </c>
    </row>
    <row r="87" spans="1:15" x14ac:dyDescent="0.25">
      <c r="A87" s="6">
        <v>44758</v>
      </c>
      <c r="B87" t="s">
        <v>846</v>
      </c>
      <c r="C87" s="38">
        <v>2.85</v>
      </c>
      <c r="D87" s="38">
        <v>3.27</v>
      </c>
      <c r="E87" s="38">
        <v>2.66</v>
      </c>
      <c r="F87" s="38">
        <v>3.37</v>
      </c>
      <c r="G87" s="37">
        <v>2.0699999999999998</v>
      </c>
      <c r="H87" s="38">
        <v>1.82</v>
      </c>
      <c r="I87" s="38">
        <v>1.8</v>
      </c>
      <c r="J87" s="12" t="s">
        <v>15</v>
      </c>
      <c r="L87" s="4" t="s">
        <v>21</v>
      </c>
      <c r="M87" s="4">
        <v>22</v>
      </c>
      <c r="N87" s="4" t="s">
        <v>16</v>
      </c>
      <c r="O87" s="4">
        <v>2.42</v>
      </c>
    </row>
    <row r="88" spans="1:15" x14ac:dyDescent="0.25">
      <c r="A88" s="6">
        <v>44758</v>
      </c>
      <c r="B88" t="s">
        <v>847</v>
      </c>
      <c r="C88" s="38">
        <v>5.19</v>
      </c>
      <c r="D88" s="38">
        <v>3.82</v>
      </c>
      <c r="E88" s="38">
        <v>1.72</v>
      </c>
      <c r="F88" s="38">
        <v>3.46</v>
      </c>
      <c r="G88" s="38">
        <v>2</v>
      </c>
      <c r="H88" s="38">
        <v>1.88</v>
      </c>
      <c r="I88" s="38">
        <v>1.75</v>
      </c>
      <c r="J88" s="12" t="s">
        <v>15</v>
      </c>
      <c r="L88" s="4" t="s">
        <v>27</v>
      </c>
      <c r="M88" s="4">
        <v>19</v>
      </c>
      <c r="N88" s="4" t="s">
        <v>16</v>
      </c>
      <c r="O88" s="4">
        <v>2.4</v>
      </c>
    </row>
    <row r="89" spans="1:15" x14ac:dyDescent="0.25">
      <c r="A89" s="6">
        <v>44759</v>
      </c>
      <c r="B89" t="s">
        <v>848</v>
      </c>
      <c r="C89" s="38">
        <v>2.0499999999999998</v>
      </c>
      <c r="D89" s="38">
        <v>2.98</v>
      </c>
      <c r="E89" s="38">
        <v>4.29</v>
      </c>
      <c r="F89" s="38">
        <v>2.73</v>
      </c>
      <c r="G89" s="38">
        <v>2.37</v>
      </c>
      <c r="H89" s="38">
        <v>1.57</v>
      </c>
      <c r="I89" s="38">
        <v>2.08</v>
      </c>
      <c r="J89" s="12" t="s">
        <v>15</v>
      </c>
      <c r="L89" s="4" t="s">
        <v>28</v>
      </c>
      <c r="M89" s="4">
        <v>30</v>
      </c>
      <c r="N89" s="4" t="s">
        <v>660</v>
      </c>
      <c r="O89" s="4">
        <v>2.74</v>
      </c>
    </row>
    <row r="90" spans="1:15" x14ac:dyDescent="0.25">
      <c r="A90" s="6">
        <v>44759</v>
      </c>
      <c r="B90" t="s">
        <v>849</v>
      </c>
      <c r="C90" s="38">
        <v>3.7</v>
      </c>
      <c r="D90" s="38">
        <v>3.39</v>
      </c>
      <c r="E90" s="38">
        <v>2.13</v>
      </c>
      <c r="F90" s="38">
        <v>2.79</v>
      </c>
      <c r="G90" s="38">
        <v>2.38</v>
      </c>
      <c r="H90" s="38">
        <v>1.62</v>
      </c>
      <c r="I90" s="38">
        <v>2.09</v>
      </c>
      <c r="J90" s="12" t="s">
        <v>15</v>
      </c>
      <c r="L90" s="4" t="s">
        <v>23</v>
      </c>
      <c r="M90" s="4">
        <v>44</v>
      </c>
      <c r="N90" s="4" t="s">
        <v>16</v>
      </c>
      <c r="O90" s="4">
        <v>2.27</v>
      </c>
    </row>
    <row r="91" spans="1:15" x14ac:dyDescent="0.25">
      <c r="A91" s="6">
        <v>44759</v>
      </c>
      <c r="B91" t="s">
        <v>850</v>
      </c>
      <c r="C91" s="38">
        <v>1.86</v>
      </c>
      <c r="D91" s="38">
        <v>3.25</v>
      </c>
      <c r="E91" s="38">
        <v>5.25</v>
      </c>
      <c r="F91" s="38">
        <v>2.48</v>
      </c>
      <c r="G91" s="38">
        <v>2.74</v>
      </c>
      <c r="H91" s="38">
        <v>1.49</v>
      </c>
      <c r="I91" s="38">
        <v>2.39</v>
      </c>
      <c r="J91" s="12" t="s">
        <v>15</v>
      </c>
      <c r="L91" s="4" t="s">
        <v>313</v>
      </c>
      <c r="M91" s="4">
        <v>49</v>
      </c>
      <c r="N91" s="4" t="s">
        <v>601</v>
      </c>
      <c r="O91" s="4">
        <v>2.3199999999999998</v>
      </c>
    </row>
    <row r="92" spans="1:15" x14ac:dyDescent="0.25">
      <c r="A92" s="6">
        <v>44759</v>
      </c>
      <c r="B92" t="s">
        <v>872</v>
      </c>
      <c r="C92" s="38">
        <v>606</v>
      </c>
      <c r="D92" s="38">
        <v>606</v>
      </c>
      <c r="E92" s="38">
        <v>606</v>
      </c>
      <c r="F92" s="38">
        <v>606</v>
      </c>
      <c r="G92" s="38">
        <v>606</v>
      </c>
      <c r="H92" s="38">
        <v>606</v>
      </c>
      <c r="I92" s="38">
        <v>606</v>
      </c>
      <c r="J92" s="12" t="s">
        <v>15</v>
      </c>
      <c r="L92" s="4">
        <v>606</v>
      </c>
      <c r="M92" s="4">
        <v>53</v>
      </c>
      <c r="N92" s="36" t="s">
        <v>638</v>
      </c>
      <c r="O92" s="4">
        <v>0</v>
      </c>
    </row>
    <row r="93" spans="1:15" x14ac:dyDescent="0.25">
      <c r="A93" s="6">
        <v>44759</v>
      </c>
      <c r="B93" t="s">
        <v>851</v>
      </c>
      <c r="C93" s="38">
        <v>2.37</v>
      </c>
      <c r="D93" s="38">
        <v>2.88</v>
      </c>
      <c r="E93" s="38">
        <v>3.77</v>
      </c>
      <c r="F93" s="38">
        <v>2.17</v>
      </c>
      <c r="G93" s="38">
        <v>3.14</v>
      </c>
      <c r="H93" s="38">
        <v>1.38</v>
      </c>
      <c r="I93" s="38">
        <v>2.77</v>
      </c>
      <c r="J93" s="12" t="s">
        <v>15</v>
      </c>
      <c r="L93" s="4" t="s">
        <v>29</v>
      </c>
      <c r="M93" s="4">
        <v>41</v>
      </c>
      <c r="N93" s="4" t="s">
        <v>16</v>
      </c>
      <c r="O93" s="4">
        <v>2.14</v>
      </c>
    </row>
    <row r="94" spans="1:15" x14ac:dyDescent="0.25">
      <c r="A94" s="6">
        <v>44759</v>
      </c>
      <c r="B94" t="s">
        <v>852</v>
      </c>
      <c r="C94" s="38">
        <v>2.59</v>
      </c>
      <c r="D94" s="38">
        <v>3.29</v>
      </c>
      <c r="E94" s="38">
        <v>2.92</v>
      </c>
      <c r="F94" s="38">
        <v>3.1</v>
      </c>
      <c r="G94" s="38">
        <v>2.1800000000000002</v>
      </c>
      <c r="H94" s="38">
        <v>1.72</v>
      </c>
      <c r="I94" s="38">
        <v>1.92</v>
      </c>
      <c r="J94" s="12" t="s">
        <v>15</v>
      </c>
      <c r="L94" s="4" t="s">
        <v>21</v>
      </c>
      <c r="M94" s="4">
        <v>31</v>
      </c>
      <c r="N94" s="4" t="s">
        <v>16</v>
      </c>
      <c r="O94" s="4">
        <v>2.6</v>
      </c>
    </row>
    <row r="95" spans="1:15" x14ac:dyDescent="0.25">
      <c r="A95" s="6">
        <v>44759</v>
      </c>
      <c r="B95" t="s">
        <v>853</v>
      </c>
      <c r="C95" s="38">
        <v>606</v>
      </c>
      <c r="D95" s="38">
        <v>606</v>
      </c>
      <c r="E95" s="38">
        <v>606</v>
      </c>
      <c r="F95" s="38">
        <v>606</v>
      </c>
      <c r="G95" s="38">
        <v>606</v>
      </c>
      <c r="H95" s="38">
        <v>606</v>
      </c>
      <c r="I95" s="38">
        <v>606</v>
      </c>
      <c r="J95" s="12" t="s">
        <v>15</v>
      </c>
      <c r="L95" s="4">
        <v>606</v>
      </c>
      <c r="M95" s="4">
        <v>34</v>
      </c>
      <c r="N95" s="36" t="s">
        <v>662</v>
      </c>
      <c r="O95" s="4">
        <v>0</v>
      </c>
    </row>
    <row r="96" spans="1:15" x14ac:dyDescent="0.25">
      <c r="A96" s="6">
        <v>44759</v>
      </c>
      <c r="B96" t="s">
        <v>854</v>
      </c>
      <c r="C96" s="38">
        <v>606</v>
      </c>
      <c r="D96" s="38">
        <v>606</v>
      </c>
      <c r="E96" s="38">
        <v>606</v>
      </c>
      <c r="F96" s="38">
        <v>606</v>
      </c>
      <c r="G96" s="38">
        <v>606</v>
      </c>
      <c r="H96" s="38">
        <v>606</v>
      </c>
      <c r="I96" s="38">
        <v>606</v>
      </c>
      <c r="J96" s="12" t="s">
        <v>15</v>
      </c>
      <c r="L96" s="4">
        <v>606</v>
      </c>
      <c r="M96" s="4">
        <v>40</v>
      </c>
      <c r="N96" s="36" t="s">
        <v>656</v>
      </c>
      <c r="O96" s="4">
        <v>0</v>
      </c>
    </row>
    <row r="97" spans="1:15" x14ac:dyDescent="0.25">
      <c r="A97" s="6">
        <v>44759</v>
      </c>
      <c r="B97" t="s">
        <v>855</v>
      </c>
      <c r="C97" s="38">
        <v>5.0199999999999996</v>
      </c>
      <c r="D97" s="38">
        <v>4.01</v>
      </c>
      <c r="E97" s="38">
        <v>1.72</v>
      </c>
      <c r="F97" s="38">
        <v>3.93</v>
      </c>
      <c r="G97" s="38">
        <v>1.87</v>
      </c>
      <c r="H97" s="38">
        <v>2.0299999999999998</v>
      </c>
      <c r="I97" s="38">
        <v>1.64</v>
      </c>
      <c r="J97" s="12" t="s">
        <v>15</v>
      </c>
      <c r="L97" s="4" t="s">
        <v>21</v>
      </c>
      <c r="M97" s="4">
        <v>58</v>
      </c>
      <c r="N97" s="4" t="s">
        <v>17</v>
      </c>
      <c r="O97" s="4">
        <v>0</v>
      </c>
    </row>
    <row r="98" spans="1:15" x14ac:dyDescent="0.25">
      <c r="A98" s="6">
        <v>44759</v>
      </c>
      <c r="B98" t="s">
        <v>856</v>
      </c>
      <c r="C98" s="38">
        <v>1.9</v>
      </c>
      <c r="D98" s="38">
        <v>3.55</v>
      </c>
      <c r="E98" s="38">
        <v>4.01</v>
      </c>
      <c r="F98" s="38">
        <v>404</v>
      </c>
      <c r="G98" s="38">
        <v>2.15</v>
      </c>
      <c r="H98" s="38">
        <v>1.7</v>
      </c>
      <c r="I98" s="38">
        <v>1.91</v>
      </c>
      <c r="J98" s="12" t="s">
        <v>15</v>
      </c>
      <c r="L98" s="4" t="s">
        <v>20</v>
      </c>
      <c r="M98" s="4">
        <v>53</v>
      </c>
      <c r="N98" s="4" t="s">
        <v>650</v>
      </c>
      <c r="O98" s="4">
        <v>0</v>
      </c>
    </row>
    <row r="99" spans="1:15" x14ac:dyDescent="0.25">
      <c r="A99" s="6">
        <v>44759</v>
      </c>
      <c r="B99" t="s">
        <v>857</v>
      </c>
      <c r="C99" s="38">
        <v>2.2400000000000002</v>
      </c>
      <c r="D99" s="38">
        <v>2.94</v>
      </c>
      <c r="E99" s="38">
        <v>4.0599999999999996</v>
      </c>
      <c r="F99" s="38">
        <v>2.4900000000000002</v>
      </c>
      <c r="G99" s="38">
        <v>2.77</v>
      </c>
      <c r="H99" s="38">
        <v>1.48</v>
      </c>
      <c r="I99" s="38">
        <v>2.4</v>
      </c>
      <c r="J99" s="12" t="s">
        <v>15</v>
      </c>
      <c r="L99" s="4" t="s">
        <v>19</v>
      </c>
      <c r="M99" s="4">
        <v>52</v>
      </c>
      <c r="N99" s="38" t="s">
        <v>542</v>
      </c>
      <c r="O99" s="4">
        <v>1.89</v>
      </c>
    </row>
    <row r="100" spans="1:15" x14ac:dyDescent="0.25">
      <c r="A100" s="6">
        <v>44759</v>
      </c>
      <c r="B100" t="s">
        <v>858</v>
      </c>
      <c r="C100" s="38">
        <v>2.2400000000000002</v>
      </c>
      <c r="D100" s="38">
        <v>3.26</v>
      </c>
      <c r="E100" s="38">
        <v>3.57</v>
      </c>
      <c r="F100" s="38">
        <v>3.05</v>
      </c>
      <c r="G100" s="38">
        <v>2.2999999999999998</v>
      </c>
      <c r="H100" s="38">
        <v>1.69</v>
      </c>
      <c r="I100" s="38">
        <v>1.96</v>
      </c>
      <c r="J100" s="12" t="s">
        <v>15</v>
      </c>
      <c r="L100" s="4" t="s">
        <v>25</v>
      </c>
      <c r="M100" s="4">
        <v>36</v>
      </c>
      <c r="N100" s="4" t="s">
        <v>719</v>
      </c>
      <c r="O100" s="4">
        <v>0</v>
      </c>
    </row>
    <row r="101" spans="1:15" x14ac:dyDescent="0.25">
      <c r="A101" s="6">
        <v>44759</v>
      </c>
      <c r="B101" t="s">
        <v>859</v>
      </c>
      <c r="C101" s="38">
        <v>2.52</v>
      </c>
      <c r="D101" s="38">
        <v>3.06</v>
      </c>
      <c r="E101" s="38">
        <v>3.23</v>
      </c>
      <c r="F101" s="38">
        <v>2.5</v>
      </c>
      <c r="G101" s="38">
        <v>2.69</v>
      </c>
      <c r="H101" s="38">
        <v>1.5</v>
      </c>
      <c r="I101" s="38">
        <v>2.35</v>
      </c>
      <c r="J101" s="12" t="s">
        <v>15</v>
      </c>
      <c r="L101" s="4" t="s">
        <v>436</v>
      </c>
      <c r="M101" s="4">
        <v>31</v>
      </c>
      <c r="N101" s="4" t="s">
        <v>16</v>
      </c>
      <c r="O101" s="4">
        <v>2.52</v>
      </c>
    </row>
    <row r="102" spans="1:15" x14ac:dyDescent="0.25">
      <c r="A102" s="6">
        <v>44761</v>
      </c>
      <c r="B102" t="s">
        <v>860</v>
      </c>
      <c r="C102" s="38">
        <v>2.06</v>
      </c>
      <c r="D102" s="38">
        <v>3.25</v>
      </c>
      <c r="E102" s="38">
        <v>4.13</v>
      </c>
      <c r="F102" s="38">
        <v>2.81</v>
      </c>
      <c r="G102" s="38">
        <v>2.4</v>
      </c>
      <c r="H102" s="38">
        <v>1.61</v>
      </c>
      <c r="I102" s="38">
        <v>2.1</v>
      </c>
      <c r="J102" s="12" t="s">
        <v>15</v>
      </c>
      <c r="L102" s="4" t="s">
        <v>22</v>
      </c>
      <c r="M102" s="4">
        <v>60</v>
      </c>
      <c r="N102" s="4" t="s">
        <v>719</v>
      </c>
      <c r="O102" s="4">
        <v>0</v>
      </c>
    </row>
    <row r="103" spans="1:15" x14ac:dyDescent="0.25">
      <c r="A103" s="6">
        <v>44761</v>
      </c>
      <c r="B103" t="s">
        <v>861</v>
      </c>
      <c r="C103" s="38">
        <v>3.2</v>
      </c>
      <c r="D103" s="38">
        <v>2.9</v>
      </c>
      <c r="E103" s="38">
        <v>2.67</v>
      </c>
      <c r="F103" s="38">
        <v>2.5499999999999998</v>
      </c>
      <c r="G103" s="38">
        <v>2.76</v>
      </c>
      <c r="H103" s="38">
        <v>1.48</v>
      </c>
      <c r="I103" s="38">
        <v>2.38</v>
      </c>
      <c r="J103" s="12" t="s">
        <v>15</v>
      </c>
      <c r="L103" s="4" t="s">
        <v>20</v>
      </c>
      <c r="M103" s="4">
        <v>70</v>
      </c>
      <c r="N103" s="38" t="s">
        <v>542</v>
      </c>
      <c r="O103" s="4">
        <v>2.2400000000000002</v>
      </c>
    </row>
    <row r="104" spans="1:15" x14ac:dyDescent="0.25">
      <c r="A104" s="6">
        <v>44762</v>
      </c>
      <c r="B104" t="s">
        <v>862</v>
      </c>
      <c r="C104" s="38">
        <v>1.95</v>
      </c>
      <c r="D104" s="38">
        <v>3.41</v>
      </c>
      <c r="E104" s="38">
        <v>4.3499999999999996</v>
      </c>
      <c r="F104" s="38">
        <v>3.01</v>
      </c>
      <c r="G104" s="38">
        <v>2.23</v>
      </c>
      <c r="H104" s="38">
        <v>1.7</v>
      </c>
      <c r="I104" s="38">
        <v>1.96</v>
      </c>
      <c r="J104" s="12" t="s">
        <v>15</v>
      </c>
      <c r="L104" s="4" t="s">
        <v>437</v>
      </c>
      <c r="M104" s="4">
        <v>53</v>
      </c>
      <c r="N104" s="4" t="s">
        <v>601</v>
      </c>
      <c r="O104" s="4">
        <v>2.44</v>
      </c>
    </row>
    <row r="105" spans="1:15" x14ac:dyDescent="0.25">
      <c r="A105" s="6">
        <v>44762</v>
      </c>
      <c r="B105" t="s">
        <v>863</v>
      </c>
      <c r="C105" s="38">
        <v>2.1</v>
      </c>
      <c r="D105" s="38">
        <v>3.11</v>
      </c>
      <c r="E105" s="38">
        <v>4.22</v>
      </c>
      <c r="F105" s="38">
        <v>2.58</v>
      </c>
      <c r="G105" s="38">
        <v>2.59</v>
      </c>
      <c r="H105" s="38">
        <v>1.53</v>
      </c>
      <c r="I105" s="38">
        <v>2.2599999999999998</v>
      </c>
      <c r="J105" s="12" t="s">
        <v>15</v>
      </c>
      <c r="L105" s="4" t="s">
        <v>29</v>
      </c>
      <c r="M105" s="4">
        <v>49</v>
      </c>
      <c r="N105" s="38" t="s">
        <v>542</v>
      </c>
      <c r="O105" s="4">
        <v>2.57</v>
      </c>
    </row>
    <row r="106" spans="1:15" x14ac:dyDescent="0.25">
      <c r="A106" s="6">
        <v>44762</v>
      </c>
      <c r="B106" t="s">
        <v>864</v>
      </c>
      <c r="C106" s="38">
        <v>3.73</v>
      </c>
      <c r="D106" s="38">
        <v>2.92</v>
      </c>
      <c r="E106" s="38">
        <v>2.37</v>
      </c>
      <c r="F106" s="38">
        <v>2.42</v>
      </c>
      <c r="G106" s="38">
        <v>2.84</v>
      </c>
      <c r="H106" s="38">
        <v>1.46</v>
      </c>
      <c r="I106" s="38">
        <v>2.4700000000000002</v>
      </c>
      <c r="J106" s="12" t="s">
        <v>15</v>
      </c>
      <c r="L106" s="4" t="s">
        <v>21</v>
      </c>
      <c r="M106" s="4">
        <v>42</v>
      </c>
      <c r="N106" s="4" t="s">
        <v>595</v>
      </c>
      <c r="O106" s="4">
        <v>1.88</v>
      </c>
    </row>
    <row r="107" spans="1:15" x14ac:dyDescent="0.25">
      <c r="A107" s="6">
        <v>44762</v>
      </c>
      <c r="B107" t="s">
        <v>865</v>
      </c>
      <c r="C107" s="38">
        <v>1.52</v>
      </c>
      <c r="D107" s="38">
        <v>4.1100000000000003</v>
      </c>
      <c r="E107" s="38">
        <v>7.41</v>
      </c>
      <c r="F107" s="38">
        <v>3.98</v>
      </c>
      <c r="G107" s="38">
        <v>1.86</v>
      </c>
      <c r="H107" s="38">
        <v>2.0099999999999998</v>
      </c>
      <c r="I107" s="38">
        <v>1.63</v>
      </c>
      <c r="J107" s="12" t="s">
        <v>15</v>
      </c>
      <c r="L107" s="4" t="s">
        <v>313</v>
      </c>
      <c r="M107" s="4">
        <v>55</v>
      </c>
      <c r="N107" s="4" t="s">
        <v>787</v>
      </c>
      <c r="O107" s="4">
        <v>0</v>
      </c>
    </row>
    <row r="108" spans="1:15" x14ac:dyDescent="0.25">
      <c r="A108" s="6">
        <v>44762</v>
      </c>
      <c r="B108" t="s">
        <v>866</v>
      </c>
      <c r="C108" s="38">
        <v>4.28</v>
      </c>
      <c r="D108" s="38">
        <v>3.56</v>
      </c>
      <c r="E108" s="38">
        <v>1.93</v>
      </c>
      <c r="F108" s="38">
        <v>3.1</v>
      </c>
      <c r="G108" s="38">
        <v>2.21</v>
      </c>
      <c r="H108" s="38">
        <v>1.71</v>
      </c>
      <c r="I108" s="38">
        <v>1.93</v>
      </c>
      <c r="J108" s="12" t="s">
        <v>15</v>
      </c>
      <c r="L108" s="4" t="s">
        <v>26</v>
      </c>
      <c r="M108" s="4">
        <v>49</v>
      </c>
      <c r="N108" s="4" t="s">
        <v>595</v>
      </c>
      <c r="O108" s="4">
        <v>2.0699999999999998</v>
      </c>
    </row>
    <row r="109" spans="1:15" x14ac:dyDescent="0.25">
      <c r="A109" s="6">
        <v>44762</v>
      </c>
      <c r="B109" t="s">
        <v>867</v>
      </c>
      <c r="C109" s="38">
        <v>1.74</v>
      </c>
      <c r="D109" s="38">
        <v>3.44</v>
      </c>
      <c r="E109" s="38">
        <v>5.85</v>
      </c>
      <c r="F109" s="38">
        <v>2.57</v>
      </c>
      <c r="G109" s="38">
        <v>2.57</v>
      </c>
      <c r="H109" s="38">
        <v>1.54</v>
      </c>
      <c r="I109" s="38">
        <v>2.25</v>
      </c>
      <c r="J109" s="12" t="s">
        <v>15</v>
      </c>
      <c r="L109" s="4" t="s">
        <v>25</v>
      </c>
      <c r="M109" s="4">
        <v>56</v>
      </c>
      <c r="N109" s="38" t="s">
        <v>542</v>
      </c>
      <c r="O109" s="4">
        <v>2.06</v>
      </c>
    </row>
    <row r="110" spans="1:15" x14ac:dyDescent="0.25">
      <c r="A110" s="6">
        <v>44762</v>
      </c>
      <c r="B110" t="s">
        <v>868</v>
      </c>
      <c r="C110" s="38">
        <v>2</v>
      </c>
      <c r="D110" s="38">
        <v>3.15</v>
      </c>
      <c r="E110" s="38">
        <v>4.6100000000000003</v>
      </c>
      <c r="F110" s="38">
        <v>2.79</v>
      </c>
      <c r="G110" s="38">
        <v>2.42</v>
      </c>
      <c r="H110" s="38">
        <v>1.6</v>
      </c>
      <c r="I110" s="38">
        <v>2.11</v>
      </c>
      <c r="J110" s="12" t="s">
        <v>15</v>
      </c>
      <c r="L110" s="4" t="s">
        <v>20</v>
      </c>
      <c r="M110" s="4">
        <v>44</v>
      </c>
      <c r="N110" s="38" t="s">
        <v>542</v>
      </c>
      <c r="O110" s="4">
        <v>1.44</v>
      </c>
    </row>
    <row r="111" spans="1:15" x14ac:dyDescent="0.25">
      <c r="A111" s="6">
        <v>44764</v>
      </c>
      <c r="B111" t="s">
        <v>869</v>
      </c>
      <c r="C111" s="38">
        <v>606</v>
      </c>
      <c r="D111" s="38">
        <v>606</v>
      </c>
      <c r="E111" s="38">
        <v>606</v>
      </c>
      <c r="F111" s="38">
        <v>606</v>
      </c>
      <c r="G111" s="38">
        <v>606</v>
      </c>
      <c r="H111" s="38">
        <v>606</v>
      </c>
      <c r="I111" s="38">
        <v>606</v>
      </c>
      <c r="J111" s="12" t="s">
        <v>15</v>
      </c>
      <c r="L111" s="4">
        <v>606</v>
      </c>
      <c r="M111" s="4">
        <v>56</v>
      </c>
      <c r="N111" s="36" t="s">
        <v>638</v>
      </c>
      <c r="O111" s="4">
        <v>0</v>
      </c>
    </row>
    <row r="112" spans="1:15" x14ac:dyDescent="0.25">
      <c r="A112" s="6">
        <v>44764</v>
      </c>
      <c r="B112" t="s">
        <v>870</v>
      </c>
      <c r="C112" s="38">
        <v>606</v>
      </c>
      <c r="D112" s="38">
        <v>606</v>
      </c>
      <c r="E112" s="38">
        <v>606</v>
      </c>
      <c r="F112" s="38">
        <v>606</v>
      </c>
      <c r="G112" s="38">
        <v>606</v>
      </c>
      <c r="H112" s="38">
        <v>606</v>
      </c>
      <c r="I112" s="38">
        <v>606</v>
      </c>
      <c r="J112" s="12" t="s">
        <v>15</v>
      </c>
      <c r="L112" s="4">
        <v>606</v>
      </c>
      <c r="M112" s="4">
        <v>40</v>
      </c>
      <c r="N112" s="36" t="s">
        <v>638</v>
      </c>
      <c r="O112" s="4">
        <v>0</v>
      </c>
    </row>
    <row r="113" spans="1:17" x14ac:dyDescent="0.25">
      <c r="A113" s="6">
        <v>44764</v>
      </c>
      <c r="B113" t="s">
        <v>871</v>
      </c>
      <c r="C113" s="38">
        <v>2.5</v>
      </c>
      <c r="D113" s="38">
        <v>2.92</v>
      </c>
      <c r="E113" s="38">
        <v>3.45</v>
      </c>
      <c r="F113" s="38">
        <v>2.41</v>
      </c>
      <c r="G113" s="38">
        <v>2.9</v>
      </c>
      <c r="H113" s="38">
        <v>1.43</v>
      </c>
      <c r="I113" s="38">
        <v>2.5299999999999998</v>
      </c>
      <c r="J113" s="12" t="s">
        <v>15</v>
      </c>
      <c r="L113" s="4" t="s">
        <v>25</v>
      </c>
      <c r="M113" s="4">
        <v>59</v>
      </c>
      <c r="N113" s="38" t="s">
        <v>542</v>
      </c>
      <c r="O113" s="4">
        <v>1.8</v>
      </c>
    </row>
    <row r="114" spans="1:17" x14ac:dyDescent="0.25">
      <c r="A114" s="6">
        <v>44765</v>
      </c>
      <c r="B114" t="s">
        <v>882</v>
      </c>
      <c r="C114" s="38">
        <v>606</v>
      </c>
      <c r="D114" s="38">
        <v>606</v>
      </c>
      <c r="E114" s="38">
        <v>606</v>
      </c>
      <c r="F114" s="38">
        <v>606</v>
      </c>
      <c r="G114" s="38">
        <v>606</v>
      </c>
      <c r="H114" s="38">
        <v>606</v>
      </c>
      <c r="I114" s="38">
        <v>606</v>
      </c>
      <c r="J114" s="12" t="s">
        <v>15</v>
      </c>
      <c r="L114" s="4">
        <v>606</v>
      </c>
      <c r="M114" s="4">
        <v>52</v>
      </c>
      <c r="N114" s="4" t="s">
        <v>702</v>
      </c>
      <c r="O114" s="4">
        <v>1.5</v>
      </c>
    </row>
    <row r="115" spans="1:17" x14ac:dyDescent="0.25">
      <c r="A115" s="6">
        <v>44765</v>
      </c>
      <c r="B115" t="s">
        <v>883</v>
      </c>
      <c r="C115" s="38">
        <v>606</v>
      </c>
      <c r="D115" s="38">
        <v>606</v>
      </c>
      <c r="E115" s="38">
        <v>606</v>
      </c>
      <c r="F115" s="38">
        <v>606</v>
      </c>
      <c r="G115" s="38">
        <v>606</v>
      </c>
      <c r="H115" s="38">
        <v>606</v>
      </c>
      <c r="I115" s="38">
        <v>606</v>
      </c>
      <c r="J115" s="12" t="s">
        <v>15</v>
      </c>
      <c r="L115" s="4">
        <v>606</v>
      </c>
      <c r="M115" s="4">
        <v>45</v>
      </c>
      <c r="N115" s="36" t="s">
        <v>662</v>
      </c>
      <c r="O115" s="4">
        <v>0</v>
      </c>
    </row>
    <row r="116" spans="1:17" x14ac:dyDescent="0.25">
      <c r="A116" s="6">
        <v>44765</v>
      </c>
      <c r="B116" t="s">
        <v>871</v>
      </c>
      <c r="C116" s="38">
        <v>2.5</v>
      </c>
      <c r="D116" s="38">
        <v>2.92</v>
      </c>
      <c r="E116" s="38">
        <v>3.45</v>
      </c>
      <c r="F116" s="38">
        <v>2.41</v>
      </c>
      <c r="G116" s="38">
        <v>2.9</v>
      </c>
      <c r="H116" s="38">
        <v>1.43</v>
      </c>
      <c r="I116" s="38">
        <v>2.5299999999999998</v>
      </c>
      <c r="J116" s="12" t="s">
        <v>15</v>
      </c>
      <c r="L116" s="4" t="s">
        <v>25</v>
      </c>
      <c r="M116" s="4">
        <v>59</v>
      </c>
      <c r="N116" s="38" t="s">
        <v>628</v>
      </c>
      <c r="O116" s="4">
        <v>1.8</v>
      </c>
      <c r="P116" t="s">
        <v>1484</v>
      </c>
      <c r="Q116">
        <v>1.8</v>
      </c>
    </row>
    <row r="117" spans="1:17" x14ac:dyDescent="0.25">
      <c r="A117" s="6">
        <v>44765</v>
      </c>
      <c r="B117" t="s">
        <v>884</v>
      </c>
      <c r="C117" s="38">
        <v>2.08</v>
      </c>
      <c r="D117" s="38">
        <v>3.2</v>
      </c>
      <c r="E117" s="38">
        <v>4.1500000000000004</v>
      </c>
      <c r="F117" s="38">
        <v>2.54</v>
      </c>
      <c r="G117" s="38">
        <v>2.66</v>
      </c>
      <c r="H117" s="38">
        <v>1.51</v>
      </c>
      <c r="I117" s="38">
        <v>2.3199999999999998</v>
      </c>
      <c r="J117" s="12" t="s">
        <v>15</v>
      </c>
      <c r="L117" s="4" t="s">
        <v>20</v>
      </c>
      <c r="M117" s="4">
        <v>36</v>
      </c>
      <c r="N117" s="38" t="s">
        <v>628</v>
      </c>
      <c r="O117" s="4">
        <v>1.64</v>
      </c>
    </row>
    <row r="118" spans="1:17" x14ac:dyDescent="0.25">
      <c r="A118" s="6">
        <v>44765</v>
      </c>
      <c r="B118" t="s">
        <v>885</v>
      </c>
      <c r="C118" s="38">
        <v>404</v>
      </c>
      <c r="D118" s="38">
        <v>404</v>
      </c>
      <c r="E118" s="38">
        <v>404</v>
      </c>
      <c r="F118" s="38">
        <v>404</v>
      </c>
      <c r="G118" s="38">
        <v>404</v>
      </c>
      <c r="H118" s="38">
        <v>404</v>
      </c>
      <c r="I118" s="38">
        <v>404</v>
      </c>
      <c r="J118" s="12" t="s">
        <v>15</v>
      </c>
      <c r="L118" s="4">
        <v>404</v>
      </c>
      <c r="M118" s="4">
        <v>29</v>
      </c>
      <c r="N118" s="4" t="s">
        <v>384</v>
      </c>
      <c r="O118" s="4">
        <v>2.31</v>
      </c>
    </row>
    <row r="119" spans="1:17" x14ac:dyDescent="0.25">
      <c r="A119" s="6">
        <v>44765</v>
      </c>
      <c r="B119" t="s">
        <v>886</v>
      </c>
      <c r="C119" s="38">
        <v>1.43</v>
      </c>
      <c r="D119" s="38">
        <v>4.41</v>
      </c>
      <c r="E119" s="38">
        <v>8.8800000000000008</v>
      </c>
      <c r="F119" s="38">
        <v>3.46</v>
      </c>
      <c r="G119" s="38">
        <v>2.0099999999999998</v>
      </c>
      <c r="H119" s="38">
        <v>1.86</v>
      </c>
      <c r="I119" s="38">
        <v>1.76</v>
      </c>
      <c r="J119" s="12" t="s">
        <v>15</v>
      </c>
      <c r="L119" s="4" t="s">
        <v>1011</v>
      </c>
      <c r="M119" s="4">
        <v>57</v>
      </c>
      <c r="N119" s="4" t="s">
        <v>601</v>
      </c>
      <c r="O119" s="4">
        <v>2.3199999999999998</v>
      </c>
    </row>
    <row r="120" spans="1:17" x14ac:dyDescent="0.25">
      <c r="A120" s="6">
        <v>44765</v>
      </c>
      <c r="B120" t="s">
        <v>887</v>
      </c>
      <c r="C120" s="38">
        <v>2.36</v>
      </c>
      <c r="D120" s="38">
        <v>2.89</v>
      </c>
      <c r="E120" s="38">
        <v>3.79</v>
      </c>
      <c r="F120" s="38">
        <v>2.19</v>
      </c>
      <c r="G120" s="38">
        <v>3.15</v>
      </c>
      <c r="H120" s="38">
        <v>1.38</v>
      </c>
      <c r="I120" s="38">
        <v>2.77</v>
      </c>
      <c r="J120" s="12" t="s">
        <v>15</v>
      </c>
      <c r="L120" s="4" t="s">
        <v>25</v>
      </c>
      <c r="M120" s="4">
        <v>60</v>
      </c>
      <c r="N120" s="4" t="s">
        <v>16</v>
      </c>
      <c r="O120" s="4">
        <v>1.82</v>
      </c>
    </row>
    <row r="121" spans="1:17" x14ac:dyDescent="0.25">
      <c r="A121" s="6">
        <v>44766</v>
      </c>
      <c r="B121" s="48" t="s">
        <v>888</v>
      </c>
      <c r="C121" s="38">
        <v>1.79</v>
      </c>
      <c r="D121" s="38">
        <v>3.59</v>
      </c>
      <c r="E121" s="38">
        <v>5</v>
      </c>
      <c r="F121" s="38">
        <v>3.1</v>
      </c>
      <c r="G121" s="38">
        <v>2.2000000000000002</v>
      </c>
      <c r="H121" s="38">
        <v>1.71</v>
      </c>
      <c r="I121" s="38">
        <v>1.92</v>
      </c>
      <c r="J121" s="12" t="s">
        <v>15</v>
      </c>
      <c r="L121" s="4" t="s">
        <v>29</v>
      </c>
      <c r="M121" s="4">
        <v>53</v>
      </c>
      <c r="N121" s="4" t="s">
        <v>601</v>
      </c>
      <c r="O121" s="4">
        <v>1.43</v>
      </c>
    </row>
    <row r="122" spans="1:17" x14ac:dyDescent="0.25">
      <c r="A122" s="6">
        <v>44766</v>
      </c>
      <c r="B122" t="s">
        <v>889</v>
      </c>
      <c r="C122" s="38">
        <v>2.39</v>
      </c>
      <c r="D122" s="38">
        <v>2.88</v>
      </c>
      <c r="E122" s="38">
        <v>3.75</v>
      </c>
      <c r="F122" s="38">
        <v>2.4500000000000002</v>
      </c>
      <c r="G122" s="38">
        <v>2.89</v>
      </c>
      <c r="H122" s="38">
        <v>1.44</v>
      </c>
      <c r="I122" s="38">
        <v>2.5</v>
      </c>
      <c r="J122" s="12" t="s">
        <v>15</v>
      </c>
      <c r="L122" s="4" t="s">
        <v>21</v>
      </c>
      <c r="M122" s="4">
        <v>70</v>
      </c>
      <c r="N122" s="38" t="s">
        <v>542</v>
      </c>
      <c r="O122" s="4">
        <v>1.45</v>
      </c>
    </row>
    <row r="123" spans="1:17" x14ac:dyDescent="0.25">
      <c r="A123" s="6">
        <v>44766</v>
      </c>
      <c r="B123" t="s">
        <v>1019</v>
      </c>
      <c r="C123" s="38">
        <v>606</v>
      </c>
      <c r="D123" s="38">
        <v>606</v>
      </c>
      <c r="E123" s="38">
        <v>606</v>
      </c>
      <c r="F123" s="38">
        <v>606</v>
      </c>
      <c r="G123" s="38">
        <v>606</v>
      </c>
      <c r="H123" s="38">
        <v>606</v>
      </c>
      <c r="I123" s="38">
        <v>606</v>
      </c>
      <c r="J123" s="12" t="s">
        <v>15</v>
      </c>
      <c r="L123" s="4">
        <v>606</v>
      </c>
      <c r="M123" s="4">
        <v>33</v>
      </c>
      <c r="N123" s="36" t="s">
        <v>638</v>
      </c>
      <c r="O123" s="4">
        <v>0</v>
      </c>
    </row>
    <row r="124" spans="1:17" x14ac:dyDescent="0.25">
      <c r="A124" s="6">
        <v>44766</v>
      </c>
      <c r="B124" t="s">
        <v>890</v>
      </c>
      <c r="C124" s="38">
        <v>2.14</v>
      </c>
      <c r="D124" s="38">
        <v>3.19</v>
      </c>
      <c r="E124" s="38">
        <v>3.79</v>
      </c>
      <c r="F124" s="38">
        <v>2.93</v>
      </c>
      <c r="G124" s="38">
        <v>2.2400000000000002</v>
      </c>
      <c r="H124" s="38">
        <v>1.67</v>
      </c>
      <c r="I124" s="38">
        <v>1.97</v>
      </c>
      <c r="J124" s="12" t="s">
        <v>15</v>
      </c>
      <c r="L124" s="4" t="s">
        <v>29</v>
      </c>
      <c r="M124" s="4">
        <v>34</v>
      </c>
      <c r="N124" s="4" t="s">
        <v>615</v>
      </c>
      <c r="O124" s="4">
        <v>0</v>
      </c>
    </row>
    <row r="125" spans="1:17" x14ac:dyDescent="0.25">
      <c r="A125" s="6">
        <v>44766</v>
      </c>
      <c r="B125" t="s">
        <v>891</v>
      </c>
      <c r="C125" s="38">
        <v>606</v>
      </c>
      <c r="D125" s="38">
        <v>606</v>
      </c>
      <c r="E125" s="38">
        <v>606</v>
      </c>
      <c r="F125" s="38">
        <v>606</v>
      </c>
      <c r="G125" s="38">
        <v>606</v>
      </c>
      <c r="H125" s="38">
        <v>606</v>
      </c>
      <c r="I125" s="38">
        <v>606</v>
      </c>
      <c r="J125" s="12" t="s">
        <v>15</v>
      </c>
      <c r="L125" s="4">
        <v>606</v>
      </c>
      <c r="M125" s="4">
        <v>52</v>
      </c>
      <c r="N125" s="36" t="s">
        <v>638</v>
      </c>
      <c r="O125" s="4">
        <v>0</v>
      </c>
    </row>
    <row r="126" spans="1:17" x14ac:dyDescent="0.25">
      <c r="A126" s="6">
        <v>44766</v>
      </c>
      <c r="B126" t="s">
        <v>892</v>
      </c>
      <c r="C126" s="38">
        <v>1.44</v>
      </c>
      <c r="D126" s="38">
        <v>4.45</v>
      </c>
      <c r="E126" s="38">
        <v>8.44</v>
      </c>
      <c r="F126" s="38">
        <v>4.0199999999999996</v>
      </c>
      <c r="G126" s="38">
        <v>1.83</v>
      </c>
      <c r="H126" s="38">
        <v>2.04</v>
      </c>
      <c r="I126" s="38">
        <v>1.61</v>
      </c>
      <c r="J126" s="12" t="s">
        <v>15</v>
      </c>
      <c r="L126" s="4" t="s">
        <v>25</v>
      </c>
      <c r="M126" s="4">
        <v>52</v>
      </c>
      <c r="N126" s="4" t="s">
        <v>595</v>
      </c>
      <c r="O126" s="4">
        <v>2.2799999999999998</v>
      </c>
    </row>
    <row r="127" spans="1:17" x14ac:dyDescent="0.25">
      <c r="A127" s="6">
        <v>44766</v>
      </c>
      <c r="B127" t="s">
        <v>893</v>
      </c>
      <c r="C127" s="38">
        <v>606</v>
      </c>
      <c r="D127" s="38">
        <v>606</v>
      </c>
      <c r="E127" s="38">
        <v>606</v>
      </c>
      <c r="F127" s="38">
        <v>606</v>
      </c>
      <c r="G127" s="38">
        <v>606</v>
      </c>
      <c r="H127" s="38">
        <v>606</v>
      </c>
      <c r="I127" s="38">
        <v>606</v>
      </c>
      <c r="J127" s="12" t="s">
        <v>15</v>
      </c>
      <c r="L127" s="4">
        <v>606</v>
      </c>
      <c r="M127" s="4">
        <v>64</v>
      </c>
      <c r="N127" s="36" t="s">
        <v>638</v>
      </c>
      <c r="O127" s="4">
        <v>0</v>
      </c>
    </row>
    <row r="128" spans="1:17" x14ac:dyDescent="0.25">
      <c r="A128" s="6">
        <v>44766</v>
      </c>
      <c r="B128" t="s">
        <v>894</v>
      </c>
      <c r="C128" s="38">
        <v>1.94</v>
      </c>
      <c r="D128" s="38">
        <v>3.28</v>
      </c>
      <c r="E128" s="38">
        <v>4.66</v>
      </c>
      <c r="F128" s="38">
        <v>2.88</v>
      </c>
      <c r="G128" s="38">
        <v>2.36</v>
      </c>
      <c r="H128" s="38">
        <v>1.63</v>
      </c>
      <c r="I128" s="38">
        <v>2.06</v>
      </c>
      <c r="J128" s="12" t="s">
        <v>15</v>
      </c>
      <c r="L128" s="4" t="s">
        <v>24</v>
      </c>
      <c r="M128" s="4">
        <v>29</v>
      </c>
      <c r="N128" s="4" t="s">
        <v>719</v>
      </c>
      <c r="O128" s="4">
        <v>0</v>
      </c>
    </row>
    <row r="129" spans="1:15" x14ac:dyDescent="0.25">
      <c r="A129" s="6">
        <v>44767</v>
      </c>
      <c r="B129" s="48" t="s">
        <v>895</v>
      </c>
      <c r="C129" s="38">
        <v>2.21</v>
      </c>
      <c r="D129" s="38">
        <v>2.93</v>
      </c>
      <c r="E129" s="38">
        <v>4.16</v>
      </c>
      <c r="F129" s="38">
        <v>2.4700000000000002</v>
      </c>
      <c r="G129" s="38">
        <v>2.87</v>
      </c>
      <c r="H129" s="38">
        <v>1.45</v>
      </c>
      <c r="I129" s="38">
        <v>2.48</v>
      </c>
      <c r="J129" s="12" t="s">
        <v>15</v>
      </c>
      <c r="L129" s="77" t="s">
        <v>25</v>
      </c>
      <c r="M129" s="4">
        <v>64</v>
      </c>
      <c r="N129" s="38" t="s">
        <v>628</v>
      </c>
      <c r="O129" s="4">
        <v>1.55</v>
      </c>
    </row>
    <row r="130" spans="1:15" x14ac:dyDescent="0.25">
      <c r="A130" s="6">
        <v>44767</v>
      </c>
      <c r="B130" s="48" t="s">
        <v>896</v>
      </c>
      <c r="C130" s="38">
        <v>0</v>
      </c>
      <c r="D130" s="38">
        <v>0</v>
      </c>
      <c r="E130" s="38">
        <v>0</v>
      </c>
      <c r="F130" s="38">
        <v>0</v>
      </c>
      <c r="G130" s="38">
        <v>0</v>
      </c>
      <c r="H130" s="38">
        <v>0</v>
      </c>
      <c r="I130" s="38">
        <v>0</v>
      </c>
      <c r="J130" s="12" t="s">
        <v>15</v>
      </c>
      <c r="L130" s="4" t="s">
        <v>29</v>
      </c>
      <c r="M130" s="4">
        <v>53</v>
      </c>
      <c r="N130" s="4" t="s">
        <v>601</v>
      </c>
      <c r="O130" s="4">
        <v>1.43</v>
      </c>
    </row>
    <row r="131" spans="1:15" x14ac:dyDescent="0.25">
      <c r="A131" s="6">
        <v>44767</v>
      </c>
      <c r="B131" t="s">
        <v>897</v>
      </c>
      <c r="C131" s="38">
        <v>2.9</v>
      </c>
      <c r="D131" s="38">
        <v>2.96</v>
      </c>
      <c r="E131" s="38">
        <v>2.86</v>
      </c>
      <c r="F131" s="38">
        <v>2.66</v>
      </c>
      <c r="G131" s="38">
        <v>2.48</v>
      </c>
      <c r="H131" s="38">
        <v>1.57</v>
      </c>
      <c r="I131" s="38">
        <v>2.17</v>
      </c>
      <c r="J131" s="12" t="s">
        <v>15</v>
      </c>
      <c r="L131" s="4" t="s">
        <v>21</v>
      </c>
      <c r="M131" s="4">
        <v>91</v>
      </c>
      <c r="N131" s="4" t="s">
        <v>787</v>
      </c>
      <c r="O131" s="4">
        <v>0</v>
      </c>
    </row>
    <row r="132" spans="1:15" x14ac:dyDescent="0.25">
      <c r="A132" s="6">
        <v>44767</v>
      </c>
      <c r="B132" s="48" t="s">
        <v>898</v>
      </c>
      <c r="C132" s="38">
        <v>2.86</v>
      </c>
      <c r="D132" s="38">
        <v>3.27</v>
      </c>
      <c r="E132" s="38">
        <v>2.64</v>
      </c>
      <c r="F132" s="38">
        <v>3.39</v>
      </c>
      <c r="G132" s="38">
        <v>2.0499999999999998</v>
      </c>
      <c r="H132" s="38">
        <v>1.83</v>
      </c>
      <c r="I132" s="38">
        <v>1.79</v>
      </c>
      <c r="J132" s="12" t="s">
        <v>15</v>
      </c>
      <c r="L132" s="4" t="s">
        <v>25</v>
      </c>
      <c r="M132" s="4">
        <v>27</v>
      </c>
      <c r="N132" s="4" t="s">
        <v>787</v>
      </c>
      <c r="O132" s="4">
        <v>0</v>
      </c>
    </row>
    <row r="133" spans="1:15" x14ac:dyDescent="0.25">
      <c r="A133" s="6">
        <v>44768</v>
      </c>
      <c r="B133" t="s">
        <v>899</v>
      </c>
      <c r="C133" s="38">
        <v>4.75</v>
      </c>
      <c r="D133" s="38">
        <v>3.07</v>
      </c>
      <c r="E133" s="38">
        <v>2.0099999999999998</v>
      </c>
      <c r="F133" s="38">
        <v>2.4700000000000002</v>
      </c>
      <c r="G133" s="38">
        <v>2.8</v>
      </c>
      <c r="H133" s="38">
        <v>1.47</v>
      </c>
      <c r="I133" s="38">
        <v>2.4300000000000002</v>
      </c>
      <c r="J133" s="12" t="s">
        <v>15</v>
      </c>
      <c r="L133" s="4" t="s">
        <v>29</v>
      </c>
      <c r="M133" s="4">
        <v>34</v>
      </c>
      <c r="N133" s="38" t="s">
        <v>542</v>
      </c>
      <c r="O133" s="4">
        <v>1.51</v>
      </c>
    </row>
    <row r="134" spans="1:15" x14ac:dyDescent="0.25">
      <c r="A134" s="6">
        <v>44768</v>
      </c>
      <c r="B134" s="48" t="s">
        <v>900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12" t="s">
        <v>15</v>
      </c>
      <c r="L134" s="4" t="s">
        <v>25</v>
      </c>
      <c r="M134" s="4">
        <v>64</v>
      </c>
      <c r="N134" s="38" t="s">
        <v>542</v>
      </c>
      <c r="O134" s="4">
        <v>1.55</v>
      </c>
    </row>
    <row r="135" spans="1:15" x14ac:dyDescent="0.25">
      <c r="A135" s="6">
        <v>44768</v>
      </c>
      <c r="B135" s="48" t="s">
        <v>896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12" t="s">
        <v>15</v>
      </c>
      <c r="L135" s="4" t="s">
        <v>29</v>
      </c>
      <c r="M135" s="4">
        <v>53</v>
      </c>
      <c r="N135" s="38" t="s">
        <v>595</v>
      </c>
      <c r="O135" s="4">
        <v>1.43</v>
      </c>
    </row>
    <row r="136" spans="1:15" x14ac:dyDescent="0.25">
      <c r="A136" s="6">
        <v>44768</v>
      </c>
      <c r="B136" s="48" t="s">
        <v>901</v>
      </c>
      <c r="C136" s="38">
        <v>0</v>
      </c>
      <c r="D136" s="38">
        <v>0</v>
      </c>
      <c r="E136" s="38">
        <v>0</v>
      </c>
      <c r="F136" s="38">
        <v>0</v>
      </c>
      <c r="G136" s="38">
        <v>0</v>
      </c>
      <c r="H136" s="38">
        <v>0</v>
      </c>
      <c r="I136" s="38">
        <v>0</v>
      </c>
      <c r="J136" s="12" t="s">
        <v>15</v>
      </c>
      <c r="L136" s="4" t="s">
        <v>25</v>
      </c>
      <c r="M136" s="4">
        <v>27</v>
      </c>
      <c r="N136" s="4" t="s">
        <v>787</v>
      </c>
      <c r="O136" s="4">
        <v>0</v>
      </c>
    </row>
    <row r="137" spans="1:15" x14ac:dyDescent="0.25">
      <c r="A137" s="6">
        <v>44772</v>
      </c>
      <c r="B137" t="s">
        <v>1020</v>
      </c>
      <c r="C137" s="38">
        <v>606</v>
      </c>
      <c r="D137" s="38">
        <v>606</v>
      </c>
      <c r="E137" s="38">
        <v>606</v>
      </c>
      <c r="F137" s="38">
        <v>606</v>
      </c>
      <c r="G137" s="38">
        <v>606</v>
      </c>
      <c r="H137" s="38">
        <v>606</v>
      </c>
      <c r="I137" s="38">
        <v>606</v>
      </c>
      <c r="J137" s="12" t="s">
        <v>15</v>
      </c>
      <c r="L137" s="4">
        <v>606</v>
      </c>
      <c r="M137" s="4">
        <v>58</v>
      </c>
      <c r="N137" s="36" t="s">
        <v>662</v>
      </c>
      <c r="O137" s="4">
        <v>0</v>
      </c>
    </row>
    <row r="138" spans="1:15" x14ac:dyDescent="0.25">
      <c r="A138" s="6">
        <v>44772</v>
      </c>
      <c r="B138" t="s">
        <v>902</v>
      </c>
      <c r="C138" s="38">
        <v>2.08</v>
      </c>
      <c r="D138" s="38">
        <v>3.19</v>
      </c>
      <c r="E138" s="38">
        <v>4.1500000000000004</v>
      </c>
      <c r="F138" s="38">
        <v>2.79</v>
      </c>
      <c r="G138" s="38">
        <v>2.39</v>
      </c>
      <c r="H138" s="38">
        <v>1.61</v>
      </c>
      <c r="I138" s="38">
        <v>2.09</v>
      </c>
      <c r="J138" s="12" t="s">
        <v>15</v>
      </c>
      <c r="L138" s="4" t="s">
        <v>28</v>
      </c>
      <c r="M138" s="4">
        <v>77</v>
      </c>
      <c r="N138" s="4" t="s">
        <v>719</v>
      </c>
      <c r="O138" s="4">
        <v>0</v>
      </c>
    </row>
    <row r="139" spans="1:15" x14ac:dyDescent="0.25">
      <c r="A139" s="6">
        <v>44772</v>
      </c>
      <c r="B139" t="s">
        <v>903</v>
      </c>
      <c r="C139" s="38">
        <v>3.76</v>
      </c>
      <c r="D139" s="38">
        <v>3.29</v>
      </c>
      <c r="E139" s="38">
        <v>2.15</v>
      </c>
      <c r="F139" s="38">
        <v>3</v>
      </c>
      <c r="G139" s="38">
        <v>2.2400000000000002</v>
      </c>
      <c r="H139" s="38">
        <v>1.69</v>
      </c>
      <c r="I139" s="38">
        <v>1.97</v>
      </c>
      <c r="J139" s="12" t="s">
        <v>15</v>
      </c>
      <c r="L139" s="4" t="s">
        <v>19</v>
      </c>
      <c r="M139" s="4">
        <v>36</v>
      </c>
      <c r="N139" s="4" t="s">
        <v>601</v>
      </c>
      <c r="O139" s="4">
        <v>2</v>
      </c>
    </row>
    <row r="140" spans="1:15" x14ac:dyDescent="0.25">
      <c r="A140" s="6">
        <v>44772</v>
      </c>
      <c r="B140" t="s">
        <v>904</v>
      </c>
      <c r="C140" s="38">
        <v>1.95</v>
      </c>
      <c r="D140" s="38">
        <v>3.43</v>
      </c>
      <c r="E140" s="38">
        <v>4.43</v>
      </c>
      <c r="F140" s="38">
        <v>2.7</v>
      </c>
      <c r="G140" s="38">
        <v>2.5</v>
      </c>
      <c r="H140" s="38">
        <v>1.58</v>
      </c>
      <c r="I140" s="38">
        <v>2.19</v>
      </c>
      <c r="J140" s="12" t="s">
        <v>15</v>
      </c>
      <c r="L140" s="4" t="s">
        <v>22</v>
      </c>
      <c r="M140" s="4">
        <v>18</v>
      </c>
      <c r="N140" s="4" t="s">
        <v>265</v>
      </c>
      <c r="O140" s="4">
        <v>0</v>
      </c>
    </row>
    <row r="141" spans="1:15" x14ac:dyDescent="0.25">
      <c r="A141" s="6">
        <v>44772</v>
      </c>
      <c r="B141" t="s">
        <v>905</v>
      </c>
      <c r="C141" s="38">
        <v>2.0299999999999998</v>
      </c>
      <c r="D141" s="38">
        <v>3.08</v>
      </c>
      <c r="E141" s="38">
        <v>4.5999999999999996</v>
      </c>
      <c r="F141" s="38">
        <v>2.5299999999999998</v>
      </c>
      <c r="G141" s="38">
        <v>2.6</v>
      </c>
      <c r="H141" s="38">
        <v>1.52</v>
      </c>
      <c r="I141" s="38">
        <v>2.2799999999999998</v>
      </c>
      <c r="J141" s="12" t="s">
        <v>15</v>
      </c>
      <c r="L141" s="4" t="s">
        <v>311</v>
      </c>
      <c r="M141" s="4">
        <v>56</v>
      </c>
      <c r="N141" s="38" t="s">
        <v>628</v>
      </c>
      <c r="O141" s="4">
        <v>1.99</v>
      </c>
    </row>
    <row r="142" spans="1:15" x14ac:dyDescent="0.25">
      <c r="A142" s="6">
        <v>44772</v>
      </c>
      <c r="B142" t="s">
        <v>906</v>
      </c>
      <c r="C142" s="38">
        <v>1.94</v>
      </c>
      <c r="D142" s="38">
        <v>3.75</v>
      </c>
      <c r="E142" s="38">
        <v>4.04</v>
      </c>
      <c r="F142" s="38">
        <v>3.47</v>
      </c>
      <c r="G142" s="38">
        <v>1.99</v>
      </c>
      <c r="H142" s="38">
        <v>1.91</v>
      </c>
      <c r="I142" s="38">
        <v>1.74</v>
      </c>
      <c r="J142" s="12" t="s">
        <v>15</v>
      </c>
      <c r="L142" s="4" t="s">
        <v>21</v>
      </c>
      <c r="M142" s="4">
        <v>41</v>
      </c>
      <c r="N142" s="4" t="s">
        <v>17</v>
      </c>
      <c r="O142" s="4">
        <v>0</v>
      </c>
    </row>
    <row r="143" spans="1:15" x14ac:dyDescent="0.25">
      <c r="A143" s="6">
        <v>44772</v>
      </c>
      <c r="B143" t="s">
        <v>907</v>
      </c>
      <c r="C143" s="38">
        <v>2.3199999999999998</v>
      </c>
      <c r="D143" s="38">
        <v>3</v>
      </c>
      <c r="E143" s="38">
        <v>3.7</v>
      </c>
      <c r="F143" s="38">
        <v>2.52</v>
      </c>
      <c r="G143" s="38">
        <v>2.88</v>
      </c>
      <c r="H143" s="38">
        <v>1.45</v>
      </c>
      <c r="I143" s="38">
        <v>2.48</v>
      </c>
      <c r="J143" s="12" t="s">
        <v>15</v>
      </c>
      <c r="L143" s="4" t="s">
        <v>21</v>
      </c>
      <c r="M143" s="4">
        <v>80</v>
      </c>
      <c r="N143" s="38" t="s">
        <v>628</v>
      </c>
      <c r="O143" s="4">
        <v>2.16</v>
      </c>
    </row>
    <row r="144" spans="1:15" x14ac:dyDescent="0.25">
      <c r="A144" s="6">
        <v>44772</v>
      </c>
      <c r="B144" t="s">
        <v>908</v>
      </c>
      <c r="C144" s="38">
        <v>2.7</v>
      </c>
      <c r="D144" s="38">
        <v>2.57</v>
      </c>
      <c r="E144" s="38">
        <v>3.35</v>
      </c>
      <c r="F144" s="38">
        <v>2.46</v>
      </c>
      <c r="G144" s="38">
        <v>2.7</v>
      </c>
      <c r="H144" s="38">
        <v>1.45</v>
      </c>
      <c r="I144" s="38">
        <v>2.37</v>
      </c>
      <c r="J144" s="12" t="s">
        <v>15</v>
      </c>
      <c r="L144" s="4" t="s">
        <v>29</v>
      </c>
      <c r="M144" s="4">
        <v>68</v>
      </c>
      <c r="N144" s="4" t="s">
        <v>702</v>
      </c>
      <c r="O144" s="4">
        <v>1.8</v>
      </c>
    </row>
    <row r="145" spans="1:15" x14ac:dyDescent="0.25">
      <c r="A145" s="6">
        <v>44772</v>
      </c>
      <c r="B145" t="s">
        <v>909</v>
      </c>
      <c r="C145" s="38">
        <v>1.85</v>
      </c>
      <c r="D145" s="38">
        <v>3.69</v>
      </c>
      <c r="E145" s="38">
        <v>4.4400000000000004</v>
      </c>
      <c r="F145" s="38">
        <v>3.75</v>
      </c>
      <c r="G145" s="38">
        <v>1.91</v>
      </c>
      <c r="H145" s="38">
        <v>1.96</v>
      </c>
      <c r="I145" s="38">
        <v>1.67</v>
      </c>
      <c r="J145" s="12" t="s">
        <v>15</v>
      </c>
      <c r="L145" s="4" t="s">
        <v>20</v>
      </c>
      <c r="M145" s="4">
        <v>15</v>
      </c>
      <c r="N145" s="4" t="s">
        <v>16</v>
      </c>
      <c r="O145" s="4">
        <v>2.33</v>
      </c>
    </row>
    <row r="146" spans="1:15" x14ac:dyDescent="0.25">
      <c r="A146" s="6">
        <v>44772</v>
      </c>
      <c r="B146" t="s">
        <v>910</v>
      </c>
      <c r="C146" s="38">
        <v>606</v>
      </c>
      <c r="D146" s="38">
        <v>606</v>
      </c>
      <c r="E146" s="38">
        <v>606</v>
      </c>
      <c r="F146" s="38">
        <v>606</v>
      </c>
      <c r="G146" s="38">
        <v>606</v>
      </c>
      <c r="H146" s="38">
        <v>606</v>
      </c>
      <c r="I146" s="38">
        <v>606</v>
      </c>
      <c r="J146" s="12" t="s">
        <v>15</v>
      </c>
      <c r="L146" s="4">
        <v>606</v>
      </c>
      <c r="M146" s="4">
        <v>44</v>
      </c>
      <c r="N146" s="36" t="s">
        <v>662</v>
      </c>
      <c r="O146" s="4">
        <v>0</v>
      </c>
    </row>
    <row r="147" spans="1:15" x14ac:dyDescent="0.25">
      <c r="A147" s="6">
        <v>44772</v>
      </c>
      <c r="B147" t="s">
        <v>911</v>
      </c>
      <c r="C147" s="38">
        <v>606</v>
      </c>
      <c r="D147" s="38">
        <v>606</v>
      </c>
      <c r="E147" s="38">
        <v>606</v>
      </c>
      <c r="F147" s="38">
        <v>606</v>
      </c>
      <c r="G147" s="38">
        <v>606</v>
      </c>
      <c r="H147" s="38">
        <v>606</v>
      </c>
      <c r="I147" s="38">
        <v>606</v>
      </c>
      <c r="J147" s="12" t="s">
        <v>15</v>
      </c>
      <c r="L147" s="4">
        <v>606</v>
      </c>
      <c r="M147" s="4">
        <v>53</v>
      </c>
      <c r="N147" s="36" t="s">
        <v>638</v>
      </c>
      <c r="O147" s="4">
        <v>0</v>
      </c>
    </row>
    <row r="148" spans="1:15" x14ac:dyDescent="0.25">
      <c r="A148" s="6">
        <v>44772</v>
      </c>
      <c r="B148" t="s">
        <v>1021</v>
      </c>
      <c r="C148" s="38">
        <v>606</v>
      </c>
      <c r="D148" s="38">
        <v>606</v>
      </c>
      <c r="E148" s="38">
        <v>606</v>
      </c>
      <c r="F148" s="38">
        <v>606</v>
      </c>
      <c r="G148" s="38">
        <v>606</v>
      </c>
      <c r="H148" s="38">
        <v>606</v>
      </c>
      <c r="I148" s="38">
        <v>606</v>
      </c>
      <c r="J148" s="12" t="s">
        <v>15</v>
      </c>
      <c r="L148" s="4">
        <v>606</v>
      </c>
      <c r="M148" s="4">
        <v>60</v>
      </c>
      <c r="N148" s="36" t="s">
        <v>662</v>
      </c>
      <c r="O148" s="4">
        <v>0</v>
      </c>
    </row>
    <row r="149" spans="1:15" x14ac:dyDescent="0.25">
      <c r="A149" s="6">
        <v>44772</v>
      </c>
      <c r="B149" t="s">
        <v>912</v>
      </c>
      <c r="C149" s="38">
        <v>3.31</v>
      </c>
      <c r="D149" s="38">
        <v>2.68</v>
      </c>
      <c r="E149" s="38">
        <v>2.87</v>
      </c>
      <c r="F149" s="38">
        <v>2.0699999999999998</v>
      </c>
      <c r="G149" s="38">
        <v>3.49</v>
      </c>
      <c r="H149" s="38">
        <v>1.32</v>
      </c>
      <c r="I149" s="38">
        <v>3.03</v>
      </c>
      <c r="J149" s="12" t="s">
        <v>15</v>
      </c>
      <c r="L149" s="4" t="s">
        <v>21</v>
      </c>
      <c r="M149" s="4">
        <v>23</v>
      </c>
      <c r="N149" s="4" t="s">
        <v>384</v>
      </c>
      <c r="O149" s="4">
        <v>1.86</v>
      </c>
    </row>
    <row r="150" spans="1:15" x14ac:dyDescent="0.25">
      <c r="A150" s="6">
        <v>44772</v>
      </c>
      <c r="B150" t="s">
        <v>913</v>
      </c>
      <c r="C150" s="38">
        <v>4.57</v>
      </c>
      <c r="D150" s="38">
        <v>3.61</v>
      </c>
      <c r="E150" s="38">
        <v>1.85</v>
      </c>
      <c r="F150" s="38">
        <v>3.05</v>
      </c>
      <c r="G150" s="38">
        <v>2.2000000000000002</v>
      </c>
      <c r="H150" s="38">
        <v>1.71</v>
      </c>
      <c r="I150" s="38">
        <v>1.93</v>
      </c>
      <c r="J150" s="12" t="s">
        <v>15</v>
      </c>
      <c r="L150" s="4" t="s">
        <v>312</v>
      </c>
      <c r="M150" s="4">
        <v>18</v>
      </c>
      <c r="N150" s="4" t="s">
        <v>384</v>
      </c>
      <c r="O150" s="4">
        <v>2.06</v>
      </c>
    </row>
    <row r="151" spans="1:15" x14ac:dyDescent="0.25">
      <c r="A151" s="6">
        <v>44773</v>
      </c>
      <c r="B151" t="s">
        <v>914</v>
      </c>
      <c r="C151" s="38">
        <v>1.68</v>
      </c>
      <c r="D151" s="38">
        <v>3.7</v>
      </c>
      <c r="E151" s="38">
        <v>5.5</v>
      </c>
      <c r="F151" s="38">
        <v>3.4</v>
      </c>
      <c r="G151" s="38">
        <v>1.98</v>
      </c>
      <c r="H151" s="38">
        <v>1.86</v>
      </c>
      <c r="I151" s="38">
        <v>1.74</v>
      </c>
      <c r="J151" s="12" t="s">
        <v>15</v>
      </c>
      <c r="L151" s="4" t="s">
        <v>20</v>
      </c>
      <c r="M151" s="4">
        <v>36</v>
      </c>
      <c r="N151" s="4" t="s">
        <v>555</v>
      </c>
      <c r="O151" s="4">
        <v>0</v>
      </c>
    </row>
    <row r="152" spans="1:15" x14ac:dyDescent="0.25">
      <c r="A152" s="6">
        <v>44773</v>
      </c>
      <c r="B152" t="s">
        <v>915</v>
      </c>
      <c r="C152" s="38">
        <v>606</v>
      </c>
      <c r="D152" s="38">
        <v>606</v>
      </c>
      <c r="E152" s="38">
        <v>606</v>
      </c>
      <c r="F152" s="38">
        <v>606</v>
      </c>
      <c r="G152" s="38">
        <v>606</v>
      </c>
      <c r="H152" s="38">
        <v>606</v>
      </c>
      <c r="I152" s="38">
        <v>606</v>
      </c>
      <c r="J152" s="12" t="s">
        <v>15</v>
      </c>
      <c r="L152" s="4">
        <v>606</v>
      </c>
      <c r="M152" s="4">
        <v>38</v>
      </c>
      <c r="N152" s="36" t="s">
        <v>638</v>
      </c>
      <c r="O152" s="4">
        <v>0</v>
      </c>
    </row>
    <row r="153" spans="1:15" x14ac:dyDescent="0.25">
      <c r="A153" s="6">
        <v>44773</v>
      </c>
      <c r="B153" t="s">
        <v>1022</v>
      </c>
      <c r="C153" s="38">
        <v>606</v>
      </c>
      <c r="D153" s="38">
        <v>606</v>
      </c>
      <c r="E153" s="38">
        <v>606</v>
      </c>
      <c r="F153" s="38">
        <v>606</v>
      </c>
      <c r="G153" s="38">
        <v>606</v>
      </c>
      <c r="H153" s="38">
        <v>606</v>
      </c>
      <c r="I153" s="38">
        <v>606</v>
      </c>
      <c r="J153" s="12" t="s">
        <v>15</v>
      </c>
      <c r="L153" s="4">
        <v>606</v>
      </c>
      <c r="M153" s="4">
        <v>37</v>
      </c>
      <c r="N153" s="36" t="s">
        <v>662</v>
      </c>
      <c r="O153" s="4">
        <v>0</v>
      </c>
    </row>
    <row r="154" spans="1:15" x14ac:dyDescent="0.25">
      <c r="A154" s="6">
        <v>44773</v>
      </c>
      <c r="B154" t="s">
        <v>916</v>
      </c>
      <c r="C154" s="38">
        <v>1.98</v>
      </c>
      <c r="D154" s="38">
        <v>3.11</v>
      </c>
      <c r="E154" s="38">
        <v>4.3099999999999996</v>
      </c>
      <c r="F154" s="38">
        <v>2.42</v>
      </c>
      <c r="G154" s="38">
        <v>2.64</v>
      </c>
      <c r="H154" s="38">
        <v>1.47</v>
      </c>
      <c r="I154" s="38">
        <v>2.33</v>
      </c>
      <c r="J154" s="12" t="s">
        <v>15</v>
      </c>
      <c r="L154" s="4" t="s">
        <v>25</v>
      </c>
      <c r="M154" s="4">
        <v>62</v>
      </c>
      <c r="N154" s="4" t="s">
        <v>702</v>
      </c>
      <c r="O154" s="4">
        <v>2.5</v>
      </c>
    </row>
    <row r="155" spans="1:15" x14ac:dyDescent="0.25">
      <c r="A155" s="6">
        <v>44773</v>
      </c>
      <c r="B155" t="s">
        <v>917</v>
      </c>
      <c r="C155" s="38">
        <v>3.2</v>
      </c>
      <c r="D155" s="38">
        <v>2.98</v>
      </c>
      <c r="E155" s="38">
        <v>2.6</v>
      </c>
      <c r="F155" s="38">
        <v>2.59</v>
      </c>
      <c r="G155" s="38">
        <v>2.59</v>
      </c>
      <c r="H155" s="38">
        <v>1.53</v>
      </c>
      <c r="I155" s="38">
        <v>2.2599999999999998</v>
      </c>
      <c r="J155" s="12" t="s">
        <v>15</v>
      </c>
      <c r="L155" s="4" t="s">
        <v>24</v>
      </c>
      <c r="M155" s="4">
        <v>36</v>
      </c>
      <c r="N155" s="4" t="s">
        <v>595</v>
      </c>
      <c r="O155" s="4">
        <v>2.72</v>
      </c>
    </row>
    <row r="156" spans="1:15" x14ac:dyDescent="0.25">
      <c r="A156" s="6">
        <v>44773</v>
      </c>
      <c r="B156" t="s">
        <v>918</v>
      </c>
      <c r="C156" s="38">
        <v>1.93</v>
      </c>
      <c r="D156" s="38">
        <v>3.38</v>
      </c>
      <c r="E156" s="38">
        <v>4.49</v>
      </c>
      <c r="F156" s="38">
        <v>3.08</v>
      </c>
      <c r="G156" s="38">
        <v>2.19</v>
      </c>
      <c r="H156" s="38">
        <v>1.72</v>
      </c>
      <c r="I156" s="38">
        <v>1.93</v>
      </c>
      <c r="J156" s="12" t="s">
        <v>15</v>
      </c>
      <c r="L156" s="4" t="s">
        <v>29</v>
      </c>
      <c r="M156" s="4">
        <v>35</v>
      </c>
      <c r="N156" s="4" t="s">
        <v>719</v>
      </c>
      <c r="O156" s="4">
        <v>0</v>
      </c>
    </row>
    <row r="157" spans="1:15" x14ac:dyDescent="0.25">
      <c r="A157" s="6">
        <v>44773</v>
      </c>
      <c r="B157" t="s">
        <v>919</v>
      </c>
      <c r="C157" s="38">
        <v>606</v>
      </c>
      <c r="D157" s="38">
        <v>606</v>
      </c>
      <c r="E157" s="38">
        <v>606</v>
      </c>
      <c r="F157" s="38">
        <v>606</v>
      </c>
      <c r="G157" s="38">
        <v>606</v>
      </c>
      <c r="H157" s="38">
        <v>606</v>
      </c>
      <c r="I157" s="38">
        <v>606</v>
      </c>
      <c r="J157" s="12" t="s">
        <v>15</v>
      </c>
      <c r="L157" s="4">
        <v>606</v>
      </c>
      <c r="M157" s="4">
        <v>53</v>
      </c>
      <c r="N157" s="36" t="s">
        <v>662</v>
      </c>
      <c r="O157" s="4">
        <v>0</v>
      </c>
    </row>
    <row r="158" spans="1:15" x14ac:dyDescent="0.25">
      <c r="A158" s="6">
        <v>44773</v>
      </c>
      <c r="B158" t="s">
        <v>920</v>
      </c>
      <c r="C158" s="38">
        <v>2.76</v>
      </c>
      <c r="D158" s="38">
        <v>3.16</v>
      </c>
      <c r="E158" s="38">
        <v>2.82</v>
      </c>
      <c r="F158" s="38">
        <v>2.81</v>
      </c>
      <c r="G158" s="38">
        <v>2.41</v>
      </c>
      <c r="H158" s="38">
        <v>1.61</v>
      </c>
      <c r="I158" s="38">
        <v>2.11</v>
      </c>
      <c r="J158" s="12" t="s">
        <v>15</v>
      </c>
      <c r="L158" s="4" t="s">
        <v>27</v>
      </c>
      <c r="M158" s="4">
        <v>28</v>
      </c>
      <c r="N158" s="4" t="s">
        <v>16</v>
      </c>
      <c r="O158" s="4">
        <v>2.2400000000000002</v>
      </c>
    </row>
    <row r="159" spans="1:15" x14ac:dyDescent="0.25">
      <c r="A159" s="6">
        <v>44744</v>
      </c>
      <c r="B159" t="s">
        <v>1495</v>
      </c>
      <c r="C159" s="38">
        <v>2.41</v>
      </c>
      <c r="D159" s="38">
        <v>3.45</v>
      </c>
      <c r="E159" s="38">
        <v>2.8</v>
      </c>
      <c r="F159" s="38">
        <v>404</v>
      </c>
      <c r="G159" s="38">
        <v>1.92</v>
      </c>
      <c r="H159" s="38">
        <v>1.92</v>
      </c>
      <c r="I159" s="38">
        <v>1.67</v>
      </c>
      <c r="J159" s="4" t="s">
        <v>15</v>
      </c>
      <c r="L159" s="4" t="s">
        <v>28</v>
      </c>
      <c r="M159" s="4">
        <v>21</v>
      </c>
      <c r="N159" s="4" t="s">
        <v>1489</v>
      </c>
      <c r="O159" s="4">
        <v>2.54</v>
      </c>
    </row>
    <row r="160" spans="1:15" x14ac:dyDescent="0.25">
      <c r="C160" s="38"/>
      <c r="D160" s="38"/>
      <c r="E160" s="38"/>
      <c r="F160" s="38"/>
      <c r="G160" s="38"/>
      <c r="H160" s="38"/>
      <c r="I160" s="38"/>
    </row>
    <row r="161" spans="3:9" x14ac:dyDescent="0.25">
      <c r="C161" s="38"/>
      <c r="D161" s="38"/>
      <c r="E161" s="38"/>
      <c r="F161" s="38"/>
      <c r="G161" s="38"/>
      <c r="H161" s="38"/>
      <c r="I161" s="38"/>
    </row>
    <row r="162" spans="3:9" x14ac:dyDescent="0.25">
      <c r="C162" s="38"/>
      <c r="D162" s="38"/>
      <c r="E162" s="38"/>
      <c r="F162" s="38"/>
      <c r="G162" s="38"/>
      <c r="H162" s="38"/>
      <c r="I162" s="38"/>
    </row>
    <row r="163" spans="3:9" x14ac:dyDescent="0.25">
      <c r="C163" s="38"/>
      <c r="D163" s="38"/>
      <c r="E163" s="38"/>
      <c r="F163" s="38"/>
      <c r="G163" s="38"/>
      <c r="H163" s="38"/>
      <c r="I163" s="38"/>
    </row>
    <row r="164" spans="3:9" x14ac:dyDescent="0.25">
      <c r="C164" s="38"/>
      <c r="D164" s="38"/>
      <c r="E164" s="38"/>
      <c r="F164" s="38"/>
      <c r="G164" s="38"/>
      <c r="H164" s="38"/>
      <c r="I164" s="38"/>
    </row>
    <row r="165" spans="3:9" x14ac:dyDescent="0.25">
      <c r="C165" s="38"/>
      <c r="D165" s="38"/>
      <c r="E165" s="38"/>
      <c r="F165" s="38"/>
      <c r="G165" s="38"/>
      <c r="H165" s="38"/>
      <c r="I165" s="38"/>
    </row>
    <row r="166" spans="3:9" x14ac:dyDescent="0.25">
      <c r="C166" s="38"/>
      <c r="D166" s="38"/>
      <c r="E166" s="38"/>
      <c r="F166" s="38"/>
      <c r="G166" s="38"/>
      <c r="H166" s="38"/>
      <c r="I166" s="38"/>
    </row>
    <row r="167" spans="3:9" x14ac:dyDescent="0.25">
      <c r="C167" s="38"/>
      <c r="D167" s="38"/>
      <c r="E167" s="38"/>
      <c r="F167" s="38"/>
      <c r="G167" s="38"/>
      <c r="H167" s="38"/>
      <c r="I167" s="38"/>
    </row>
    <row r="168" spans="3:9" x14ac:dyDescent="0.25">
      <c r="C168" s="38"/>
      <c r="D168" s="38"/>
      <c r="E168" s="38"/>
      <c r="F168" s="38"/>
      <c r="G168" s="38"/>
      <c r="H168" s="38"/>
      <c r="I168" s="38"/>
    </row>
    <row r="169" spans="3:9" x14ac:dyDescent="0.25">
      <c r="C169" s="38"/>
      <c r="D169" s="38"/>
      <c r="E169" s="38"/>
      <c r="F169" s="38"/>
      <c r="G169" s="38"/>
      <c r="H169" s="38"/>
      <c r="I169" s="38"/>
    </row>
    <row r="170" spans="3:9" x14ac:dyDescent="0.25">
      <c r="C170" s="38"/>
      <c r="D170" s="38"/>
      <c r="E170" s="38"/>
      <c r="F170" s="38"/>
      <c r="G170" s="38"/>
      <c r="H170" s="38"/>
      <c r="I170" s="38"/>
    </row>
    <row r="171" spans="3:9" x14ac:dyDescent="0.25">
      <c r="C171" s="38"/>
      <c r="D171" s="38"/>
      <c r="E171" s="38"/>
      <c r="F171" s="38"/>
      <c r="G171" s="38"/>
      <c r="H171" s="38"/>
      <c r="I171" s="38"/>
    </row>
    <row r="172" spans="3:9" x14ac:dyDescent="0.25">
      <c r="C172" s="38"/>
      <c r="D172" s="38"/>
      <c r="E172" s="38"/>
      <c r="F172" s="38"/>
      <c r="G172" s="38"/>
      <c r="H172" s="38"/>
      <c r="I172" s="38"/>
    </row>
    <row r="173" spans="3:9" x14ac:dyDescent="0.25">
      <c r="C173" s="38"/>
      <c r="D173" s="38"/>
      <c r="E173" s="38"/>
      <c r="F173" s="38"/>
      <c r="G173" s="38"/>
      <c r="H173" s="38"/>
      <c r="I173" s="38"/>
    </row>
    <row r="174" spans="3:9" x14ac:dyDescent="0.25">
      <c r="C174" s="38"/>
      <c r="D174" s="38"/>
      <c r="E174" s="38"/>
      <c r="F174" s="38"/>
      <c r="G174" s="38"/>
      <c r="H174" s="38"/>
      <c r="I174" s="38"/>
    </row>
    <row r="175" spans="3:9" x14ac:dyDescent="0.25">
      <c r="C175" s="38"/>
      <c r="D175" s="38"/>
      <c r="E175" s="38"/>
      <c r="F175" s="38"/>
      <c r="G175" s="38"/>
      <c r="H175" s="38"/>
      <c r="I175" s="38"/>
    </row>
    <row r="176" spans="3:9" x14ac:dyDescent="0.25">
      <c r="C176" s="38"/>
      <c r="D176" s="38"/>
      <c r="E176" s="38"/>
      <c r="F176" s="38"/>
      <c r="G176" s="38"/>
      <c r="H176" s="38"/>
      <c r="I176" s="38"/>
    </row>
  </sheetData>
  <conditionalFormatting sqref="K1:K3">
    <cfRule type="cellIs" dxfId="17" priority="1" operator="equal">
      <formula>"NOT INVEST"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20"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34" bestFit="1" customWidth="1"/>
    <col min="3" max="3" width="7" bestFit="1" customWidth="1"/>
    <col min="4" max="4" width="23.28515625" bestFit="1" customWidth="1"/>
    <col min="5" max="5" width="15.42578125" style="34" bestFit="1" customWidth="1"/>
    <col min="6" max="7" width="12.28515625" bestFit="1" customWidth="1"/>
    <col min="9" max="9" width="30.85546875" bestFit="1" customWidth="1"/>
    <col min="10" max="10" width="11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">
        <v>44744</v>
      </c>
      <c r="B2" t="s">
        <v>781</v>
      </c>
      <c r="C2" s="51">
        <v>1.92</v>
      </c>
      <c r="D2" s="51" t="s">
        <v>15</v>
      </c>
      <c r="E2" s="53" t="s">
        <v>33</v>
      </c>
      <c r="F2" s="57">
        <f>C2*D$27</f>
        <v>864</v>
      </c>
      <c r="G2" s="57">
        <f t="shared" ref="G2:G8" si="0">F2-D$27</f>
        <v>414</v>
      </c>
      <c r="H2" s="51" t="s">
        <v>19</v>
      </c>
      <c r="I2" s="4" t="s">
        <v>16</v>
      </c>
    </row>
    <row r="3" spans="1:9" ht="15.75" x14ac:dyDescent="0.25">
      <c r="A3" s="6">
        <v>44744</v>
      </c>
      <c r="B3" t="s">
        <v>1495</v>
      </c>
      <c r="C3" s="51">
        <v>1.92</v>
      </c>
      <c r="D3" s="51" t="s">
        <v>15</v>
      </c>
      <c r="E3" s="55" t="s">
        <v>33</v>
      </c>
      <c r="F3" s="57">
        <v>0</v>
      </c>
      <c r="G3" s="57">
        <f t="shared" si="0"/>
        <v>-450</v>
      </c>
      <c r="H3" s="51" t="s">
        <v>28</v>
      </c>
      <c r="I3" s="4" t="s">
        <v>1489</v>
      </c>
    </row>
    <row r="4" spans="1:9" ht="15.75" x14ac:dyDescent="0.25">
      <c r="A4" s="6">
        <v>44746</v>
      </c>
      <c r="B4" t="s">
        <v>798</v>
      </c>
      <c r="C4" s="33">
        <v>2</v>
      </c>
      <c r="D4" s="51" t="s">
        <v>15</v>
      </c>
      <c r="E4" s="11" t="s">
        <v>34</v>
      </c>
      <c r="F4" s="57">
        <v>0</v>
      </c>
      <c r="G4" s="57">
        <f t="shared" si="0"/>
        <v>-450</v>
      </c>
      <c r="H4" s="33" t="s">
        <v>312</v>
      </c>
      <c r="I4" s="4" t="s">
        <v>702</v>
      </c>
    </row>
    <row r="5" spans="1:9" ht="15.75" x14ac:dyDescent="0.25">
      <c r="A5" s="6">
        <v>44759</v>
      </c>
      <c r="B5" t="s">
        <v>848</v>
      </c>
      <c r="C5" s="33">
        <v>1.85</v>
      </c>
      <c r="D5" s="51" t="s">
        <v>15</v>
      </c>
      <c r="E5" s="13" t="s">
        <v>34</v>
      </c>
      <c r="F5" s="57">
        <f>C5*D$27</f>
        <v>832.5</v>
      </c>
      <c r="G5" s="57">
        <f t="shared" si="0"/>
        <v>382.5</v>
      </c>
      <c r="H5" s="33" t="s">
        <v>20</v>
      </c>
      <c r="I5" s="4" t="s">
        <v>702</v>
      </c>
    </row>
    <row r="6" spans="1:9" ht="15.75" x14ac:dyDescent="0.25">
      <c r="A6" s="6">
        <v>44772</v>
      </c>
      <c r="B6" t="s">
        <v>908</v>
      </c>
      <c r="C6" s="33">
        <v>1.85</v>
      </c>
      <c r="D6" s="51" t="s">
        <v>15</v>
      </c>
      <c r="E6" s="13" t="s">
        <v>34</v>
      </c>
      <c r="F6" s="57">
        <f>C6*D$27</f>
        <v>832.5</v>
      </c>
      <c r="G6" s="57">
        <f t="shared" si="0"/>
        <v>382.5</v>
      </c>
      <c r="H6" s="4" t="s">
        <v>29</v>
      </c>
      <c r="I6" s="4" t="s">
        <v>702</v>
      </c>
    </row>
    <row r="7" spans="1:9" ht="15.75" x14ac:dyDescent="0.25">
      <c r="A7" s="6">
        <v>44772</v>
      </c>
      <c r="B7" t="s">
        <v>909</v>
      </c>
      <c r="C7" s="33">
        <v>1.91</v>
      </c>
      <c r="D7" s="51" t="s">
        <v>15</v>
      </c>
      <c r="E7" s="11" t="s">
        <v>33</v>
      </c>
      <c r="F7" s="57">
        <v>0</v>
      </c>
      <c r="G7" s="57">
        <f t="shared" si="0"/>
        <v>-450</v>
      </c>
      <c r="H7" s="4" t="s">
        <v>20</v>
      </c>
      <c r="I7" s="4" t="s">
        <v>16</v>
      </c>
    </row>
    <row r="8" spans="1:9" ht="15.75" x14ac:dyDescent="0.25">
      <c r="A8" s="6">
        <v>44773</v>
      </c>
      <c r="B8" t="s">
        <v>916</v>
      </c>
      <c r="C8" s="33">
        <v>1.95</v>
      </c>
      <c r="D8" s="51" t="s">
        <v>15</v>
      </c>
      <c r="E8" s="11" t="s">
        <v>34</v>
      </c>
      <c r="F8" s="57">
        <v>0</v>
      </c>
      <c r="G8" s="57">
        <f t="shared" si="0"/>
        <v>-450</v>
      </c>
      <c r="H8" s="4" t="s">
        <v>25</v>
      </c>
      <c r="I8" s="4" t="s">
        <v>702</v>
      </c>
    </row>
    <row r="11" spans="1:9" ht="15.75" x14ac:dyDescent="0.25">
      <c r="A11" s="6"/>
      <c r="C11" s="33"/>
      <c r="D11" s="99" t="s">
        <v>1482</v>
      </c>
      <c r="E11" s="11"/>
      <c r="F11" s="57"/>
      <c r="G11" s="57"/>
      <c r="H11" s="4"/>
      <c r="I11" s="4"/>
    </row>
    <row r="12" spans="1:9" ht="15.75" x14ac:dyDescent="0.25">
      <c r="A12" s="6"/>
      <c r="C12" s="33"/>
      <c r="D12" s="51"/>
      <c r="E12" s="11"/>
      <c r="F12" s="57"/>
      <c r="G12" s="57"/>
      <c r="H12" s="4"/>
      <c r="I12" s="4"/>
    </row>
    <row r="13" spans="1:9" ht="15.75" x14ac:dyDescent="0.25">
      <c r="A13" s="6"/>
      <c r="C13" s="33"/>
      <c r="D13" s="51"/>
      <c r="E13" s="11"/>
      <c r="F13" s="57"/>
      <c r="G13" s="57"/>
      <c r="H13" s="4"/>
      <c r="I13" s="4"/>
    </row>
    <row r="14" spans="1:9" ht="15.75" x14ac:dyDescent="0.25">
      <c r="A14" s="6"/>
      <c r="C14" s="33"/>
      <c r="D14" s="51"/>
      <c r="E14" s="11"/>
      <c r="F14" s="57"/>
      <c r="G14" s="57"/>
      <c r="H14" s="4"/>
      <c r="I14" s="4"/>
    </row>
    <row r="15" spans="1:9" x14ac:dyDescent="0.25">
      <c r="C15" s="33"/>
      <c r="D15" s="34"/>
      <c r="E15" s="33"/>
      <c r="F15" s="34"/>
      <c r="G15" s="34"/>
      <c r="H15" s="33"/>
    </row>
    <row r="16" spans="1:9" x14ac:dyDescent="0.25">
      <c r="B16" s="4" t="s">
        <v>35</v>
      </c>
      <c r="C16" s="4"/>
      <c r="D16" s="26">
        <f>COUNT(C2:C8)</f>
        <v>7</v>
      </c>
      <c r="E16" s="33"/>
      <c r="F16" s="34"/>
      <c r="G16" s="34"/>
      <c r="H16" s="33"/>
    </row>
    <row r="17" spans="2:8" x14ac:dyDescent="0.25">
      <c r="B17" s="4" t="s">
        <v>36</v>
      </c>
      <c r="C17" s="4"/>
      <c r="D17" s="11">
        <v>4</v>
      </c>
      <c r="E17" s="33"/>
      <c r="F17" s="34"/>
      <c r="G17" s="34"/>
      <c r="H17" s="33"/>
    </row>
    <row r="18" spans="2:8" x14ac:dyDescent="0.25">
      <c r="B18" s="4" t="s">
        <v>37</v>
      </c>
      <c r="C18" s="4"/>
      <c r="D18" s="13">
        <f>D16-D17</f>
        <v>3</v>
      </c>
      <c r="E18" s="33"/>
      <c r="F18" s="34"/>
      <c r="G18" s="34"/>
      <c r="H18" s="33"/>
    </row>
    <row r="19" spans="2:8" x14ac:dyDescent="0.25">
      <c r="B19" s="4" t="s">
        <v>38</v>
      </c>
      <c r="C19" s="4"/>
      <c r="D19" s="4">
        <f>D18/D16*100</f>
        <v>42.857142857142854</v>
      </c>
      <c r="E19" s="33"/>
      <c r="F19" s="34"/>
      <c r="G19" s="34"/>
      <c r="H19" s="33"/>
    </row>
    <row r="20" spans="2:8" x14ac:dyDescent="0.25">
      <c r="B20" s="4" t="s">
        <v>39</v>
      </c>
      <c r="C20" s="4"/>
      <c r="D20" s="4">
        <f>1/D21*100</f>
        <v>52.238805970149258</v>
      </c>
      <c r="E20" s="33"/>
      <c r="F20" s="34"/>
      <c r="G20" s="34"/>
      <c r="H20" s="33"/>
    </row>
    <row r="21" spans="2:8" x14ac:dyDescent="0.25">
      <c r="B21" s="4" t="s">
        <v>40</v>
      </c>
      <c r="C21" s="4"/>
      <c r="D21" s="4">
        <f>SUM(C2:C8)/D16</f>
        <v>1.9142857142857141</v>
      </c>
      <c r="E21" s="33"/>
      <c r="F21" s="34"/>
      <c r="G21" s="34"/>
      <c r="H21" s="33"/>
    </row>
    <row r="22" spans="2:8" x14ac:dyDescent="0.25">
      <c r="B22" s="4" t="s">
        <v>41</v>
      </c>
      <c r="C22" s="4"/>
      <c r="D22" s="13">
        <f>D19-D20</f>
        <v>-9.3816631130064039</v>
      </c>
      <c r="E22" s="33"/>
      <c r="F22" s="34"/>
      <c r="G22" s="34"/>
      <c r="H22" s="33"/>
    </row>
    <row r="23" spans="2:8" x14ac:dyDescent="0.25">
      <c r="B23" s="4" t="s">
        <v>42</v>
      </c>
      <c r="C23" s="4"/>
      <c r="D23" s="13">
        <f>D22/1</f>
        <v>-9.3816631130064039</v>
      </c>
      <c r="E23" s="33"/>
      <c r="F23" s="34"/>
      <c r="G23" s="34"/>
      <c r="H23" s="33"/>
    </row>
    <row r="24" spans="2:8" ht="18.75" x14ac:dyDescent="0.3">
      <c r="B24" s="14" t="s">
        <v>43</v>
      </c>
      <c r="C24" s="4"/>
      <c r="D24" s="15">
        <v>25000</v>
      </c>
      <c r="E24" s="33"/>
      <c r="F24" s="34"/>
    </row>
    <row r="25" spans="2:8" ht="18.75" x14ac:dyDescent="0.3">
      <c r="B25" s="4" t="s">
        <v>44</v>
      </c>
      <c r="C25" s="4"/>
      <c r="D25" s="16">
        <v>25000</v>
      </c>
      <c r="E25" s="33"/>
      <c r="F25" s="34"/>
    </row>
    <row r="26" spans="2:8" x14ac:dyDescent="0.25">
      <c r="B26" s="4" t="s">
        <v>45</v>
      </c>
      <c r="C26" s="4"/>
      <c r="D26" s="10">
        <f>D25/100</f>
        <v>250</v>
      </c>
      <c r="E26" s="33"/>
      <c r="F26" s="34"/>
    </row>
    <row r="27" spans="2:8" x14ac:dyDescent="0.25">
      <c r="B27" s="17" t="s">
        <v>1558</v>
      </c>
      <c r="C27" s="4"/>
      <c r="D27" s="18">
        <f>D26*1.8</f>
        <v>450</v>
      </c>
      <c r="E27" s="33"/>
      <c r="F27" s="34"/>
    </row>
    <row r="28" spans="2:8" x14ac:dyDescent="0.25">
      <c r="B28" s="4" t="s">
        <v>46</v>
      </c>
      <c r="C28" s="4"/>
      <c r="D28" s="25">
        <f>SUM(G2:G8)</f>
        <v>-621</v>
      </c>
      <c r="E28" s="33"/>
      <c r="F28" s="34"/>
    </row>
    <row r="29" spans="2:8" x14ac:dyDescent="0.25">
      <c r="B29" s="19" t="s">
        <v>47</v>
      </c>
      <c r="C29" s="4">
        <f>D28/D25</f>
        <v>-2.4840000000000001E-2</v>
      </c>
      <c r="D29" s="38">
        <f>D28/D24*100</f>
        <v>-2.484</v>
      </c>
      <c r="E29" s="33"/>
      <c r="F29" s="34"/>
    </row>
    <row r="30" spans="2:8" x14ac:dyDescent="0.25">
      <c r="C30" s="33"/>
      <c r="D30" s="34"/>
      <c r="E30" s="33"/>
      <c r="F30" s="34"/>
    </row>
    <row r="31" spans="2:8" x14ac:dyDescent="0.25">
      <c r="C31" s="33"/>
      <c r="D31" s="34"/>
      <c r="E31" s="33"/>
      <c r="F31" s="34"/>
    </row>
    <row r="32" spans="2:8" x14ac:dyDescent="0.25">
      <c r="C32" s="33"/>
      <c r="D32" s="34"/>
      <c r="E32" s="33"/>
      <c r="F32" s="34"/>
    </row>
  </sheetData>
  <conditionalFormatting sqref="G11:G14 G2:G8">
    <cfRule type="cellIs" dxfId="16" priority="1" operator="lessThan">
      <formula>0</formula>
    </cfRule>
    <cfRule type="cellIs" dxfId="1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9"/>
  <sheetViews>
    <sheetView topLeftCell="B45" workbookViewId="0">
      <selection activeCell="M75" sqref="M75"/>
    </sheetView>
  </sheetViews>
  <sheetFormatPr defaultRowHeight="15" x14ac:dyDescent="0.25"/>
  <cols>
    <col min="1" max="1" width="10.7109375" bestFit="1" customWidth="1"/>
    <col min="2" max="2" width="33.85546875" bestFit="1" customWidth="1"/>
    <col min="3" max="9" width="9.140625" style="4"/>
    <col min="10" max="10" width="10.28515625" style="4" bestFit="1" customWidth="1"/>
    <col min="11" max="13" width="9.140625" style="4"/>
    <col min="14" max="14" width="19" style="4" customWidth="1"/>
    <col min="15" max="15" width="9.140625" style="4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5" x14ac:dyDescent="0.25">
      <c r="A2" s="2">
        <v>44774</v>
      </c>
      <c r="B2" s="3" t="s">
        <v>921</v>
      </c>
      <c r="C2" s="12">
        <v>2.81</v>
      </c>
      <c r="D2" s="12">
        <v>3.34</v>
      </c>
      <c r="E2" s="12">
        <v>2.57</v>
      </c>
      <c r="F2" s="12">
        <v>3.17</v>
      </c>
      <c r="G2" s="12">
        <v>2.06</v>
      </c>
      <c r="H2" s="12">
        <v>1.78</v>
      </c>
      <c r="I2" s="12">
        <v>1.88</v>
      </c>
      <c r="J2" s="12" t="s">
        <v>15</v>
      </c>
      <c r="K2" s="12"/>
      <c r="L2" s="4" t="s">
        <v>313</v>
      </c>
      <c r="M2" s="4">
        <v>50</v>
      </c>
      <c r="N2" s="5" t="s">
        <v>615</v>
      </c>
      <c r="O2" s="4">
        <v>0</v>
      </c>
    </row>
    <row r="3" spans="1:15" x14ac:dyDescent="0.25">
      <c r="A3" s="6">
        <v>44774</v>
      </c>
      <c r="B3" t="s">
        <v>922</v>
      </c>
      <c r="C3" s="4">
        <v>1.94</v>
      </c>
      <c r="D3" s="4">
        <v>3.26</v>
      </c>
      <c r="E3" s="4">
        <v>4.6900000000000004</v>
      </c>
      <c r="F3" s="4">
        <v>3.07</v>
      </c>
      <c r="G3" s="4">
        <v>2.25</v>
      </c>
      <c r="H3" s="4">
        <v>1.68</v>
      </c>
      <c r="I3" s="4">
        <v>1.97</v>
      </c>
      <c r="J3" s="12" t="s">
        <v>15</v>
      </c>
      <c r="L3" s="4" t="s">
        <v>29</v>
      </c>
      <c r="M3" s="4">
        <v>31</v>
      </c>
      <c r="N3" s="4" t="s">
        <v>719</v>
      </c>
      <c r="O3" s="4">
        <v>0</v>
      </c>
    </row>
    <row r="4" spans="1:15" x14ac:dyDescent="0.25">
      <c r="A4" s="6">
        <v>44774</v>
      </c>
      <c r="B4" t="s">
        <v>923</v>
      </c>
      <c r="C4" s="4">
        <v>1.98</v>
      </c>
      <c r="D4" s="4">
        <v>3.48</v>
      </c>
      <c r="E4" s="4">
        <v>4.12</v>
      </c>
      <c r="F4" s="4">
        <v>3.16</v>
      </c>
      <c r="G4" s="4">
        <v>2.15</v>
      </c>
      <c r="H4" s="4">
        <v>1.75</v>
      </c>
      <c r="I4" s="4">
        <v>1.89</v>
      </c>
      <c r="J4" s="12" t="s">
        <v>15</v>
      </c>
      <c r="L4" s="4" t="s">
        <v>27</v>
      </c>
      <c r="M4" s="4">
        <v>53</v>
      </c>
      <c r="N4" s="4" t="s">
        <v>719</v>
      </c>
      <c r="O4" s="4">
        <v>0</v>
      </c>
    </row>
    <row r="5" spans="1:15" x14ac:dyDescent="0.25">
      <c r="A5" s="6">
        <v>44777</v>
      </c>
      <c r="B5" s="48" t="s">
        <v>924</v>
      </c>
      <c r="C5" s="4">
        <v>4.5999999999999996</v>
      </c>
      <c r="D5" s="4">
        <v>3.07</v>
      </c>
      <c r="E5" s="4">
        <v>2.04</v>
      </c>
      <c r="F5" s="4">
        <v>2.2799999999999998</v>
      </c>
      <c r="G5" s="4">
        <v>3.03</v>
      </c>
      <c r="H5" s="4">
        <v>1.4</v>
      </c>
      <c r="I5" s="4">
        <v>2.66</v>
      </c>
      <c r="J5" s="12" t="s">
        <v>15</v>
      </c>
      <c r="L5" s="4" t="s">
        <v>19</v>
      </c>
      <c r="M5" s="4">
        <v>62</v>
      </c>
      <c r="N5" s="4" t="s">
        <v>542</v>
      </c>
      <c r="O5" s="4">
        <v>0.96</v>
      </c>
    </row>
    <row r="6" spans="1:15" x14ac:dyDescent="0.25">
      <c r="A6" s="6">
        <v>44779</v>
      </c>
      <c r="B6" t="s">
        <v>925</v>
      </c>
      <c r="C6" s="4">
        <v>1.98</v>
      </c>
      <c r="D6" s="4">
        <v>3.34</v>
      </c>
      <c r="E6" s="4">
        <v>4.33</v>
      </c>
      <c r="F6" s="4">
        <v>3.07</v>
      </c>
      <c r="G6" s="4">
        <v>2.23</v>
      </c>
      <c r="H6" s="4">
        <v>1.7</v>
      </c>
      <c r="I6" s="4">
        <v>1.95</v>
      </c>
      <c r="J6" s="12" t="s">
        <v>15</v>
      </c>
      <c r="L6" s="4" t="s">
        <v>312</v>
      </c>
      <c r="M6" s="4">
        <v>27</v>
      </c>
      <c r="N6" s="4" t="s">
        <v>384</v>
      </c>
      <c r="O6" s="4">
        <v>2.5099999999999998</v>
      </c>
    </row>
    <row r="7" spans="1:15" x14ac:dyDescent="0.25">
      <c r="A7" s="6">
        <v>44779</v>
      </c>
      <c r="B7" t="s">
        <v>926</v>
      </c>
      <c r="C7" s="4">
        <v>3.25</v>
      </c>
      <c r="D7" s="4">
        <v>3.19</v>
      </c>
      <c r="E7" s="4">
        <v>2.4300000000000002</v>
      </c>
      <c r="F7" s="4">
        <v>3.03</v>
      </c>
      <c r="G7" s="4">
        <v>2.2200000000000002</v>
      </c>
      <c r="H7" s="4">
        <v>1.7</v>
      </c>
      <c r="I7" s="4">
        <v>1.95</v>
      </c>
      <c r="J7" s="12" t="s">
        <v>15</v>
      </c>
      <c r="L7" s="4" t="s">
        <v>25</v>
      </c>
      <c r="M7" s="4">
        <v>73</v>
      </c>
      <c r="N7" s="4" t="s">
        <v>601</v>
      </c>
      <c r="O7" s="4">
        <v>2.5</v>
      </c>
    </row>
    <row r="8" spans="1:15" x14ac:dyDescent="0.25">
      <c r="A8" s="6">
        <v>44779</v>
      </c>
      <c r="B8" t="s">
        <v>927</v>
      </c>
      <c r="C8" s="4">
        <v>1.65</v>
      </c>
      <c r="D8" s="4">
        <v>3.57</v>
      </c>
      <c r="E8" s="4">
        <v>6.6</v>
      </c>
      <c r="F8" s="4">
        <v>2.73</v>
      </c>
      <c r="G8" s="4">
        <v>2.4500000000000002</v>
      </c>
      <c r="H8" s="4">
        <v>1.58</v>
      </c>
      <c r="I8" s="4">
        <v>2.14</v>
      </c>
      <c r="J8" s="12" t="s">
        <v>15</v>
      </c>
      <c r="L8" s="4" t="s">
        <v>20</v>
      </c>
      <c r="M8" s="4">
        <v>60</v>
      </c>
      <c r="N8" s="4" t="s">
        <v>628</v>
      </c>
      <c r="O8" s="4">
        <v>1.68</v>
      </c>
    </row>
    <row r="9" spans="1:15" x14ac:dyDescent="0.25">
      <c r="A9" s="6">
        <v>44779</v>
      </c>
      <c r="B9" t="s">
        <v>928</v>
      </c>
      <c r="C9" s="4">
        <v>2.67</v>
      </c>
      <c r="D9" s="4">
        <v>3.31</v>
      </c>
      <c r="E9" s="4">
        <v>2.84</v>
      </c>
      <c r="F9" s="4">
        <v>3.23</v>
      </c>
      <c r="G9" s="4">
        <v>2.2000000000000002</v>
      </c>
      <c r="H9" s="4">
        <v>1.73</v>
      </c>
      <c r="I9" s="4">
        <v>1.92</v>
      </c>
      <c r="J9" s="12" t="s">
        <v>15</v>
      </c>
      <c r="M9" s="4">
        <v>11</v>
      </c>
      <c r="N9" s="4" t="s">
        <v>17</v>
      </c>
      <c r="O9" s="4">
        <v>0</v>
      </c>
    </row>
    <row r="10" spans="1:15" x14ac:dyDescent="0.25">
      <c r="A10" s="6">
        <v>44779</v>
      </c>
      <c r="B10" s="48" t="s">
        <v>929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12" t="s">
        <v>15</v>
      </c>
      <c r="L10" s="4" t="s">
        <v>19</v>
      </c>
      <c r="M10" s="4">
        <v>62</v>
      </c>
      <c r="N10" s="4" t="s">
        <v>628</v>
      </c>
      <c r="O10" s="4">
        <v>0.96</v>
      </c>
    </row>
    <row r="11" spans="1:15" x14ac:dyDescent="0.25">
      <c r="A11" s="6">
        <v>44779</v>
      </c>
      <c r="B11" t="s">
        <v>930</v>
      </c>
      <c r="C11" s="4">
        <v>2.2000000000000002</v>
      </c>
      <c r="D11" s="4">
        <v>3.2</v>
      </c>
      <c r="E11" s="4">
        <v>3.75</v>
      </c>
      <c r="F11" s="4">
        <v>2.67</v>
      </c>
      <c r="G11" s="4">
        <v>2.56</v>
      </c>
      <c r="H11" s="4">
        <v>1.54</v>
      </c>
      <c r="I11" s="4">
        <v>2.23</v>
      </c>
      <c r="J11" s="12" t="s">
        <v>15</v>
      </c>
      <c r="L11" s="4" t="s">
        <v>21</v>
      </c>
      <c r="M11" s="4">
        <v>56</v>
      </c>
      <c r="N11" s="4" t="s">
        <v>16</v>
      </c>
      <c r="O11" s="4">
        <v>2.4900000000000002</v>
      </c>
    </row>
    <row r="12" spans="1:15" x14ac:dyDescent="0.25">
      <c r="A12" s="6">
        <v>44779</v>
      </c>
      <c r="B12" t="s">
        <v>1017</v>
      </c>
      <c r="C12" s="4">
        <v>606</v>
      </c>
      <c r="D12" s="4">
        <v>606</v>
      </c>
      <c r="E12" s="4">
        <v>606</v>
      </c>
      <c r="F12" s="4">
        <v>606</v>
      </c>
      <c r="G12" s="4">
        <v>606</v>
      </c>
      <c r="H12" s="4">
        <v>606</v>
      </c>
      <c r="I12" s="4">
        <v>606</v>
      </c>
      <c r="J12" s="12" t="s">
        <v>15</v>
      </c>
      <c r="L12" s="4">
        <v>606</v>
      </c>
      <c r="M12" s="4">
        <v>53</v>
      </c>
      <c r="N12" s="36" t="s">
        <v>638</v>
      </c>
      <c r="O12" s="4">
        <v>0</v>
      </c>
    </row>
    <row r="13" spans="1:15" x14ac:dyDescent="0.25">
      <c r="A13" s="6">
        <v>44779</v>
      </c>
      <c r="B13" t="s">
        <v>931</v>
      </c>
      <c r="C13" s="4">
        <v>4.83</v>
      </c>
      <c r="D13" s="4">
        <v>4.03</v>
      </c>
      <c r="E13" s="4">
        <v>1.72</v>
      </c>
      <c r="F13" s="4">
        <v>3.82</v>
      </c>
      <c r="G13" s="4">
        <v>1.85</v>
      </c>
      <c r="H13" s="4">
        <v>2.0299999999999998</v>
      </c>
      <c r="I13" s="4">
        <v>1.63</v>
      </c>
      <c r="J13" s="12" t="s">
        <v>15</v>
      </c>
      <c r="L13" s="4" t="s">
        <v>28</v>
      </c>
      <c r="M13" s="4">
        <v>65</v>
      </c>
      <c r="N13" s="4" t="s">
        <v>16</v>
      </c>
      <c r="O13" s="4">
        <v>2.4</v>
      </c>
    </row>
    <row r="14" spans="1:15" x14ac:dyDescent="0.25">
      <c r="A14" s="6">
        <v>44779</v>
      </c>
      <c r="B14" t="s">
        <v>932</v>
      </c>
      <c r="C14" s="4">
        <v>1.88</v>
      </c>
      <c r="D14" s="4">
        <v>3.4</v>
      </c>
      <c r="E14" s="4">
        <v>4.79</v>
      </c>
      <c r="F14" s="4">
        <v>2.84</v>
      </c>
      <c r="G14" s="4">
        <v>2.35</v>
      </c>
      <c r="H14" s="4">
        <v>1.63</v>
      </c>
      <c r="I14" s="4">
        <v>2.06</v>
      </c>
      <c r="J14" s="12" t="s">
        <v>15</v>
      </c>
      <c r="L14" s="4" t="s">
        <v>25</v>
      </c>
      <c r="M14" s="4">
        <v>35</v>
      </c>
      <c r="N14" s="4" t="s">
        <v>787</v>
      </c>
      <c r="O14" s="4">
        <v>0</v>
      </c>
    </row>
    <row r="15" spans="1:15" x14ac:dyDescent="0.25">
      <c r="A15" s="6">
        <v>44779</v>
      </c>
      <c r="B15" t="s">
        <v>933</v>
      </c>
      <c r="C15" s="4">
        <v>1.6</v>
      </c>
      <c r="D15" s="4">
        <v>3.79</v>
      </c>
      <c r="E15" s="4">
        <v>6.74</v>
      </c>
      <c r="F15" s="4">
        <v>3.16</v>
      </c>
      <c r="G15" s="4">
        <v>2.12</v>
      </c>
      <c r="H15" s="4">
        <v>1.76</v>
      </c>
      <c r="I15" s="4">
        <v>1.87</v>
      </c>
      <c r="J15" s="12" t="s">
        <v>15</v>
      </c>
      <c r="L15" s="4" t="s">
        <v>1018</v>
      </c>
      <c r="M15" s="4">
        <v>31</v>
      </c>
      <c r="N15" s="4" t="s">
        <v>16</v>
      </c>
      <c r="O15" s="4">
        <v>2.31</v>
      </c>
    </row>
    <row r="16" spans="1:15" x14ac:dyDescent="0.25">
      <c r="A16" s="6">
        <v>44780</v>
      </c>
      <c r="B16" s="22" t="s">
        <v>934</v>
      </c>
      <c r="C16" s="4">
        <v>1.51</v>
      </c>
      <c r="D16" s="4">
        <v>4.18</v>
      </c>
      <c r="E16" s="4">
        <v>7.32</v>
      </c>
      <c r="F16" s="4">
        <v>3.37</v>
      </c>
      <c r="G16" s="37">
        <v>2.0699999999999998</v>
      </c>
      <c r="H16" s="4">
        <v>1.8</v>
      </c>
      <c r="I16" s="4">
        <v>1.82</v>
      </c>
      <c r="J16" s="12" t="s">
        <v>15</v>
      </c>
      <c r="L16" s="4" t="s">
        <v>26</v>
      </c>
      <c r="M16" s="4">
        <v>58</v>
      </c>
      <c r="N16" s="4" t="s">
        <v>595</v>
      </c>
      <c r="O16" s="4">
        <v>2.35</v>
      </c>
    </row>
    <row r="17" spans="1:15" x14ac:dyDescent="0.25">
      <c r="A17" s="6">
        <v>44780</v>
      </c>
      <c r="B17" t="s">
        <v>935</v>
      </c>
      <c r="C17" s="4">
        <v>3.44</v>
      </c>
      <c r="D17" s="4">
        <v>2.98</v>
      </c>
      <c r="E17" s="4">
        <v>2.39</v>
      </c>
      <c r="F17" s="4">
        <v>2.4700000000000002</v>
      </c>
      <c r="G17" s="4">
        <v>2.63</v>
      </c>
      <c r="H17" s="4">
        <v>1.5</v>
      </c>
      <c r="I17" s="4">
        <v>2.2999999999999998</v>
      </c>
      <c r="J17" s="12" t="s">
        <v>15</v>
      </c>
      <c r="L17" s="4" t="s">
        <v>23</v>
      </c>
      <c r="M17" s="4">
        <v>52</v>
      </c>
      <c r="N17" s="4" t="s">
        <v>615</v>
      </c>
      <c r="O17" s="4">
        <v>0</v>
      </c>
    </row>
    <row r="18" spans="1:15" x14ac:dyDescent="0.25">
      <c r="A18" s="6">
        <v>44780</v>
      </c>
      <c r="B18" t="s">
        <v>936</v>
      </c>
      <c r="C18" s="4">
        <v>1.74</v>
      </c>
      <c r="D18" s="4">
        <v>3.76</v>
      </c>
      <c r="E18" s="4">
        <v>5.08</v>
      </c>
      <c r="F18" s="4">
        <v>3.24</v>
      </c>
      <c r="G18" s="4">
        <v>2.09</v>
      </c>
      <c r="H18" s="4">
        <v>1.78</v>
      </c>
      <c r="I18" s="4">
        <v>1.85</v>
      </c>
      <c r="J18" s="12" t="s">
        <v>15</v>
      </c>
      <c r="L18" s="4" t="s">
        <v>24</v>
      </c>
      <c r="M18" s="4">
        <v>35</v>
      </c>
      <c r="N18" s="4" t="s">
        <v>601</v>
      </c>
      <c r="O18" s="4">
        <v>1.45</v>
      </c>
    </row>
    <row r="19" spans="1:15" x14ac:dyDescent="0.25">
      <c r="A19" s="6">
        <v>44780</v>
      </c>
      <c r="B19" t="s">
        <v>937</v>
      </c>
      <c r="C19" s="4">
        <v>1.26</v>
      </c>
      <c r="D19" s="4">
        <v>6.26</v>
      </c>
      <c r="E19" s="4">
        <v>11.25</v>
      </c>
      <c r="F19" s="4">
        <v>5.25</v>
      </c>
      <c r="G19" s="4">
        <v>1.56</v>
      </c>
      <c r="H19" s="4">
        <v>2.4900000000000002</v>
      </c>
      <c r="I19" s="4">
        <v>1.48</v>
      </c>
      <c r="J19" s="12" t="s">
        <v>15</v>
      </c>
      <c r="L19" s="4" t="s">
        <v>24</v>
      </c>
      <c r="M19" s="4">
        <v>37</v>
      </c>
      <c r="N19" s="4" t="s">
        <v>595</v>
      </c>
      <c r="O19" s="4">
        <v>2.5499999999999998</v>
      </c>
    </row>
    <row r="20" spans="1:15" x14ac:dyDescent="0.25">
      <c r="A20" s="6">
        <v>44780</v>
      </c>
      <c r="B20" t="s">
        <v>938</v>
      </c>
      <c r="C20" s="4">
        <v>606</v>
      </c>
      <c r="D20" s="4">
        <v>606</v>
      </c>
      <c r="E20" s="4">
        <v>606</v>
      </c>
      <c r="F20" s="4">
        <v>606</v>
      </c>
      <c r="G20" s="4">
        <v>606</v>
      </c>
      <c r="H20" s="4">
        <v>606</v>
      </c>
      <c r="I20" s="4">
        <v>606</v>
      </c>
      <c r="J20" s="12" t="s">
        <v>15</v>
      </c>
      <c r="M20" s="4">
        <v>66</v>
      </c>
      <c r="N20" s="36" t="s">
        <v>662</v>
      </c>
      <c r="O20" s="4">
        <v>0</v>
      </c>
    </row>
    <row r="21" spans="1:15" x14ac:dyDescent="0.25">
      <c r="A21" s="6">
        <v>44780</v>
      </c>
      <c r="B21" t="s">
        <v>939</v>
      </c>
      <c r="C21" s="4">
        <v>2.33</v>
      </c>
      <c r="D21" s="4">
        <v>2.98</v>
      </c>
      <c r="E21" s="4">
        <v>3.72</v>
      </c>
      <c r="F21" s="4">
        <v>2.3199999999999998</v>
      </c>
      <c r="G21" s="4">
        <v>2.94</v>
      </c>
      <c r="H21" s="4">
        <v>1.42</v>
      </c>
      <c r="I21" s="4">
        <v>2.58</v>
      </c>
      <c r="J21" s="12" t="s">
        <v>15</v>
      </c>
      <c r="L21" s="4" t="s">
        <v>22</v>
      </c>
      <c r="M21" s="4">
        <v>20</v>
      </c>
      <c r="N21" s="4" t="s">
        <v>384</v>
      </c>
      <c r="O21" s="4">
        <v>1.77</v>
      </c>
    </row>
    <row r="22" spans="1:15" x14ac:dyDescent="0.25">
      <c r="A22" s="6">
        <v>44780</v>
      </c>
      <c r="B22" t="s">
        <v>940</v>
      </c>
      <c r="C22" s="4">
        <v>606</v>
      </c>
      <c r="D22" s="4">
        <v>606</v>
      </c>
      <c r="E22" s="4">
        <v>606</v>
      </c>
      <c r="F22" s="4">
        <v>606</v>
      </c>
      <c r="G22" s="4">
        <v>606</v>
      </c>
      <c r="H22" s="4">
        <v>606</v>
      </c>
      <c r="I22" s="4">
        <v>606</v>
      </c>
      <c r="J22" s="12" t="s">
        <v>15</v>
      </c>
      <c r="L22" s="4">
        <v>606</v>
      </c>
      <c r="M22" s="4">
        <v>79</v>
      </c>
      <c r="N22" s="36" t="s">
        <v>638</v>
      </c>
      <c r="O22" s="4">
        <v>0</v>
      </c>
    </row>
    <row r="23" spans="1:15" x14ac:dyDescent="0.25">
      <c r="A23" s="6">
        <v>44780</v>
      </c>
      <c r="B23" t="s">
        <v>941</v>
      </c>
      <c r="C23" s="4">
        <v>1.76</v>
      </c>
      <c r="D23" s="4">
        <v>3.46</v>
      </c>
      <c r="E23" s="4">
        <v>4.99</v>
      </c>
      <c r="F23" s="4">
        <v>404</v>
      </c>
      <c r="G23" s="4">
        <v>2.16</v>
      </c>
      <c r="H23" s="4">
        <v>1.7</v>
      </c>
      <c r="I23" s="4">
        <v>1.92</v>
      </c>
      <c r="J23" s="12" t="s">
        <v>15</v>
      </c>
      <c r="L23" s="4" t="s">
        <v>29</v>
      </c>
      <c r="M23" s="4">
        <v>58</v>
      </c>
      <c r="N23" s="4" t="s">
        <v>660</v>
      </c>
      <c r="O23" s="4">
        <v>2.67</v>
      </c>
    </row>
    <row r="24" spans="1:15" x14ac:dyDescent="0.25">
      <c r="A24" s="6">
        <v>44780</v>
      </c>
      <c r="B24" t="s">
        <v>942</v>
      </c>
      <c r="C24" s="4">
        <v>3.8</v>
      </c>
      <c r="D24" s="4">
        <v>2.97</v>
      </c>
      <c r="E24" s="4">
        <v>2.2999999999999998</v>
      </c>
      <c r="F24" s="4">
        <v>2.2000000000000002</v>
      </c>
      <c r="G24" s="4">
        <v>3.1</v>
      </c>
      <c r="H24" s="4">
        <v>1.39</v>
      </c>
      <c r="I24" s="4">
        <v>2.74</v>
      </c>
      <c r="J24" s="12" t="s">
        <v>15</v>
      </c>
      <c r="L24" s="4" t="s">
        <v>27</v>
      </c>
      <c r="M24" s="4">
        <v>24</v>
      </c>
      <c r="N24" s="4" t="s">
        <v>16</v>
      </c>
      <c r="O24" s="4">
        <v>2.29</v>
      </c>
    </row>
    <row r="25" spans="1:15" x14ac:dyDescent="0.25">
      <c r="A25" s="6">
        <v>44781</v>
      </c>
      <c r="B25" t="s">
        <v>943</v>
      </c>
      <c r="C25" s="4">
        <v>2.4900000000000002</v>
      </c>
      <c r="D25" s="4">
        <v>2.62</v>
      </c>
      <c r="E25" s="4">
        <v>3.74</v>
      </c>
      <c r="F25" s="4">
        <v>2.3199999999999998</v>
      </c>
      <c r="G25" s="4">
        <v>404</v>
      </c>
      <c r="H25" s="4">
        <v>2.5</v>
      </c>
      <c r="I25" s="4">
        <v>1.51</v>
      </c>
      <c r="J25" s="12" t="s">
        <v>15</v>
      </c>
      <c r="L25" s="4" t="s">
        <v>21</v>
      </c>
      <c r="M25" s="4">
        <v>70</v>
      </c>
      <c r="N25" s="4" t="s">
        <v>702</v>
      </c>
      <c r="O25" s="4">
        <v>1.9</v>
      </c>
    </row>
    <row r="26" spans="1:15" x14ac:dyDescent="0.25">
      <c r="A26" s="6">
        <v>44785</v>
      </c>
      <c r="B26" t="s">
        <v>948</v>
      </c>
      <c r="C26" s="4">
        <v>2.0099999999999998</v>
      </c>
      <c r="D26" s="4">
        <v>3.4</v>
      </c>
      <c r="E26" s="4">
        <v>4.13</v>
      </c>
      <c r="F26" s="4">
        <v>3.16</v>
      </c>
      <c r="G26" s="4">
        <v>2.13</v>
      </c>
      <c r="H26" s="4">
        <v>1.76</v>
      </c>
      <c r="I26" s="4">
        <v>1.88</v>
      </c>
      <c r="J26" s="12" t="s">
        <v>15</v>
      </c>
      <c r="L26" s="4" t="s">
        <v>21</v>
      </c>
      <c r="M26" s="4">
        <v>40</v>
      </c>
      <c r="N26" s="4" t="s">
        <v>719</v>
      </c>
      <c r="O26" s="4">
        <v>0</v>
      </c>
    </row>
    <row r="27" spans="1:15" x14ac:dyDescent="0.25">
      <c r="A27" s="6">
        <v>44785</v>
      </c>
      <c r="B27" t="s">
        <v>949</v>
      </c>
      <c r="C27" s="4">
        <v>2.87</v>
      </c>
      <c r="D27" s="4">
        <v>3.22</v>
      </c>
      <c r="E27" s="4">
        <v>2.68</v>
      </c>
      <c r="F27" s="4">
        <v>2.83</v>
      </c>
      <c r="G27" s="4">
        <v>2.3199999999999998</v>
      </c>
      <c r="H27" s="4">
        <v>1.65</v>
      </c>
      <c r="I27" s="4">
        <v>2.04</v>
      </c>
      <c r="J27" s="12" t="s">
        <v>15</v>
      </c>
      <c r="L27" s="4" t="s">
        <v>316</v>
      </c>
      <c r="M27" s="4">
        <v>50</v>
      </c>
      <c r="N27" s="4" t="s">
        <v>787</v>
      </c>
      <c r="O27" s="4">
        <v>0</v>
      </c>
    </row>
    <row r="28" spans="1:15" x14ac:dyDescent="0.25">
      <c r="A28" s="6">
        <v>44785</v>
      </c>
      <c r="B28" t="s">
        <v>950</v>
      </c>
      <c r="C28" s="4">
        <v>2.87</v>
      </c>
      <c r="D28" s="4">
        <v>2.78</v>
      </c>
      <c r="E28" s="4">
        <v>3.08</v>
      </c>
      <c r="F28" s="4">
        <v>2.31</v>
      </c>
      <c r="G28" s="4">
        <v>2.93</v>
      </c>
      <c r="H28" s="4">
        <v>1.42</v>
      </c>
      <c r="I28" s="4">
        <v>2.58</v>
      </c>
      <c r="J28" s="12" t="s">
        <v>15</v>
      </c>
      <c r="L28" s="4" t="s">
        <v>313</v>
      </c>
      <c r="M28" s="4">
        <v>40</v>
      </c>
      <c r="N28" s="4" t="s">
        <v>787</v>
      </c>
      <c r="O28" s="4">
        <v>0</v>
      </c>
    </row>
    <row r="29" spans="1:15" x14ac:dyDescent="0.25">
      <c r="A29" s="6">
        <v>44786</v>
      </c>
      <c r="B29" s="100" t="s">
        <v>951</v>
      </c>
      <c r="C29" s="36">
        <v>2.42</v>
      </c>
      <c r="D29" s="36">
        <v>3.1</v>
      </c>
      <c r="E29" s="36">
        <v>3.1</v>
      </c>
      <c r="F29" s="36">
        <v>2.69</v>
      </c>
      <c r="G29" s="36">
        <v>2.39</v>
      </c>
      <c r="H29" s="36">
        <v>1.56</v>
      </c>
      <c r="I29" s="36">
        <v>2.1</v>
      </c>
      <c r="J29" s="12" t="s">
        <v>15</v>
      </c>
      <c r="L29" s="4" t="s">
        <v>20</v>
      </c>
      <c r="M29" s="4">
        <v>25</v>
      </c>
      <c r="N29" s="4" t="s">
        <v>660</v>
      </c>
      <c r="O29" s="4">
        <v>0</v>
      </c>
    </row>
    <row r="30" spans="1:15" x14ac:dyDescent="0.25">
      <c r="A30" s="6">
        <v>44786</v>
      </c>
      <c r="B30" t="s">
        <v>952</v>
      </c>
      <c r="C30" s="4">
        <v>3.51</v>
      </c>
      <c r="D30" s="4">
        <v>3.02</v>
      </c>
      <c r="E30" s="4">
        <v>2.4</v>
      </c>
      <c r="F30" s="4">
        <v>2.66</v>
      </c>
      <c r="G30" s="4">
        <v>2.58</v>
      </c>
      <c r="H30" s="4">
        <v>1.54</v>
      </c>
      <c r="I30" s="4">
        <v>2.2400000000000002</v>
      </c>
      <c r="J30" s="12" t="s">
        <v>15</v>
      </c>
      <c r="L30" s="4" t="s">
        <v>28</v>
      </c>
      <c r="M30" s="4">
        <v>49</v>
      </c>
      <c r="N30" s="4" t="s">
        <v>601</v>
      </c>
      <c r="O30" s="4">
        <v>1.8</v>
      </c>
    </row>
    <row r="31" spans="1:15" x14ac:dyDescent="0.25">
      <c r="A31" s="6">
        <v>44786</v>
      </c>
      <c r="B31" t="s">
        <v>953</v>
      </c>
      <c r="C31" s="4">
        <v>1.72</v>
      </c>
      <c r="D31" s="4">
        <v>3.91</v>
      </c>
      <c r="E31" s="4">
        <v>4.99</v>
      </c>
      <c r="F31" s="4">
        <v>3.57</v>
      </c>
      <c r="G31" s="4">
        <v>1.98</v>
      </c>
      <c r="H31" s="4">
        <v>1.89</v>
      </c>
      <c r="I31" s="4">
        <v>1.73</v>
      </c>
      <c r="J31" s="12" t="s">
        <v>15</v>
      </c>
      <c r="L31" s="4" t="s">
        <v>316</v>
      </c>
      <c r="M31" s="4">
        <v>64</v>
      </c>
      <c r="N31" s="4" t="s">
        <v>384</v>
      </c>
      <c r="O31" s="4">
        <v>2.2000000000000002</v>
      </c>
    </row>
    <row r="32" spans="1:15" x14ac:dyDescent="0.25">
      <c r="A32" s="6">
        <v>44786</v>
      </c>
      <c r="B32" t="s">
        <v>954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4">
        <v>404</v>
      </c>
      <c r="M32" s="4">
        <v>49</v>
      </c>
      <c r="N32" s="4" t="s">
        <v>265</v>
      </c>
      <c r="O32" s="4">
        <v>0</v>
      </c>
    </row>
    <row r="33" spans="1:15" x14ac:dyDescent="0.25">
      <c r="A33" s="6">
        <v>44786</v>
      </c>
      <c r="B33" s="48" t="s">
        <v>955</v>
      </c>
      <c r="C33" s="4">
        <v>1.67</v>
      </c>
      <c r="D33" s="4">
        <v>4.17</v>
      </c>
      <c r="E33" s="4">
        <v>5.05</v>
      </c>
      <c r="F33" s="4">
        <v>5.14</v>
      </c>
      <c r="G33" s="4">
        <v>1.57</v>
      </c>
      <c r="H33" s="4">
        <v>2.48</v>
      </c>
      <c r="I33" s="4">
        <v>1.47</v>
      </c>
      <c r="J33" s="12" t="s">
        <v>15</v>
      </c>
      <c r="L33" s="4" t="s">
        <v>437</v>
      </c>
      <c r="M33" s="4">
        <v>18</v>
      </c>
      <c r="N33" s="4" t="s">
        <v>16</v>
      </c>
      <c r="O33" s="4">
        <v>2.68</v>
      </c>
    </row>
    <row r="34" spans="1:15" x14ac:dyDescent="0.25">
      <c r="A34" s="6">
        <v>44786</v>
      </c>
      <c r="B34" s="22" t="s">
        <v>949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12" t="s">
        <v>15</v>
      </c>
      <c r="L34" s="4" t="s">
        <v>316</v>
      </c>
      <c r="M34" s="4">
        <v>50</v>
      </c>
      <c r="N34" s="37" t="s">
        <v>719</v>
      </c>
      <c r="O34" s="4">
        <v>0</v>
      </c>
    </row>
    <row r="35" spans="1:15" x14ac:dyDescent="0.25">
      <c r="A35" s="6">
        <v>44786</v>
      </c>
      <c r="B35" t="s">
        <v>956</v>
      </c>
      <c r="C35" s="4">
        <v>2.3199999999999998</v>
      </c>
      <c r="D35" s="4">
        <v>3.29</v>
      </c>
      <c r="E35" s="4">
        <v>3.34</v>
      </c>
      <c r="F35" s="4">
        <v>3.12</v>
      </c>
      <c r="G35" s="4">
        <v>2.1800000000000002</v>
      </c>
      <c r="H35" s="4">
        <v>1.72</v>
      </c>
      <c r="I35" s="4">
        <v>1.92</v>
      </c>
      <c r="J35" s="12" t="s">
        <v>15</v>
      </c>
      <c r="L35" s="4" t="s">
        <v>312</v>
      </c>
      <c r="M35" s="4">
        <v>30</v>
      </c>
      <c r="N35" s="4" t="s">
        <v>384</v>
      </c>
      <c r="O35" s="4">
        <v>2.69</v>
      </c>
    </row>
    <row r="36" spans="1:15" x14ac:dyDescent="0.25">
      <c r="A36" s="6">
        <v>44787</v>
      </c>
      <c r="B36" t="s">
        <v>957</v>
      </c>
      <c r="C36" s="4">
        <v>2.96</v>
      </c>
      <c r="D36" s="4">
        <v>2.93</v>
      </c>
      <c r="E36" s="4">
        <v>2.83</v>
      </c>
      <c r="F36" s="4">
        <v>2.63</v>
      </c>
      <c r="G36" s="4">
        <v>2.59</v>
      </c>
      <c r="H36" s="4">
        <v>1.53</v>
      </c>
      <c r="I36" s="4">
        <v>2.25</v>
      </c>
      <c r="J36" s="12" t="s">
        <v>15</v>
      </c>
      <c r="L36" s="4" t="s">
        <v>28</v>
      </c>
      <c r="M36" s="4">
        <v>33</v>
      </c>
      <c r="N36" s="4" t="s">
        <v>601</v>
      </c>
      <c r="O36" s="4">
        <v>2.6</v>
      </c>
    </row>
    <row r="37" spans="1:15" x14ac:dyDescent="0.25">
      <c r="A37" s="6">
        <v>44787</v>
      </c>
      <c r="B37" t="s">
        <v>958</v>
      </c>
      <c r="C37" s="4">
        <v>3.51</v>
      </c>
      <c r="D37" s="4">
        <v>3.02</v>
      </c>
      <c r="E37" s="4">
        <v>2.4</v>
      </c>
      <c r="F37" s="4">
        <v>2.66</v>
      </c>
      <c r="G37" s="4">
        <v>2.58</v>
      </c>
      <c r="H37" s="4">
        <v>1.54</v>
      </c>
      <c r="I37" s="4">
        <v>2.2400000000000002</v>
      </c>
      <c r="J37" s="12" t="s">
        <v>15</v>
      </c>
      <c r="L37" s="4" t="s">
        <v>28</v>
      </c>
      <c r="M37" s="4">
        <v>49</v>
      </c>
      <c r="N37" s="4" t="s">
        <v>601</v>
      </c>
      <c r="O37" s="4">
        <v>1.8</v>
      </c>
    </row>
    <row r="38" spans="1:15" x14ac:dyDescent="0.25">
      <c r="A38" s="6">
        <v>44787</v>
      </c>
      <c r="B38" t="s">
        <v>959</v>
      </c>
      <c r="C38" s="4">
        <v>3.71</v>
      </c>
      <c r="D38" s="4">
        <v>3.59</v>
      </c>
      <c r="E38" s="4">
        <v>2.08</v>
      </c>
      <c r="F38" s="4">
        <v>3.71</v>
      </c>
      <c r="G38" s="4">
        <v>1.9</v>
      </c>
      <c r="H38" s="4">
        <v>1.99</v>
      </c>
      <c r="I38" s="4">
        <v>1.6879999999999999</v>
      </c>
      <c r="J38" s="12" t="s">
        <v>15</v>
      </c>
      <c r="L38" s="4" t="s">
        <v>23</v>
      </c>
      <c r="M38" s="4">
        <v>46</v>
      </c>
      <c r="N38" s="4" t="s">
        <v>265</v>
      </c>
      <c r="O38" s="4">
        <v>0</v>
      </c>
    </row>
    <row r="39" spans="1:15" x14ac:dyDescent="0.25">
      <c r="A39" s="6">
        <v>44787</v>
      </c>
      <c r="B39" t="s">
        <v>960</v>
      </c>
      <c r="C39" s="4">
        <v>1.76</v>
      </c>
      <c r="D39" s="4">
        <v>3.57</v>
      </c>
      <c r="E39" s="4">
        <v>5.48</v>
      </c>
      <c r="F39" s="4">
        <v>2.77</v>
      </c>
      <c r="G39" s="4">
        <v>2.42</v>
      </c>
      <c r="H39" s="4">
        <v>1.61</v>
      </c>
      <c r="I39" s="4">
        <v>2.12</v>
      </c>
      <c r="J39" s="12" t="s">
        <v>15</v>
      </c>
      <c r="L39" s="4" t="s">
        <v>22</v>
      </c>
      <c r="M39" s="4">
        <v>33</v>
      </c>
      <c r="N39" s="4" t="s">
        <v>265</v>
      </c>
      <c r="O39" s="4">
        <v>0</v>
      </c>
    </row>
    <row r="40" spans="1:15" x14ac:dyDescent="0.25">
      <c r="A40" s="6">
        <v>44787</v>
      </c>
      <c r="B40" t="s">
        <v>961</v>
      </c>
      <c r="C40" s="4">
        <v>3.32</v>
      </c>
      <c r="D40" s="4">
        <v>3.06</v>
      </c>
      <c r="E40" s="4">
        <v>2.5099999999999998</v>
      </c>
      <c r="F40" s="4">
        <v>2.5499999999999998</v>
      </c>
      <c r="G40" s="4">
        <v>2.64</v>
      </c>
      <c r="H40" s="4">
        <v>1.53</v>
      </c>
      <c r="I40" s="4">
        <v>2.31</v>
      </c>
      <c r="J40" s="12" t="s">
        <v>15</v>
      </c>
      <c r="L40" s="4" t="s">
        <v>29</v>
      </c>
      <c r="M40" s="4">
        <v>78</v>
      </c>
      <c r="N40" s="4" t="s">
        <v>17</v>
      </c>
      <c r="O40" s="4">
        <v>0</v>
      </c>
    </row>
    <row r="41" spans="1:15" x14ac:dyDescent="0.25">
      <c r="A41" s="6">
        <v>44788</v>
      </c>
      <c r="B41" s="48" t="s">
        <v>962</v>
      </c>
      <c r="C41" s="38">
        <v>1.67</v>
      </c>
      <c r="D41" s="38">
        <v>4.17</v>
      </c>
      <c r="E41" s="38">
        <v>5.05</v>
      </c>
      <c r="F41" s="38">
        <v>5.14</v>
      </c>
      <c r="G41" s="38">
        <v>1.57</v>
      </c>
      <c r="H41" s="38">
        <v>2.48</v>
      </c>
      <c r="I41" s="38">
        <v>1.47</v>
      </c>
      <c r="J41" s="12" t="s">
        <v>15</v>
      </c>
      <c r="L41" s="4" t="s">
        <v>437</v>
      </c>
      <c r="M41" s="4">
        <v>18</v>
      </c>
      <c r="N41" s="4" t="s">
        <v>16</v>
      </c>
      <c r="O41" s="4">
        <v>2.68</v>
      </c>
    </row>
    <row r="42" spans="1:15" x14ac:dyDescent="0.25">
      <c r="A42" s="6">
        <v>44789</v>
      </c>
      <c r="B42" t="s">
        <v>963</v>
      </c>
      <c r="C42" s="4">
        <v>2.42</v>
      </c>
      <c r="D42" s="4">
        <v>3.1</v>
      </c>
      <c r="E42" s="4">
        <v>3.25</v>
      </c>
      <c r="F42" s="4">
        <v>2.61</v>
      </c>
      <c r="G42" s="4">
        <v>2.4700000000000002</v>
      </c>
      <c r="H42" s="4">
        <v>1.56</v>
      </c>
      <c r="I42" s="4">
        <v>2.17</v>
      </c>
      <c r="J42" s="12" t="s">
        <v>15</v>
      </c>
      <c r="L42" s="4" t="s">
        <v>766</v>
      </c>
      <c r="M42" s="4">
        <v>61</v>
      </c>
      <c r="N42" s="4" t="s">
        <v>555</v>
      </c>
      <c r="O42" s="4">
        <v>0</v>
      </c>
    </row>
    <row r="43" spans="1:15" x14ac:dyDescent="0.25">
      <c r="A43" s="6">
        <v>44789</v>
      </c>
      <c r="B43" t="s">
        <v>964</v>
      </c>
      <c r="C43" s="4">
        <v>2.25</v>
      </c>
      <c r="D43" s="4">
        <v>2.93</v>
      </c>
      <c r="E43" s="4">
        <v>4.04</v>
      </c>
      <c r="F43" s="4">
        <v>2.52</v>
      </c>
      <c r="G43" s="4">
        <v>2.76</v>
      </c>
      <c r="H43" s="4">
        <v>1.48</v>
      </c>
      <c r="I43" s="4">
        <v>2.39</v>
      </c>
      <c r="J43" s="12" t="s">
        <v>15</v>
      </c>
      <c r="L43" s="4" t="s">
        <v>22</v>
      </c>
      <c r="M43" s="4">
        <v>38</v>
      </c>
      <c r="N43" s="4" t="s">
        <v>719</v>
      </c>
      <c r="O43" s="4">
        <v>0</v>
      </c>
    </row>
    <row r="44" spans="1:15" x14ac:dyDescent="0.25">
      <c r="A44" s="6">
        <v>44789</v>
      </c>
      <c r="B44" t="s">
        <v>965</v>
      </c>
      <c r="C44" s="4">
        <v>3.12</v>
      </c>
      <c r="D44" s="4">
        <v>3.43</v>
      </c>
      <c r="E44" s="4">
        <v>2.38</v>
      </c>
      <c r="F44" s="4">
        <v>3.33</v>
      </c>
      <c r="G44" s="4">
        <v>2.04</v>
      </c>
      <c r="H44" s="4">
        <v>1.84</v>
      </c>
      <c r="I44" s="4">
        <v>1.79</v>
      </c>
      <c r="J44" s="12" t="s">
        <v>15</v>
      </c>
      <c r="L44" s="4" t="s">
        <v>26</v>
      </c>
      <c r="M44" s="4">
        <v>56</v>
      </c>
      <c r="N44" s="4" t="s">
        <v>58</v>
      </c>
      <c r="O44" s="4">
        <v>1.5</v>
      </c>
    </row>
    <row r="45" spans="1:15" x14ac:dyDescent="0.25">
      <c r="A45" s="6">
        <v>44789</v>
      </c>
      <c r="B45" t="s">
        <v>966</v>
      </c>
      <c r="C45" s="4">
        <v>404</v>
      </c>
      <c r="D45" s="4">
        <v>404</v>
      </c>
      <c r="E45" s="4">
        <v>404</v>
      </c>
      <c r="F45" s="4">
        <v>404</v>
      </c>
      <c r="G45" s="4">
        <v>404</v>
      </c>
      <c r="H45" s="4">
        <v>404</v>
      </c>
      <c r="I45" s="4">
        <v>404</v>
      </c>
      <c r="J45" s="12" t="s">
        <v>15</v>
      </c>
      <c r="L45" s="4">
        <v>404</v>
      </c>
      <c r="M45" s="4">
        <v>39</v>
      </c>
      <c r="N45" s="4" t="s">
        <v>58</v>
      </c>
      <c r="O45" s="4">
        <v>2</v>
      </c>
    </row>
    <row r="46" spans="1:15" x14ac:dyDescent="0.25">
      <c r="A46" s="6">
        <v>44789</v>
      </c>
      <c r="B46" t="s">
        <v>967</v>
      </c>
      <c r="C46" s="4">
        <v>2.27</v>
      </c>
      <c r="D46" s="4">
        <v>3.36</v>
      </c>
      <c r="E46" s="4">
        <v>3.39</v>
      </c>
      <c r="F46" s="4">
        <v>3.06</v>
      </c>
      <c r="G46" s="4">
        <v>2.23</v>
      </c>
      <c r="H46" s="4">
        <v>1.7</v>
      </c>
      <c r="I46" s="4">
        <v>1.95</v>
      </c>
      <c r="J46" s="12" t="s">
        <v>15</v>
      </c>
      <c r="L46" s="4" t="s">
        <v>26</v>
      </c>
      <c r="M46" s="4">
        <v>39</v>
      </c>
      <c r="N46" s="4" t="s">
        <v>105</v>
      </c>
      <c r="O46" s="4">
        <v>0.5</v>
      </c>
    </row>
    <row r="47" spans="1:15" x14ac:dyDescent="0.25">
      <c r="A47" s="6">
        <v>44790</v>
      </c>
      <c r="B47" s="48" t="s">
        <v>968</v>
      </c>
      <c r="C47" s="4">
        <v>6.1</v>
      </c>
      <c r="D47" s="4">
        <v>3.85</v>
      </c>
      <c r="E47" s="4">
        <v>1.63</v>
      </c>
      <c r="F47" s="4">
        <v>3.66</v>
      </c>
      <c r="G47" s="4">
        <v>1.86</v>
      </c>
      <c r="H47" s="4">
        <v>2.0099999999999998</v>
      </c>
      <c r="I47" s="4">
        <v>1.65</v>
      </c>
      <c r="J47" s="12" t="s">
        <v>15</v>
      </c>
      <c r="L47" s="4" t="s">
        <v>29</v>
      </c>
      <c r="M47" s="4">
        <v>23</v>
      </c>
      <c r="N47" s="4" t="s">
        <v>719</v>
      </c>
      <c r="O47" s="4">
        <v>0</v>
      </c>
    </row>
    <row r="48" spans="1:15" x14ac:dyDescent="0.25">
      <c r="A48" s="6">
        <v>44790</v>
      </c>
      <c r="B48" t="s">
        <v>969</v>
      </c>
      <c r="C48" s="4">
        <v>1.74</v>
      </c>
      <c r="D48" s="4">
        <v>3.48</v>
      </c>
      <c r="E48" s="4">
        <v>5.39</v>
      </c>
      <c r="F48" s="4">
        <v>2.72</v>
      </c>
      <c r="G48" s="4">
        <v>2.42</v>
      </c>
      <c r="H48" s="4">
        <v>1.58</v>
      </c>
      <c r="I48" s="4">
        <v>2.11</v>
      </c>
      <c r="J48" s="12" t="s">
        <v>15</v>
      </c>
      <c r="L48" s="4" t="s">
        <v>28</v>
      </c>
      <c r="M48" s="4">
        <v>32</v>
      </c>
      <c r="N48" s="4" t="s">
        <v>555</v>
      </c>
      <c r="O48" s="4">
        <v>0</v>
      </c>
    </row>
    <row r="49" spans="1:15" x14ac:dyDescent="0.25">
      <c r="A49" s="6">
        <v>44790</v>
      </c>
      <c r="B49" t="s">
        <v>970</v>
      </c>
      <c r="C49" s="4">
        <v>2.57</v>
      </c>
      <c r="D49" s="4">
        <v>3.74</v>
      </c>
      <c r="E49" s="4">
        <v>2.58</v>
      </c>
      <c r="F49" s="4">
        <v>4.2699999999999996</v>
      </c>
      <c r="G49" s="4">
        <v>1.67</v>
      </c>
      <c r="H49" s="4">
        <v>2.2400000000000002</v>
      </c>
      <c r="I49" s="4">
        <v>1.49</v>
      </c>
      <c r="J49" s="12" t="s">
        <v>15</v>
      </c>
      <c r="L49" s="4" t="s">
        <v>25</v>
      </c>
      <c r="M49" s="4">
        <v>31</v>
      </c>
      <c r="N49" s="4" t="s">
        <v>615</v>
      </c>
      <c r="O49" s="4">
        <v>0</v>
      </c>
    </row>
    <row r="50" spans="1:15" x14ac:dyDescent="0.25">
      <c r="A50" s="6">
        <v>44790</v>
      </c>
      <c r="B50" t="s">
        <v>971</v>
      </c>
      <c r="C50" s="4">
        <v>3.12</v>
      </c>
      <c r="D50" s="4">
        <v>2.98</v>
      </c>
      <c r="E50" s="4">
        <v>2.65</v>
      </c>
      <c r="F50" s="4">
        <v>2.65</v>
      </c>
      <c r="G50" s="4">
        <v>2.5499999999999998</v>
      </c>
      <c r="H50" s="4">
        <v>1.55</v>
      </c>
      <c r="I50" s="4">
        <v>2.2200000000000002</v>
      </c>
      <c r="J50" s="12" t="s">
        <v>15</v>
      </c>
      <c r="L50" s="4" t="s">
        <v>29</v>
      </c>
      <c r="M50" s="4">
        <v>24</v>
      </c>
      <c r="N50" s="4" t="s">
        <v>16</v>
      </c>
      <c r="O50" s="4">
        <v>2.1</v>
      </c>
    </row>
    <row r="51" spans="1:15" x14ac:dyDescent="0.25">
      <c r="A51" s="6">
        <v>44791</v>
      </c>
      <c r="B51" s="48" t="s">
        <v>972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12" t="s">
        <v>15</v>
      </c>
      <c r="L51" s="4" t="s">
        <v>29</v>
      </c>
      <c r="M51" s="4">
        <v>23</v>
      </c>
      <c r="N51" s="4" t="s">
        <v>787</v>
      </c>
      <c r="O51" s="4">
        <v>0</v>
      </c>
    </row>
    <row r="52" spans="1:15" x14ac:dyDescent="0.25">
      <c r="A52" s="6">
        <v>44791</v>
      </c>
      <c r="B52" t="s">
        <v>973</v>
      </c>
      <c r="C52" s="4">
        <v>3.43</v>
      </c>
      <c r="D52" s="4">
        <v>3.22</v>
      </c>
      <c r="E52" s="4">
        <v>2.3199999999999998</v>
      </c>
      <c r="F52" s="4">
        <v>2.85</v>
      </c>
      <c r="G52" s="4">
        <v>2.37</v>
      </c>
      <c r="H52" s="4">
        <v>1.62</v>
      </c>
      <c r="I52" s="4">
        <v>2.0699999999999998</v>
      </c>
      <c r="J52" s="12" t="s">
        <v>15</v>
      </c>
      <c r="L52" s="4" t="s">
        <v>313</v>
      </c>
      <c r="M52" s="4">
        <v>55</v>
      </c>
      <c r="N52" s="4" t="s">
        <v>719</v>
      </c>
      <c r="O52" s="4">
        <v>0</v>
      </c>
    </row>
    <row r="53" spans="1:15" x14ac:dyDescent="0.25">
      <c r="A53" s="6">
        <v>44793</v>
      </c>
      <c r="B53" t="s">
        <v>974</v>
      </c>
      <c r="C53" s="4">
        <v>1.24</v>
      </c>
      <c r="D53" s="4">
        <v>6.42</v>
      </c>
      <c r="E53" s="4">
        <v>12.63</v>
      </c>
      <c r="F53" s="4">
        <v>4.5</v>
      </c>
      <c r="G53" s="4">
        <v>1.67</v>
      </c>
      <c r="H53" s="4">
        <v>2.25</v>
      </c>
      <c r="I53" s="4">
        <v>1.67</v>
      </c>
      <c r="J53" s="12" t="s">
        <v>15</v>
      </c>
      <c r="L53" s="4" t="s">
        <v>28</v>
      </c>
      <c r="M53" s="4">
        <v>46</v>
      </c>
      <c r="N53" s="4" t="s">
        <v>601</v>
      </c>
      <c r="O53" s="4">
        <v>2.59</v>
      </c>
    </row>
    <row r="54" spans="1:15" x14ac:dyDescent="0.25">
      <c r="A54" s="6">
        <v>44793</v>
      </c>
      <c r="B54" t="s">
        <v>975</v>
      </c>
      <c r="C54" s="4">
        <v>2.77</v>
      </c>
      <c r="D54" s="4">
        <v>3.19</v>
      </c>
      <c r="E54" s="4">
        <v>2.79</v>
      </c>
      <c r="F54" s="4">
        <v>3.45</v>
      </c>
      <c r="G54" s="4">
        <v>1.98</v>
      </c>
      <c r="H54" s="4">
        <v>1.88</v>
      </c>
      <c r="I54" s="4">
        <v>1.74</v>
      </c>
      <c r="J54" s="12" t="s">
        <v>15</v>
      </c>
      <c r="L54" s="4" t="s">
        <v>25</v>
      </c>
      <c r="M54" s="4">
        <v>57</v>
      </c>
      <c r="N54" s="4" t="s">
        <v>787</v>
      </c>
      <c r="O54" s="4">
        <v>0</v>
      </c>
    </row>
    <row r="55" spans="1:15" x14ac:dyDescent="0.25">
      <c r="A55" s="6">
        <v>44793</v>
      </c>
      <c r="B55" t="s">
        <v>976</v>
      </c>
      <c r="C55" s="4">
        <v>3.66</v>
      </c>
      <c r="D55" s="4">
        <v>3.7</v>
      </c>
      <c r="E55" s="4">
        <v>2.04</v>
      </c>
      <c r="F55" s="4">
        <v>3.89</v>
      </c>
      <c r="G55" s="4">
        <v>1.84</v>
      </c>
      <c r="H55" s="4">
        <v>2.04</v>
      </c>
      <c r="I55" s="4">
        <v>1.62</v>
      </c>
      <c r="J55" s="12" t="s">
        <v>15</v>
      </c>
      <c r="L55" s="4" t="s">
        <v>312</v>
      </c>
      <c r="M55" s="4">
        <v>21</v>
      </c>
      <c r="N55" s="4" t="s">
        <v>384</v>
      </c>
      <c r="O55" s="4">
        <v>2.5099999999999998</v>
      </c>
    </row>
    <row r="56" spans="1:15" x14ac:dyDescent="0.25">
      <c r="A56" s="6">
        <v>44793</v>
      </c>
      <c r="B56" t="s">
        <v>977</v>
      </c>
      <c r="C56" s="4">
        <v>404</v>
      </c>
      <c r="D56" s="4">
        <v>404</v>
      </c>
      <c r="E56" s="4">
        <v>404</v>
      </c>
      <c r="F56" s="4">
        <v>404</v>
      </c>
      <c r="G56" s="4">
        <v>404</v>
      </c>
      <c r="H56" s="4">
        <v>404</v>
      </c>
      <c r="I56" s="4">
        <v>404</v>
      </c>
      <c r="J56" s="12" t="s">
        <v>15</v>
      </c>
      <c r="L56" s="4">
        <v>404</v>
      </c>
      <c r="M56" s="4">
        <v>56</v>
      </c>
      <c r="N56" s="4" t="s">
        <v>650</v>
      </c>
      <c r="O56" s="4">
        <v>0</v>
      </c>
    </row>
    <row r="57" spans="1:15" x14ac:dyDescent="0.25">
      <c r="A57" s="6">
        <v>44793</v>
      </c>
      <c r="B57" t="s">
        <v>978</v>
      </c>
      <c r="C57" s="4">
        <v>3.19</v>
      </c>
      <c r="D57" s="4">
        <v>2.8</v>
      </c>
      <c r="E57" s="4">
        <v>2.76</v>
      </c>
      <c r="F57" s="4">
        <v>2.2599999999999998</v>
      </c>
      <c r="G57" s="4">
        <v>3.13</v>
      </c>
      <c r="H57" s="4">
        <v>1.38</v>
      </c>
      <c r="I57" s="4">
        <v>2.74</v>
      </c>
      <c r="J57" s="12" t="s">
        <v>15</v>
      </c>
      <c r="L57" s="4" t="s">
        <v>29</v>
      </c>
      <c r="M57" s="4">
        <v>26</v>
      </c>
      <c r="N57" s="4" t="s">
        <v>16</v>
      </c>
      <c r="O57" s="4">
        <v>1.85</v>
      </c>
    </row>
    <row r="58" spans="1:15" x14ac:dyDescent="0.25">
      <c r="A58" s="6">
        <v>44793</v>
      </c>
      <c r="B58" t="s">
        <v>979</v>
      </c>
      <c r="C58" s="4">
        <v>4.04</v>
      </c>
      <c r="D58" s="4">
        <v>3.37</v>
      </c>
      <c r="E58" s="4">
        <v>2.04</v>
      </c>
      <c r="F58" s="4">
        <v>2.92</v>
      </c>
      <c r="G58" s="4">
        <v>2.2799999999999998</v>
      </c>
      <c r="H58" s="4">
        <v>1.67</v>
      </c>
      <c r="I58" s="4">
        <v>2.0099999999999998</v>
      </c>
      <c r="J58" s="12" t="s">
        <v>15</v>
      </c>
      <c r="L58" s="4" t="s">
        <v>23</v>
      </c>
      <c r="M58" s="4">
        <v>29</v>
      </c>
      <c r="N58" s="4" t="s">
        <v>384</v>
      </c>
      <c r="O58" s="4">
        <v>2.54</v>
      </c>
    </row>
    <row r="59" spans="1:15" x14ac:dyDescent="0.25">
      <c r="A59" s="6">
        <v>44793</v>
      </c>
      <c r="B59" t="s">
        <v>980</v>
      </c>
      <c r="C59" s="4">
        <v>4.08</v>
      </c>
      <c r="D59" s="4">
        <v>3.3</v>
      </c>
      <c r="E59" s="4">
        <v>2.0099999999999998</v>
      </c>
      <c r="F59" s="4">
        <v>3.11</v>
      </c>
      <c r="G59" s="4">
        <v>2.1800000000000002</v>
      </c>
      <c r="H59" s="4">
        <v>1.7</v>
      </c>
      <c r="I59" s="4">
        <v>1.9</v>
      </c>
      <c r="J59" s="12" t="s">
        <v>15</v>
      </c>
      <c r="L59" s="4" t="s">
        <v>439</v>
      </c>
      <c r="M59" s="4">
        <v>28</v>
      </c>
      <c r="N59" s="4" t="s">
        <v>555</v>
      </c>
      <c r="O59" s="4">
        <v>0</v>
      </c>
    </row>
    <row r="60" spans="1:15" x14ac:dyDescent="0.25">
      <c r="A60" s="6">
        <v>44793</v>
      </c>
      <c r="B60" t="s">
        <v>981</v>
      </c>
      <c r="C60" s="4">
        <v>3.07</v>
      </c>
      <c r="D60" s="4">
        <v>3.34</v>
      </c>
      <c r="E60" s="4">
        <v>2.4900000000000002</v>
      </c>
      <c r="F60" s="4">
        <v>3</v>
      </c>
      <c r="G60" s="4">
        <v>2.25</v>
      </c>
      <c r="H60" s="4">
        <v>1.7</v>
      </c>
      <c r="I60" s="4">
        <v>2</v>
      </c>
      <c r="J60" s="12" t="s">
        <v>15</v>
      </c>
      <c r="L60" s="4" t="s">
        <v>21</v>
      </c>
      <c r="M60" s="4">
        <v>47</v>
      </c>
      <c r="N60" s="4" t="s">
        <v>17</v>
      </c>
      <c r="O60" s="4">
        <v>0</v>
      </c>
    </row>
    <row r="61" spans="1:15" x14ac:dyDescent="0.25">
      <c r="A61" s="6">
        <v>44793</v>
      </c>
      <c r="B61" t="s">
        <v>982</v>
      </c>
      <c r="C61" s="4">
        <v>2.58</v>
      </c>
      <c r="D61" s="4">
        <v>3</v>
      </c>
      <c r="E61" s="4">
        <v>2.98</v>
      </c>
      <c r="F61" s="4">
        <v>2.44</v>
      </c>
      <c r="G61" s="4">
        <v>2.69</v>
      </c>
      <c r="H61" s="4">
        <v>1.45</v>
      </c>
      <c r="I61" s="4">
        <v>2.36</v>
      </c>
      <c r="J61" s="12" t="s">
        <v>15</v>
      </c>
      <c r="L61" s="4" t="s">
        <v>20</v>
      </c>
      <c r="M61" s="4">
        <v>48</v>
      </c>
      <c r="N61" s="4" t="s">
        <v>702</v>
      </c>
      <c r="O61" s="4">
        <v>2.27</v>
      </c>
    </row>
    <row r="62" spans="1:15" x14ac:dyDescent="0.25">
      <c r="A62" s="6">
        <v>44793</v>
      </c>
      <c r="B62" t="s">
        <v>983</v>
      </c>
      <c r="C62" s="4">
        <v>2.09</v>
      </c>
      <c r="D62" s="4">
        <v>3.32</v>
      </c>
      <c r="E62" s="4">
        <v>3.92</v>
      </c>
      <c r="F62" s="4">
        <v>3.14</v>
      </c>
      <c r="G62" s="4">
        <v>2.17</v>
      </c>
      <c r="H62" s="4">
        <v>1.73</v>
      </c>
      <c r="I62" s="4">
        <v>1.91</v>
      </c>
      <c r="J62" s="12" t="s">
        <v>15</v>
      </c>
      <c r="L62" s="4" t="s">
        <v>20</v>
      </c>
      <c r="M62" s="4">
        <v>36</v>
      </c>
      <c r="N62" s="4" t="s">
        <v>16</v>
      </c>
      <c r="O62" s="4">
        <v>2.5</v>
      </c>
    </row>
    <row r="63" spans="1:15" x14ac:dyDescent="0.25">
      <c r="A63" s="6">
        <v>44794</v>
      </c>
      <c r="B63" t="s">
        <v>984</v>
      </c>
      <c r="C63" s="4">
        <v>3.84</v>
      </c>
      <c r="D63" s="4">
        <v>3.69</v>
      </c>
      <c r="E63" s="4">
        <v>1.9</v>
      </c>
      <c r="F63" s="4">
        <v>404</v>
      </c>
      <c r="G63" s="4">
        <v>2.04</v>
      </c>
      <c r="H63" s="4">
        <v>1.78</v>
      </c>
      <c r="I63" s="4">
        <v>1.81</v>
      </c>
      <c r="J63" s="12" t="s">
        <v>15</v>
      </c>
      <c r="L63" s="4" t="s">
        <v>28</v>
      </c>
      <c r="M63" s="4">
        <v>56</v>
      </c>
      <c r="N63" s="4" t="s">
        <v>650</v>
      </c>
      <c r="O63" s="4">
        <v>0</v>
      </c>
    </row>
    <row r="64" spans="1:15" x14ac:dyDescent="0.25">
      <c r="A64" s="6">
        <v>44794</v>
      </c>
      <c r="B64" t="s">
        <v>985</v>
      </c>
      <c r="C64" s="4">
        <v>2.5099999999999998</v>
      </c>
      <c r="D64" s="4">
        <v>3.11</v>
      </c>
      <c r="E64" s="4">
        <v>3.19</v>
      </c>
      <c r="F64" s="4">
        <v>2.83</v>
      </c>
      <c r="G64" s="4">
        <v>2.41</v>
      </c>
      <c r="H64" s="4">
        <v>1.62</v>
      </c>
      <c r="I64" s="4">
        <v>2.08</v>
      </c>
      <c r="J64" s="12" t="s">
        <v>15</v>
      </c>
      <c r="L64" s="4" t="s">
        <v>312</v>
      </c>
      <c r="M64" s="4">
        <v>17</v>
      </c>
      <c r="N64" s="4" t="s">
        <v>595</v>
      </c>
      <c r="O64" s="4">
        <v>2.1800000000000002</v>
      </c>
    </row>
    <row r="65" spans="1:15" x14ac:dyDescent="0.25">
      <c r="A65" s="6">
        <v>44794</v>
      </c>
      <c r="B65" t="s">
        <v>986</v>
      </c>
      <c r="C65" s="4">
        <v>3.07</v>
      </c>
      <c r="D65" s="4">
        <v>3.34</v>
      </c>
      <c r="E65" s="4">
        <v>2.4900000000000002</v>
      </c>
      <c r="F65" s="4">
        <v>3</v>
      </c>
      <c r="G65" s="4">
        <v>2.25</v>
      </c>
      <c r="H65" s="4">
        <v>1.7</v>
      </c>
      <c r="I65" s="4">
        <v>2</v>
      </c>
      <c r="J65" s="12" t="s">
        <v>15</v>
      </c>
      <c r="L65" s="4" t="s">
        <v>21</v>
      </c>
      <c r="M65" s="4">
        <v>47</v>
      </c>
      <c r="N65" s="4" t="s">
        <v>17</v>
      </c>
      <c r="O65" s="4">
        <v>0</v>
      </c>
    </row>
    <row r="66" spans="1:15" x14ac:dyDescent="0.25">
      <c r="A66" s="6">
        <v>44795</v>
      </c>
      <c r="B66" s="48" t="s">
        <v>987</v>
      </c>
      <c r="C66" s="4">
        <v>2.4</v>
      </c>
      <c r="D66" s="4">
        <v>3.24</v>
      </c>
      <c r="E66" s="4">
        <v>3.25</v>
      </c>
      <c r="F66" s="4">
        <v>3.29</v>
      </c>
      <c r="G66" s="4">
        <v>2.09</v>
      </c>
      <c r="H66" s="4">
        <v>1.79</v>
      </c>
      <c r="I66" s="4">
        <v>1.83</v>
      </c>
      <c r="J66" s="12" t="s">
        <v>15</v>
      </c>
      <c r="L66" s="4" t="s">
        <v>22</v>
      </c>
      <c r="M66" s="4">
        <v>27</v>
      </c>
      <c r="N66" s="4" t="s">
        <v>384</v>
      </c>
      <c r="O66" s="4">
        <v>2.3199999999999998</v>
      </c>
    </row>
    <row r="67" spans="1:15" x14ac:dyDescent="0.25">
      <c r="A67" s="6">
        <v>44795</v>
      </c>
      <c r="B67" t="s">
        <v>988</v>
      </c>
      <c r="C67" s="4">
        <v>1.82</v>
      </c>
      <c r="D67" s="4">
        <v>3.57</v>
      </c>
      <c r="E67" s="4">
        <v>4.84</v>
      </c>
      <c r="F67" s="4">
        <v>3.28</v>
      </c>
      <c r="G67" s="4">
        <v>2.0699999999999998</v>
      </c>
      <c r="H67" s="4">
        <v>1.8</v>
      </c>
      <c r="I67" s="4">
        <v>1.83</v>
      </c>
      <c r="J67" s="12" t="s">
        <v>15</v>
      </c>
      <c r="L67" s="4" t="s">
        <v>19</v>
      </c>
      <c r="M67" s="4">
        <v>56</v>
      </c>
      <c r="N67" s="4" t="s">
        <v>719</v>
      </c>
      <c r="O67" s="4">
        <v>0</v>
      </c>
    </row>
    <row r="68" spans="1:15" x14ac:dyDescent="0.25">
      <c r="A68" s="6">
        <v>44795</v>
      </c>
      <c r="B68" t="s">
        <v>989</v>
      </c>
      <c r="C68" s="4">
        <v>2.42</v>
      </c>
      <c r="D68" s="4">
        <v>2.86</v>
      </c>
      <c r="E68" s="4">
        <v>3.7</v>
      </c>
      <c r="F68" s="4">
        <v>2.34</v>
      </c>
      <c r="G68" s="4">
        <v>2.91</v>
      </c>
      <c r="H68" s="4">
        <v>1.43</v>
      </c>
      <c r="I68" s="4">
        <v>2.56</v>
      </c>
      <c r="J68" s="12" t="s">
        <v>15</v>
      </c>
      <c r="L68" s="4" t="s">
        <v>28</v>
      </c>
      <c r="M68" s="4">
        <v>45</v>
      </c>
      <c r="N68" s="4" t="s">
        <v>787</v>
      </c>
      <c r="O68" s="4">
        <v>0</v>
      </c>
    </row>
    <row r="69" spans="1:15" x14ac:dyDescent="0.25">
      <c r="A69" s="6">
        <v>44797</v>
      </c>
      <c r="B69" s="48" t="s">
        <v>885</v>
      </c>
      <c r="C69" s="4">
        <v>606</v>
      </c>
      <c r="D69" s="4">
        <v>606</v>
      </c>
      <c r="E69" s="4">
        <v>606</v>
      </c>
      <c r="F69" s="4">
        <v>606</v>
      </c>
      <c r="G69" s="4">
        <v>606</v>
      </c>
      <c r="H69" s="4">
        <v>606</v>
      </c>
      <c r="I69" s="4">
        <v>606</v>
      </c>
      <c r="J69" s="12" t="s">
        <v>15</v>
      </c>
      <c r="L69" s="4" t="s">
        <v>22</v>
      </c>
      <c r="M69" s="4">
        <v>27</v>
      </c>
      <c r="N69" s="4" t="s">
        <v>384</v>
      </c>
      <c r="O69" s="4">
        <v>2.3199999999999998</v>
      </c>
    </row>
    <row r="70" spans="1:15" x14ac:dyDescent="0.25">
      <c r="A70" s="6">
        <v>44797</v>
      </c>
      <c r="B70" t="s">
        <v>990</v>
      </c>
      <c r="C70" s="4">
        <v>2.81</v>
      </c>
      <c r="D70" s="4">
        <v>3.21</v>
      </c>
      <c r="E70" s="4">
        <v>2.74</v>
      </c>
      <c r="F70" s="4">
        <v>3.19</v>
      </c>
      <c r="G70" s="4">
        <v>2.15</v>
      </c>
      <c r="H70" s="4">
        <v>1.75</v>
      </c>
      <c r="I70" s="4">
        <v>1.88</v>
      </c>
      <c r="J70" s="12" t="s">
        <v>15</v>
      </c>
      <c r="L70" s="4" t="s">
        <v>28</v>
      </c>
      <c r="M70" s="4">
        <v>35</v>
      </c>
      <c r="N70" s="4" t="s">
        <v>16</v>
      </c>
      <c r="O70" s="4">
        <v>2.21</v>
      </c>
    </row>
    <row r="71" spans="1:15" x14ac:dyDescent="0.25">
      <c r="A71" s="6">
        <v>44799</v>
      </c>
      <c r="B71" t="s">
        <v>991</v>
      </c>
      <c r="C71" s="4">
        <v>3.97</v>
      </c>
      <c r="D71" s="4">
        <v>3.01</v>
      </c>
      <c r="E71" s="4">
        <v>2.2200000000000002</v>
      </c>
      <c r="F71" s="4">
        <v>2.56</v>
      </c>
      <c r="G71" s="4">
        <v>2.62</v>
      </c>
      <c r="H71" s="4">
        <v>1.52</v>
      </c>
      <c r="I71" s="4">
        <v>2.2799999999999998</v>
      </c>
      <c r="J71" s="12" t="s">
        <v>15</v>
      </c>
      <c r="L71" s="4" t="s">
        <v>21</v>
      </c>
      <c r="M71" s="4">
        <v>31</v>
      </c>
      <c r="N71" s="4" t="s">
        <v>787</v>
      </c>
      <c r="O71" s="4">
        <v>0</v>
      </c>
    </row>
    <row r="72" spans="1:15" x14ac:dyDescent="0.25">
      <c r="A72" s="6">
        <v>44799</v>
      </c>
      <c r="B72" t="s">
        <v>992</v>
      </c>
      <c r="C72" s="4">
        <v>2.62</v>
      </c>
      <c r="D72" s="4">
        <v>3.06</v>
      </c>
      <c r="E72" s="4">
        <v>3.13</v>
      </c>
      <c r="F72" s="4">
        <v>2.56</v>
      </c>
      <c r="G72" s="4">
        <v>2.66</v>
      </c>
      <c r="H72" s="4">
        <v>1.52</v>
      </c>
      <c r="I72" s="4">
        <v>2.3199999999999998</v>
      </c>
      <c r="J72" s="12" t="s">
        <v>15</v>
      </c>
      <c r="L72" s="4" t="s">
        <v>21</v>
      </c>
      <c r="M72" s="4">
        <v>56</v>
      </c>
      <c r="N72" s="4" t="s">
        <v>265</v>
      </c>
      <c r="O72" s="4">
        <v>0</v>
      </c>
    </row>
    <row r="73" spans="1:15" x14ac:dyDescent="0.25">
      <c r="A73" s="6">
        <v>44800</v>
      </c>
      <c r="B73" t="s">
        <v>993</v>
      </c>
      <c r="C73" s="4">
        <v>2.2599999999999998</v>
      </c>
      <c r="D73" s="4">
        <v>3.12</v>
      </c>
      <c r="E73" s="4">
        <v>3.71</v>
      </c>
      <c r="F73" s="4">
        <v>2.81</v>
      </c>
      <c r="G73" s="4">
        <v>2.41</v>
      </c>
      <c r="H73" s="4">
        <v>1.61</v>
      </c>
      <c r="I73" s="4">
        <v>2.1</v>
      </c>
      <c r="J73" s="12" t="s">
        <v>15</v>
      </c>
      <c r="L73" s="4" t="s">
        <v>19</v>
      </c>
      <c r="M73" s="4">
        <v>35</v>
      </c>
      <c r="N73" s="4" t="s">
        <v>787</v>
      </c>
      <c r="O73" s="4">
        <v>0</v>
      </c>
    </row>
    <row r="74" spans="1:15" x14ac:dyDescent="0.25">
      <c r="A74" s="6">
        <v>44800</v>
      </c>
      <c r="B74" t="s">
        <v>994</v>
      </c>
      <c r="C74" s="4">
        <v>3.05</v>
      </c>
      <c r="D74" s="4">
        <v>3.08</v>
      </c>
      <c r="E74" s="4">
        <v>2.67</v>
      </c>
      <c r="F74" s="4">
        <v>2.72</v>
      </c>
      <c r="G74" s="4">
        <v>2.54</v>
      </c>
      <c r="H74" s="4">
        <v>1.56</v>
      </c>
      <c r="I74" s="4">
        <v>2.21</v>
      </c>
      <c r="J74" s="12" t="s">
        <v>15</v>
      </c>
      <c r="L74" s="4" t="s">
        <v>29</v>
      </c>
      <c r="M74" s="4">
        <v>62</v>
      </c>
      <c r="N74" s="4" t="s">
        <v>92</v>
      </c>
      <c r="O74" s="4">
        <v>0.75</v>
      </c>
    </row>
    <row r="75" spans="1:15" x14ac:dyDescent="0.25">
      <c r="A75" s="6">
        <v>44800</v>
      </c>
      <c r="B75" t="s">
        <v>995</v>
      </c>
      <c r="C75" s="4">
        <v>3.19</v>
      </c>
      <c r="D75" s="4">
        <v>3.14</v>
      </c>
      <c r="E75" s="4">
        <v>2.46</v>
      </c>
      <c r="F75" s="4">
        <v>2.94</v>
      </c>
      <c r="G75" s="4">
        <v>1.56</v>
      </c>
      <c r="H75" s="4">
        <v>1.72</v>
      </c>
      <c r="I75" s="4">
        <v>2.0099999999999998</v>
      </c>
      <c r="J75" s="12" t="s">
        <v>15</v>
      </c>
      <c r="L75" s="4" t="s">
        <v>21</v>
      </c>
      <c r="M75" s="4">
        <v>51</v>
      </c>
      <c r="N75" s="4" t="s">
        <v>595</v>
      </c>
      <c r="O75" s="4">
        <v>2.4700000000000002</v>
      </c>
    </row>
    <row r="76" spans="1:15" x14ac:dyDescent="0.25">
      <c r="A76" s="6">
        <v>44800</v>
      </c>
      <c r="B76" t="s">
        <v>996</v>
      </c>
      <c r="C76" s="4">
        <v>2</v>
      </c>
      <c r="D76" s="4">
        <v>3.33</v>
      </c>
      <c r="E76" s="4">
        <v>4.26</v>
      </c>
      <c r="F76" s="4">
        <v>2.96</v>
      </c>
      <c r="G76" s="4">
        <v>2.2599999999999998</v>
      </c>
      <c r="H76" s="4">
        <v>1.68</v>
      </c>
      <c r="I76" s="4">
        <v>1.98</v>
      </c>
      <c r="J76" s="12" t="s">
        <v>15</v>
      </c>
      <c r="L76" s="4" t="s">
        <v>28</v>
      </c>
      <c r="M76" s="4">
        <v>32</v>
      </c>
      <c r="N76" s="4" t="s">
        <v>384</v>
      </c>
      <c r="O76" s="4">
        <v>2.75</v>
      </c>
    </row>
    <row r="77" spans="1:15" x14ac:dyDescent="0.25">
      <c r="A77" s="6">
        <v>44800</v>
      </c>
      <c r="B77" t="s">
        <v>997</v>
      </c>
      <c r="C77" s="4">
        <v>1.7</v>
      </c>
      <c r="D77" s="4">
        <v>3.92</v>
      </c>
      <c r="E77" s="4">
        <v>5.32</v>
      </c>
      <c r="F77" s="4">
        <v>3.86</v>
      </c>
      <c r="G77" s="4">
        <v>1.88</v>
      </c>
      <c r="H77" s="4">
        <v>2.0099999999999998</v>
      </c>
      <c r="I77" s="4">
        <v>1.65</v>
      </c>
      <c r="J77" s="12" t="s">
        <v>15</v>
      </c>
      <c r="L77" s="4" t="s">
        <v>25</v>
      </c>
      <c r="M77" s="4">
        <v>41</v>
      </c>
      <c r="N77" s="4" t="s">
        <v>60</v>
      </c>
      <c r="O77" s="4">
        <v>2.25</v>
      </c>
    </row>
    <row r="78" spans="1:15" x14ac:dyDescent="0.25">
      <c r="A78" s="6">
        <v>44800</v>
      </c>
      <c r="B78" t="s">
        <v>998</v>
      </c>
      <c r="C78" s="4">
        <v>2.0499999999999998</v>
      </c>
      <c r="D78" s="4">
        <v>3.11</v>
      </c>
      <c r="E78" s="4">
        <v>4.42</v>
      </c>
      <c r="F78" s="4">
        <v>2.4900000000000002</v>
      </c>
      <c r="G78" s="4">
        <v>2.7</v>
      </c>
      <c r="H78" s="4">
        <v>1.5</v>
      </c>
      <c r="I78" s="4">
        <v>2.36</v>
      </c>
      <c r="J78" s="12" t="s">
        <v>15</v>
      </c>
      <c r="L78" s="4" t="s">
        <v>21</v>
      </c>
      <c r="M78" s="4">
        <v>40</v>
      </c>
      <c r="N78" s="4" t="s">
        <v>719</v>
      </c>
      <c r="O78" s="4">
        <v>0</v>
      </c>
    </row>
    <row r="79" spans="1:15" x14ac:dyDescent="0.25">
      <c r="A79" s="6">
        <v>44800</v>
      </c>
      <c r="B79" t="s">
        <v>999</v>
      </c>
      <c r="C79" s="4">
        <v>1.67</v>
      </c>
      <c r="D79" s="4">
        <v>3.39</v>
      </c>
      <c r="E79" s="4">
        <v>5.64</v>
      </c>
      <c r="F79" s="4">
        <v>3.71</v>
      </c>
      <c r="G79" s="4">
        <v>1.93</v>
      </c>
      <c r="H79" s="4">
        <v>1.75</v>
      </c>
      <c r="I79" s="4">
        <v>1.69</v>
      </c>
      <c r="J79" s="12" t="s">
        <v>15</v>
      </c>
      <c r="L79" s="4" t="s">
        <v>20</v>
      </c>
      <c r="M79" s="4">
        <v>25</v>
      </c>
      <c r="N79" s="4" t="s">
        <v>265</v>
      </c>
      <c r="O79" s="4">
        <v>0</v>
      </c>
    </row>
    <row r="80" spans="1:15" x14ac:dyDescent="0.25">
      <c r="A80" s="6">
        <v>44800</v>
      </c>
      <c r="B80" t="s">
        <v>1000</v>
      </c>
      <c r="C80" s="4">
        <v>2.92</v>
      </c>
      <c r="D80" s="4">
        <v>3.48</v>
      </c>
      <c r="E80" s="4">
        <v>2.52</v>
      </c>
      <c r="F80" s="4">
        <v>3.58</v>
      </c>
      <c r="G80" s="4">
        <v>1.97</v>
      </c>
      <c r="H80" s="4">
        <v>1.92</v>
      </c>
      <c r="I80" s="4">
        <v>1.72</v>
      </c>
      <c r="J80" s="12" t="s">
        <v>15</v>
      </c>
      <c r="L80" s="4" t="s">
        <v>28</v>
      </c>
      <c r="M80" s="4">
        <v>63</v>
      </c>
      <c r="N80" s="4" t="s">
        <v>92</v>
      </c>
      <c r="O80" s="4">
        <v>2.5</v>
      </c>
    </row>
    <row r="81" spans="1:15" x14ac:dyDescent="0.25">
      <c r="A81" s="6">
        <v>44800</v>
      </c>
      <c r="B81" t="s">
        <v>1001</v>
      </c>
      <c r="C81" s="4">
        <v>3.42</v>
      </c>
      <c r="D81" s="4">
        <v>3.36</v>
      </c>
      <c r="E81" s="4">
        <v>2.2599999999999998</v>
      </c>
      <c r="F81" s="4">
        <v>3.63</v>
      </c>
      <c r="G81" s="4">
        <v>1.95</v>
      </c>
      <c r="H81" s="4">
        <v>1.92</v>
      </c>
      <c r="I81" s="4">
        <v>1.71</v>
      </c>
      <c r="J81" s="12" t="s">
        <v>15</v>
      </c>
      <c r="L81" s="4" t="s">
        <v>21</v>
      </c>
      <c r="M81" s="4">
        <v>54</v>
      </c>
      <c r="N81" s="4" t="s">
        <v>719</v>
      </c>
      <c r="O81" s="4">
        <v>0</v>
      </c>
    </row>
    <row r="82" spans="1:15" x14ac:dyDescent="0.25">
      <c r="A82" s="6">
        <v>44800</v>
      </c>
      <c r="B82" t="s">
        <v>1002</v>
      </c>
      <c r="C82" s="4">
        <v>1.83</v>
      </c>
      <c r="D82" s="4">
        <v>3.5</v>
      </c>
      <c r="E82" s="4">
        <v>4.93</v>
      </c>
      <c r="F82" s="4">
        <v>2.94</v>
      </c>
      <c r="G82" s="4">
        <v>2.29</v>
      </c>
      <c r="H82" s="4">
        <v>1.66</v>
      </c>
      <c r="I82" s="4">
        <v>2.0099999999999998</v>
      </c>
      <c r="J82" s="12" t="s">
        <v>15</v>
      </c>
      <c r="L82" s="4" t="s">
        <v>25</v>
      </c>
      <c r="M82" s="4">
        <v>55</v>
      </c>
      <c r="N82" s="4" t="s">
        <v>384</v>
      </c>
      <c r="O82" s="4">
        <v>1.97</v>
      </c>
    </row>
    <row r="83" spans="1:15" x14ac:dyDescent="0.25">
      <c r="A83" s="6">
        <v>44800</v>
      </c>
      <c r="B83" t="s">
        <v>1003</v>
      </c>
      <c r="C83" s="4">
        <v>404</v>
      </c>
      <c r="D83" s="4">
        <v>404</v>
      </c>
      <c r="E83" s="4">
        <v>404</v>
      </c>
      <c r="F83" s="4">
        <v>404</v>
      </c>
      <c r="G83" s="4">
        <v>404</v>
      </c>
      <c r="H83" s="4">
        <v>404</v>
      </c>
      <c r="I83" s="4">
        <v>404</v>
      </c>
      <c r="J83" s="12" t="s">
        <v>15</v>
      </c>
      <c r="L83" s="4">
        <v>404</v>
      </c>
      <c r="M83" s="4">
        <v>21</v>
      </c>
      <c r="N83" s="4" t="s">
        <v>384</v>
      </c>
      <c r="O83" s="4">
        <v>1.87</v>
      </c>
    </row>
    <row r="84" spans="1:15" x14ac:dyDescent="0.25">
      <c r="A84" s="6">
        <v>44800</v>
      </c>
      <c r="B84" t="s">
        <v>1004</v>
      </c>
      <c r="C84" s="4">
        <v>2.4300000000000002</v>
      </c>
      <c r="D84" s="4">
        <v>3.27</v>
      </c>
      <c r="E84" s="4">
        <v>3.17</v>
      </c>
      <c r="F84" s="4">
        <v>3.02</v>
      </c>
      <c r="G84" s="4">
        <v>2.25</v>
      </c>
      <c r="H84" s="4">
        <v>1.68</v>
      </c>
      <c r="I84" s="4">
        <v>1.97</v>
      </c>
      <c r="J84" s="12" t="s">
        <v>15</v>
      </c>
      <c r="L84" s="4" t="s">
        <v>23</v>
      </c>
      <c r="M84" s="4">
        <v>34</v>
      </c>
      <c r="N84" s="4" t="s">
        <v>384</v>
      </c>
      <c r="O84" s="4">
        <v>2.67</v>
      </c>
    </row>
    <row r="85" spans="1:15" x14ac:dyDescent="0.25">
      <c r="A85" s="6">
        <v>44800</v>
      </c>
      <c r="B85" t="s">
        <v>1005</v>
      </c>
      <c r="C85" s="4">
        <v>3.47</v>
      </c>
      <c r="D85" s="4">
        <v>3.26</v>
      </c>
      <c r="E85" s="4">
        <v>2.31</v>
      </c>
      <c r="F85" s="4">
        <v>3.05</v>
      </c>
      <c r="G85" s="4">
        <v>2.2200000000000002</v>
      </c>
      <c r="H85" s="4">
        <v>1.71</v>
      </c>
      <c r="I85" s="4">
        <v>1.95</v>
      </c>
      <c r="J85" s="12" t="s">
        <v>15</v>
      </c>
      <c r="L85" s="4" t="s">
        <v>310</v>
      </c>
      <c r="M85" s="4">
        <v>66</v>
      </c>
      <c r="N85" s="4" t="s">
        <v>92</v>
      </c>
      <c r="O85" s="4">
        <v>1</v>
      </c>
    </row>
    <row r="86" spans="1:15" x14ac:dyDescent="0.25">
      <c r="A86" s="6">
        <v>44801</v>
      </c>
      <c r="B86" t="s">
        <v>1006</v>
      </c>
      <c r="C86" s="4">
        <v>3.48</v>
      </c>
      <c r="D86" s="4">
        <v>3.05</v>
      </c>
      <c r="E86" s="4">
        <v>2.39</v>
      </c>
      <c r="F86" s="4">
        <v>2.4900000000000002</v>
      </c>
      <c r="G86" s="4">
        <v>2.7</v>
      </c>
      <c r="H86" s="4">
        <v>1.5</v>
      </c>
      <c r="I86" s="4">
        <v>2.35</v>
      </c>
      <c r="J86" s="12" t="s">
        <v>15</v>
      </c>
      <c r="L86" s="4" t="s">
        <v>28</v>
      </c>
      <c r="M86" s="4">
        <v>24</v>
      </c>
      <c r="N86" s="4" t="s">
        <v>384</v>
      </c>
      <c r="O86" s="4">
        <v>2.33</v>
      </c>
    </row>
    <row r="87" spans="1:15" x14ac:dyDescent="0.25">
      <c r="A87" s="6">
        <v>44801</v>
      </c>
      <c r="B87" t="s">
        <v>1007</v>
      </c>
      <c r="C87" s="4">
        <v>2.34</v>
      </c>
      <c r="D87" s="4">
        <v>2.88</v>
      </c>
      <c r="E87" s="4">
        <v>3.84</v>
      </c>
      <c r="F87" s="4">
        <v>2.36</v>
      </c>
      <c r="G87" s="4">
        <v>2.92</v>
      </c>
      <c r="H87" s="4">
        <v>1.43</v>
      </c>
      <c r="I87" s="4">
        <v>2.56</v>
      </c>
      <c r="J87" s="12" t="s">
        <v>15</v>
      </c>
      <c r="L87" s="4" t="s">
        <v>29</v>
      </c>
      <c r="M87" s="4">
        <v>65</v>
      </c>
      <c r="N87" s="4" t="s">
        <v>601</v>
      </c>
      <c r="O87" s="4">
        <v>1.5</v>
      </c>
    </row>
    <row r="88" spans="1:15" x14ac:dyDescent="0.25">
      <c r="A88" s="6">
        <v>44801</v>
      </c>
      <c r="B88" t="s">
        <v>1008</v>
      </c>
      <c r="C88" s="4">
        <v>3.19</v>
      </c>
      <c r="D88" s="4">
        <v>3.14</v>
      </c>
      <c r="E88" s="4">
        <v>2.46</v>
      </c>
      <c r="F88" s="4">
        <v>2.94</v>
      </c>
      <c r="G88" s="4">
        <v>2.29</v>
      </c>
      <c r="H88" s="4">
        <v>1.72</v>
      </c>
      <c r="I88" s="4">
        <v>2.0099999999999998</v>
      </c>
      <c r="J88" s="12" t="s">
        <v>15</v>
      </c>
      <c r="L88" s="4" t="s">
        <v>21</v>
      </c>
      <c r="M88" s="4">
        <v>51</v>
      </c>
      <c r="N88" s="4" t="s">
        <v>601</v>
      </c>
      <c r="O88" s="4">
        <v>2.4500000000000002</v>
      </c>
    </row>
    <row r="89" spans="1:15" x14ac:dyDescent="0.25">
      <c r="A89" s="6">
        <v>44801</v>
      </c>
      <c r="B89" t="s">
        <v>1009</v>
      </c>
      <c r="C89" s="4">
        <v>2.25</v>
      </c>
      <c r="D89" s="4">
        <v>2.96</v>
      </c>
      <c r="E89" s="4">
        <v>3.96</v>
      </c>
      <c r="F89" s="4">
        <v>2.41</v>
      </c>
      <c r="G89" s="4">
        <v>2.81</v>
      </c>
      <c r="H89" s="4">
        <v>1.46</v>
      </c>
      <c r="I89" s="4">
        <v>2.46</v>
      </c>
      <c r="J89" s="12" t="s">
        <v>15</v>
      </c>
      <c r="L89" s="4" t="s">
        <v>21</v>
      </c>
      <c r="M89" s="4">
        <v>69</v>
      </c>
      <c r="N89" s="4" t="s">
        <v>787</v>
      </c>
      <c r="O89" s="4">
        <v>0</v>
      </c>
    </row>
    <row r="90" spans="1:15" x14ac:dyDescent="0.25">
      <c r="A90" s="6">
        <v>44801</v>
      </c>
      <c r="B90" t="s">
        <v>1010</v>
      </c>
      <c r="C90" s="4">
        <v>3.24</v>
      </c>
      <c r="D90" s="4">
        <v>2.77</v>
      </c>
      <c r="E90" s="4">
        <v>2.68</v>
      </c>
      <c r="F90" s="4">
        <v>2.61</v>
      </c>
      <c r="G90" s="4">
        <v>2.58</v>
      </c>
      <c r="H90" s="4">
        <v>1.52</v>
      </c>
      <c r="I90" s="4">
        <v>2.2400000000000002</v>
      </c>
      <c r="J90" s="12" t="s">
        <v>15</v>
      </c>
      <c r="L90" s="4" t="s">
        <v>311</v>
      </c>
      <c r="M90" s="4">
        <v>39</v>
      </c>
      <c r="N90" s="4" t="s">
        <v>555</v>
      </c>
      <c r="O90" s="4">
        <v>0</v>
      </c>
    </row>
    <row r="91" spans="1:15" x14ac:dyDescent="0.25">
      <c r="A91" s="6">
        <v>44801</v>
      </c>
      <c r="B91" t="s">
        <v>1001</v>
      </c>
      <c r="C91" s="4">
        <v>3.42</v>
      </c>
      <c r="D91" s="4">
        <v>3.36</v>
      </c>
      <c r="E91" s="4">
        <v>2.2599999999999998</v>
      </c>
      <c r="F91" s="4">
        <v>3.63</v>
      </c>
      <c r="G91" s="4">
        <v>1.95</v>
      </c>
      <c r="H91" s="4">
        <v>1.92</v>
      </c>
      <c r="I91" s="4">
        <v>1.71</v>
      </c>
      <c r="J91" s="12" t="s">
        <v>15</v>
      </c>
      <c r="L91" s="4" t="s">
        <v>21</v>
      </c>
      <c r="M91" s="4">
        <v>54</v>
      </c>
      <c r="N91" s="4" t="s">
        <v>719</v>
      </c>
      <c r="O91" s="4">
        <v>0</v>
      </c>
    </row>
    <row r="92" spans="1:15" x14ac:dyDescent="0.25">
      <c r="A92" s="6">
        <v>44803</v>
      </c>
      <c r="B92" t="s">
        <v>1031</v>
      </c>
      <c r="C92" s="4">
        <v>4.0999999999999996</v>
      </c>
      <c r="D92" s="4">
        <v>3.26</v>
      </c>
      <c r="E92" s="4">
        <v>2.02</v>
      </c>
      <c r="F92" s="4">
        <v>3</v>
      </c>
      <c r="G92" s="4">
        <v>2.2000000000000002</v>
      </c>
      <c r="H92" s="4">
        <v>1.69</v>
      </c>
      <c r="I92" s="4">
        <v>1.93</v>
      </c>
      <c r="J92" s="12" t="s">
        <v>15</v>
      </c>
      <c r="L92" s="4" t="s">
        <v>25</v>
      </c>
      <c r="M92" s="4">
        <v>57</v>
      </c>
      <c r="N92" s="4" t="s">
        <v>555</v>
      </c>
      <c r="O92" s="4">
        <v>0</v>
      </c>
    </row>
    <row r="93" spans="1:15" x14ac:dyDescent="0.25">
      <c r="A93" s="6">
        <v>44803</v>
      </c>
      <c r="B93" t="s">
        <v>1032</v>
      </c>
      <c r="C93" s="4">
        <v>2.2200000000000002</v>
      </c>
      <c r="D93" s="4">
        <v>2.86</v>
      </c>
      <c r="E93" s="4">
        <v>4.29</v>
      </c>
      <c r="F93" s="4">
        <v>2.17</v>
      </c>
      <c r="G93" s="4">
        <v>3.29</v>
      </c>
      <c r="H93" s="4">
        <v>1.35</v>
      </c>
      <c r="I93" s="4">
        <v>2.88</v>
      </c>
      <c r="J93" s="12" t="s">
        <v>15</v>
      </c>
      <c r="L93" s="4" t="s">
        <v>20</v>
      </c>
      <c r="M93" s="4">
        <v>61</v>
      </c>
      <c r="N93" s="4" t="s">
        <v>542</v>
      </c>
      <c r="O93" s="4">
        <v>2.4900000000000002</v>
      </c>
    </row>
    <row r="94" spans="1:15" x14ac:dyDescent="0.25">
      <c r="A94" s="6">
        <v>44803</v>
      </c>
      <c r="B94" t="s">
        <v>1033</v>
      </c>
      <c r="C94" s="4">
        <v>2.68</v>
      </c>
      <c r="D94" s="4">
        <v>3.03</v>
      </c>
      <c r="E94" s="4">
        <v>2.82</v>
      </c>
      <c r="F94" s="4">
        <v>2.66</v>
      </c>
      <c r="G94" s="4">
        <v>2.38</v>
      </c>
      <c r="H94" s="4">
        <v>1.56</v>
      </c>
      <c r="I94" s="4">
        <v>2.11</v>
      </c>
      <c r="J94" s="12" t="s">
        <v>15</v>
      </c>
      <c r="L94" s="4" t="s">
        <v>311</v>
      </c>
      <c r="M94" s="4">
        <v>32</v>
      </c>
      <c r="N94" s="4" t="s">
        <v>705</v>
      </c>
      <c r="O94" s="4">
        <v>0</v>
      </c>
    </row>
    <row r="95" spans="1:15" x14ac:dyDescent="0.25">
      <c r="A95" s="6">
        <v>44803</v>
      </c>
      <c r="B95" t="s">
        <v>1034</v>
      </c>
      <c r="C95" s="4">
        <v>5.22</v>
      </c>
      <c r="D95" s="4">
        <v>4.1100000000000003</v>
      </c>
      <c r="E95" s="4">
        <v>1.69</v>
      </c>
      <c r="F95" s="4">
        <v>404</v>
      </c>
      <c r="G95" s="4">
        <v>1.82</v>
      </c>
      <c r="H95" s="4">
        <v>2.08</v>
      </c>
      <c r="I95" s="4">
        <v>1.61</v>
      </c>
      <c r="J95" s="12" t="s">
        <v>15</v>
      </c>
      <c r="L95" s="4" t="s">
        <v>25</v>
      </c>
      <c r="M95" s="4">
        <v>50</v>
      </c>
      <c r="N95" s="4" t="s">
        <v>56</v>
      </c>
      <c r="O95" s="4">
        <v>0</v>
      </c>
    </row>
    <row r="96" spans="1:15" x14ac:dyDescent="0.25">
      <c r="A96" s="6">
        <v>44804</v>
      </c>
      <c r="B96" t="s">
        <v>1035</v>
      </c>
      <c r="C96" s="4">
        <v>3.29</v>
      </c>
      <c r="D96" s="4">
        <v>3.33</v>
      </c>
      <c r="E96" s="4">
        <v>2.4</v>
      </c>
      <c r="F96" s="4">
        <v>3.36</v>
      </c>
      <c r="G96" s="4">
        <v>2.08</v>
      </c>
      <c r="H96" s="4">
        <v>1.84</v>
      </c>
      <c r="I96" s="4">
        <v>1.81</v>
      </c>
      <c r="J96" s="12" t="s">
        <v>15</v>
      </c>
      <c r="L96" s="4" t="s">
        <v>762</v>
      </c>
      <c r="M96" s="4">
        <v>27</v>
      </c>
      <c r="N96" s="4" t="s">
        <v>50</v>
      </c>
      <c r="O96" s="4">
        <v>2.75</v>
      </c>
    </row>
    <row r="97" spans="1:15" x14ac:dyDescent="0.25">
      <c r="A97" s="6">
        <v>44804</v>
      </c>
      <c r="B97" t="s">
        <v>1036</v>
      </c>
      <c r="C97" s="4">
        <v>2.29</v>
      </c>
      <c r="D97" s="4">
        <v>3.14</v>
      </c>
      <c r="E97" s="4">
        <v>3.45</v>
      </c>
      <c r="F97" s="4">
        <v>3.13</v>
      </c>
      <c r="G97" s="4">
        <v>2.1</v>
      </c>
      <c r="H97" s="4">
        <v>1.75</v>
      </c>
      <c r="I97" s="4">
        <v>1.85</v>
      </c>
      <c r="J97" s="12" t="s">
        <v>15</v>
      </c>
      <c r="L97" s="4" t="s">
        <v>25</v>
      </c>
      <c r="M97" s="4">
        <v>25</v>
      </c>
      <c r="N97" s="4" t="s">
        <v>615</v>
      </c>
      <c r="O97" s="4">
        <v>0</v>
      </c>
    </row>
    <row r="98" spans="1:15" x14ac:dyDescent="0.25">
      <c r="A98" s="6">
        <v>44804</v>
      </c>
      <c r="B98" t="s">
        <v>1037</v>
      </c>
      <c r="C98" s="4">
        <v>3.17</v>
      </c>
      <c r="D98" s="4">
        <v>3.28</v>
      </c>
      <c r="E98" s="4">
        <v>2.36</v>
      </c>
      <c r="F98" s="4">
        <v>3.66</v>
      </c>
      <c r="G98" s="4">
        <v>1.92</v>
      </c>
      <c r="H98" s="4">
        <v>1.92</v>
      </c>
      <c r="I98" s="4">
        <v>1.68</v>
      </c>
      <c r="J98" s="12" t="s">
        <v>15</v>
      </c>
      <c r="L98" s="4" t="s">
        <v>27</v>
      </c>
      <c r="M98" s="4">
        <v>16</v>
      </c>
      <c r="N98" s="4" t="s">
        <v>555</v>
      </c>
      <c r="O98" s="4">
        <v>0</v>
      </c>
    </row>
    <row r="99" spans="1:15" x14ac:dyDescent="0.25">
      <c r="A99" s="6">
        <v>44804</v>
      </c>
      <c r="B99" s="4" t="s">
        <v>1038</v>
      </c>
      <c r="C99" s="4">
        <v>2.25</v>
      </c>
      <c r="D99" s="4">
        <v>3.26</v>
      </c>
      <c r="E99" s="4">
        <v>3.55</v>
      </c>
      <c r="F99" s="4">
        <v>3.21</v>
      </c>
      <c r="G99" s="4">
        <v>2.06</v>
      </c>
      <c r="H99" s="4">
        <v>1.81</v>
      </c>
      <c r="I99" s="4">
        <v>1.83</v>
      </c>
      <c r="J99" s="12" t="s">
        <v>15</v>
      </c>
      <c r="L99" s="4" t="s">
        <v>23</v>
      </c>
      <c r="M99" s="4">
        <v>24</v>
      </c>
      <c r="N99" s="4" t="s">
        <v>16</v>
      </c>
      <c r="O99" s="4">
        <v>2.4900000000000002</v>
      </c>
    </row>
    <row r="100" spans="1:15" x14ac:dyDescent="0.25">
      <c r="A100" s="6">
        <v>44804</v>
      </c>
      <c r="B100" s="4" t="s">
        <v>1039</v>
      </c>
      <c r="C100" s="4">
        <v>3.27</v>
      </c>
      <c r="D100" s="4">
        <v>3.41</v>
      </c>
      <c r="E100" s="4">
        <v>2.25</v>
      </c>
      <c r="F100" s="4">
        <v>3.65</v>
      </c>
      <c r="G100" s="4">
        <v>1.85</v>
      </c>
      <c r="H100" s="4">
        <v>1.99</v>
      </c>
      <c r="I100" s="4">
        <v>1.64</v>
      </c>
      <c r="J100" s="12" t="s">
        <v>15</v>
      </c>
      <c r="L100" s="4" t="s">
        <v>25</v>
      </c>
      <c r="M100" s="4">
        <v>53</v>
      </c>
      <c r="N100" s="4" t="s">
        <v>615</v>
      </c>
      <c r="O100" s="4">
        <v>0</v>
      </c>
    </row>
    <row r="101" spans="1:15" x14ac:dyDescent="0.25">
      <c r="A101" s="6">
        <v>44804</v>
      </c>
      <c r="B101" s="4" t="s">
        <v>1040</v>
      </c>
      <c r="C101" s="4">
        <v>2.11</v>
      </c>
      <c r="D101" s="4">
        <v>3.53</v>
      </c>
      <c r="E101" s="4">
        <v>3.68</v>
      </c>
      <c r="F101" s="4">
        <v>3.64</v>
      </c>
      <c r="G101" s="4">
        <v>1.96</v>
      </c>
      <c r="H101" s="4">
        <v>1.93</v>
      </c>
      <c r="I101" s="4">
        <v>1.71</v>
      </c>
      <c r="J101" s="12" t="s">
        <v>15</v>
      </c>
      <c r="L101" s="4" t="s">
        <v>24</v>
      </c>
      <c r="M101" s="4">
        <v>29</v>
      </c>
      <c r="N101" s="4" t="s">
        <v>92</v>
      </c>
      <c r="O101" s="4">
        <v>1.67</v>
      </c>
    </row>
    <row r="102" spans="1:15" x14ac:dyDescent="0.25">
      <c r="A102" s="74">
        <v>44782</v>
      </c>
      <c r="B102" s="75" t="s">
        <v>1023</v>
      </c>
      <c r="C102" s="4">
        <v>2.19</v>
      </c>
      <c r="D102" s="4">
        <v>2.95</v>
      </c>
      <c r="E102" s="4">
        <v>4.2</v>
      </c>
      <c r="F102" s="4">
        <v>2.42</v>
      </c>
      <c r="G102" s="4">
        <v>2.84</v>
      </c>
      <c r="H102" s="4">
        <v>1.45</v>
      </c>
      <c r="I102" s="4">
        <v>2.4900000000000002</v>
      </c>
      <c r="J102" s="12" t="s">
        <v>15</v>
      </c>
      <c r="L102" s="4" t="s">
        <v>20</v>
      </c>
      <c r="M102" s="4">
        <v>64</v>
      </c>
      <c r="N102" s="76" t="s">
        <v>542</v>
      </c>
      <c r="O102" s="4">
        <v>1.86</v>
      </c>
    </row>
    <row r="103" spans="1:15" x14ac:dyDescent="0.25">
      <c r="A103" s="74">
        <v>44783</v>
      </c>
      <c r="B103" s="75" t="s">
        <v>1024</v>
      </c>
      <c r="C103" s="4">
        <v>2.4</v>
      </c>
      <c r="D103" s="4">
        <v>2.9</v>
      </c>
      <c r="E103" s="4">
        <v>3.68</v>
      </c>
      <c r="F103" s="4">
        <v>2.3199999999999998</v>
      </c>
      <c r="G103" s="4">
        <v>2.9</v>
      </c>
      <c r="H103" s="4">
        <v>1.43</v>
      </c>
      <c r="I103" s="4">
        <v>2.5499999999999998</v>
      </c>
      <c r="J103" s="12" t="s">
        <v>15</v>
      </c>
      <c r="L103" s="4" t="s">
        <v>312</v>
      </c>
      <c r="M103" s="4">
        <v>22</v>
      </c>
      <c r="N103" s="76" t="s">
        <v>628</v>
      </c>
      <c r="O103" s="4">
        <v>2.0499999999999998</v>
      </c>
    </row>
    <row r="104" spans="1:15" x14ac:dyDescent="0.25">
      <c r="A104" s="74">
        <v>44783</v>
      </c>
      <c r="B104" s="75" t="s">
        <v>1025</v>
      </c>
      <c r="C104" s="4">
        <v>1.85</v>
      </c>
      <c r="D104" s="4">
        <v>3.3</v>
      </c>
      <c r="E104" s="4">
        <v>5.15</v>
      </c>
      <c r="F104" s="4">
        <v>2.5299999999999998</v>
      </c>
      <c r="G104" s="4">
        <v>2.69</v>
      </c>
      <c r="H104" s="4">
        <v>1.5</v>
      </c>
      <c r="I104" s="4">
        <v>2.34</v>
      </c>
      <c r="J104" s="12" t="s">
        <v>15</v>
      </c>
      <c r="L104" s="4" t="s">
        <v>29</v>
      </c>
      <c r="M104" s="4">
        <v>52</v>
      </c>
      <c r="N104" s="76" t="s">
        <v>628</v>
      </c>
      <c r="O104" s="4">
        <v>2.16</v>
      </c>
    </row>
    <row r="105" spans="1:15" x14ac:dyDescent="0.25">
      <c r="A105" s="74">
        <v>44783</v>
      </c>
      <c r="B105" s="75" t="s">
        <v>1026</v>
      </c>
      <c r="C105" s="4">
        <v>2.5499999999999998</v>
      </c>
      <c r="D105" s="4">
        <v>3</v>
      </c>
      <c r="E105" s="4">
        <v>3.26</v>
      </c>
      <c r="F105" s="4">
        <v>2.61</v>
      </c>
      <c r="G105" s="4">
        <v>2.58</v>
      </c>
      <c r="H105" s="4">
        <v>1.54</v>
      </c>
      <c r="I105" s="4">
        <v>2.25</v>
      </c>
      <c r="J105" s="12" t="s">
        <v>15</v>
      </c>
      <c r="L105" s="4" t="s">
        <v>25</v>
      </c>
      <c r="M105" s="4">
        <v>72</v>
      </c>
      <c r="N105" s="76" t="s">
        <v>542</v>
      </c>
      <c r="O105" s="4">
        <v>2.58</v>
      </c>
    </row>
    <row r="106" spans="1:15" x14ac:dyDescent="0.25">
      <c r="A106" s="74">
        <v>44785</v>
      </c>
      <c r="B106" s="75" t="s">
        <v>1027</v>
      </c>
      <c r="C106" s="4">
        <v>2.36</v>
      </c>
      <c r="D106" s="4">
        <v>2.88</v>
      </c>
      <c r="E106" s="4">
        <v>3.81</v>
      </c>
      <c r="F106" s="4">
        <v>2.14</v>
      </c>
      <c r="G106" s="4">
        <v>3.02</v>
      </c>
      <c r="H106" s="4">
        <v>1.4</v>
      </c>
      <c r="I106" s="4">
        <v>2.69</v>
      </c>
      <c r="J106" s="12" t="s">
        <v>15</v>
      </c>
      <c r="L106" s="4" t="s">
        <v>29</v>
      </c>
      <c r="M106" s="4">
        <v>71</v>
      </c>
      <c r="N106" s="76" t="s">
        <v>542</v>
      </c>
      <c r="O106" s="4">
        <v>1.58</v>
      </c>
    </row>
    <row r="107" spans="1:15" x14ac:dyDescent="0.25">
      <c r="A107" s="74">
        <v>44787</v>
      </c>
      <c r="B107" s="75" t="s">
        <v>1028</v>
      </c>
      <c r="C107" s="4">
        <v>2.17</v>
      </c>
      <c r="D107" s="4">
        <v>2.99</v>
      </c>
      <c r="E107" s="4">
        <v>4.18</v>
      </c>
      <c r="F107" s="4">
        <v>2.5099999999999998</v>
      </c>
      <c r="G107" s="4">
        <v>2.68</v>
      </c>
      <c r="H107" s="4">
        <v>1.51</v>
      </c>
      <c r="I107" s="4">
        <v>2.68</v>
      </c>
      <c r="J107" s="12" t="s">
        <v>15</v>
      </c>
      <c r="L107" s="4" t="s">
        <v>313</v>
      </c>
      <c r="M107" s="4">
        <v>57</v>
      </c>
      <c r="N107" s="76" t="s">
        <v>628</v>
      </c>
      <c r="O107" s="4">
        <v>2.13</v>
      </c>
    </row>
    <row r="108" spans="1:15" x14ac:dyDescent="0.25">
      <c r="A108" s="74">
        <v>44792</v>
      </c>
      <c r="B108" s="75" t="s">
        <v>1029</v>
      </c>
      <c r="C108" s="4">
        <v>2.36</v>
      </c>
      <c r="D108" s="4">
        <v>3.04</v>
      </c>
      <c r="E108" s="4">
        <v>3.57</v>
      </c>
      <c r="F108" s="4">
        <v>2.4</v>
      </c>
      <c r="G108" s="4">
        <v>2.8</v>
      </c>
      <c r="H108" s="4">
        <v>1.47</v>
      </c>
      <c r="I108" s="4">
        <v>2.44</v>
      </c>
      <c r="J108" s="12" t="s">
        <v>15</v>
      </c>
      <c r="L108" s="4" t="s">
        <v>19</v>
      </c>
      <c r="M108" s="4">
        <v>82</v>
      </c>
      <c r="N108" s="76" t="s">
        <v>542</v>
      </c>
      <c r="O108" s="4">
        <v>2.16</v>
      </c>
    </row>
    <row r="109" spans="1:15" x14ac:dyDescent="0.25">
      <c r="A109" s="74">
        <v>44799</v>
      </c>
      <c r="B109" s="75" t="s">
        <v>1030</v>
      </c>
      <c r="C109" s="4">
        <v>2.36</v>
      </c>
      <c r="D109" s="4">
        <v>2.8</v>
      </c>
      <c r="E109" s="4">
        <v>3.96</v>
      </c>
      <c r="F109" s="4">
        <v>2.17</v>
      </c>
      <c r="G109" s="4">
        <v>3.26</v>
      </c>
      <c r="H109" s="4">
        <v>1.36</v>
      </c>
      <c r="I109" s="4">
        <v>2.87</v>
      </c>
      <c r="J109" s="12" t="s">
        <v>15</v>
      </c>
      <c r="L109" s="4" t="s">
        <v>28</v>
      </c>
      <c r="M109" s="4">
        <v>73</v>
      </c>
      <c r="N109" s="76" t="s">
        <v>542</v>
      </c>
      <c r="O109" s="4">
        <v>1.63</v>
      </c>
    </row>
  </sheetData>
  <conditionalFormatting sqref="K1:K2">
    <cfRule type="cellIs" dxfId="14" priority="1" operator="equal">
      <formula>"NOT INVEST"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16"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35.5703125" bestFit="1" customWidth="1"/>
    <col min="3" max="3" width="7" bestFit="1" customWidth="1"/>
    <col min="4" max="4" width="23.28515625" bestFit="1" customWidth="1"/>
    <col min="5" max="5" width="9.140625" style="34"/>
    <col min="6" max="6" width="10.28515625" bestFit="1" customWidth="1"/>
    <col min="7" max="7" width="11" bestFit="1" customWidth="1"/>
    <col min="9" max="9" width="30.855468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">
        <v>44779</v>
      </c>
      <c r="B2" t="s">
        <v>931</v>
      </c>
      <c r="C2" s="51">
        <v>1.85</v>
      </c>
      <c r="D2" s="51"/>
      <c r="E2" s="55" t="s">
        <v>33</v>
      </c>
      <c r="F2" s="57">
        <v>0</v>
      </c>
      <c r="G2" s="57">
        <f>(F2-D$27)</f>
        <v>-450</v>
      </c>
      <c r="H2" s="51" t="s">
        <v>28</v>
      </c>
      <c r="I2" s="4" t="s">
        <v>16</v>
      </c>
    </row>
    <row r="3" spans="1:9" ht="15.75" x14ac:dyDescent="0.25">
      <c r="A3" s="6">
        <v>44781</v>
      </c>
      <c r="B3" t="s">
        <v>943</v>
      </c>
      <c r="C3" s="33">
        <v>1.8</v>
      </c>
      <c r="D3" s="51" t="s">
        <v>15</v>
      </c>
      <c r="E3" s="42" t="s">
        <v>34</v>
      </c>
      <c r="F3" s="57">
        <v>0</v>
      </c>
      <c r="G3" s="57">
        <v>0</v>
      </c>
      <c r="H3" s="33" t="s">
        <v>21</v>
      </c>
      <c r="I3" s="4" t="s">
        <v>702</v>
      </c>
    </row>
    <row r="4" spans="1:9" ht="15.75" x14ac:dyDescent="0.25">
      <c r="A4" s="6">
        <v>44785</v>
      </c>
      <c r="B4" t="s">
        <v>950</v>
      </c>
      <c r="C4" s="33">
        <v>1.85</v>
      </c>
      <c r="D4" s="51" t="s">
        <v>15</v>
      </c>
      <c r="E4" s="13" t="s">
        <v>34</v>
      </c>
      <c r="F4" s="57">
        <f t="shared" ref="F4:F10" si="0">C4*D$27</f>
        <v>832.5</v>
      </c>
      <c r="G4" s="57">
        <f t="shared" ref="G4:G12" si="1">(F4-D$27)</f>
        <v>382.5</v>
      </c>
      <c r="H4" s="4" t="s">
        <v>20</v>
      </c>
      <c r="I4" s="4" t="s">
        <v>702</v>
      </c>
    </row>
    <row r="5" spans="1:9" ht="15.75" x14ac:dyDescent="0.25">
      <c r="A5" s="6">
        <v>44786</v>
      </c>
      <c r="B5" t="s">
        <v>953</v>
      </c>
      <c r="C5" s="12">
        <v>1.98</v>
      </c>
      <c r="D5" s="79" t="s">
        <v>15</v>
      </c>
      <c r="E5" s="24" t="s">
        <v>33</v>
      </c>
      <c r="F5" s="57">
        <f t="shared" si="0"/>
        <v>891</v>
      </c>
      <c r="G5" s="57">
        <f t="shared" si="1"/>
        <v>441</v>
      </c>
      <c r="H5" s="38" t="s">
        <v>316</v>
      </c>
      <c r="I5" s="4" t="s">
        <v>16</v>
      </c>
    </row>
    <row r="6" spans="1:9" ht="15.75" x14ac:dyDescent="0.25">
      <c r="A6" s="6">
        <v>44786</v>
      </c>
      <c r="B6" s="22" t="s">
        <v>955</v>
      </c>
      <c r="C6" s="12">
        <v>1.57</v>
      </c>
      <c r="D6" s="79" t="s">
        <v>15</v>
      </c>
      <c r="E6" s="24" t="s">
        <v>33</v>
      </c>
      <c r="F6" s="57">
        <f t="shared" si="0"/>
        <v>706.5</v>
      </c>
      <c r="G6" s="57">
        <f t="shared" si="1"/>
        <v>256.5</v>
      </c>
      <c r="H6" s="38" t="s">
        <v>766</v>
      </c>
      <c r="I6" s="4" t="s">
        <v>16</v>
      </c>
    </row>
    <row r="7" spans="1:9" ht="15.75" x14ac:dyDescent="0.25">
      <c r="A7" s="6">
        <v>44789</v>
      </c>
      <c r="B7" t="s">
        <v>965</v>
      </c>
      <c r="C7" s="33">
        <v>1.98</v>
      </c>
      <c r="D7" s="51" t="s">
        <v>15</v>
      </c>
      <c r="E7" s="13" t="s">
        <v>33</v>
      </c>
      <c r="F7" s="57">
        <f t="shared" si="0"/>
        <v>891</v>
      </c>
      <c r="G7" s="57">
        <f t="shared" si="1"/>
        <v>441</v>
      </c>
      <c r="H7" s="4" t="s">
        <v>26</v>
      </c>
      <c r="I7" s="4" t="s">
        <v>58</v>
      </c>
    </row>
    <row r="8" spans="1:9" ht="15.75" x14ac:dyDescent="0.25">
      <c r="A8" s="6">
        <v>44793</v>
      </c>
      <c r="B8" t="s">
        <v>976</v>
      </c>
      <c r="C8" s="33">
        <v>1.84</v>
      </c>
      <c r="D8" s="51" t="s">
        <v>15</v>
      </c>
      <c r="E8" s="13" t="s">
        <v>33</v>
      </c>
      <c r="F8" s="57">
        <f t="shared" si="0"/>
        <v>828</v>
      </c>
      <c r="G8" s="57">
        <f t="shared" si="1"/>
        <v>378</v>
      </c>
      <c r="H8" s="4" t="s">
        <v>312</v>
      </c>
      <c r="I8" s="4" t="s">
        <v>16</v>
      </c>
    </row>
    <row r="9" spans="1:9" ht="15.75" x14ac:dyDescent="0.25">
      <c r="A9" s="6">
        <v>44793</v>
      </c>
      <c r="B9" t="s">
        <v>982</v>
      </c>
      <c r="C9" s="33">
        <v>1.95</v>
      </c>
      <c r="D9" s="51" t="s">
        <v>15</v>
      </c>
      <c r="E9" s="13" t="s">
        <v>34</v>
      </c>
      <c r="F9" s="57">
        <f t="shared" si="0"/>
        <v>877.5</v>
      </c>
      <c r="G9" s="57">
        <f t="shared" si="1"/>
        <v>427.5</v>
      </c>
      <c r="H9" s="4" t="s">
        <v>20</v>
      </c>
      <c r="I9" s="4" t="s">
        <v>702</v>
      </c>
    </row>
    <row r="10" spans="1:9" ht="15.75" x14ac:dyDescent="0.25">
      <c r="A10" s="6">
        <v>44800</v>
      </c>
      <c r="B10" t="s">
        <v>997</v>
      </c>
      <c r="C10" s="90">
        <v>1.88</v>
      </c>
      <c r="D10" s="51" t="s">
        <v>15</v>
      </c>
      <c r="E10" s="13" t="s">
        <v>33</v>
      </c>
      <c r="F10" s="57">
        <f t="shared" si="0"/>
        <v>846</v>
      </c>
      <c r="G10" s="57">
        <f t="shared" si="1"/>
        <v>396</v>
      </c>
      <c r="H10" s="4" t="s">
        <v>25</v>
      </c>
      <c r="I10" s="4" t="s">
        <v>60</v>
      </c>
    </row>
    <row r="11" spans="1:9" ht="15.75" x14ac:dyDescent="0.25">
      <c r="A11" s="6">
        <v>44800</v>
      </c>
      <c r="B11" t="s">
        <v>1000</v>
      </c>
      <c r="C11" s="33">
        <v>1.49</v>
      </c>
      <c r="D11" s="51" t="s">
        <v>15</v>
      </c>
      <c r="E11" s="11" t="s">
        <v>1464</v>
      </c>
      <c r="F11" s="57">
        <v>0</v>
      </c>
      <c r="G11" s="57">
        <f t="shared" si="1"/>
        <v>-450</v>
      </c>
      <c r="H11" s="4" t="s">
        <v>28</v>
      </c>
      <c r="I11" s="4" t="s">
        <v>60</v>
      </c>
    </row>
    <row r="12" spans="1:9" ht="15.75" x14ac:dyDescent="0.25">
      <c r="A12" s="6">
        <v>44804</v>
      </c>
      <c r="B12" s="4" t="s">
        <v>1040</v>
      </c>
      <c r="C12" s="33">
        <v>1.48</v>
      </c>
      <c r="D12" s="51" t="s">
        <v>15</v>
      </c>
      <c r="E12" s="13" t="s">
        <v>1464</v>
      </c>
      <c r="F12" s="57">
        <f>C12*D$27</f>
        <v>666</v>
      </c>
      <c r="G12" s="57">
        <f t="shared" si="1"/>
        <v>216</v>
      </c>
      <c r="H12" s="4" t="s">
        <v>24</v>
      </c>
      <c r="I12" s="4" t="s">
        <v>60</v>
      </c>
    </row>
    <row r="13" spans="1:9" ht="15.75" x14ac:dyDescent="0.25">
      <c r="A13" s="6"/>
      <c r="B13" s="4"/>
      <c r="C13" s="33"/>
      <c r="D13" s="51"/>
      <c r="E13" s="13"/>
      <c r="F13" s="57"/>
      <c r="G13" s="57"/>
      <c r="H13" s="4"/>
      <c r="I13" s="4"/>
    </row>
    <row r="14" spans="1:9" ht="15.75" x14ac:dyDescent="0.25">
      <c r="A14" s="6"/>
      <c r="B14" s="4"/>
      <c r="C14" s="33"/>
      <c r="D14" s="99" t="s">
        <v>1482</v>
      </c>
      <c r="E14" s="13"/>
      <c r="F14" s="57"/>
      <c r="G14" s="57"/>
      <c r="H14" s="4"/>
      <c r="I14" s="4"/>
    </row>
    <row r="15" spans="1:9" x14ac:dyDescent="0.25">
      <c r="C15" s="33"/>
      <c r="D15" s="34"/>
      <c r="E15" s="33"/>
      <c r="F15" s="34"/>
      <c r="G15" s="34"/>
      <c r="H15" s="33"/>
    </row>
    <row r="16" spans="1:9" x14ac:dyDescent="0.25">
      <c r="B16" s="4" t="s">
        <v>35</v>
      </c>
      <c r="C16" s="4"/>
      <c r="D16" s="26">
        <f>COUNT(C2:C14)</f>
        <v>11</v>
      </c>
      <c r="E16" s="33"/>
      <c r="F16" s="34"/>
      <c r="G16" s="34"/>
      <c r="H16" s="33"/>
    </row>
    <row r="17" spans="2:8" x14ac:dyDescent="0.25">
      <c r="B17" s="4" t="s">
        <v>36</v>
      </c>
      <c r="C17" s="4"/>
      <c r="D17" s="11">
        <v>2</v>
      </c>
      <c r="E17" s="33"/>
      <c r="F17" s="34"/>
      <c r="G17" s="34"/>
      <c r="H17" s="33"/>
    </row>
    <row r="18" spans="2:8" x14ac:dyDescent="0.25">
      <c r="B18" s="4" t="s">
        <v>37</v>
      </c>
      <c r="C18" s="4"/>
      <c r="D18" s="13">
        <f>D16-D17</f>
        <v>9</v>
      </c>
      <c r="E18" s="33"/>
      <c r="F18" s="34"/>
      <c r="G18" s="34"/>
      <c r="H18" s="33"/>
    </row>
    <row r="19" spans="2:8" x14ac:dyDescent="0.25">
      <c r="B19" s="4" t="s">
        <v>38</v>
      </c>
      <c r="C19" s="4"/>
      <c r="D19" s="4">
        <f>D18/D16*100</f>
        <v>81.818181818181827</v>
      </c>
      <c r="E19" s="33"/>
      <c r="F19" s="34"/>
      <c r="G19" s="34"/>
      <c r="H19" s="33"/>
    </row>
    <row r="20" spans="2:8" x14ac:dyDescent="0.25">
      <c r="B20" s="4" t="s">
        <v>39</v>
      </c>
      <c r="C20" s="4"/>
      <c r="D20" s="4">
        <f>1/D21*100</f>
        <v>55.92272496187087</v>
      </c>
      <c r="E20" s="33"/>
      <c r="F20" s="34"/>
      <c r="G20" s="34"/>
      <c r="H20" s="33"/>
    </row>
    <row r="21" spans="2:8" x14ac:dyDescent="0.25">
      <c r="B21" s="4" t="s">
        <v>40</v>
      </c>
      <c r="C21" s="4"/>
      <c r="D21" s="4">
        <f>SUM(C2:C14)/D16</f>
        <v>1.7881818181818181</v>
      </c>
      <c r="E21" s="33"/>
      <c r="F21" s="34"/>
      <c r="G21" s="34"/>
      <c r="H21" s="33"/>
    </row>
    <row r="22" spans="2:8" x14ac:dyDescent="0.25">
      <c r="B22" s="4" t="s">
        <v>41</v>
      </c>
      <c r="C22" s="4"/>
      <c r="D22" s="13">
        <f>D19-D20</f>
        <v>25.895456856310958</v>
      </c>
      <c r="E22" s="33"/>
      <c r="F22" s="34"/>
      <c r="G22" s="34"/>
      <c r="H22" s="33"/>
    </row>
    <row r="23" spans="2:8" x14ac:dyDescent="0.25">
      <c r="B23" s="4" t="s">
        <v>42</v>
      </c>
      <c r="C23" s="4"/>
      <c r="D23" s="13">
        <f>D22/1</f>
        <v>25.895456856310958</v>
      </c>
      <c r="E23" s="33"/>
      <c r="F23" s="34"/>
      <c r="G23" s="34"/>
      <c r="H23" s="33"/>
    </row>
    <row r="24" spans="2:8" ht="18.75" x14ac:dyDescent="0.3">
      <c r="B24" s="14" t="s">
        <v>43</v>
      </c>
      <c r="C24" s="4"/>
      <c r="D24" s="15">
        <v>25000</v>
      </c>
      <c r="E24" s="33"/>
      <c r="F24" s="34"/>
    </row>
    <row r="25" spans="2:8" ht="18.75" x14ac:dyDescent="0.3">
      <c r="B25" s="4" t="s">
        <v>44</v>
      </c>
      <c r="C25" s="4"/>
      <c r="D25" s="16">
        <v>25000</v>
      </c>
      <c r="E25" s="33"/>
      <c r="F25" s="34"/>
    </row>
    <row r="26" spans="2:8" x14ac:dyDescent="0.25">
      <c r="B26" s="4" t="s">
        <v>45</v>
      </c>
      <c r="C26" s="4"/>
      <c r="D26" s="10">
        <f>D25/100</f>
        <v>250</v>
      </c>
      <c r="E26" s="33"/>
      <c r="F26" s="34"/>
    </row>
    <row r="27" spans="2:8" x14ac:dyDescent="0.25">
      <c r="B27" s="17" t="s">
        <v>1558</v>
      </c>
      <c r="C27" s="4"/>
      <c r="D27" s="18">
        <f>D26*1.8</f>
        <v>450</v>
      </c>
      <c r="E27" s="33"/>
      <c r="F27" s="34"/>
    </row>
    <row r="28" spans="2:8" x14ac:dyDescent="0.25">
      <c r="B28" s="4" t="s">
        <v>46</v>
      </c>
      <c r="C28" s="4"/>
      <c r="D28" s="25">
        <f>SUM(G2:G14)</f>
        <v>2038.5</v>
      </c>
      <c r="E28" s="33"/>
      <c r="F28" s="34"/>
    </row>
    <row r="29" spans="2:8" x14ac:dyDescent="0.25">
      <c r="B29" s="19" t="s">
        <v>47</v>
      </c>
      <c r="C29" s="4">
        <f>D28/D25</f>
        <v>8.1540000000000001E-2</v>
      </c>
      <c r="D29" s="38">
        <f>D28/D24*100</f>
        <v>8.1539999999999999</v>
      </c>
      <c r="E29" s="33"/>
      <c r="F29" s="34"/>
    </row>
    <row r="30" spans="2:8" x14ac:dyDescent="0.25">
      <c r="C30" s="33"/>
      <c r="D30" s="34"/>
      <c r="E30" s="33"/>
      <c r="F30" s="34"/>
    </row>
    <row r="31" spans="2:8" x14ac:dyDescent="0.25">
      <c r="C31" s="33"/>
      <c r="D31" s="34"/>
      <c r="E31" s="33"/>
      <c r="F31" s="34"/>
    </row>
    <row r="32" spans="2:8" x14ac:dyDescent="0.25">
      <c r="C32" s="33"/>
      <c r="D32" s="34"/>
      <c r="E32" s="33"/>
      <c r="F32" s="34"/>
    </row>
  </sheetData>
  <conditionalFormatting sqref="G2:G14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opLeftCell="A67" workbookViewId="0">
      <selection activeCell="N100" sqref="N100"/>
    </sheetView>
  </sheetViews>
  <sheetFormatPr defaultRowHeight="15" x14ac:dyDescent="0.25"/>
  <cols>
    <col min="1" max="1" width="10.7109375" style="4" bestFit="1" customWidth="1"/>
    <col min="2" max="2" width="33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19.85546875" style="4" customWidth="1"/>
    <col min="15" max="15" width="9.140625" style="4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5" x14ac:dyDescent="0.25">
      <c r="A2" s="2">
        <v>44806</v>
      </c>
      <c r="B2" s="3" t="s">
        <v>1041</v>
      </c>
      <c r="C2" s="12">
        <v>2.48</v>
      </c>
      <c r="D2" s="12">
        <v>3.06</v>
      </c>
      <c r="E2" s="12">
        <v>3.3</v>
      </c>
      <c r="F2" s="12">
        <v>2.57</v>
      </c>
      <c r="G2" s="12">
        <v>2.63</v>
      </c>
      <c r="H2" s="12">
        <v>1.51</v>
      </c>
      <c r="I2" s="12">
        <v>2.29</v>
      </c>
      <c r="J2" s="12" t="s">
        <v>15</v>
      </c>
      <c r="K2" s="12"/>
      <c r="L2" s="4" t="s">
        <v>22</v>
      </c>
      <c r="M2" s="4">
        <v>41</v>
      </c>
      <c r="N2" s="5" t="s">
        <v>98</v>
      </c>
      <c r="O2" s="4">
        <v>1.83</v>
      </c>
    </row>
    <row r="3" spans="1:15" x14ac:dyDescent="0.25">
      <c r="A3" s="59">
        <v>44806</v>
      </c>
      <c r="B3" s="4" t="s">
        <v>1042</v>
      </c>
      <c r="C3" s="4">
        <v>2.88</v>
      </c>
      <c r="D3" s="4">
        <v>2.95</v>
      </c>
      <c r="E3" s="4">
        <v>2.88</v>
      </c>
      <c r="F3" s="4">
        <v>2.61</v>
      </c>
      <c r="G3" s="4">
        <v>2.58</v>
      </c>
      <c r="H3" s="4">
        <v>1.54</v>
      </c>
      <c r="I3" s="4">
        <v>2.25</v>
      </c>
      <c r="J3" s="12" t="s">
        <v>15</v>
      </c>
      <c r="L3" s="4" t="s">
        <v>22</v>
      </c>
      <c r="M3" s="4">
        <v>65</v>
      </c>
      <c r="N3" s="4" t="s">
        <v>542</v>
      </c>
      <c r="O3" s="4">
        <v>2.42</v>
      </c>
    </row>
    <row r="4" spans="1:15" x14ac:dyDescent="0.25">
      <c r="A4" s="59">
        <v>44807</v>
      </c>
      <c r="B4" s="4" t="s">
        <v>1043</v>
      </c>
      <c r="C4" s="4">
        <v>1.87</v>
      </c>
      <c r="D4" s="4">
        <v>3.51</v>
      </c>
      <c r="E4" s="4">
        <v>4.63</v>
      </c>
      <c r="F4" s="4">
        <v>3.45</v>
      </c>
      <c r="G4" s="4">
        <v>2.04</v>
      </c>
      <c r="H4" s="4">
        <v>1.84</v>
      </c>
      <c r="I4" s="4">
        <v>1.78</v>
      </c>
      <c r="J4" s="12" t="s">
        <v>15</v>
      </c>
      <c r="L4" s="4" t="s">
        <v>28</v>
      </c>
      <c r="M4" s="4">
        <v>22</v>
      </c>
      <c r="N4" s="4" t="s">
        <v>16</v>
      </c>
      <c r="O4" s="4">
        <v>2.66</v>
      </c>
    </row>
    <row r="5" spans="1:15" x14ac:dyDescent="0.25">
      <c r="A5" s="59">
        <v>44807</v>
      </c>
      <c r="B5" s="4" t="s">
        <v>1044</v>
      </c>
      <c r="C5" s="4">
        <v>4.5</v>
      </c>
      <c r="D5" s="4">
        <v>3.83</v>
      </c>
      <c r="E5" s="4">
        <v>1.85</v>
      </c>
      <c r="F5" s="4">
        <v>4.08</v>
      </c>
      <c r="G5" s="4">
        <v>1.83</v>
      </c>
      <c r="H5" s="4">
        <v>2.0699999999999998</v>
      </c>
      <c r="I5" s="4">
        <v>1.62</v>
      </c>
      <c r="J5" s="12" t="s">
        <v>15</v>
      </c>
      <c r="L5" s="4" t="s">
        <v>23</v>
      </c>
      <c r="M5" s="4">
        <v>44</v>
      </c>
      <c r="N5" s="4" t="s">
        <v>52</v>
      </c>
      <c r="O5" s="4">
        <v>2.5</v>
      </c>
    </row>
    <row r="6" spans="1:15" x14ac:dyDescent="0.25">
      <c r="A6" s="59">
        <v>44807</v>
      </c>
      <c r="B6" s="4" t="s">
        <v>1045</v>
      </c>
      <c r="C6" s="4">
        <v>2.67</v>
      </c>
      <c r="D6" s="4">
        <v>3.06</v>
      </c>
      <c r="E6" s="4">
        <v>3.02</v>
      </c>
      <c r="F6" s="4">
        <v>2.86</v>
      </c>
      <c r="G6" s="4">
        <v>2.38</v>
      </c>
      <c r="H6" s="4">
        <v>1.62</v>
      </c>
      <c r="I6" s="4">
        <v>2.08</v>
      </c>
      <c r="J6" s="12" t="s">
        <v>15</v>
      </c>
      <c r="L6" s="4" t="s">
        <v>312</v>
      </c>
      <c r="M6" s="4">
        <v>38</v>
      </c>
      <c r="N6" s="4" t="s">
        <v>601</v>
      </c>
      <c r="O6" s="4">
        <v>2.13</v>
      </c>
    </row>
    <row r="7" spans="1:15" x14ac:dyDescent="0.25">
      <c r="A7" s="59">
        <v>44807</v>
      </c>
      <c r="B7" s="4" t="s">
        <v>1046</v>
      </c>
      <c r="C7" s="4">
        <v>2.3199999999999998</v>
      </c>
      <c r="D7" s="4">
        <v>2.84</v>
      </c>
      <c r="E7" s="4">
        <v>3.99</v>
      </c>
      <c r="F7" s="4">
        <v>2.4</v>
      </c>
      <c r="G7" s="4">
        <v>2.85</v>
      </c>
      <c r="H7" s="4">
        <v>1.44</v>
      </c>
      <c r="I7" s="4">
        <v>2.5</v>
      </c>
      <c r="J7" s="12" t="s">
        <v>15</v>
      </c>
      <c r="L7" s="4" t="s">
        <v>24</v>
      </c>
      <c r="M7" s="4">
        <v>30</v>
      </c>
      <c r="N7" s="4" t="s">
        <v>628</v>
      </c>
      <c r="O7" s="4">
        <v>2.11</v>
      </c>
    </row>
    <row r="8" spans="1:15" x14ac:dyDescent="0.25">
      <c r="A8" s="59">
        <v>44807</v>
      </c>
      <c r="B8" s="4" t="s">
        <v>1047</v>
      </c>
      <c r="C8" s="4">
        <v>2.42</v>
      </c>
      <c r="D8" s="4">
        <v>2.86</v>
      </c>
      <c r="E8" s="4">
        <v>3.7</v>
      </c>
      <c r="F8" s="4">
        <v>2.39</v>
      </c>
      <c r="G8" s="4">
        <v>2.85</v>
      </c>
      <c r="H8" s="4">
        <v>1.44</v>
      </c>
      <c r="I8" s="4">
        <v>2.5</v>
      </c>
      <c r="J8" s="12" t="s">
        <v>15</v>
      </c>
      <c r="L8" s="4" t="s">
        <v>28</v>
      </c>
      <c r="M8" s="4">
        <v>23</v>
      </c>
      <c r="N8" s="4" t="s">
        <v>16</v>
      </c>
      <c r="O8" s="4">
        <v>2.44</v>
      </c>
    </row>
    <row r="9" spans="1:15" x14ac:dyDescent="0.25">
      <c r="A9" s="59">
        <v>44807</v>
      </c>
      <c r="B9" s="4" t="s">
        <v>1048</v>
      </c>
      <c r="C9" s="4">
        <v>1.53</v>
      </c>
      <c r="D9" s="4">
        <v>3.85</v>
      </c>
      <c r="E9" s="4">
        <v>7.93</v>
      </c>
      <c r="F9" s="4">
        <v>2.48</v>
      </c>
      <c r="G9" s="4">
        <v>2.58</v>
      </c>
      <c r="H9" s="4">
        <v>1.5</v>
      </c>
      <c r="I9" s="4">
        <v>2.2799999999999998</v>
      </c>
      <c r="J9" s="12" t="s">
        <v>15</v>
      </c>
      <c r="L9" s="77" t="s">
        <v>25</v>
      </c>
      <c r="M9" s="4">
        <v>70</v>
      </c>
      <c r="N9" s="4" t="s">
        <v>628</v>
      </c>
      <c r="O9" s="4">
        <v>2.19</v>
      </c>
    </row>
    <row r="10" spans="1:15" x14ac:dyDescent="0.25">
      <c r="A10" s="59">
        <v>44807</v>
      </c>
      <c r="B10" s="4" t="s">
        <v>1049</v>
      </c>
      <c r="C10" s="4">
        <v>2.5499999999999998</v>
      </c>
      <c r="D10" s="4">
        <v>3.2</v>
      </c>
      <c r="E10" s="4">
        <v>2.83</v>
      </c>
      <c r="F10" s="4">
        <v>2.58</v>
      </c>
      <c r="G10" s="4">
        <v>2.1800000000000002</v>
      </c>
      <c r="H10" s="4">
        <v>1.69</v>
      </c>
      <c r="I10" s="4">
        <v>1.93</v>
      </c>
      <c r="J10" s="12" t="s">
        <v>15</v>
      </c>
      <c r="L10" s="4" t="s">
        <v>25</v>
      </c>
      <c r="M10" s="4">
        <v>41</v>
      </c>
      <c r="N10" s="4" t="s">
        <v>705</v>
      </c>
      <c r="O10" s="4">
        <v>0</v>
      </c>
    </row>
    <row r="11" spans="1:15" x14ac:dyDescent="0.25">
      <c r="A11" s="59">
        <v>44807</v>
      </c>
      <c r="B11" s="4" t="s">
        <v>1050</v>
      </c>
      <c r="C11" s="4">
        <v>3</v>
      </c>
      <c r="D11" s="4">
        <v>2.75</v>
      </c>
      <c r="E11" s="4">
        <v>2.97</v>
      </c>
      <c r="F11" s="4">
        <v>2.25</v>
      </c>
      <c r="G11" s="4">
        <v>3.07</v>
      </c>
      <c r="H11" s="4">
        <v>1.39</v>
      </c>
      <c r="I11" s="4">
        <v>2.69</v>
      </c>
      <c r="J11" s="12" t="s">
        <v>15</v>
      </c>
      <c r="L11" s="4" t="s">
        <v>20</v>
      </c>
      <c r="M11" s="4">
        <v>78</v>
      </c>
      <c r="N11" s="4" t="s">
        <v>542</v>
      </c>
      <c r="O11" s="4">
        <v>1.77</v>
      </c>
    </row>
    <row r="12" spans="1:15" x14ac:dyDescent="0.25">
      <c r="A12" s="59">
        <v>44807</v>
      </c>
      <c r="B12" s="4" t="s">
        <v>1051</v>
      </c>
      <c r="C12" s="4">
        <v>2.52</v>
      </c>
      <c r="D12" s="4">
        <v>3.01</v>
      </c>
      <c r="E12" s="4">
        <v>3.29</v>
      </c>
      <c r="F12" s="4">
        <v>2.61</v>
      </c>
      <c r="G12" s="4">
        <v>2.59</v>
      </c>
      <c r="H12" s="4">
        <v>1.53</v>
      </c>
      <c r="I12" s="4">
        <v>2.2599999999999998</v>
      </c>
      <c r="J12" s="12" t="s">
        <v>15</v>
      </c>
      <c r="L12" s="4" t="s">
        <v>22</v>
      </c>
      <c r="M12" s="4">
        <v>73</v>
      </c>
      <c r="N12" s="4" t="s">
        <v>384</v>
      </c>
      <c r="O12" s="4">
        <v>2</v>
      </c>
    </row>
    <row r="13" spans="1:15" x14ac:dyDescent="0.25">
      <c r="A13" s="59">
        <v>44807</v>
      </c>
      <c r="B13" s="4" t="s">
        <v>1052</v>
      </c>
      <c r="C13" s="4">
        <v>2.62</v>
      </c>
      <c r="D13" s="4">
        <v>3.52</v>
      </c>
      <c r="E13" s="4">
        <v>2.73</v>
      </c>
      <c r="F13" s="4">
        <v>3.91</v>
      </c>
      <c r="G13" s="4">
        <v>1.87</v>
      </c>
      <c r="H13" s="4">
        <v>2</v>
      </c>
      <c r="I13" s="4">
        <v>1.64</v>
      </c>
      <c r="J13" s="12" t="s">
        <v>15</v>
      </c>
      <c r="L13" s="4" t="s">
        <v>19</v>
      </c>
      <c r="M13" s="4">
        <v>17</v>
      </c>
      <c r="N13" s="4" t="s">
        <v>16</v>
      </c>
      <c r="O13" s="4">
        <v>2.58</v>
      </c>
    </row>
    <row r="14" spans="1:15" x14ac:dyDescent="0.25">
      <c r="A14" s="59">
        <v>44807</v>
      </c>
      <c r="B14" s="4" t="s">
        <v>1053</v>
      </c>
      <c r="C14" s="4">
        <v>2.14</v>
      </c>
      <c r="D14" s="4">
        <v>3.53</v>
      </c>
      <c r="E14" s="4">
        <v>3.68</v>
      </c>
      <c r="F14" s="4">
        <v>3.61</v>
      </c>
      <c r="G14" s="4">
        <v>1.99</v>
      </c>
      <c r="H14" s="4">
        <v>1.92</v>
      </c>
      <c r="I14" s="4">
        <v>1.74</v>
      </c>
      <c r="J14" s="12" t="s">
        <v>15</v>
      </c>
      <c r="L14" s="4" t="s">
        <v>20</v>
      </c>
      <c r="M14" s="4">
        <v>62</v>
      </c>
      <c r="N14" s="4" t="s">
        <v>149</v>
      </c>
      <c r="O14" s="4">
        <v>0</v>
      </c>
    </row>
    <row r="15" spans="1:15" x14ac:dyDescent="0.25">
      <c r="A15" s="59">
        <v>44808</v>
      </c>
      <c r="B15" s="4" t="s">
        <v>1054</v>
      </c>
      <c r="C15" s="4">
        <v>4.5199999999999996</v>
      </c>
      <c r="D15" s="4">
        <v>3.49</v>
      </c>
      <c r="E15" s="4">
        <v>1.89</v>
      </c>
      <c r="F15" s="4">
        <v>2.91</v>
      </c>
      <c r="G15" s="4">
        <v>2.2799999999999998</v>
      </c>
      <c r="H15" s="4">
        <v>1.67</v>
      </c>
      <c r="I15" s="4">
        <v>2</v>
      </c>
      <c r="J15" s="12" t="s">
        <v>15</v>
      </c>
      <c r="L15" s="4" t="s">
        <v>23</v>
      </c>
      <c r="M15" s="4">
        <v>50</v>
      </c>
      <c r="N15" s="4" t="s">
        <v>595</v>
      </c>
      <c r="O15" s="4">
        <v>2.17</v>
      </c>
    </row>
    <row r="16" spans="1:15" x14ac:dyDescent="0.25">
      <c r="A16" s="59">
        <v>44808</v>
      </c>
      <c r="B16" s="4" t="s">
        <v>1055</v>
      </c>
      <c r="C16" s="4">
        <v>2.3199999999999998</v>
      </c>
      <c r="D16" s="4">
        <v>2.82</v>
      </c>
      <c r="E16" s="4">
        <v>4.04</v>
      </c>
      <c r="F16" s="4">
        <v>2.2799999999999998</v>
      </c>
      <c r="G16" s="4">
        <v>3.02</v>
      </c>
      <c r="H16" s="4">
        <v>1.4</v>
      </c>
      <c r="I16" s="4">
        <v>2.65</v>
      </c>
      <c r="J16" s="12" t="s">
        <v>15</v>
      </c>
      <c r="L16" s="4" t="s">
        <v>21</v>
      </c>
      <c r="M16" s="4">
        <v>63</v>
      </c>
      <c r="N16" s="4" t="s">
        <v>595</v>
      </c>
      <c r="O16" s="4">
        <v>1.71</v>
      </c>
    </row>
    <row r="17" spans="1:15" x14ac:dyDescent="0.25">
      <c r="A17" s="59">
        <v>44808</v>
      </c>
      <c r="B17" s="4" t="s">
        <v>1056</v>
      </c>
      <c r="C17" s="4">
        <v>3.11</v>
      </c>
      <c r="D17" s="4">
        <v>3.03</v>
      </c>
      <c r="E17" s="4">
        <v>2.62</v>
      </c>
      <c r="F17" s="4">
        <v>2.5299999999999998</v>
      </c>
      <c r="G17" s="4">
        <v>2.69</v>
      </c>
      <c r="H17" s="4">
        <v>1.5</v>
      </c>
      <c r="I17" s="4">
        <v>2.34</v>
      </c>
      <c r="J17" s="12" t="s">
        <v>15</v>
      </c>
      <c r="L17" s="4" t="s">
        <v>22</v>
      </c>
      <c r="M17" s="4">
        <v>20</v>
      </c>
      <c r="N17" s="4" t="s">
        <v>384</v>
      </c>
      <c r="O17" s="4">
        <v>2.41</v>
      </c>
    </row>
    <row r="18" spans="1:15" x14ac:dyDescent="0.25">
      <c r="A18" s="59">
        <v>44808</v>
      </c>
      <c r="B18" s="4" t="s">
        <v>1057</v>
      </c>
      <c r="C18" s="4">
        <v>3</v>
      </c>
      <c r="D18" s="4">
        <v>2.75</v>
      </c>
      <c r="E18" s="4">
        <v>2.97</v>
      </c>
      <c r="F18" s="4">
        <v>2.25</v>
      </c>
      <c r="G18" s="4">
        <v>3.07</v>
      </c>
      <c r="H18" s="4">
        <v>1.39</v>
      </c>
      <c r="I18" s="4">
        <v>2.69</v>
      </c>
      <c r="J18" s="12" t="s">
        <v>15</v>
      </c>
      <c r="L18" s="4" t="s">
        <v>20</v>
      </c>
      <c r="M18" s="4">
        <v>78</v>
      </c>
      <c r="N18" s="4" t="s">
        <v>542</v>
      </c>
      <c r="O18" s="4">
        <v>1.77</v>
      </c>
    </row>
    <row r="19" spans="1:15" x14ac:dyDescent="0.25">
      <c r="A19" s="59">
        <v>44811</v>
      </c>
      <c r="B19" s="4" t="s">
        <v>1058</v>
      </c>
      <c r="C19" s="4">
        <v>1.68</v>
      </c>
      <c r="D19" s="4">
        <v>3.75</v>
      </c>
      <c r="E19" s="4">
        <v>5.72</v>
      </c>
      <c r="F19" s="4">
        <v>3.11</v>
      </c>
      <c r="G19" s="4">
        <v>2.17</v>
      </c>
      <c r="H19" s="4">
        <v>1.74</v>
      </c>
      <c r="I19" s="4">
        <v>1.91</v>
      </c>
      <c r="J19" s="12" t="s">
        <v>15</v>
      </c>
      <c r="L19" s="4" t="s">
        <v>21</v>
      </c>
      <c r="M19" s="4">
        <v>42</v>
      </c>
      <c r="N19" s="4" t="s">
        <v>595</v>
      </c>
      <c r="O19" s="4">
        <v>2.75</v>
      </c>
    </row>
    <row r="20" spans="1:15" x14ac:dyDescent="0.25">
      <c r="A20" s="59">
        <v>44811</v>
      </c>
      <c r="B20" s="4" t="s">
        <v>1059</v>
      </c>
      <c r="C20" s="4">
        <v>4.3499999999999996</v>
      </c>
      <c r="D20" s="4">
        <v>4.13</v>
      </c>
      <c r="E20" s="4">
        <v>1.81</v>
      </c>
      <c r="F20" s="4">
        <v>404</v>
      </c>
      <c r="G20" s="4">
        <v>1.67</v>
      </c>
      <c r="H20" s="4">
        <v>2.33</v>
      </c>
      <c r="I20" s="4">
        <v>1.48</v>
      </c>
      <c r="J20" s="12" t="s">
        <v>15</v>
      </c>
      <c r="L20" s="4" t="s">
        <v>313</v>
      </c>
      <c r="M20" s="4">
        <v>53</v>
      </c>
      <c r="N20" s="4" t="s">
        <v>52</v>
      </c>
      <c r="O20" s="4">
        <v>2.5</v>
      </c>
    </row>
    <row r="21" spans="1:15" x14ac:dyDescent="0.25">
      <c r="A21" s="59">
        <v>44811</v>
      </c>
      <c r="B21" s="4" t="s">
        <v>1060</v>
      </c>
      <c r="C21" s="4">
        <v>2.35</v>
      </c>
      <c r="D21" s="4">
        <v>2.69</v>
      </c>
      <c r="E21" s="4">
        <v>4.21</v>
      </c>
      <c r="F21" s="4">
        <v>2.13</v>
      </c>
      <c r="G21" s="4">
        <v>3.35</v>
      </c>
      <c r="H21" s="4">
        <v>1.34</v>
      </c>
      <c r="I21" s="4">
        <v>2.94</v>
      </c>
      <c r="J21" s="12" t="s">
        <v>15</v>
      </c>
      <c r="L21" s="4" t="s">
        <v>25</v>
      </c>
      <c r="M21" s="4">
        <v>64</v>
      </c>
      <c r="N21" s="4" t="s">
        <v>542</v>
      </c>
      <c r="O21" s="4">
        <v>1.65</v>
      </c>
    </row>
    <row r="22" spans="1:15" x14ac:dyDescent="0.25">
      <c r="A22" s="59">
        <v>44814</v>
      </c>
      <c r="B22" s="4" t="s">
        <v>1061</v>
      </c>
      <c r="C22" s="4">
        <v>2.92</v>
      </c>
      <c r="D22" s="4">
        <v>3.15</v>
      </c>
      <c r="E22" s="4">
        <v>2.72</v>
      </c>
      <c r="F22" s="4">
        <v>3.2</v>
      </c>
      <c r="G22" s="4">
        <v>2.14</v>
      </c>
      <c r="H22" s="4">
        <v>1.76</v>
      </c>
      <c r="I22" s="4">
        <v>1.88</v>
      </c>
      <c r="J22" s="12" t="s">
        <v>15</v>
      </c>
      <c r="L22" s="4" t="s">
        <v>23</v>
      </c>
      <c r="M22" s="4">
        <v>87</v>
      </c>
      <c r="N22" s="4" t="s">
        <v>102</v>
      </c>
      <c r="O22" s="4">
        <v>1.75</v>
      </c>
    </row>
    <row r="23" spans="1:15" x14ac:dyDescent="0.25">
      <c r="A23" s="59">
        <v>44814</v>
      </c>
      <c r="B23" s="4" t="s">
        <v>1062</v>
      </c>
      <c r="C23" s="4">
        <v>2.0299999999999998</v>
      </c>
      <c r="D23" s="4">
        <v>3.24</v>
      </c>
      <c r="E23" s="4">
        <v>4.37</v>
      </c>
      <c r="F23" s="4">
        <v>2.68</v>
      </c>
      <c r="G23" s="4">
        <v>2.57</v>
      </c>
      <c r="H23" s="4">
        <v>1.55</v>
      </c>
      <c r="I23" s="4">
        <v>2.23</v>
      </c>
      <c r="J23" s="12" t="s">
        <v>15</v>
      </c>
      <c r="L23" s="4" t="s">
        <v>22</v>
      </c>
      <c r="M23" s="4">
        <v>55</v>
      </c>
      <c r="N23" s="4" t="s">
        <v>60</v>
      </c>
      <c r="O23" s="4">
        <v>2.13</v>
      </c>
    </row>
    <row r="24" spans="1:15" x14ac:dyDescent="0.25">
      <c r="A24" s="59">
        <v>44814</v>
      </c>
      <c r="B24" s="4" t="s">
        <v>1063</v>
      </c>
      <c r="C24" s="4">
        <v>404</v>
      </c>
      <c r="D24" s="4">
        <v>404</v>
      </c>
      <c r="E24" s="4">
        <v>404</v>
      </c>
      <c r="F24" s="4">
        <v>404</v>
      </c>
      <c r="G24" s="4">
        <v>404</v>
      </c>
      <c r="H24" s="4">
        <v>404</v>
      </c>
      <c r="I24" s="4">
        <v>404</v>
      </c>
      <c r="J24" s="12" t="s">
        <v>15</v>
      </c>
      <c r="L24" s="4">
        <v>404</v>
      </c>
      <c r="M24" s="4">
        <v>43</v>
      </c>
      <c r="N24" s="4" t="s">
        <v>92</v>
      </c>
      <c r="O24" s="4">
        <v>2.75</v>
      </c>
    </row>
    <row r="25" spans="1:15" x14ac:dyDescent="0.25">
      <c r="A25" s="59">
        <v>44814</v>
      </c>
      <c r="B25" s="4" t="s">
        <v>1064</v>
      </c>
      <c r="C25" s="4">
        <v>4.38</v>
      </c>
      <c r="D25" s="4">
        <v>3.82</v>
      </c>
      <c r="E25" s="4">
        <v>1.79</v>
      </c>
      <c r="F25" s="4">
        <v>3.9</v>
      </c>
      <c r="G25" s="4">
        <v>1.79</v>
      </c>
      <c r="H25" s="4">
        <v>2.04</v>
      </c>
      <c r="I25" s="4">
        <v>1.59</v>
      </c>
      <c r="J25" s="12" t="s">
        <v>15</v>
      </c>
      <c r="L25" s="4" t="s">
        <v>20</v>
      </c>
      <c r="M25" s="4">
        <v>37</v>
      </c>
      <c r="N25" s="4" t="s">
        <v>555</v>
      </c>
      <c r="O25" s="4">
        <v>0</v>
      </c>
    </row>
    <row r="26" spans="1:15" x14ac:dyDescent="0.25">
      <c r="A26" s="59">
        <v>44814</v>
      </c>
      <c r="B26" s="4" t="s">
        <v>1065</v>
      </c>
      <c r="C26" s="4">
        <v>2.16</v>
      </c>
      <c r="D26" s="4">
        <v>3.07</v>
      </c>
      <c r="E26" s="4">
        <v>4.08</v>
      </c>
      <c r="F26" s="4">
        <v>2.54</v>
      </c>
      <c r="G26" s="4">
        <v>2.67</v>
      </c>
      <c r="H26" s="4">
        <v>1.51</v>
      </c>
      <c r="I26" s="4">
        <v>2.33</v>
      </c>
      <c r="J26" s="12" t="s">
        <v>15</v>
      </c>
      <c r="L26" s="4" t="s">
        <v>25</v>
      </c>
      <c r="M26" s="4">
        <v>32</v>
      </c>
      <c r="N26" s="4" t="s">
        <v>595</v>
      </c>
      <c r="O26" s="4">
        <v>1.75</v>
      </c>
    </row>
    <row r="27" spans="1:15" x14ac:dyDescent="0.25">
      <c r="A27" s="59">
        <v>44814</v>
      </c>
      <c r="B27" s="4" t="s">
        <v>1066</v>
      </c>
      <c r="C27" s="4">
        <v>2.86</v>
      </c>
      <c r="D27" s="4">
        <v>3.19</v>
      </c>
      <c r="E27" s="4">
        <v>2.71</v>
      </c>
      <c r="F27" s="4">
        <v>3.2</v>
      </c>
      <c r="G27" s="4">
        <v>2.14</v>
      </c>
      <c r="H27" s="4">
        <v>1.75</v>
      </c>
      <c r="I27" s="4">
        <v>1.88</v>
      </c>
      <c r="J27" s="12" t="s">
        <v>15</v>
      </c>
      <c r="L27" s="4" t="s">
        <v>25</v>
      </c>
      <c r="M27" s="4">
        <v>23</v>
      </c>
      <c r="N27" s="4" t="s">
        <v>16</v>
      </c>
      <c r="O27" s="4">
        <v>2.42</v>
      </c>
    </row>
    <row r="28" spans="1:15" x14ac:dyDescent="0.25">
      <c r="A28" s="59">
        <v>44814</v>
      </c>
      <c r="B28" s="4" t="s">
        <v>1067</v>
      </c>
      <c r="C28" s="4">
        <v>2.5299999999999998</v>
      </c>
      <c r="D28" s="4">
        <v>3.09</v>
      </c>
      <c r="E28" s="4">
        <v>2.95</v>
      </c>
      <c r="F28" s="4">
        <v>404</v>
      </c>
      <c r="G28" s="4">
        <v>2.2200000000000002</v>
      </c>
      <c r="H28" s="4">
        <v>1.66</v>
      </c>
      <c r="I28" s="4">
        <v>1.96</v>
      </c>
      <c r="J28" s="12" t="s">
        <v>15</v>
      </c>
      <c r="L28" s="4" t="s">
        <v>28</v>
      </c>
      <c r="M28" s="4">
        <v>30</v>
      </c>
      <c r="N28" s="4" t="s">
        <v>650</v>
      </c>
      <c r="O28" s="4">
        <v>0</v>
      </c>
    </row>
    <row r="29" spans="1:15" x14ac:dyDescent="0.25">
      <c r="A29" s="59">
        <v>44814</v>
      </c>
      <c r="B29" s="4" t="s">
        <v>1068</v>
      </c>
      <c r="C29" s="4">
        <v>404</v>
      </c>
      <c r="D29" s="4">
        <v>404</v>
      </c>
      <c r="E29" s="4">
        <v>404</v>
      </c>
      <c r="F29" s="4">
        <v>404</v>
      </c>
      <c r="G29" s="4">
        <v>404</v>
      </c>
      <c r="H29" s="4">
        <v>404</v>
      </c>
      <c r="I29" s="4">
        <v>404</v>
      </c>
      <c r="J29" s="12" t="s">
        <v>15</v>
      </c>
      <c r="L29" s="4">
        <v>404</v>
      </c>
      <c r="M29" s="4">
        <v>45</v>
      </c>
      <c r="N29" s="4" t="s">
        <v>105</v>
      </c>
      <c r="O29" s="4">
        <v>1.5</v>
      </c>
    </row>
    <row r="30" spans="1:15" x14ac:dyDescent="0.25">
      <c r="A30" s="59">
        <v>44814</v>
      </c>
      <c r="B30" s="4" t="s">
        <v>1069</v>
      </c>
      <c r="C30" s="4">
        <v>2.02</v>
      </c>
      <c r="D30" s="4">
        <v>3.18</v>
      </c>
      <c r="E30" s="4">
        <v>4.46</v>
      </c>
      <c r="F30" s="4">
        <v>2.63</v>
      </c>
      <c r="G30" s="4">
        <v>2.5099999999999998</v>
      </c>
      <c r="H30" s="4">
        <v>1.56</v>
      </c>
      <c r="I30" s="4">
        <v>2.2000000000000002</v>
      </c>
      <c r="J30" s="12" t="s">
        <v>15</v>
      </c>
      <c r="L30" s="4" t="s">
        <v>20</v>
      </c>
      <c r="M30" s="4">
        <v>25</v>
      </c>
      <c r="N30" s="4" t="s">
        <v>384</v>
      </c>
      <c r="O30" s="4">
        <v>2.25</v>
      </c>
    </row>
    <row r="31" spans="1:15" x14ac:dyDescent="0.25">
      <c r="A31" s="59">
        <v>44814</v>
      </c>
      <c r="B31" s="4" t="s">
        <v>1070</v>
      </c>
      <c r="C31" s="4">
        <v>2.52</v>
      </c>
      <c r="D31" s="4">
        <v>2.79</v>
      </c>
      <c r="E31" s="4">
        <v>3.59</v>
      </c>
      <c r="F31" s="4">
        <v>2.2400000000000002</v>
      </c>
      <c r="G31" s="4">
        <v>2.11</v>
      </c>
      <c r="H31" s="4">
        <v>1.38</v>
      </c>
      <c r="I31" s="4">
        <v>2.73</v>
      </c>
      <c r="J31" s="12" t="s">
        <v>15</v>
      </c>
      <c r="L31" s="4" t="s">
        <v>25</v>
      </c>
      <c r="M31" s="4">
        <v>39</v>
      </c>
      <c r="N31" s="4" t="s">
        <v>542</v>
      </c>
      <c r="O31" s="4">
        <v>1.79</v>
      </c>
    </row>
    <row r="32" spans="1:15" x14ac:dyDescent="0.25">
      <c r="A32" s="59">
        <v>44814</v>
      </c>
      <c r="B32" s="4" t="s">
        <v>1071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4">
        <v>404</v>
      </c>
      <c r="M32" s="4">
        <v>82</v>
      </c>
      <c r="N32" s="4" t="s">
        <v>66</v>
      </c>
      <c r="O32" s="4">
        <v>1.17</v>
      </c>
    </row>
    <row r="33" spans="1:15" x14ac:dyDescent="0.25">
      <c r="A33" s="59">
        <v>44814</v>
      </c>
      <c r="B33" s="4" t="s">
        <v>139</v>
      </c>
      <c r="C33" s="4">
        <v>404</v>
      </c>
      <c r="D33" s="4">
        <v>404</v>
      </c>
      <c r="E33" s="4">
        <v>404</v>
      </c>
      <c r="F33" s="4">
        <v>404</v>
      </c>
      <c r="G33" s="4">
        <v>404</v>
      </c>
      <c r="H33" s="4">
        <v>404</v>
      </c>
      <c r="I33" s="4">
        <v>404</v>
      </c>
      <c r="J33" s="12" t="s">
        <v>15</v>
      </c>
      <c r="L33" s="4">
        <v>404</v>
      </c>
      <c r="M33" s="4">
        <v>39</v>
      </c>
      <c r="N33" s="4" t="s">
        <v>60</v>
      </c>
      <c r="O33" s="4">
        <v>2.25</v>
      </c>
    </row>
    <row r="34" spans="1:15" x14ac:dyDescent="0.25">
      <c r="A34" s="59">
        <v>44814</v>
      </c>
      <c r="B34" s="4" t="s">
        <v>1072</v>
      </c>
      <c r="C34" s="4">
        <v>2.17</v>
      </c>
      <c r="D34" s="4">
        <v>3.25</v>
      </c>
      <c r="E34" s="4">
        <v>3.76</v>
      </c>
      <c r="F34" s="4">
        <v>3.01</v>
      </c>
      <c r="G34" s="4">
        <v>2.25</v>
      </c>
      <c r="H34" s="4">
        <v>1.68</v>
      </c>
      <c r="I34" s="4">
        <v>1.97</v>
      </c>
      <c r="J34" s="12" t="s">
        <v>15</v>
      </c>
      <c r="L34" s="4" t="s">
        <v>27</v>
      </c>
      <c r="M34" s="4">
        <v>26</v>
      </c>
      <c r="N34" s="4" t="s">
        <v>16</v>
      </c>
      <c r="O34" s="4">
        <v>2.52</v>
      </c>
    </row>
    <row r="35" spans="1:15" x14ac:dyDescent="0.25">
      <c r="A35" s="59">
        <v>44814</v>
      </c>
      <c r="B35" s="4" t="s">
        <v>1073</v>
      </c>
      <c r="C35" s="4">
        <v>2.2999999999999998</v>
      </c>
      <c r="D35" s="4">
        <v>3.06</v>
      </c>
      <c r="E35" s="4">
        <v>3.67</v>
      </c>
      <c r="F35" s="4">
        <v>2.42</v>
      </c>
      <c r="G35" s="4">
        <v>2.77</v>
      </c>
      <c r="H35" s="4">
        <v>1.48</v>
      </c>
      <c r="I35" s="4">
        <v>2.42</v>
      </c>
      <c r="J35" s="12" t="s">
        <v>15</v>
      </c>
      <c r="L35" s="4" t="s">
        <v>29</v>
      </c>
      <c r="M35" s="4">
        <v>21</v>
      </c>
      <c r="N35" s="4" t="s">
        <v>16</v>
      </c>
      <c r="O35" s="4">
        <v>2.0699999999999998</v>
      </c>
    </row>
    <row r="36" spans="1:15" x14ac:dyDescent="0.25">
      <c r="A36" s="59">
        <v>44815</v>
      </c>
      <c r="B36" s="4" t="s">
        <v>1074</v>
      </c>
      <c r="C36" s="4">
        <v>1.84</v>
      </c>
      <c r="D36" s="4">
        <v>3.79</v>
      </c>
      <c r="E36" s="4">
        <v>4.18</v>
      </c>
      <c r="F36" s="4">
        <v>3.98</v>
      </c>
      <c r="G36" s="4">
        <v>1.83</v>
      </c>
      <c r="H36" s="4">
        <v>2.02</v>
      </c>
      <c r="I36" s="4">
        <v>1.6</v>
      </c>
      <c r="J36" s="12" t="s">
        <v>15</v>
      </c>
      <c r="L36" s="4" t="s">
        <v>1011</v>
      </c>
      <c r="M36" s="4">
        <v>46</v>
      </c>
      <c r="N36" s="4" t="s">
        <v>555</v>
      </c>
      <c r="O36" s="4">
        <v>0</v>
      </c>
    </row>
    <row r="37" spans="1:15" x14ac:dyDescent="0.25">
      <c r="A37" s="59">
        <v>44815</v>
      </c>
      <c r="B37" s="4" t="s">
        <v>1075</v>
      </c>
      <c r="C37" s="4">
        <v>6.22</v>
      </c>
      <c r="D37" s="4">
        <v>4.03</v>
      </c>
      <c r="E37" s="4">
        <v>1.59</v>
      </c>
      <c r="F37" s="4">
        <v>3.56</v>
      </c>
      <c r="G37" s="4">
        <v>1.95</v>
      </c>
      <c r="H37" s="4">
        <v>1.92</v>
      </c>
      <c r="I37" s="4">
        <v>1.71</v>
      </c>
      <c r="J37" s="12" t="s">
        <v>15</v>
      </c>
      <c r="L37" s="4" t="s">
        <v>21</v>
      </c>
      <c r="M37" s="4">
        <v>67</v>
      </c>
      <c r="N37" s="4" t="s">
        <v>595</v>
      </c>
      <c r="O37" s="4">
        <v>2.33</v>
      </c>
    </row>
    <row r="38" spans="1:15" x14ac:dyDescent="0.25">
      <c r="A38" s="59">
        <v>44815</v>
      </c>
      <c r="B38" s="4" t="s">
        <v>1076</v>
      </c>
      <c r="C38" s="4">
        <v>4.34</v>
      </c>
      <c r="D38" s="4">
        <v>3.56</v>
      </c>
      <c r="E38" s="4">
        <v>1.87</v>
      </c>
      <c r="F38" s="4">
        <v>3.54</v>
      </c>
      <c r="G38" s="4">
        <v>1.94</v>
      </c>
      <c r="H38" s="4">
        <v>1.89</v>
      </c>
      <c r="I38" s="4">
        <v>1.7</v>
      </c>
      <c r="J38" s="12" t="s">
        <v>15</v>
      </c>
      <c r="L38" s="4" t="s">
        <v>26</v>
      </c>
      <c r="M38" s="4">
        <v>30</v>
      </c>
      <c r="N38" s="4" t="s">
        <v>555</v>
      </c>
      <c r="O38" s="4">
        <v>0</v>
      </c>
    </row>
    <row r="39" spans="1:15" x14ac:dyDescent="0.25">
      <c r="A39" s="59">
        <v>44815</v>
      </c>
      <c r="B39" s="4" t="s">
        <v>1077</v>
      </c>
      <c r="C39" s="4">
        <v>2.68</v>
      </c>
      <c r="D39" s="4">
        <v>2.84</v>
      </c>
      <c r="E39" s="4">
        <v>3.26</v>
      </c>
      <c r="F39" s="4">
        <v>2.39</v>
      </c>
      <c r="G39" s="4">
        <v>2.81</v>
      </c>
      <c r="H39" s="4">
        <v>1.45</v>
      </c>
      <c r="I39" s="4">
        <v>2.4700000000000002</v>
      </c>
      <c r="J39" s="12" t="s">
        <v>15</v>
      </c>
      <c r="L39" s="4" t="s">
        <v>21</v>
      </c>
      <c r="M39" s="4">
        <v>77</v>
      </c>
      <c r="N39" s="4" t="s">
        <v>595</v>
      </c>
      <c r="O39" s="4">
        <v>2.67</v>
      </c>
    </row>
    <row r="40" spans="1:15" x14ac:dyDescent="0.25">
      <c r="A40" s="59">
        <v>44817</v>
      </c>
      <c r="B40" s="4" t="s">
        <v>1078</v>
      </c>
      <c r="C40" s="4">
        <v>3.49</v>
      </c>
      <c r="D40" s="4">
        <v>3.25</v>
      </c>
      <c r="E40" s="4">
        <v>2.2799999999999998</v>
      </c>
      <c r="F40" s="4">
        <v>3.15</v>
      </c>
      <c r="G40" s="4">
        <v>2.15</v>
      </c>
      <c r="H40" s="4">
        <v>1.75</v>
      </c>
      <c r="I40" s="4">
        <v>1.88</v>
      </c>
      <c r="J40" s="12" t="s">
        <v>15</v>
      </c>
      <c r="L40" s="77" t="s">
        <v>21</v>
      </c>
      <c r="M40" s="4">
        <v>63</v>
      </c>
      <c r="N40" s="4" t="s">
        <v>105</v>
      </c>
      <c r="O40" s="4">
        <v>1.67</v>
      </c>
    </row>
    <row r="41" spans="1:15" x14ac:dyDescent="0.25">
      <c r="A41" s="59">
        <v>44817</v>
      </c>
      <c r="B41" s="4" t="s">
        <v>1079</v>
      </c>
      <c r="C41" s="4">
        <v>2.97</v>
      </c>
      <c r="D41" s="4">
        <v>3.22</v>
      </c>
      <c r="E41" s="4">
        <v>2.59</v>
      </c>
      <c r="F41" s="4">
        <v>2.85</v>
      </c>
      <c r="G41" s="4">
        <v>2.31</v>
      </c>
      <c r="H41" s="4">
        <v>1.65</v>
      </c>
      <c r="I41" s="4">
        <v>2.04</v>
      </c>
      <c r="J41" s="12" t="s">
        <v>15</v>
      </c>
      <c r="L41" s="4" t="s">
        <v>316</v>
      </c>
      <c r="M41" s="4">
        <v>34</v>
      </c>
      <c r="N41" s="4" t="s">
        <v>76</v>
      </c>
      <c r="O41" s="4">
        <v>1.5</v>
      </c>
    </row>
    <row r="42" spans="1:15" x14ac:dyDescent="0.25">
      <c r="A42" s="59">
        <v>44817</v>
      </c>
      <c r="B42" s="4" t="s">
        <v>1080</v>
      </c>
      <c r="C42" s="4">
        <v>1.88</v>
      </c>
      <c r="D42" s="4">
        <v>3.93</v>
      </c>
      <c r="E42" s="4">
        <v>3.99</v>
      </c>
      <c r="F42" s="4">
        <v>4.45</v>
      </c>
      <c r="G42" s="4">
        <v>1.69</v>
      </c>
      <c r="H42" s="4">
        <v>2.2400000000000002</v>
      </c>
      <c r="I42" s="4">
        <v>1.51</v>
      </c>
      <c r="J42" s="12" t="s">
        <v>15</v>
      </c>
      <c r="L42" s="4" t="s">
        <v>20</v>
      </c>
      <c r="M42" s="4">
        <v>37</v>
      </c>
      <c r="N42" s="4" t="s">
        <v>66</v>
      </c>
      <c r="O42" s="4">
        <v>2.34</v>
      </c>
    </row>
    <row r="43" spans="1:15" x14ac:dyDescent="0.25">
      <c r="A43" s="59">
        <v>44818</v>
      </c>
      <c r="B43" s="4" t="s">
        <v>1081</v>
      </c>
      <c r="C43" s="4">
        <v>2.72</v>
      </c>
      <c r="D43" s="4">
        <v>3.11</v>
      </c>
      <c r="E43" s="4">
        <v>2.92</v>
      </c>
      <c r="F43" s="4">
        <v>2.95</v>
      </c>
      <c r="G43" s="4">
        <v>2.25</v>
      </c>
      <c r="H43" s="4">
        <v>1.68</v>
      </c>
      <c r="I43" s="4">
        <v>1.98</v>
      </c>
      <c r="J43" s="12" t="s">
        <v>15</v>
      </c>
      <c r="L43" s="4" t="s">
        <v>28</v>
      </c>
      <c r="M43" s="4">
        <v>19</v>
      </c>
      <c r="N43" s="4" t="s">
        <v>16</v>
      </c>
      <c r="O43" s="4">
        <v>2.36</v>
      </c>
    </row>
    <row r="44" spans="1:15" x14ac:dyDescent="0.25">
      <c r="A44" s="59">
        <v>44818</v>
      </c>
      <c r="B44" s="4" t="s">
        <v>1082</v>
      </c>
      <c r="C44" s="4">
        <v>4.2300000000000004</v>
      </c>
      <c r="D44" s="4">
        <v>3.58</v>
      </c>
      <c r="E44" s="4">
        <v>1.93</v>
      </c>
      <c r="F44" s="4">
        <v>3.46</v>
      </c>
      <c r="G44" s="4">
        <v>2.02</v>
      </c>
      <c r="H44" s="4">
        <v>1.85</v>
      </c>
      <c r="I44" s="4">
        <v>1.76</v>
      </c>
      <c r="J44" s="12" t="s">
        <v>15</v>
      </c>
      <c r="L44" s="4" t="s">
        <v>312</v>
      </c>
      <c r="M44" s="4">
        <v>20</v>
      </c>
      <c r="N44" s="4" t="s">
        <v>384</v>
      </c>
      <c r="O44" s="4">
        <v>2.5</v>
      </c>
    </row>
    <row r="45" spans="1:15" x14ac:dyDescent="0.25">
      <c r="A45" s="59">
        <v>44818</v>
      </c>
      <c r="B45" s="4" t="s">
        <v>1083</v>
      </c>
      <c r="C45" s="4">
        <v>3.17</v>
      </c>
      <c r="D45" s="4">
        <v>2.98</v>
      </c>
      <c r="E45" s="4">
        <v>2.5499999999999998</v>
      </c>
      <c r="F45" s="4">
        <v>2.59</v>
      </c>
      <c r="G45" s="4">
        <v>2.5</v>
      </c>
      <c r="H45" s="4">
        <v>1.54</v>
      </c>
      <c r="I45" s="4">
        <v>2.19</v>
      </c>
      <c r="J45" s="12" t="s">
        <v>15</v>
      </c>
      <c r="L45" s="4" t="s">
        <v>24</v>
      </c>
      <c r="M45" s="4">
        <v>22</v>
      </c>
      <c r="N45" s="4" t="s">
        <v>615</v>
      </c>
      <c r="O45" s="4">
        <v>0</v>
      </c>
    </row>
    <row r="46" spans="1:15" x14ac:dyDescent="0.25">
      <c r="A46" s="59">
        <v>44818</v>
      </c>
      <c r="B46" s="4" t="s">
        <v>1084</v>
      </c>
      <c r="C46" s="4">
        <v>2.88</v>
      </c>
      <c r="D46" s="4">
        <v>3.01</v>
      </c>
      <c r="E46" s="4">
        <v>2.83</v>
      </c>
      <c r="F46" s="4">
        <v>2.4900000000000002</v>
      </c>
      <c r="G46" s="4">
        <v>2.74</v>
      </c>
      <c r="H46" s="4">
        <v>1.49</v>
      </c>
      <c r="I46" s="4">
        <v>2.39</v>
      </c>
      <c r="J46" s="12" t="s">
        <v>15</v>
      </c>
      <c r="L46" s="4" t="s">
        <v>28</v>
      </c>
      <c r="M46" s="4">
        <v>12</v>
      </c>
      <c r="N46" s="4" t="s">
        <v>16</v>
      </c>
      <c r="O46" s="4">
        <v>2.77</v>
      </c>
    </row>
    <row r="47" spans="1:15" x14ac:dyDescent="0.25">
      <c r="A47" s="59">
        <v>44818</v>
      </c>
      <c r="B47" s="4" t="s">
        <v>1085</v>
      </c>
      <c r="C47" s="4">
        <v>2.48</v>
      </c>
      <c r="D47" s="4">
        <v>2.94</v>
      </c>
      <c r="E47" s="4">
        <v>3.45</v>
      </c>
      <c r="F47" s="4">
        <v>2.4900000000000002</v>
      </c>
      <c r="G47" s="4">
        <v>2.69</v>
      </c>
      <c r="H47" s="4">
        <v>1.5</v>
      </c>
      <c r="I47" s="4">
        <v>2.35</v>
      </c>
      <c r="J47" s="12" t="s">
        <v>15</v>
      </c>
      <c r="L47" s="4" t="s">
        <v>20</v>
      </c>
      <c r="M47" s="4">
        <v>23</v>
      </c>
      <c r="N47" s="4" t="s">
        <v>16</v>
      </c>
      <c r="O47" s="4">
        <v>2.0299999999999998</v>
      </c>
    </row>
    <row r="48" spans="1:15" x14ac:dyDescent="0.25">
      <c r="A48" s="59">
        <v>44821</v>
      </c>
      <c r="B48" s="4" t="s">
        <v>1086</v>
      </c>
      <c r="C48" s="4">
        <v>3.59</v>
      </c>
      <c r="D48" s="4">
        <v>3.7</v>
      </c>
      <c r="E48" s="4">
        <v>2.0099999999999998</v>
      </c>
      <c r="F48" s="4">
        <v>3.85</v>
      </c>
      <c r="G48" s="4">
        <v>1.81</v>
      </c>
      <c r="H48" s="4">
        <v>2.0299999999999998</v>
      </c>
      <c r="I48" s="4">
        <v>1.6</v>
      </c>
      <c r="J48" s="12" t="s">
        <v>15</v>
      </c>
      <c r="L48" s="4" t="s">
        <v>21</v>
      </c>
      <c r="M48" s="4">
        <v>27</v>
      </c>
      <c r="N48" s="4" t="s">
        <v>615</v>
      </c>
      <c r="O48" s="4">
        <v>0</v>
      </c>
    </row>
    <row r="49" spans="1:15" x14ac:dyDescent="0.25">
      <c r="A49" s="59">
        <v>44821</v>
      </c>
      <c r="B49" s="4" t="s">
        <v>1087</v>
      </c>
      <c r="C49" s="4">
        <v>3.28</v>
      </c>
      <c r="D49" s="4">
        <v>3.02</v>
      </c>
      <c r="E49" s="4">
        <v>2.56</v>
      </c>
      <c r="F49" s="4">
        <v>2.98</v>
      </c>
      <c r="G49" s="4">
        <v>2.2999999999999998</v>
      </c>
      <c r="H49" s="4">
        <v>1.67</v>
      </c>
      <c r="I49" s="4">
        <v>2.0099999999999998</v>
      </c>
      <c r="J49" s="12" t="s">
        <v>15</v>
      </c>
      <c r="L49" s="4" t="s">
        <v>311</v>
      </c>
      <c r="M49" s="4">
        <v>43</v>
      </c>
      <c r="N49" s="4" t="s">
        <v>102</v>
      </c>
      <c r="O49" s="4">
        <v>2.34</v>
      </c>
    </row>
    <row r="50" spans="1:15" x14ac:dyDescent="0.25">
      <c r="A50" s="59">
        <v>44821</v>
      </c>
      <c r="B50" s="4" t="s">
        <v>1088</v>
      </c>
      <c r="C50" s="4">
        <v>4.6100000000000003</v>
      </c>
      <c r="D50" s="4">
        <v>3.37</v>
      </c>
      <c r="E50" s="4">
        <v>1.92</v>
      </c>
      <c r="F50" s="4">
        <v>3.03</v>
      </c>
      <c r="G50" s="4">
        <v>2.25</v>
      </c>
      <c r="H50" s="4">
        <v>1.68</v>
      </c>
      <c r="I50" s="4">
        <v>1.97</v>
      </c>
      <c r="J50" s="12" t="s">
        <v>15</v>
      </c>
      <c r="L50" s="4" t="s">
        <v>20</v>
      </c>
      <c r="M50" s="4">
        <v>56</v>
      </c>
      <c r="N50" s="4" t="s">
        <v>601</v>
      </c>
      <c r="O50" s="4">
        <v>2.46</v>
      </c>
    </row>
    <row r="51" spans="1:15" x14ac:dyDescent="0.25">
      <c r="A51" s="59">
        <v>44821</v>
      </c>
      <c r="B51" s="4" t="s">
        <v>1089</v>
      </c>
      <c r="C51" s="4">
        <v>1.94</v>
      </c>
      <c r="D51" s="4">
        <v>3.43</v>
      </c>
      <c r="E51" s="4">
        <v>4.3600000000000003</v>
      </c>
      <c r="F51" s="4">
        <v>3.31</v>
      </c>
      <c r="G51" s="4">
        <v>2.09</v>
      </c>
      <c r="H51" s="4">
        <v>1.79</v>
      </c>
      <c r="I51" s="4">
        <v>1.83</v>
      </c>
      <c r="J51" s="12" t="s">
        <v>15</v>
      </c>
      <c r="L51" s="4" t="s">
        <v>25</v>
      </c>
      <c r="M51" s="4">
        <v>39</v>
      </c>
      <c r="N51" s="4" t="s">
        <v>114</v>
      </c>
      <c r="O51" s="4">
        <v>0</v>
      </c>
    </row>
    <row r="52" spans="1:15" x14ac:dyDescent="0.25">
      <c r="A52" s="59">
        <v>44821</v>
      </c>
      <c r="B52" s="4" t="s">
        <v>1090</v>
      </c>
      <c r="C52" s="4">
        <v>2.35</v>
      </c>
      <c r="D52" s="4">
        <v>2.74</v>
      </c>
      <c r="E52" s="4">
        <v>4.12</v>
      </c>
      <c r="F52" s="4">
        <v>2.23</v>
      </c>
      <c r="G52" s="4">
        <v>3.15</v>
      </c>
      <c r="H52" s="4">
        <v>1.38</v>
      </c>
      <c r="I52" s="4">
        <v>2.76</v>
      </c>
      <c r="J52" s="12" t="s">
        <v>15</v>
      </c>
      <c r="L52" s="4" t="s">
        <v>28</v>
      </c>
      <c r="M52" s="4">
        <v>75</v>
      </c>
      <c r="N52" s="4" t="s">
        <v>628</v>
      </c>
      <c r="O52" s="4">
        <v>1.79</v>
      </c>
    </row>
    <row r="53" spans="1:15" x14ac:dyDescent="0.25">
      <c r="A53" s="59">
        <v>44821</v>
      </c>
      <c r="B53" s="4" t="s">
        <v>1091</v>
      </c>
      <c r="C53" s="4">
        <v>2.1800000000000002</v>
      </c>
      <c r="D53" s="4">
        <v>3.24</v>
      </c>
      <c r="E53" s="4">
        <v>3.75</v>
      </c>
      <c r="F53" s="4">
        <v>2.78</v>
      </c>
      <c r="G53" s="4">
        <v>2.4</v>
      </c>
      <c r="H53" s="4">
        <v>1.61</v>
      </c>
      <c r="I53" s="4">
        <v>2.1</v>
      </c>
      <c r="J53" s="12" t="s">
        <v>15</v>
      </c>
      <c r="L53" s="4" t="s">
        <v>25</v>
      </c>
      <c r="M53" s="4">
        <v>57</v>
      </c>
      <c r="N53" s="4" t="s">
        <v>105</v>
      </c>
      <c r="O53" s="4">
        <v>2.5</v>
      </c>
    </row>
    <row r="54" spans="1:15" x14ac:dyDescent="0.25">
      <c r="A54" s="59">
        <v>44821</v>
      </c>
      <c r="B54" s="4" t="s">
        <v>1092</v>
      </c>
      <c r="C54" s="4">
        <v>2.73</v>
      </c>
      <c r="D54" s="4">
        <v>3.27</v>
      </c>
      <c r="E54" s="4">
        <v>2.77</v>
      </c>
      <c r="F54" s="4">
        <v>3.04</v>
      </c>
      <c r="G54" s="4">
        <v>2.2400000000000002</v>
      </c>
      <c r="H54" s="4">
        <v>1.69</v>
      </c>
      <c r="I54" s="4">
        <v>1.96</v>
      </c>
      <c r="J54" s="12" t="s">
        <v>15</v>
      </c>
      <c r="L54" s="4" t="s">
        <v>28</v>
      </c>
      <c r="M54" s="4">
        <v>40</v>
      </c>
      <c r="N54" s="4" t="s">
        <v>105</v>
      </c>
      <c r="O54" s="4">
        <v>2.13</v>
      </c>
    </row>
    <row r="55" spans="1:15" x14ac:dyDescent="0.25">
      <c r="A55" s="59">
        <v>44821</v>
      </c>
      <c r="B55" s="4" t="s">
        <v>1093</v>
      </c>
      <c r="C55" s="4">
        <v>2.5299999999999998</v>
      </c>
      <c r="D55" s="4">
        <v>3.37</v>
      </c>
      <c r="E55" s="4">
        <v>2.99</v>
      </c>
      <c r="F55" s="4">
        <v>3.75</v>
      </c>
      <c r="G55" s="4">
        <v>1.91</v>
      </c>
      <c r="H55" s="4">
        <v>1.98</v>
      </c>
      <c r="I55" s="4">
        <v>1.68</v>
      </c>
      <c r="J55" s="12" t="s">
        <v>15</v>
      </c>
      <c r="L55" s="4" t="s">
        <v>1011</v>
      </c>
      <c r="M55" s="4">
        <v>35</v>
      </c>
      <c r="N55" s="4" t="s">
        <v>102</v>
      </c>
      <c r="O55" s="4">
        <v>2.34</v>
      </c>
    </row>
    <row r="56" spans="1:15" x14ac:dyDescent="0.25">
      <c r="A56" s="59">
        <v>44821</v>
      </c>
      <c r="B56" s="4" t="s">
        <v>1094</v>
      </c>
      <c r="C56" s="4">
        <v>2.06</v>
      </c>
      <c r="D56" s="4">
        <v>3.59</v>
      </c>
      <c r="E56" s="4">
        <v>3.69</v>
      </c>
      <c r="F56" s="4">
        <v>3.52</v>
      </c>
      <c r="G56" s="4">
        <v>1.97</v>
      </c>
      <c r="H56" s="4">
        <v>1.89</v>
      </c>
      <c r="I56" s="4">
        <v>1.73</v>
      </c>
      <c r="J56" s="12" t="s">
        <v>15</v>
      </c>
      <c r="L56" s="4" t="s">
        <v>20</v>
      </c>
      <c r="M56" s="4">
        <v>51</v>
      </c>
      <c r="N56" s="4" t="s">
        <v>58</v>
      </c>
      <c r="O56" s="4">
        <v>2.25</v>
      </c>
    </row>
    <row r="57" spans="1:15" x14ac:dyDescent="0.25">
      <c r="A57" s="59">
        <v>44821</v>
      </c>
      <c r="B57" s="4" t="s">
        <v>1095</v>
      </c>
      <c r="C57" s="4">
        <v>2.35</v>
      </c>
      <c r="D57" s="4">
        <v>3.05</v>
      </c>
      <c r="E57" s="4">
        <v>3.57</v>
      </c>
      <c r="F57" s="4">
        <v>2.67</v>
      </c>
      <c r="G57" s="4">
        <v>2.5099999999999998</v>
      </c>
      <c r="H57" s="4">
        <v>1.56</v>
      </c>
      <c r="I57" s="4">
        <v>2.19</v>
      </c>
      <c r="J57" s="12" t="s">
        <v>15</v>
      </c>
      <c r="L57" s="4" t="s">
        <v>24</v>
      </c>
      <c r="M57" s="4">
        <v>10</v>
      </c>
      <c r="N57" s="4" t="s">
        <v>16</v>
      </c>
      <c r="O57" s="4">
        <v>2.56</v>
      </c>
    </row>
    <row r="58" spans="1:15" x14ac:dyDescent="0.25">
      <c r="A58" s="59">
        <v>44821</v>
      </c>
      <c r="B58" s="4" t="s">
        <v>1096</v>
      </c>
      <c r="C58" s="4">
        <v>1.88</v>
      </c>
      <c r="D58" s="4">
        <v>3.7</v>
      </c>
      <c r="E58" s="4">
        <v>4.29</v>
      </c>
      <c r="F58" s="4">
        <v>3.48</v>
      </c>
      <c r="G58" s="4">
        <v>2.0099999999999998</v>
      </c>
      <c r="H58" s="4">
        <v>1.87</v>
      </c>
      <c r="I58" s="4">
        <v>1.75</v>
      </c>
      <c r="J58" s="12" t="s">
        <v>15</v>
      </c>
      <c r="L58" s="4" t="s">
        <v>19</v>
      </c>
      <c r="M58" s="4">
        <v>47</v>
      </c>
      <c r="N58" s="4" t="s">
        <v>66</v>
      </c>
      <c r="O58" s="4">
        <v>2.63</v>
      </c>
    </row>
    <row r="59" spans="1:15" x14ac:dyDescent="0.25">
      <c r="A59" s="59">
        <v>44821</v>
      </c>
      <c r="B59" s="4" t="s">
        <v>1097</v>
      </c>
      <c r="C59" s="4">
        <v>2.81</v>
      </c>
      <c r="D59" s="4">
        <v>3.06</v>
      </c>
      <c r="E59" s="4">
        <v>2.74</v>
      </c>
      <c r="F59" s="4">
        <v>2.75</v>
      </c>
      <c r="G59" s="4">
        <v>2.39</v>
      </c>
      <c r="H59" s="4">
        <v>1.59</v>
      </c>
      <c r="I59" s="4">
        <v>2.09</v>
      </c>
      <c r="J59" s="12" t="s">
        <v>15</v>
      </c>
      <c r="L59" s="4" t="s">
        <v>29</v>
      </c>
      <c r="M59" s="4">
        <v>27</v>
      </c>
      <c r="N59" s="4" t="s">
        <v>555</v>
      </c>
      <c r="O59" s="4">
        <v>0</v>
      </c>
    </row>
    <row r="60" spans="1:15" x14ac:dyDescent="0.25">
      <c r="A60" s="59">
        <v>44821</v>
      </c>
      <c r="B60" s="4" t="s">
        <v>1098</v>
      </c>
      <c r="C60" s="4">
        <v>3.19</v>
      </c>
      <c r="D60" s="4">
        <v>3.39</v>
      </c>
      <c r="E60" s="4">
        <v>2.29</v>
      </c>
      <c r="F60" s="4">
        <v>4.32</v>
      </c>
      <c r="G60" s="4">
        <v>1.71</v>
      </c>
      <c r="H60" s="4">
        <v>2.17</v>
      </c>
      <c r="I60" s="4">
        <v>1.52</v>
      </c>
      <c r="J60" s="12" t="s">
        <v>15</v>
      </c>
      <c r="L60" s="4" t="s">
        <v>21</v>
      </c>
      <c r="M60" s="4">
        <v>26</v>
      </c>
      <c r="N60" s="4" t="s">
        <v>555</v>
      </c>
      <c r="O60" s="4">
        <v>0</v>
      </c>
    </row>
    <row r="61" spans="1:15" x14ac:dyDescent="0.25">
      <c r="A61" s="59">
        <v>44821</v>
      </c>
      <c r="B61" s="4" t="s">
        <v>1099</v>
      </c>
      <c r="C61" s="4">
        <v>1.95</v>
      </c>
      <c r="D61" s="4">
        <v>3.39</v>
      </c>
      <c r="E61" s="4">
        <v>4.63</v>
      </c>
      <c r="F61" s="4">
        <v>3.09</v>
      </c>
      <c r="G61" s="4">
        <v>2.25</v>
      </c>
      <c r="H61" s="4">
        <v>1.71</v>
      </c>
      <c r="I61" s="4">
        <v>1.97</v>
      </c>
      <c r="J61" s="12" t="s">
        <v>15</v>
      </c>
      <c r="L61" s="4" t="s">
        <v>20</v>
      </c>
      <c r="M61" s="4">
        <v>30</v>
      </c>
      <c r="N61" s="4" t="s">
        <v>85</v>
      </c>
      <c r="O61" s="4">
        <v>2</v>
      </c>
    </row>
    <row r="62" spans="1:15" x14ac:dyDescent="0.25">
      <c r="A62" s="59">
        <v>44821</v>
      </c>
      <c r="B62" s="4" t="s">
        <v>1100</v>
      </c>
      <c r="C62" s="4">
        <v>2.69</v>
      </c>
      <c r="D62" s="4">
        <v>2.95</v>
      </c>
      <c r="E62" s="4">
        <v>3.11</v>
      </c>
      <c r="F62" s="4">
        <v>2.4</v>
      </c>
      <c r="G62" s="4">
        <v>2.84</v>
      </c>
      <c r="H62" s="4">
        <v>1.45</v>
      </c>
      <c r="I62" s="4">
        <v>2.4900000000000002</v>
      </c>
      <c r="J62" s="12" t="s">
        <v>15</v>
      </c>
      <c r="L62" s="4" t="s">
        <v>25</v>
      </c>
      <c r="M62" s="4">
        <v>34</v>
      </c>
      <c r="N62" s="4" t="s">
        <v>66</v>
      </c>
      <c r="O62" s="4">
        <v>1.88</v>
      </c>
    </row>
    <row r="63" spans="1:15" x14ac:dyDescent="0.25">
      <c r="A63" s="59">
        <v>44821</v>
      </c>
      <c r="B63" s="4" t="s">
        <v>1101</v>
      </c>
      <c r="C63" s="4">
        <v>3.03</v>
      </c>
      <c r="D63" s="4">
        <v>3.18</v>
      </c>
      <c r="E63" s="4">
        <v>2.62</v>
      </c>
      <c r="F63" s="4">
        <v>2.66</v>
      </c>
      <c r="G63" s="4">
        <v>2.5299999999999998</v>
      </c>
      <c r="H63" s="4">
        <v>1.56</v>
      </c>
      <c r="I63" s="4">
        <v>2.21</v>
      </c>
      <c r="J63" s="12" t="s">
        <v>15</v>
      </c>
      <c r="L63" s="4" t="s">
        <v>23</v>
      </c>
      <c r="M63" s="4">
        <v>29</v>
      </c>
      <c r="N63" s="4" t="s">
        <v>60</v>
      </c>
      <c r="O63" s="4">
        <v>1.3</v>
      </c>
    </row>
    <row r="64" spans="1:15" x14ac:dyDescent="0.25">
      <c r="A64" s="59">
        <v>44821</v>
      </c>
      <c r="B64" s="4" t="s">
        <v>1102</v>
      </c>
      <c r="C64" s="4">
        <v>2.0099999999999998</v>
      </c>
      <c r="D64" s="4">
        <v>3.44</v>
      </c>
      <c r="E64" s="4">
        <v>4.1399999999999997</v>
      </c>
      <c r="F64" s="4">
        <v>3.46</v>
      </c>
      <c r="G64" s="4">
        <v>2.0299999999999998</v>
      </c>
      <c r="H64" s="4">
        <v>1.86</v>
      </c>
      <c r="I64" s="4">
        <v>1.78</v>
      </c>
      <c r="J64" s="12" t="s">
        <v>15</v>
      </c>
      <c r="L64" s="4" t="s">
        <v>24</v>
      </c>
      <c r="M64" s="4">
        <v>50</v>
      </c>
      <c r="N64" s="4" t="s">
        <v>92</v>
      </c>
      <c r="O64" s="4">
        <v>2.73</v>
      </c>
    </row>
    <row r="65" spans="1:15" x14ac:dyDescent="0.25">
      <c r="A65" s="59">
        <v>44822</v>
      </c>
      <c r="B65" s="4" t="s">
        <v>1103</v>
      </c>
      <c r="C65" s="4">
        <v>1.86</v>
      </c>
      <c r="D65" s="4">
        <v>3.63</v>
      </c>
      <c r="E65" s="4">
        <v>4.5</v>
      </c>
      <c r="F65" s="4">
        <v>3.54</v>
      </c>
      <c r="G65" s="4">
        <v>1.98</v>
      </c>
      <c r="H65" s="4">
        <v>1.89</v>
      </c>
      <c r="I65" s="4">
        <v>1.74</v>
      </c>
      <c r="J65" s="12" t="s">
        <v>15</v>
      </c>
      <c r="L65" s="4" t="s">
        <v>22</v>
      </c>
      <c r="M65" s="4">
        <v>23</v>
      </c>
      <c r="N65" s="4" t="s">
        <v>16</v>
      </c>
      <c r="O65" s="4">
        <v>2.65</v>
      </c>
    </row>
    <row r="66" spans="1:15" x14ac:dyDescent="0.25">
      <c r="A66" s="59">
        <v>44822</v>
      </c>
      <c r="B66" s="4" t="s">
        <v>1104</v>
      </c>
      <c r="C66" s="4">
        <v>2.6</v>
      </c>
      <c r="D66" s="4">
        <v>2.78</v>
      </c>
      <c r="E66" s="4">
        <v>3.46</v>
      </c>
      <c r="F66" s="4">
        <v>2.2000000000000002</v>
      </c>
      <c r="G66" s="4">
        <v>3.09</v>
      </c>
      <c r="H66" s="4">
        <v>1.39</v>
      </c>
      <c r="I66" s="4">
        <v>2.72</v>
      </c>
      <c r="J66" s="12" t="s">
        <v>15</v>
      </c>
      <c r="L66" s="4" t="s">
        <v>20</v>
      </c>
      <c r="M66" s="4">
        <v>20</v>
      </c>
      <c r="N66" s="4" t="s">
        <v>384</v>
      </c>
      <c r="O66" s="4">
        <v>2.0299999999999998</v>
      </c>
    </row>
    <row r="67" spans="1:15" x14ac:dyDescent="0.25">
      <c r="A67" s="59">
        <v>44822</v>
      </c>
      <c r="B67" s="4" t="s">
        <v>1105</v>
      </c>
      <c r="C67" s="4">
        <v>1.46</v>
      </c>
      <c r="D67" s="4">
        <v>4.4000000000000004</v>
      </c>
      <c r="E67" s="4">
        <v>7.98</v>
      </c>
      <c r="F67" s="4">
        <v>3.61</v>
      </c>
      <c r="G67" s="4">
        <v>1.91</v>
      </c>
      <c r="H67" s="4">
        <v>1.96</v>
      </c>
      <c r="I67" s="4">
        <v>1.68</v>
      </c>
      <c r="J67" s="12" t="s">
        <v>15</v>
      </c>
      <c r="L67" s="4" t="s">
        <v>21</v>
      </c>
      <c r="M67" s="4">
        <v>62</v>
      </c>
      <c r="N67" s="4" t="s">
        <v>601</v>
      </c>
      <c r="O67" s="4">
        <v>2.4300000000000002</v>
      </c>
    </row>
    <row r="68" spans="1:15" x14ac:dyDescent="0.25">
      <c r="A68" s="59">
        <v>44822</v>
      </c>
      <c r="B68" s="4" t="s">
        <v>1106</v>
      </c>
      <c r="C68" s="4">
        <v>2.65</v>
      </c>
      <c r="D68" s="4">
        <v>3.02</v>
      </c>
      <c r="E68" s="4">
        <v>3.09</v>
      </c>
      <c r="F68" s="4">
        <v>2.76</v>
      </c>
      <c r="G68" s="4">
        <v>2.5099999999999998</v>
      </c>
      <c r="H68" s="4">
        <v>1.56</v>
      </c>
      <c r="I68" s="4">
        <v>2.1800000000000002</v>
      </c>
      <c r="J68" s="12" t="s">
        <v>15</v>
      </c>
      <c r="L68" s="4" t="s">
        <v>23</v>
      </c>
      <c r="M68" s="4">
        <v>29</v>
      </c>
      <c r="N68" s="4" t="s">
        <v>601</v>
      </c>
      <c r="O68" s="4">
        <v>2.12</v>
      </c>
    </row>
    <row r="69" spans="1:15" x14ac:dyDescent="0.25">
      <c r="A69" s="59">
        <v>44822</v>
      </c>
      <c r="B69" s="4" t="s">
        <v>1107</v>
      </c>
      <c r="C69" s="4">
        <v>2.52</v>
      </c>
      <c r="D69" s="4">
        <v>3.21</v>
      </c>
      <c r="E69" s="4">
        <v>3.08</v>
      </c>
      <c r="F69" s="4">
        <v>3.15</v>
      </c>
      <c r="G69" s="4">
        <v>2.15</v>
      </c>
      <c r="H69" s="4">
        <v>1.75</v>
      </c>
      <c r="I69" s="4">
        <v>1.89</v>
      </c>
      <c r="J69" s="12" t="s">
        <v>15</v>
      </c>
      <c r="L69" s="4" t="s">
        <v>28</v>
      </c>
      <c r="M69" s="4">
        <v>54</v>
      </c>
      <c r="N69" s="4" t="s">
        <v>384</v>
      </c>
      <c r="O69" s="4">
        <v>2.48</v>
      </c>
    </row>
    <row r="70" spans="1:15" x14ac:dyDescent="0.25">
      <c r="A70" s="59">
        <v>44822</v>
      </c>
      <c r="B70" s="4" t="s">
        <v>1108</v>
      </c>
      <c r="C70" s="4">
        <v>3.38</v>
      </c>
      <c r="D70" s="4">
        <v>3.22</v>
      </c>
      <c r="E70" s="4">
        <v>2.34</v>
      </c>
      <c r="F70" s="4">
        <v>2.93</v>
      </c>
      <c r="G70" s="4">
        <v>2.27</v>
      </c>
      <c r="H70" s="4">
        <v>1.67</v>
      </c>
      <c r="I70" s="4">
        <v>2</v>
      </c>
      <c r="J70" s="12" t="s">
        <v>15</v>
      </c>
      <c r="L70" s="4" t="s">
        <v>21</v>
      </c>
      <c r="M70" s="4">
        <v>45</v>
      </c>
      <c r="N70" s="4" t="s">
        <v>595</v>
      </c>
      <c r="O70" s="4">
        <v>2.4300000000000002</v>
      </c>
    </row>
    <row r="71" spans="1:15" x14ac:dyDescent="0.25">
      <c r="A71" s="59">
        <v>44822</v>
      </c>
      <c r="B71" s="4" t="s">
        <v>1109</v>
      </c>
      <c r="C71" s="4">
        <v>1.83</v>
      </c>
      <c r="D71" s="4">
        <v>3.55</v>
      </c>
      <c r="E71" s="4">
        <v>3.61</v>
      </c>
      <c r="F71" s="4">
        <v>404</v>
      </c>
      <c r="G71" s="4">
        <v>1.68</v>
      </c>
      <c r="H71" s="4">
        <v>2.08</v>
      </c>
      <c r="I71" s="4">
        <v>1.48</v>
      </c>
      <c r="J71" s="12" t="s">
        <v>15</v>
      </c>
      <c r="L71" s="4" t="s">
        <v>312</v>
      </c>
      <c r="M71" s="4">
        <v>72</v>
      </c>
      <c r="N71" s="4" t="s">
        <v>1110</v>
      </c>
      <c r="O71" s="4">
        <v>0</v>
      </c>
    </row>
    <row r="72" spans="1:15" x14ac:dyDescent="0.25">
      <c r="A72" s="59">
        <v>44822</v>
      </c>
      <c r="B72" s="4" t="s">
        <v>1111</v>
      </c>
      <c r="C72" s="4">
        <v>2.39</v>
      </c>
      <c r="D72" s="4">
        <v>3.03</v>
      </c>
      <c r="E72" s="4">
        <v>3.52</v>
      </c>
      <c r="F72" s="4">
        <v>2.5299999999999998</v>
      </c>
      <c r="G72" s="4">
        <v>2.65</v>
      </c>
      <c r="H72" s="4">
        <v>1.51</v>
      </c>
      <c r="I72" s="4">
        <v>2.3199999999999998</v>
      </c>
      <c r="J72" s="12" t="s">
        <v>15</v>
      </c>
      <c r="L72" s="4" t="s">
        <v>22</v>
      </c>
      <c r="M72" s="4">
        <v>20</v>
      </c>
      <c r="N72" s="4" t="s">
        <v>16</v>
      </c>
      <c r="O72" s="4">
        <v>2.68</v>
      </c>
    </row>
    <row r="73" spans="1:15" x14ac:dyDescent="0.25">
      <c r="A73" s="59">
        <v>44822</v>
      </c>
      <c r="B73" s="4" t="s">
        <v>1112</v>
      </c>
      <c r="C73" s="4">
        <v>3.52</v>
      </c>
      <c r="D73" s="4">
        <v>2.85</v>
      </c>
      <c r="E73" s="4">
        <v>2.5099999999999998</v>
      </c>
      <c r="F73" s="4">
        <v>2.4900000000000002</v>
      </c>
      <c r="G73" s="4">
        <v>2.71</v>
      </c>
      <c r="H73" s="4">
        <v>1.5</v>
      </c>
      <c r="I73" s="4">
        <v>2.36</v>
      </c>
      <c r="J73" s="12" t="s">
        <v>15</v>
      </c>
      <c r="L73" s="4" t="s">
        <v>313</v>
      </c>
      <c r="M73" s="4">
        <v>28</v>
      </c>
      <c r="N73" s="4" t="s">
        <v>384</v>
      </c>
      <c r="O73" s="4">
        <v>2.19</v>
      </c>
    </row>
    <row r="74" spans="1:15" x14ac:dyDescent="0.25">
      <c r="A74" s="59">
        <v>44822</v>
      </c>
      <c r="B74" s="4" t="s">
        <v>1113</v>
      </c>
      <c r="C74" s="4">
        <v>404</v>
      </c>
      <c r="D74" s="4">
        <v>404</v>
      </c>
      <c r="E74" s="4">
        <v>404</v>
      </c>
      <c r="F74" s="4">
        <v>404</v>
      </c>
      <c r="G74" s="4">
        <v>404</v>
      </c>
      <c r="H74" s="4">
        <v>404</v>
      </c>
      <c r="I74" s="4">
        <v>404</v>
      </c>
      <c r="J74" s="12" t="s">
        <v>15</v>
      </c>
      <c r="L74" s="4">
        <v>404</v>
      </c>
      <c r="M74" s="4">
        <v>49</v>
      </c>
      <c r="N74" s="4" t="s">
        <v>650</v>
      </c>
      <c r="O74" s="4">
        <v>0</v>
      </c>
    </row>
    <row r="75" spans="1:15" x14ac:dyDescent="0.25">
      <c r="A75" s="59">
        <v>44822</v>
      </c>
      <c r="B75" s="4" t="s">
        <v>1114</v>
      </c>
      <c r="C75" s="4">
        <v>1.7</v>
      </c>
      <c r="D75" s="4">
        <v>3.33</v>
      </c>
      <c r="E75" s="4">
        <v>5.43</v>
      </c>
      <c r="F75" s="4">
        <v>404</v>
      </c>
      <c r="G75" s="4">
        <v>2.33</v>
      </c>
      <c r="H75" s="4">
        <v>1.59</v>
      </c>
      <c r="I75" s="4">
        <v>2.06</v>
      </c>
      <c r="J75" s="12" t="s">
        <v>15</v>
      </c>
      <c r="L75" s="4" t="s">
        <v>20</v>
      </c>
      <c r="M75" s="4">
        <v>58</v>
      </c>
      <c r="N75" s="4" t="s">
        <v>235</v>
      </c>
      <c r="O75" s="4">
        <v>0</v>
      </c>
    </row>
    <row r="76" spans="1:15" x14ac:dyDescent="0.25">
      <c r="A76" s="59">
        <v>44822</v>
      </c>
      <c r="B76" s="4" t="s">
        <v>1115</v>
      </c>
      <c r="C76" s="4">
        <v>2.73</v>
      </c>
      <c r="D76" s="4">
        <v>3.32</v>
      </c>
      <c r="E76" s="4">
        <v>2.73</v>
      </c>
      <c r="F76" s="4">
        <v>3.06</v>
      </c>
      <c r="G76" s="4">
        <v>2.17</v>
      </c>
      <c r="H76" s="4">
        <v>1.73</v>
      </c>
      <c r="I76" s="4">
        <v>1.92</v>
      </c>
      <c r="J76" s="12" t="s">
        <v>15</v>
      </c>
      <c r="L76" s="4" t="s">
        <v>20</v>
      </c>
      <c r="M76" s="4">
        <v>20</v>
      </c>
      <c r="N76" s="4" t="s">
        <v>16</v>
      </c>
      <c r="O76" s="4">
        <v>2.25</v>
      </c>
    </row>
    <row r="77" spans="1:15" x14ac:dyDescent="0.25">
      <c r="A77" s="59">
        <v>44823</v>
      </c>
      <c r="B77" s="4" t="s">
        <v>1116</v>
      </c>
      <c r="C77" s="4">
        <v>3.64</v>
      </c>
      <c r="D77" s="4">
        <v>3.2</v>
      </c>
      <c r="E77" s="4">
        <v>2.2400000000000002</v>
      </c>
      <c r="F77" s="4">
        <v>2.89</v>
      </c>
      <c r="G77" s="4">
        <v>2.33</v>
      </c>
      <c r="H77" s="4">
        <v>1.64</v>
      </c>
      <c r="I77" s="4">
        <v>2.04</v>
      </c>
      <c r="J77" s="12" t="s">
        <v>15</v>
      </c>
      <c r="L77" s="4" t="s">
        <v>19</v>
      </c>
      <c r="M77" s="4">
        <v>75</v>
      </c>
      <c r="N77" s="4" t="s">
        <v>601</v>
      </c>
      <c r="O77" s="4">
        <v>2.08</v>
      </c>
    </row>
    <row r="78" spans="1:15" x14ac:dyDescent="0.25">
      <c r="A78" s="59">
        <v>44825</v>
      </c>
      <c r="B78" s="4" t="s">
        <v>1117</v>
      </c>
      <c r="C78" s="4">
        <v>2.87</v>
      </c>
      <c r="D78" s="4">
        <v>3.14</v>
      </c>
      <c r="E78" s="4">
        <v>2.65</v>
      </c>
      <c r="F78" s="4">
        <v>2.92</v>
      </c>
      <c r="G78" s="4">
        <v>2.2000000000000002</v>
      </c>
      <c r="H78" s="4">
        <v>1.69</v>
      </c>
      <c r="I78" s="4">
        <v>1.94</v>
      </c>
      <c r="J78" s="12" t="s">
        <v>15</v>
      </c>
      <c r="L78" s="4" t="s">
        <v>28</v>
      </c>
      <c r="M78" s="4">
        <v>39</v>
      </c>
      <c r="N78" s="4" t="s">
        <v>555</v>
      </c>
      <c r="O78" s="4">
        <v>0</v>
      </c>
    </row>
    <row r="79" spans="1:15" x14ac:dyDescent="0.25">
      <c r="A79" s="59">
        <v>44825</v>
      </c>
      <c r="B79" s="3" t="s">
        <v>1118</v>
      </c>
      <c r="C79" s="4">
        <v>1.93</v>
      </c>
      <c r="D79" s="4">
        <v>3.06</v>
      </c>
      <c r="E79" s="4">
        <v>3.81</v>
      </c>
      <c r="F79" s="4">
        <v>404</v>
      </c>
      <c r="G79" s="4">
        <v>195</v>
      </c>
      <c r="H79" s="4">
        <v>1.79</v>
      </c>
      <c r="I79" s="4">
        <v>1.7</v>
      </c>
      <c r="J79" s="12" t="s">
        <v>15</v>
      </c>
      <c r="L79" s="4" t="s">
        <v>21</v>
      </c>
      <c r="M79" s="4">
        <v>74</v>
      </c>
      <c r="N79" s="4" t="s">
        <v>222</v>
      </c>
      <c r="O79" s="4">
        <v>0</v>
      </c>
    </row>
    <row r="80" spans="1:15" x14ac:dyDescent="0.25">
      <c r="A80" s="59">
        <v>44825</v>
      </c>
      <c r="B80" s="4" t="s">
        <v>1119</v>
      </c>
      <c r="C80" s="4">
        <v>2.75</v>
      </c>
      <c r="D80" s="4">
        <v>3.46</v>
      </c>
      <c r="E80" s="4">
        <v>2.63</v>
      </c>
      <c r="F80" s="4">
        <v>3.87</v>
      </c>
      <c r="G80" s="4">
        <v>1.88</v>
      </c>
      <c r="H80" s="4">
        <v>2</v>
      </c>
      <c r="I80" s="4">
        <v>1.65</v>
      </c>
      <c r="J80" s="12" t="s">
        <v>15</v>
      </c>
      <c r="L80" s="4" t="s">
        <v>19</v>
      </c>
      <c r="M80" s="4">
        <v>42</v>
      </c>
      <c r="N80" s="4" t="s">
        <v>16</v>
      </c>
      <c r="O80" s="4">
        <v>2.78</v>
      </c>
    </row>
    <row r="81" spans="1:15" x14ac:dyDescent="0.25">
      <c r="A81" s="59">
        <v>44825</v>
      </c>
      <c r="B81" s="4" t="s">
        <v>1120</v>
      </c>
      <c r="C81" s="4">
        <v>2.35</v>
      </c>
      <c r="D81" s="4">
        <v>3.01</v>
      </c>
      <c r="E81" s="4">
        <v>3.63</v>
      </c>
      <c r="F81" s="4">
        <v>2.4900000000000002</v>
      </c>
      <c r="G81" s="4">
        <v>2.78</v>
      </c>
      <c r="H81" s="4">
        <v>1.47</v>
      </c>
      <c r="I81" s="4">
        <v>2.41</v>
      </c>
      <c r="J81" s="12" t="s">
        <v>15</v>
      </c>
      <c r="L81" s="4" t="s">
        <v>21</v>
      </c>
      <c r="M81" s="4">
        <v>22</v>
      </c>
      <c r="N81" s="4" t="s">
        <v>384</v>
      </c>
      <c r="O81" s="4">
        <v>1.95</v>
      </c>
    </row>
    <row r="82" spans="1:15" x14ac:dyDescent="0.25">
      <c r="A82" s="59">
        <v>44828</v>
      </c>
      <c r="B82" s="4" t="s">
        <v>1121</v>
      </c>
      <c r="C82" s="4">
        <v>2.5</v>
      </c>
      <c r="D82" s="4">
        <v>3.41</v>
      </c>
      <c r="E82" s="4">
        <v>2.95</v>
      </c>
      <c r="F82" s="4">
        <v>3.7</v>
      </c>
      <c r="G82" s="4">
        <v>1.89</v>
      </c>
      <c r="H82" s="4">
        <v>1.98</v>
      </c>
      <c r="I82" s="4">
        <v>1.66</v>
      </c>
      <c r="J82" s="12" t="s">
        <v>15</v>
      </c>
      <c r="L82" s="4" t="s">
        <v>313</v>
      </c>
      <c r="M82" s="4">
        <v>52</v>
      </c>
      <c r="N82" s="4" t="s">
        <v>76</v>
      </c>
      <c r="O82" s="4">
        <v>2.4300000000000002</v>
      </c>
    </row>
    <row r="83" spans="1:15" x14ac:dyDescent="0.25">
      <c r="A83" s="59">
        <v>44828</v>
      </c>
      <c r="B83" s="4" t="s">
        <v>1122</v>
      </c>
      <c r="C83" s="4">
        <v>2.5099999999999998</v>
      </c>
      <c r="D83" s="4">
        <v>3.49</v>
      </c>
      <c r="E83" s="4">
        <v>2.87</v>
      </c>
      <c r="F83" s="4">
        <v>4.37</v>
      </c>
      <c r="G83" s="4">
        <v>1.74</v>
      </c>
      <c r="H83" s="4">
        <v>2.17</v>
      </c>
      <c r="I83" s="4">
        <v>1.54</v>
      </c>
      <c r="J83" s="12" t="s">
        <v>15</v>
      </c>
      <c r="L83" s="4" t="s">
        <v>28</v>
      </c>
      <c r="M83" s="4">
        <v>79</v>
      </c>
      <c r="N83" s="4" t="s">
        <v>76</v>
      </c>
      <c r="O83" s="4">
        <v>2.78</v>
      </c>
    </row>
    <row r="84" spans="1:15" x14ac:dyDescent="0.25">
      <c r="A84" s="59">
        <v>44828</v>
      </c>
      <c r="B84" s="4" t="s">
        <v>1123</v>
      </c>
      <c r="C84" s="4">
        <v>1.58</v>
      </c>
      <c r="D84" s="4">
        <v>4.0199999999999996</v>
      </c>
      <c r="E84" s="4">
        <v>6</v>
      </c>
      <c r="F84" s="4">
        <v>3.58</v>
      </c>
      <c r="G84" s="4">
        <v>1.91</v>
      </c>
      <c r="H84" s="4">
        <v>1.93</v>
      </c>
      <c r="I84" s="4">
        <v>1.68</v>
      </c>
      <c r="J84" s="12" t="s">
        <v>15</v>
      </c>
      <c r="L84" s="4" t="s">
        <v>28</v>
      </c>
      <c r="M84" s="4">
        <v>32</v>
      </c>
      <c r="N84" s="4" t="s">
        <v>615</v>
      </c>
      <c r="O84" s="4">
        <v>0</v>
      </c>
    </row>
    <row r="85" spans="1:15" x14ac:dyDescent="0.25">
      <c r="A85" s="59">
        <v>44828</v>
      </c>
      <c r="B85" s="4" t="s">
        <v>1124</v>
      </c>
      <c r="C85" s="4">
        <v>2.2400000000000002</v>
      </c>
      <c r="D85" s="4">
        <v>3.55</v>
      </c>
      <c r="E85" s="4">
        <v>3.28</v>
      </c>
      <c r="F85" s="4">
        <v>3.6</v>
      </c>
      <c r="G85" s="4">
        <v>1.95</v>
      </c>
      <c r="H85" s="4">
        <v>1.92</v>
      </c>
      <c r="I85" s="4">
        <v>1.71</v>
      </c>
      <c r="J85" s="12" t="s">
        <v>15</v>
      </c>
      <c r="L85" s="4" t="s">
        <v>437</v>
      </c>
      <c r="M85" s="4">
        <v>72</v>
      </c>
      <c r="N85" s="4" t="s">
        <v>58</v>
      </c>
      <c r="O85" s="4">
        <v>2.2000000000000002</v>
      </c>
    </row>
    <row r="86" spans="1:15" x14ac:dyDescent="0.25">
      <c r="A86" s="59">
        <v>44828</v>
      </c>
      <c r="B86" s="4" t="s">
        <v>1125</v>
      </c>
      <c r="C86" s="4">
        <v>3.71</v>
      </c>
      <c r="D86" s="4">
        <v>3.57</v>
      </c>
      <c r="E86" s="4">
        <v>2.06</v>
      </c>
      <c r="F86" s="4">
        <v>3.36</v>
      </c>
      <c r="G86" s="4">
        <v>2.0299999999999998</v>
      </c>
      <c r="H86" s="4">
        <v>1.85</v>
      </c>
      <c r="I86" s="4">
        <v>1.78</v>
      </c>
      <c r="J86" s="12" t="s">
        <v>15</v>
      </c>
      <c r="L86" s="4" t="s">
        <v>439</v>
      </c>
      <c r="M86" s="4">
        <v>41</v>
      </c>
      <c r="N86" s="4" t="s">
        <v>66</v>
      </c>
      <c r="O86" s="4">
        <v>2.65</v>
      </c>
    </row>
    <row r="87" spans="1:15" x14ac:dyDescent="0.25">
      <c r="A87" s="59">
        <v>44828</v>
      </c>
      <c r="B87" s="4" t="s">
        <v>1126</v>
      </c>
      <c r="C87" s="4">
        <v>2.19</v>
      </c>
      <c r="D87" s="4">
        <v>3.37</v>
      </c>
      <c r="E87" s="4">
        <v>3.56</v>
      </c>
      <c r="F87" s="4">
        <v>3.29</v>
      </c>
      <c r="G87" s="4">
        <v>2.0699999999999998</v>
      </c>
      <c r="H87" s="4">
        <v>1.8</v>
      </c>
      <c r="I87" s="4">
        <v>1.82</v>
      </c>
      <c r="J87" s="12" t="s">
        <v>15</v>
      </c>
      <c r="L87" s="4" t="s">
        <v>19</v>
      </c>
      <c r="M87" s="4">
        <v>50</v>
      </c>
      <c r="N87" s="4" t="s">
        <v>58</v>
      </c>
      <c r="O87" s="4">
        <v>1.47</v>
      </c>
    </row>
    <row r="88" spans="1:15" x14ac:dyDescent="0.25">
      <c r="A88" s="59">
        <v>44828</v>
      </c>
      <c r="B88" s="4" t="s">
        <v>1127</v>
      </c>
      <c r="C88" s="4">
        <v>3.04</v>
      </c>
      <c r="D88" s="4">
        <v>3.1</v>
      </c>
      <c r="E88" s="4">
        <v>2.62</v>
      </c>
      <c r="F88" s="4">
        <v>2.63</v>
      </c>
      <c r="G88" s="4">
        <v>2.48</v>
      </c>
      <c r="H88" s="4">
        <v>1.57</v>
      </c>
      <c r="I88" s="4">
        <v>2.1800000000000002</v>
      </c>
      <c r="J88" s="12" t="s">
        <v>15</v>
      </c>
      <c r="L88" s="4" t="s">
        <v>767</v>
      </c>
      <c r="M88" s="4">
        <v>25</v>
      </c>
      <c r="N88" s="4" t="s">
        <v>16</v>
      </c>
      <c r="O88" s="4">
        <v>1.98</v>
      </c>
    </row>
    <row r="89" spans="1:15" x14ac:dyDescent="0.25">
      <c r="A89" s="59">
        <v>44828</v>
      </c>
      <c r="B89" s="4" t="s">
        <v>1128</v>
      </c>
      <c r="C89" s="4">
        <v>3.48</v>
      </c>
      <c r="D89" s="4">
        <v>3.27</v>
      </c>
      <c r="E89" s="4">
        <v>2.27</v>
      </c>
      <c r="F89" s="4">
        <v>2.97</v>
      </c>
      <c r="G89" s="4">
        <v>2.23</v>
      </c>
      <c r="H89" s="4">
        <v>1.69</v>
      </c>
      <c r="I89" s="4">
        <v>1.96</v>
      </c>
      <c r="J89" s="12" t="s">
        <v>15</v>
      </c>
      <c r="L89" s="4" t="s">
        <v>23</v>
      </c>
      <c r="M89" s="4">
        <v>21</v>
      </c>
      <c r="N89" s="4" t="s">
        <v>16</v>
      </c>
      <c r="O89" s="4">
        <v>2.5299999999999998</v>
      </c>
    </row>
    <row r="90" spans="1:15" x14ac:dyDescent="0.25">
      <c r="A90" s="59">
        <v>44829</v>
      </c>
      <c r="B90" s="4" t="s">
        <v>1129</v>
      </c>
      <c r="C90" s="4">
        <v>1.56</v>
      </c>
      <c r="D90" s="4">
        <v>4.26</v>
      </c>
      <c r="E90" s="4">
        <v>6.15</v>
      </c>
      <c r="F90" s="4">
        <v>4.07</v>
      </c>
      <c r="G90" s="4">
        <v>1.78</v>
      </c>
      <c r="H90" s="4">
        <v>2.13</v>
      </c>
      <c r="I90" s="4">
        <v>1.58</v>
      </c>
      <c r="J90" s="12" t="s">
        <v>15</v>
      </c>
      <c r="L90" s="4" t="s">
        <v>20</v>
      </c>
      <c r="M90" s="4">
        <v>23</v>
      </c>
      <c r="N90" s="4" t="s">
        <v>16</v>
      </c>
      <c r="O90" s="4">
        <v>2.61</v>
      </c>
    </row>
    <row r="91" spans="1:15" x14ac:dyDescent="0.25">
      <c r="A91" s="59">
        <v>44829</v>
      </c>
      <c r="B91" s="4" t="s">
        <v>1130</v>
      </c>
      <c r="C91" s="4">
        <v>1.77</v>
      </c>
      <c r="D91" s="4">
        <v>3.53</v>
      </c>
      <c r="E91" s="4">
        <v>4.79</v>
      </c>
      <c r="F91" s="4">
        <v>404</v>
      </c>
      <c r="G91" s="4">
        <v>2.14</v>
      </c>
      <c r="H91" s="4">
        <v>1.71</v>
      </c>
      <c r="I91" s="4">
        <v>1.89</v>
      </c>
      <c r="J91" s="12" t="s">
        <v>15</v>
      </c>
      <c r="L91" s="4" t="s">
        <v>25</v>
      </c>
      <c r="M91" s="4">
        <v>43</v>
      </c>
      <c r="N91" s="4" t="s">
        <v>650</v>
      </c>
      <c r="O91" s="4">
        <v>0</v>
      </c>
    </row>
    <row r="92" spans="1:15" x14ac:dyDescent="0.25">
      <c r="A92" s="59">
        <v>44829</v>
      </c>
      <c r="B92" s="4" t="s">
        <v>1131</v>
      </c>
      <c r="C92" s="4">
        <v>3.3</v>
      </c>
      <c r="D92" s="4">
        <v>2.76</v>
      </c>
      <c r="E92" s="4">
        <v>2.72</v>
      </c>
      <c r="F92" s="4">
        <v>2.2400000000000002</v>
      </c>
      <c r="G92" s="4">
        <v>3.03</v>
      </c>
      <c r="H92" s="4">
        <v>1.41</v>
      </c>
      <c r="I92" s="4">
        <v>2.67</v>
      </c>
      <c r="J92" s="12" t="s">
        <v>15</v>
      </c>
      <c r="L92" s="4" t="s">
        <v>28</v>
      </c>
      <c r="M92" s="4">
        <v>54</v>
      </c>
      <c r="N92" s="4" t="s">
        <v>16</v>
      </c>
      <c r="O92" s="4">
        <v>2.19</v>
      </c>
    </row>
    <row r="93" spans="1:15" x14ac:dyDescent="0.25">
      <c r="A93" s="59">
        <v>44829</v>
      </c>
      <c r="B93" s="4" t="s">
        <v>1132</v>
      </c>
      <c r="C93" s="4">
        <v>2.91</v>
      </c>
      <c r="D93" s="4">
        <v>2.89</v>
      </c>
      <c r="E93" s="4">
        <v>2.82</v>
      </c>
      <c r="F93" s="4">
        <v>2.95</v>
      </c>
      <c r="G93" s="4">
        <v>2.23</v>
      </c>
      <c r="H93" s="4">
        <v>1.67</v>
      </c>
      <c r="I93" s="4">
        <v>1.96</v>
      </c>
      <c r="J93" s="12" t="s">
        <v>15</v>
      </c>
      <c r="L93" s="4" t="s">
        <v>316</v>
      </c>
      <c r="M93" s="4">
        <v>24</v>
      </c>
      <c r="N93" s="4" t="s">
        <v>555</v>
      </c>
      <c r="O93" s="4">
        <v>0</v>
      </c>
    </row>
    <row r="94" spans="1:15" x14ac:dyDescent="0.25">
      <c r="A94" s="59">
        <v>44829</v>
      </c>
      <c r="B94" s="4" t="s">
        <v>1133</v>
      </c>
      <c r="C94" s="4">
        <v>2.95</v>
      </c>
      <c r="D94" s="4">
        <v>3.43</v>
      </c>
      <c r="E94" s="4">
        <v>2.34</v>
      </c>
      <c r="F94" s="4">
        <v>404</v>
      </c>
      <c r="G94" s="4">
        <v>1.96</v>
      </c>
      <c r="H94" s="4">
        <v>1.88</v>
      </c>
      <c r="I94" s="4">
        <v>1.72</v>
      </c>
      <c r="J94" s="12" t="s">
        <v>15</v>
      </c>
      <c r="L94" s="4" t="s">
        <v>26</v>
      </c>
      <c r="M94" s="4">
        <v>33</v>
      </c>
      <c r="N94" s="4" t="s">
        <v>650</v>
      </c>
      <c r="O94" s="4">
        <v>0</v>
      </c>
    </row>
    <row r="95" spans="1:15" x14ac:dyDescent="0.25">
      <c r="A95" s="59">
        <v>44829</v>
      </c>
      <c r="B95" s="4" t="s">
        <v>1134</v>
      </c>
      <c r="C95" s="4">
        <v>2.31</v>
      </c>
      <c r="D95" s="4">
        <v>2.96</v>
      </c>
      <c r="E95" s="4">
        <v>3.8</v>
      </c>
      <c r="F95" s="4">
        <v>2.33</v>
      </c>
      <c r="G95" s="4">
        <v>2.95</v>
      </c>
      <c r="H95" s="4">
        <v>1.43</v>
      </c>
      <c r="I95" s="4">
        <v>2.59</v>
      </c>
      <c r="J95" s="12" t="s">
        <v>15</v>
      </c>
      <c r="L95" s="4" t="s">
        <v>29</v>
      </c>
      <c r="M95" s="4">
        <v>20</v>
      </c>
      <c r="N95" s="4" t="s">
        <v>16</v>
      </c>
      <c r="O95" s="4">
        <v>2.2000000000000002</v>
      </c>
    </row>
    <row r="96" spans="1:15" x14ac:dyDescent="0.25">
      <c r="A96" s="59">
        <v>44830</v>
      </c>
      <c r="B96" s="4" t="s">
        <v>1135</v>
      </c>
      <c r="C96" s="4">
        <v>1.38</v>
      </c>
      <c r="D96" s="4">
        <v>5.23</v>
      </c>
      <c r="E96" s="4">
        <v>7.51</v>
      </c>
      <c r="F96" s="4">
        <v>5.39</v>
      </c>
      <c r="G96" s="4">
        <v>1.52</v>
      </c>
      <c r="H96" s="4">
        <v>2.58</v>
      </c>
      <c r="I96" s="4">
        <v>1.47</v>
      </c>
      <c r="J96" s="12" t="s">
        <v>15</v>
      </c>
      <c r="L96" s="4" t="s">
        <v>24</v>
      </c>
      <c r="M96" s="4">
        <v>8</v>
      </c>
      <c r="N96" s="4" t="s">
        <v>615</v>
      </c>
      <c r="O96" s="4">
        <v>0</v>
      </c>
    </row>
    <row r="97" spans="1:15" x14ac:dyDescent="0.25">
      <c r="A97" s="59">
        <v>44830</v>
      </c>
      <c r="B97" s="4" t="s">
        <v>1136</v>
      </c>
      <c r="C97" s="4">
        <v>2.0299999999999998</v>
      </c>
      <c r="D97" s="4">
        <v>3.37</v>
      </c>
      <c r="E97" s="4">
        <v>3.9</v>
      </c>
      <c r="F97" s="4">
        <v>3.4</v>
      </c>
      <c r="G97" s="4">
        <v>1.97</v>
      </c>
      <c r="H97" s="4">
        <v>1.87</v>
      </c>
      <c r="I97" s="4">
        <v>1.73</v>
      </c>
      <c r="J97" s="12" t="s">
        <v>15</v>
      </c>
      <c r="L97" s="4" t="s">
        <v>28</v>
      </c>
      <c r="M97" s="4">
        <v>27</v>
      </c>
      <c r="N97" s="4" t="s">
        <v>615</v>
      </c>
      <c r="O97" s="4">
        <v>0</v>
      </c>
    </row>
    <row r="98" spans="1:15" x14ac:dyDescent="0.25">
      <c r="A98" s="59">
        <v>44832</v>
      </c>
      <c r="B98" s="4" t="s">
        <v>1137</v>
      </c>
      <c r="C98" s="4">
        <v>1.52</v>
      </c>
      <c r="D98" s="4">
        <v>3.51</v>
      </c>
      <c r="E98" s="4">
        <v>5.7</v>
      </c>
      <c r="F98" s="38">
        <v>2.62</v>
      </c>
      <c r="G98" s="38">
        <v>1.72</v>
      </c>
      <c r="H98" s="4">
        <v>1.98</v>
      </c>
      <c r="I98" s="4">
        <v>1.51</v>
      </c>
      <c r="J98" s="12" t="s">
        <v>15</v>
      </c>
      <c r="L98" s="4" t="s">
        <v>313</v>
      </c>
      <c r="M98" s="4">
        <v>75</v>
      </c>
      <c r="N98" s="4" t="s">
        <v>222</v>
      </c>
      <c r="O98" s="4">
        <v>0</v>
      </c>
    </row>
    <row r="99" spans="1:15" x14ac:dyDescent="0.25">
      <c r="A99" s="59">
        <v>44833</v>
      </c>
      <c r="B99" s="4" t="s">
        <v>1138</v>
      </c>
      <c r="C99" s="4">
        <v>2.52</v>
      </c>
      <c r="D99" s="4">
        <v>3.01</v>
      </c>
      <c r="E99" s="4">
        <v>3.35</v>
      </c>
      <c r="F99" s="4">
        <v>2.6</v>
      </c>
      <c r="G99" s="4">
        <v>2.68</v>
      </c>
      <c r="H99" s="4">
        <v>1.51</v>
      </c>
      <c r="I99" s="4">
        <v>2.33</v>
      </c>
      <c r="J99" s="12" t="s">
        <v>15</v>
      </c>
      <c r="L99" s="4" t="s">
        <v>25</v>
      </c>
      <c r="M99" s="4">
        <v>75</v>
      </c>
      <c r="N99" s="4" t="s">
        <v>601</v>
      </c>
      <c r="O99" s="4">
        <v>1.43</v>
      </c>
    </row>
    <row r="100" spans="1:15" x14ac:dyDescent="0.25">
      <c r="A100" s="59">
        <v>44833</v>
      </c>
      <c r="B100" s="4" t="s">
        <v>1139</v>
      </c>
      <c r="C100" s="4">
        <v>3.49</v>
      </c>
      <c r="D100" s="4">
        <v>3.14</v>
      </c>
      <c r="E100" s="4">
        <v>2.37</v>
      </c>
      <c r="F100" s="4">
        <v>2.87</v>
      </c>
      <c r="G100" s="4">
        <v>2.34</v>
      </c>
      <c r="H100" s="4">
        <v>1.65</v>
      </c>
      <c r="I100" s="4">
        <v>2.06</v>
      </c>
      <c r="J100" s="12" t="s">
        <v>15</v>
      </c>
      <c r="L100" s="4" t="s">
        <v>28</v>
      </c>
      <c r="M100" s="4">
        <v>23</v>
      </c>
      <c r="N100" s="4" t="s">
        <v>601</v>
      </c>
      <c r="O100" s="4">
        <v>2.46</v>
      </c>
    </row>
    <row r="101" spans="1:15" x14ac:dyDescent="0.25">
      <c r="A101" s="59">
        <v>44834</v>
      </c>
      <c r="B101" s="4" t="s">
        <v>1140</v>
      </c>
      <c r="C101" s="4">
        <v>3.04</v>
      </c>
      <c r="D101" s="4">
        <v>3.25</v>
      </c>
      <c r="E101" s="4">
        <v>2.56</v>
      </c>
      <c r="F101" s="4">
        <v>3.13</v>
      </c>
      <c r="G101" s="4">
        <v>2.17</v>
      </c>
      <c r="H101" s="4">
        <v>1.75</v>
      </c>
      <c r="I101" s="4">
        <v>1.91</v>
      </c>
      <c r="J101" s="12" t="s">
        <v>15</v>
      </c>
      <c r="L101" s="4" t="s">
        <v>313</v>
      </c>
      <c r="M101" s="4">
        <v>16</v>
      </c>
      <c r="N101" s="4" t="s">
        <v>119</v>
      </c>
      <c r="O101" s="4">
        <v>2.5</v>
      </c>
    </row>
  </sheetData>
  <conditionalFormatting sqref="K1:K2">
    <cfRule type="cellIs" dxfId="1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3" workbookViewId="0">
      <selection activeCell="D33" sqref="D33"/>
    </sheetView>
  </sheetViews>
  <sheetFormatPr defaultRowHeight="15" x14ac:dyDescent="0.25"/>
  <cols>
    <col min="1" max="1" width="10.7109375" bestFit="1" customWidth="1"/>
    <col min="2" max="2" width="36.28515625" bestFit="1" customWidth="1"/>
    <col min="4" max="4" width="23.28515625" bestFit="1" customWidth="1"/>
    <col min="5" max="5" width="9.140625" style="34"/>
    <col min="6" max="6" width="10.28515625" bestFit="1" customWidth="1"/>
    <col min="7" max="7" width="11" bestFit="1" customWidth="1"/>
    <col min="9" max="9" width="25.71093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59">
        <v>44807</v>
      </c>
      <c r="B2" s="4" t="s">
        <v>1044</v>
      </c>
      <c r="C2" s="12">
        <v>1.83</v>
      </c>
      <c r="D2" s="79"/>
      <c r="E2" s="82" t="s">
        <v>33</v>
      </c>
      <c r="F2" s="80">
        <v>0</v>
      </c>
      <c r="G2" s="80">
        <f t="shared" ref="G2:G15" si="0">F2-D$32</f>
        <v>-450</v>
      </c>
      <c r="H2" s="4" t="s">
        <v>23</v>
      </c>
      <c r="I2" s="4" t="s">
        <v>52</v>
      </c>
    </row>
    <row r="3" spans="1:9" ht="15.75" x14ac:dyDescent="0.25">
      <c r="A3" s="59">
        <v>44807</v>
      </c>
      <c r="B3" s="4" t="s">
        <v>1052</v>
      </c>
      <c r="C3" s="12">
        <v>1.87</v>
      </c>
      <c r="D3" s="79"/>
      <c r="E3" s="24" t="s">
        <v>33</v>
      </c>
      <c r="F3" s="80">
        <f>C3*D$32</f>
        <v>841.5</v>
      </c>
      <c r="G3" s="80">
        <f t="shared" si="0"/>
        <v>391.5</v>
      </c>
      <c r="H3" s="4" t="s">
        <v>19</v>
      </c>
      <c r="I3" s="4" t="s">
        <v>16</v>
      </c>
    </row>
    <row r="4" spans="1:9" ht="15.75" x14ac:dyDescent="0.25">
      <c r="A4" s="59">
        <v>44811</v>
      </c>
      <c r="B4" s="4" t="s">
        <v>1059</v>
      </c>
      <c r="C4" s="38">
        <v>1.48</v>
      </c>
      <c r="D4" s="79"/>
      <c r="E4" s="24" t="s">
        <v>33</v>
      </c>
      <c r="F4" s="80">
        <f>C4*D$32</f>
        <v>666</v>
      </c>
      <c r="G4" s="80">
        <f t="shared" si="0"/>
        <v>216</v>
      </c>
      <c r="H4" s="4" t="s">
        <v>313</v>
      </c>
      <c r="I4" s="4" t="s">
        <v>52</v>
      </c>
    </row>
    <row r="5" spans="1:9" ht="15.75" x14ac:dyDescent="0.25">
      <c r="A5" s="59">
        <v>44817</v>
      </c>
      <c r="B5" s="4" t="s">
        <v>1080</v>
      </c>
      <c r="C5" s="90">
        <v>1.69</v>
      </c>
      <c r="D5" s="79"/>
      <c r="E5" s="82" t="s">
        <v>33</v>
      </c>
      <c r="F5" s="80">
        <v>0</v>
      </c>
      <c r="G5" s="80">
        <f t="shared" si="0"/>
        <v>-450</v>
      </c>
      <c r="H5" s="38" t="s">
        <v>20</v>
      </c>
      <c r="I5" s="4" t="s">
        <v>66</v>
      </c>
    </row>
    <row r="6" spans="1:9" ht="15.75" x14ac:dyDescent="0.25">
      <c r="A6" s="59">
        <v>44821</v>
      </c>
      <c r="B6" s="4" t="s">
        <v>1093</v>
      </c>
      <c r="C6" s="12">
        <v>1.91</v>
      </c>
      <c r="D6" s="79"/>
      <c r="E6" s="24" t="s">
        <v>33</v>
      </c>
      <c r="F6" s="80">
        <f>C6*D$32</f>
        <v>859.5</v>
      </c>
      <c r="G6" s="80">
        <f t="shared" si="0"/>
        <v>409.5</v>
      </c>
      <c r="H6" s="38" t="s">
        <v>1011</v>
      </c>
      <c r="I6" s="4" t="s">
        <v>119</v>
      </c>
    </row>
    <row r="7" spans="1:9" ht="15.75" x14ac:dyDescent="0.25">
      <c r="A7" s="59">
        <v>44821</v>
      </c>
      <c r="B7" s="4" t="s">
        <v>1094</v>
      </c>
      <c r="C7" s="12">
        <v>1.97</v>
      </c>
      <c r="D7" s="79"/>
      <c r="E7" s="82" t="s">
        <v>33</v>
      </c>
      <c r="F7" s="80">
        <v>0</v>
      </c>
      <c r="G7" s="80">
        <f t="shared" si="0"/>
        <v>-450</v>
      </c>
      <c r="H7" s="38" t="s">
        <v>20</v>
      </c>
      <c r="I7" s="4" t="s">
        <v>58</v>
      </c>
    </row>
    <row r="8" spans="1:9" ht="15.75" x14ac:dyDescent="0.25">
      <c r="A8" s="59">
        <v>44821</v>
      </c>
      <c r="B8" s="4" t="s">
        <v>1096</v>
      </c>
      <c r="C8" s="12">
        <v>1.4</v>
      </c>
      <c r="D8" s="79"/>
      <c r="E8" s="24" t="s">
        <v>1480</v>
      </c>
      <c r="F8" s="80">
        <f>C8*D$32</f>
        <v>630</v>
      </c>
      <c r="G8" s="80">
        <f t="shared" si="0"/>
        <v>180</v>
      </c>
      <c r="H8" s="38" t="s">
        <v>19</v>
      </c>
      <c r="I8" s="4" t="s">
        <v>66</v>
      </c>
    </row>
    <row r="9" spans="1:9" ht="15.75" x14ac:dyDescent="0.25">
      <c r="A9" s="59">
        <v>44821</v>
      </c>
      <c r="B9" s="4" t="s">
        <v>1102</v>
      </c>
      <c r="C9" s="12">
        <v>1.52</v>
      </c>
      <c r="D9" s="79"/>
      <c r="E9" s="24" t="s">
        <v>1464</v>
      </c>
      <c r="F9" s="80">
        <f>C9*D$32</f>
        <v>684</v>
      </c>
      <c r="G9" s="80">
        <f t="shared" si="0"/>
        <v>234</v>
      </c>
      <c r="H9" s="38" t="s">
        <v>24</v>
      </c>
      <c r="I9" s="4" t="s">
        <v>60</v>
      </c>
    </row>
    <row r="10" spans="1:9" ht="15.75" x14ac:dyDescent="0.25">
      <c r="A10" s="59">
        <v>44825</v>
      </c>
      <c r="B10" s="4" t="s">
        <v>1119</v>
      </c>
      <c r="C10" s="12">
        <v>1.88</v>
      </c>
      <c r="D10" s="79"/>
      <c r="E10" s="24" t="s">
        <v>33</v>
      </c>
      <c r="F10" s="80">
        <f>C10*D$32</f>
        <v>846</v>
      </c>
      <c r="G10" s="80">
        <f t="shared" si="0"/>
        <v>396</v>
      </c>
      <c r="H10" s="38" t="s">
        <v>19</v>
      </c>
      <c r="I10" s="4" t="s">
        <v>16</v>
      </c>
    </row>
    <row r="11" spans="1:9" ht="15.75" x14ac:dyDescent="0.25">
      <c r="A11" s="59">
        <v>44828</v>
      </c>
      <c r="B11" s="4" t="s">
        <v>1121</v>
      </c>
      <c r="C11" s="90">
        <v>1.89</v>
      </c>
      <c r="D11" s="79"/>
      <c r="E11" s="24" t="s">
        <v>33</v>
      </c>
      <c r="F11" s="80">
        <f>C11*D$32</f>
        <v>850.5</v>
      </c>
      <c r="G11" s="80">
        <f t="shared" si="0"/>
        <v>400.5</v>
      </c>
      <c r="H11" s="4" t="s">
        <v>313</v>
      </c>
      <c r="I11" s="4" t="s">
        <v>66</v>
      </c>
    </row>
    <row r="12" spans="1:9" ht="15.75" x14ac:dyDescent="0.25">
      <c r="A12" s="59">
        <v>44828</v>
      </c>
      <c r="B12" s="4" t="s">
        <v>1122</v>
      </c>
      <c r="C12" s="12">
        <v>1.74</v>
      </c>
      <c r="D12" s="79"/>
      <c r="E12" s="82" t="s">
        <v>33</v>
      </c>
      <c r="F12" s="80">
        <v>0</v>
      </c>
      <c r="G12" s="80">
        <f t="shared" si="0"/>
        <v>-450</v>
      </c>
      <c r="H12" s="4" t="s">
        <v>28</v>
      </c>
      <c r="I12" s="4" t="s">
        <v>66</v>
      </c>
    </row>
    <row r="13" spans="1:9" ht="15.75" x14ac:dyDescent="0.25">
      <c r="A13" s="59">
        <v>44828</v>
      </c>
      <c r="B13" s="4" t="s">
        <v>1124</v>
      </c>
      <c r="C13" s="12">
        <v>1.95</v>
      </c>
      <c r="D13" s="79"/>
      <c r="E13" s="24" t="s">
        <v>33</v>
      </c>
      <c r="F13" s="80">
        <f>C13*D$32</f>
        <v>877.5</v>
      </c>
      <c r="G13" s="80">
        <f t="shared" si="0"/>
        <v>427.5</v>
      </c>
      <c r="H13" s="4" t="s">
        <v>437</v>
      </c>
      <c r="I13" s="4" t="s">
        <v>58</v>
      </c>
    </row>
    <row r="14" spans="1:9" ht="15.75" x14ac:dyDescent="0.25">
      <c r="A14" s="59">
        <v>44828</v>
      </c>
      <c r="B14" s="4" t="s">
        <v>1125</v>
      </c>
      <c r="C14" s="12">
        <v>1.44</v>
      </c>
      <c r="D14" s="79"/>
      <c r="E14" s="24" t="s">
        <v>1480</v>
      </c>
      <c r="F14" s="80">
        <f>C14*D$32</f>
        <v>648</v>
      </c>
      <c r="G14" s="80">
        <f t="shared" si="0"/>
        <v>198</v>
      </c>
      <c r="H14" s="4" t="s">
        <v>439</v>
      </c>
      <c r="I14" s="4" t="s">
        <v>66</v>
      </c>
    </row>
    <row r="15" spans="1:9" ht="15.75" x14ac:dyDescent="0.25">
      <c r="A15" s="59">
        <v>44829</v>
      </c>
      <c r="B15" s="4" t="s">
        <v>1129</v>
      </c>
      <c r="C15" s="12">
        <v>1.78</v>
      </c>
      <c r="D15" s="79"/>
      <c r="E15" s="82" t="s">
        <v>33</v>
      </c>
      <c r="F15" s="80">
        <v>0</v>
      </c>
      <c r="G15" s="80">
        <f t="shared" si="0"/>
        <v>-450</v>
      </c>
      <c r="H15" s="38" t="s">
        <v>20</v>
      </c>
      <c r="I15" s="4" t="s">
        <v>16</v>
      </c>
    </row>
    <row r="16" spans="1:9" ht="15.75" x14ac:dyDescent="0.25">
      <c r="A16" s="59"/>
      <c r="B16" s="4"/>
      <c r="C16" s="12"/>
      <c r="D16" s="79"/>
      <c r="E16" s="12"/>
      <c r="F16" s="80"/>
      <c r="G16" s="80"/>
      <c r="H16" s="38"/>
      <c r="I16" s="4"/>
    </row>
    <row r="17" spans="1:9" ht="15.75" x14ac:dyDescent="0.25">
      <c r="A17" s="59"/>
      <c r="B17" s="4"/>
      <c r="C17" s="12"/>
      <c r="D17" s="79"/>
      <c r="E17" s="12"/>
      <c r="F17" s="80"/>
      <c r="G17" s="80"/>
      <c r="H17" s="38"/>
      <c r="I17" s="4"/>
    </row>
    <row r="18" spans="1:9" ht="15.75" x14ac:dyDescent="0.25">
      <c r="A18" s="59"/>
      <c r="B18" s="4"/>
      <c r="C18" s="12"/>
      <c r="D18" s="99" t="s">
        <v>1482</v>
      </c>
      <c r="E18" s="12"/>
      <c r="F18" s="80"/>
      <c r="G18" s="80"/>
      <c r="H18" s="38"/>
      <c r="I18" s="4"/>
    </row>
    <row r="19" spans="1:9" ht="15.75" x14ac:dyDescent="0.25">
      <c r="A19" s="59"/>
      <c r="B19" s="4"/>
      <c r="C19" s="12"/>
      <c r="D19" s="79"/>
      <c r="E19" s="12"/>
      <c r="F19" s="80"/>
      <c r="G19" s="80"/>
      <c r="H19" s="38"/>
      <c r="I19" s="4"/>
    </row>
    <row r="20" spans="1:9" x14ac:dyDescent="0.25">
      <c r="C20" s="33"/>
      <c r="D20" s="34"/>
      <c r="E20" s="33"/>
      <c r="F20" s="34"/>
      <c r="G20" s="34"/>
      <c r="H20" s="33"/>
    </row>
    <row r="21" spans="1:9" x14ac:dyDescent="0.25">
      <c r="B21" s="4" t="s">
        <v>35</v>
      </c>
      <c r="C21" s="4"/>
      <c r="D21" s="26">
        <f>COUNT(C2:C15)</f>
        <v>14</v>
      </c>
      <c r="E21" s="33"/>
      <c r="F21" s="34"/>
      <c r="G21" s="34"/>
      <c r="H21" s="33"/>
    </row>
    <row r="22" spans="1:9" x14ac:dyDescent="0.25">
      <c r="B22" s="4" t="s">
        <v>36</v>
      </c>
      <c r="C22" s="4"/>
      <c r="D22" s="11">
        <v>5</v>
      </c>
      <c r="E22" s="33"/>
      <c r="F22" s="34"/>
      <c r="G22" s="34"/>
      <c r="H22" s="33"/>
    </row>
    <row r="23" spans="1:9" x14ac:dyDescent="0.25">
      <c r="B23" s="4" t="s">
        <v>37</v>
      </c>
      <c r="C23" s="4"/>
      <c r="D23" s="13">
        <f>D21-D22</f>
        <v>9</v>
      </c>
      <c r="E23" s="33"/>
      <c r="F23" s="34"/>
      <c r="G23" s="34"/>
      <c r="H23" s="33"/>
    </row>
    <row r="24" spans="1:9" x14ac:dyDescent="0.25">
      <c r="B24" s="4" t="s">
        <v>38</v>
      </c>
      <c r="C24" s="4"/>
      <c r="D24" s="4">
        <f>D23/D21*100</f>
        <v>64.285714285714292</v>
      </c>
      <c r="E24" s="33"/>
      <c r="F24" s="34"/>
      <c r="G24" s="34"/>
      <c r="H24" s="33"/>
    </row>
    <row r="25" spans="1:9" x14ac:dyDescent="0.25">
      <c r="B25" s="4" t="s">
        <v>39</v>
      </c>
      <c r="C25" s="4"/>
      <c r="D25" s="4">
        <f>1/D26*100</f>
        <v>57.494866529774121</v>
      </c>
      <c r="E25" s="33"/>
      <c r="F25" s="34"/>
      <c r="G25" s="34"/>
      <c r="H25" s="33"/>
    </row>
    <row r="26" spans="1:9" x14ac:dyDescent="0.25">
      <c r="B26" s="4" t="s">
        <v>40</v>
      </c>
      <c r="C26" s="4"/>
      <c r="D26" s="4">
        <f>SUM(C2:C15)/D21</f>
        <v>1.7392857142857143</v>
      </c>
      <c r="E26" s="33"/>
      <c r="F26" s="34"/>
      <c r="G26" s="34"/>
      <c r="H26" s="33"/>
    </row>
    <row r="27" spans="1:9" x14ac:dyDescent="0.25">
      <c r="B27" s="4" t="s">
        <v>41</v>
      </c>
      <c r="C27" s="4"/>
      <c r="D27" s="13">
        <f>D24-D25</f>
        <v>6.7908477559401703</v>
      </c>
      <c r="E27" s="33"/>
      <c r="F27" s="34"/>
      <c r="G27" s="34"/>
      <c r="H27" s="33"/>
    </row>
    <row r="28" spans="1:9" x14ac:dyDescent="0.25">
      <c r="B28" s="4" t="s">
        <v>42</v>
      </c>
      <c r="C28" s="4"/>
      <c r="D28" s="13">
        <f>D27/1</f>
        <v>6.7908477559401703</v>
      </c>
      <c r="E28" s="33"/>
      <c r="F28" s="34"/>
      <c r="G28" s="34"/>
      <c r="H28" s="33"/>
    </row>
    <row r="29" spans="1:9" ht="18.75" x14ac:dyDescent="0.3">
      <c r="B29" s="14" t="s">
        <v>43</v>
      </c>
      <c r="C29" s="4"/>
      <c r="D29" s="15">
        <v>25000</v>
      </c>
      <c r="E29" s="33"/>
      <c r="F29" s="34"/>
    </row>
    <row r="30" spans="1:9" ht="18.75" x14ac:dyDescent="0.3">
      <c r="B30" s="4" t="s">
        <v>44</v>
      </c>
      <c r="C30" s="4"/>
      <c r="D30" s="16">
        <v>25000</v>
      </c>
      <c r="E30" s="33"/>
      <c r="F30" s="34"/>
    </row>
    <row r="31" spans="1:9" x14ac:dyDescent="0.25">
      <c r="B31" s="4" t="s">
        <v>45</v>
      </c>
      <c r="C31" s="4"/>
      <c r="D31" s="10">
        <f>D30/100</f>
        <v>250</v>
      </c>
      <c r="E31" s="33"/>
      <c r="F31" s="34"/>
    </row>
    <row r="32" spans="1:9" x14ac:dyDescent="0.25">
      <c r="B32" s="17" t="s">
        <v>1558</v>
      </c>
      <c r="C32" s="4"/>
      <c r="D32" s="18">
        <f>D31*1.8</f>
        <v>450</v>
      </c>
      <c r="E32" s="33"/>
      <c r="F32" s="34"/>
    </row>
    <row r="33" spans="2:6" x14ac:dyDescent="0.25">
      <c r="B33" s="4" t="s">
        <v>46</v>
      </c>
      <c r="C33" s="4"/>
      <c r="D33" s="25">
        <f>SUM(G2:G15)</f>
        <v>603</v>
      </c>
      <c r="E33" s="33"/>
      <c r="F33" s="34"/>
    </row>
    <row r="34" spans="2:6" x14ac:dyDescent="0.25">
      <c r="B34" s="19" t="s">
        <v>47</v>
      </c>
      <c r="C34" s="4">
        <f>D33/D30</f>
        <v>2.4119999999999999E-2</v>
      </c>
      <c r="D34" s="38">
        <f>D33/D29*100</f>
        <v>2.4119999999999999</v>
      </c>
      <c r="E34" s="33"/>
      <c r="F34" s="34"/>
    </row>
    <row r="35" spans="2:6" x14ac:dyDescent="0.25">
      <c r="C35" s="33"/>
      <c r="D35" s="34"/>
      <c r="E35" s="33"/>
      <c r="F35" s="34"/>
    </row>
    <row r="36" spans="2:6" x14ac:dyDescent="0.25">
      <c r="C36" s="33"/>
      <c r="D36" s="34"/>
      <c r="E36" s="33"/>
      <c r="F36" s="34"/>
    </row>
  </sheetData>
  <conditionalFormatting sqref="G2:G19">
    <cfRule type="cellIs" dxfId="10" priority="1" operator="lessThan">
      <formula>0</formula>
    </cfRule>
    <cfRule type="cellIs" dxfId="9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"/>
  <sheetViews>
    <sheetView topLeftCell="A94" workbookViewId="0">
      <selection activeCell="G119" sqref="G119"/>
    </sheetView>
  </sheetViews>
  <sheetFormatPr defaultRowHeight="15" x14ac:dyDescent="0.25"/>
  <cols>
    <col min="1" max="1" width="10.7109375" style="4" bestFit="1" customWidth="1"/>
    <col min="2" max="2" width="31.5703125" style="4" bestFit="1" customWidth="1"/>
    <col min="3" max="9" width="9.140625" style="4"/>
    <col min="10" max="10" width="10.28515625" style="4" bestFit="1" customWidth="1"/>
    <col min="11" max="11" width="3.140625" style="4" customWidth="1"/>
    <col min="12" max="12" width="9.140625" style="4"/>
    <col min="13" max="13" width="4.7109375" style="4" customWidth="1"/>
    <col min="14" max="14" width="25.42578125" style="4" customWidth="1"/>
    <col min="15" max="15" width="9.140625" style="4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5" x14ac:dyDescent="0.25">
      <c r="A2" s="2">
        <v>44835</v>
      </c>
      <c r="B2" s="3" t="s">
        <v>1141</v>
      </c>
      <c r="C2" s="12">
        <v>2.38</v>
      </c>
      <c r="D2" s="12">
        <v>3.31</v>
      </c>
      <c r="E2" s="12">
        <v>3.18</v>
      </c>
      <c r="F2" s="12">
        <v>3.12</v>
      </c>
      <c r="G2" s="12">
        <v>2.2000000000000002</v>
      </c>
      <c r="H2" s="12">
        <v>1.72</v>
      </c>
      <c r="I2" s="12">
        <v>1.93</v>
      </c>
      <c r="J2" s="12" t="s">
        <v>15</v>
      </c>
      <c r="K2" s="12"/>
      <c r="L2" s="4" t="s">
        <v>25</v>
      </c>
      <c r="M2" s="4">
        <v>51</v>
      </c>
      <c r="N2" s="5" t="s">
        <v>58</v>
      </c>
      <c r="O2" s="4">
        <v>2.38</v>
      </c>
    </row>
    <row r="3" spans="1:15" x14ac:dyDescent="0.25">
      <c r="A3" s="59">
        <v>44835</v>
      </c>
      <c r="B3" s="4" t="s">
        <v>1142</v>
      </c>
      <c r="C3" s="4">
        <v>1.76</v>
      </c>
      <c r="D3" s="4">
        <v>3.59</v>
      </c>
      <c r="E3" s="4">
        <v>5.31</v>
      </c>
      <c r="F3" s="4">
        <v>3.39</v>
      </c>
      <c r="G3" s="4">
        <v>2.1</v>
      </c>
      <c r="H3" s="4">
        <v>1.79</v>
      </c>
      <c r="I3" s="4">
        <v>1.83</v>
      </c>
      <c r="J3" s="12" t="s">
        <v>15</v>
      </c>
      <c r="L3" s="4" t="s">
        <v>22</v>
      </c>
      <c r="M3" s="4">
        <v>34</v>
      </c>
      <c r="N3" s="4" t="s">
        <v>595</v>
      </c>
      <c r="O3" s="4">
        <v>2.44</v>
      </c>
    </row>
    <row r="4" spans="1:15" x14ac:dyDescent="0.25">
      <c r="A4" s="59">
        <v>44835</v>
      </c>
      <c r="B4" s="4" t="s">
        <v>1143</v>
      </c>
      <c r="C4" s="4">
        <v>3.13</v>
      </c>
      <c r="D4" s="4">
        <v>3.33</v>
      </c>
      <c r="E4" s="4">
        <v>2.4</v>
      </c>
      <c r="F4" s="4">
        <v>3.19</v>
      </c>
      <c r="G4" s="4">
        <v>2.17</v>
      </c>
      <c r="H4" s="4">
        <v>1.76</v>
      </c>
      <c r="I4" s="4">
        <v>1.91</v>
      </c>
      <c r="J4" s="12" t="s">
        <v>15</v>
      </c>
      <c r="L4" s="4" t="s">
        <v>21</v>
      </c>
      <c r="M4" s="4">
        <v>43</v>
      </c>
      <c r="N4" s="4" t="s">
        <v>60</v>
      </c>
      <c r="O4" s="4">
        <v>1.83</v>
      </c>
    </row>
    <row r="5" spans="1:15" x14ac:dyDescent="0.25">
      <c r="A5" s="59">
        <v>44835</v>
      </c>
      <c r="B5" s="4" t="s">
        <v>1144</v>
      </c>
      <c r="C5" s="4">
        <v>2.0499999999999998</v>
      </c>
      <c r="D5" s="4">
        <v>3.26</v>
      </c>
      <c r="E5" s="4">
        <v>4.13</v>
      </c>
      <c r="F5" s="4">
        <v>3.06</v>
      </c>
      <c r="G5" s="4">
        <v>2.2400000000000002</v>
      </c>
      <c r="H5" s="4">
        <v>1.7</v>
      </c>
      <c r="I5" s="4">
        <v>1.96</v>
      </c>
      <c r="J5" s="12" t="s">
        <v>15</v>
      </c>
      <c r="L5" s="4" t="s">
        <v>19</v>
      </c>
      <c r="M5" s="4">
        <v>42</v>
      </c>
      <c r="N5" s="4" t="s">
        <v>601</v>
      </c>
      <c r="O5" s="4">
        <v>1.86</v>
      </c>
    </row>
    <row r="6" spans="1:15" x14ac:dyDescent="0.25">
      <c r="A6" s="59">
        <v>44835</v>
      </c>
      <c r="B6" s="4" t="s">
        <v>1145</v>
      </c>
      <c r="C6" s="4">
        <v>4.32</v>
      </c>
      <c r="D6" s="4">
        <v>3.25</v>
      </c>
      <c r="E6" s="4">
        <v>2.04</v>
      </c>
      <c r="F6" s="4">
        <v>2.93</v>
      </c>
      <c r="G6" s="4">
        <v>2.3199999999999998</v>
      </c>
      <c r="H6" s="4">
        <v>1.66</v>
      </c>
      <c r="I6" s="4">
        <v>2.0299999999999998</v>
      </c>
      <c r="J6" s="12" t="s">
        <v>15</v>
      </c>
      <c r="L6" s="4" t="s">
        <v>28</v>
      </c>
      <c r="M6" s="4">
        <v>26</v>
      </c>
      <c r="N6" s="4" t="s">
        <v>16</v>
      </c>
      <c r="O6" s="4">
        <v>2.77</v>
      </c>
    </row>
    <row r="7" spans="1:15" x14ac:dyDescent="0.25">
      <c r="A7" s="59">
        <v>44835</v>
      </c>
      <c r="B7" s="4" t="s">
        <v>1146</v>
      </c>
      <c r="C7" s="4">
        <v>3.26</v>
      </c>
      <c r="D7" s="4">
        <v>3.34</v>
      </c>
      <c r="E7" s="4">
        <v>2.3199999999999998</v>
      </c>
      <c r="F7" s="4">
        <v>3.23</v>
      </c>
      <c r="G7" s="4">
        <v>2.12</v>
      </c>
      <c r="H7" s="4">
        <v>1.78</v>
      </c>
      <c r="I7" s="4">
        <v>1.87</v>
      </c>
      <c r="J7" s="12" t="s">
        <v>15</v>
      </c>
      <c r="L7" s="4" t="s">
        <v>28</v>
      </c>
      <c r="M7" s="4">
        <v>35</v>
      </c>
      <c r="N7" s="4" t="s">
        <v>66</v>
      </c>
      <c r="O7" s="4">
        <v>2</v>
      </c>
    </row>
    <row r="8" spans="1:15" x14ac:dyDescent="0.25">
      <c r="A8" s="59">
        <v>44835</v>
      </c>
      <c r="B8" s="4" t="s">
        <v>1147</v>
      </c>
      <c r="C8" s="4">
        <v>2.91</v>
      </c>
      <c r="D8" s="4">
        <v>3</v>
      </c>
      <c r="E8" s="4">
        <v>2.79</v>
      </c>
      <c r="F8" s="4">
        <v>2.86</v>
      </c>
      <c r="G8" s="4">
        <v>2.37</v>
      </c>
      <c r="H8" s="4">
        <v>1.63</v>
      </c>
      <c r="I8" s="4">
        <v>2.08</v>
      </c>
      <c r="J8" s="12" t="s">
        <v>15</v>
      </c>
      <c r="L8" s="4" t="s">
        <v>28</v>
      </c>
      <c r="M8" s="4">
        <v>31</v>
      </c>
      <c r="N8" s="4" t="s">
        <v>601</v>
      </c>
      <c r="O8" s="4">
        <v>2.4300000000000002</v>
      </c>
    </row>
    <row r="9" spans="1:15" x14ac:dyDescent="0.25">
      <c r="A9" s="59">
        <v>44835</v>
      </c>
      <c r="B9" s="4" t="s">
        <v>1148</v>
      </c>
      <c r="C9" s="4">
        <v>1.8</v>
      </c>
      <c r="D9" s="4">
        <v>3.63</v>
      </c>
      <c r="E9" s="4">
        <v>4.8899999999999997</v>
      </c>
      <c r="F9" s="4">
        <v>3.26</v>
      </c>
      <c r="G9" s="4">
        <v>2.13</v>
      </c>
      <c r="H9" s="4">
        <v>1.78</v>
      </c>
      <c r="I9" s="4">
        <v>1.87</v>
      </c>
      <c r="J9" s="12" t="s">
        <v>15</v>
      </c>
      <c r="L9" s="4" t="s">
        <v>316</v>
      </c>
      <c r="M9" s="4">
        <v>10</v>
      </c>
      <c r="N9" s="4" t="s">
        <v>66</v>
      </c>
      <c r="O9" s="4">
        <v>2.75</v>
      </c>
    </row>
    <row r="10" spans="1:15" x14ac:dyDescent="0.25">
      <c r="A10" s="59">
        <v>44835</v>
      </c>
      <c r="B10" s="4" t="s">
        <v>1149</v>
      </c>
      <c r="C10" s="4">
        <v>2.89</v>
      </c>
      <c r="D10" s="4">
        <v>3.4</v>
      </c>
      <c r="E10" s="4">
        <v>2.59</v>
      </c>
      <c r="F10" s="4">
        <v>3.47</v>
      </c>
      <c r="G10" s="4">
        <v>1.96</v>
      </c>
      <c r="H10" s="4">
        <v>1.93</v>
      </c>
      <c r="I10" s="4">
        <v>1.73</v>
      </c>
      <c r="J10" s="12" t="s">
        <v>15</v>
      </c>
      <c r="L10" s="4" t="s">
        <v>21</v>
      </c>
      <c r="M10" s="4">
        <v>41</v>
      </c>
      <c r="N10" s="4" t="s">
        <v>16</v>
      </c>
      <c r="O10" s="4">
        <v>2.6</v>
      </c>
    </row>
    <row r="11" spans="1:15" x14ac:dyDescent="0.25">
      <c r="A11" s="59">
        <v>44835</v>
      </c>
      <c r="B11" s="4" t="s">
        <v>1150</v>
      </c>
      <c r="C11" s="4">
        <v>3.01</v>
      </c>
      <c r="D11" s="4">
        <v>3.26</v>
      </c>
      <c r="E11" s="4">
        <v>2.5099999999999998</v>
      </c>
      <c r="F11" s="4">
        <v>3.42</v>
      </c>
      <c r="G11" s="4">
        <v>2.06</v>
      </c>
      <c r="H11" s="4">
        <v>1.83</v>
      </c>
      <c r="I11" s="4">
        <v>1.8</v>
      </c>
      <c r="J11" s="12" t="s">
        <v>15</v>
      </c>
      <c r="L11" s="4" t="s">
        <v>28</v>
      </c>
      <c r="M11" s="4">
        <v>78</v>
      </c>
      <c r="N11" s="4" t="s">
        <v>114</v>
      </c>
      <c r="O11" s="4">
        <v>0</v>
      </c>
    </row>
    <row r="12" spans="1:15" x14ac:dyDescent="0.25">
      <c r="A12" s="59">
        <v>44835</v>
      </c>
      <c r="B12" s="4" t="s">
        <v>1151</v>
      </c>
      <c r="C12" s="4">
        <v>4.22</v>
      </c>
      <c r="D12" s="4">
        <v>3.43</v>
      </c>
      <c r="E12" s="4">
        <v>1.95</v>
      </c>
      <c r="F12" s="4">
        <v>3.09</v>
      </c>
      <c r="G12" s="4">
        <v>2.2200000000000002</v>
      </c>
      <c r="H12" s="4">
        <v>1.7</v>
      </c>
      <c r="I12" s="4">
        <v>1.96</v>
      </c>
      <c r="J12" s="12" t="s">
        <v>15</v>
      </c>
      <c r="L12" s="4" t="s">
        <v>28</v>
      </c>
      <c r="M12" s="4">
        <v>65</v>
      </c>
      <c r="N12" s="4" t="s">
        <v>66</v>
      </c>
      <c r="O12" s="4">
        <v>2.1</v>
      </c>
    </row>
    <row r="13" spans="1:15" x14ac:dyDescent="0.25">
      <c r="A13" s="59">
        <v>44835</v>
      </c>
      <c r="B13" s="4" t="s">
        <v>1152</v>
      </c>
      <c r="C13" s="4">
        <v>2.34</v>
      </c>
      <c r="D13" s="4">
        <v>3.2</v>
      </c>
      <c r="E13" s="4">
        <v>3.29</v>
      </c>
      <c r="F13" s="4">
        <v>3.12</v>
      </c>
      <c r="G13" s="4">
        <v>2.12</v>
      </c>
      <c r="H13" s="4">
        <v>1.74</v>
      </c>
      <c r="I13" s="4">
        <v>1.87</v>
      </c>
      <c r="J13" s="12" t="s">
        <v>15</v>
      </c>
      <c r="L13" s="4" t="s">
        <v>24</v>
      </c>
      <c r="M13" s="4">
        <v>46</v>
      </c>
      <c r="N13" s="4" t="s">
        <v>555</v>
      </c>
      <c r="O13" s="4">
        <v>0</v>
      </c>
    </row>
    <row r="14" spans="1:15" x14ac:dyDescent="0.25">
      <c r="A14" s="59">
        <v>44835</v>
      </c>
      <c r="B14" s="4" t="s">
        <v>1153</v>
      </c>
      <c r="C14" s="4">
        <v>1.72</v>
      </c>
      <c r="D14" s="4">
        <v>3.82</v>
      </c>
      <c r="E14" s="4">
        <v>5.1100000000000003</v>
      </c>
      <c r="F14" s="4">
        <v>3.75</v>
      </c>
      <c r="G14" s="4">
        <v>1.93</v>
      </c>
      <c r="H14" s="4">
        <v>1.97</v>
      </c>
      <c r="I14" s="4">
        <v>1.69</v>
      </c>
      <c r="J14" s="12" t="s">
        <v>15</v>
      </c>
      <c r="L14" s="4" t="s">
        <v>26</v>
      </c>
      <c r="M14" s="4">
        <v>55</v>
      </c>
      <c r="N14" s="4" t="s">
        <v>92</v>
      </c>
      <c r="O14" s="4">
        <v>2.6</v>
      </c>
    </row>
    <row r="15" spans="1:15" x14ac:dyDescent="0.25">
      <c r="A15" s="59">
        <v>44836</v>
      </c>
      <c r="B15" s="4" t="s">
        <v>1154</v>
      </c>
      <c r="C15" s="4">
        <v>1.92</v>
      </c>
      <c r="D15" s="4">
        <v>3.54</v>
      </c>
      <c r="E15" s="4">
        <v>3.3</v>
      </c>
      <c r="F15" s="4">
        <v>404</v>
      </c>
      <c r="G15" s="4">
        <v>2</v>
      </c>
      <c r="H15" s="4">
        <v>1.73</v>
      </c>
      <c r="I15" s="4">
        <v>1.78</v>
      </c>
      <c r="J15" s="12" t="s">
        <v>15</v>
      </c>
      <c r="L15" s="4" t="s">
        <v>24</v>
      </c>
      <c r="M15" s="4">
        <v>18</v>
      </c>
      <c r="N15" s="4" t="s">
        <v>222</v>
      </c>
      <c r="O15" s="4">
        <v>0</v>
      </c>
    </row>
    <row r="16" spans="1:15" x14ac:dyDescent="0.25">
      <c r="A16" s="59">
        <v>44836</v>
      </c>
      <c r="B16" s="4" t="s">
        <v>1155</v>
      </c>
      <c r="C16" s="4">
        <v>2.42</v>
      </c>
      <c r="D16" s="4">
        <v>3.29</v>
      </c>
      <c r="E16" s="4">
        <v>2.93</v>
      </c>
      <c r="F16" s="38">
        <v>404</v>
      </c>
      <c r="G16" s="38">
        <v>2.16</v>
      </c>
      <c r="H16" s="4">
        <v>1.7</v>
      </c>
      <c r="I16" s="4">
        <v>1.91</v>
      </c>
      <c r="J16" s="12" t="s">
        <v>15</v>
      </c>
      <c r="L16" s="4" t="s">
        <v>436</v>
      </c>
      <c r="M16" s="4">
        <v>49</v>
      </c>
      <c r="N16" s="4" t="s">
        <v>650</v>
      </c>
      <c r="O16" s="4">
        <v>0</v>
      </c>
    </row>
    <row r="17" spans="1:15" x14ac:dyDescent="0.25">
      <c r="A17" s="59">
        <v>44836</v>
      </c>
      <c r="B17" s="4" t="s">
        <v>1156</v>
      </c>
      <c r="C17" s="4">
        <v>2.12</v>
      </c>
      <c r="D17" s="4">
        <v>3.23</v>
      </c>
      <c r="E17" s="4">
        <v>3.09</v>
      </c>
      <c r="F17" s="4">
        <v>404</v>
      </c>
      <c r="G17" s="4">
        <v>1.99</v>
      </c>
      <c r="H17" s="4">
        <v>1.76</v>
      </c>
      <c r="I17" s="4">
        <v>1.74</v>
      </c>
      <c r="J17" s="12" t="s">
        <v>15</v>
      </c>
      <c r="L17" s="4" t="s">
        <v>312</v>
      </c>
      <c r="M17" s="4">
        <v>58</v>
      </c>
      <c r="N17" s="4" t="s">
        <v>1157</v>
      </c>
      <c r="O17" s="4">
        <v>0</v>
      </c>
    </row>
    <row r="18" spans="1:15" x14ac:dyDescent="0.25">
      <c r="A18" s="59">
        <v>44836</v>
      </c>
      <c r="B18" s="4" t="s">
        <v>1158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12" t="s">
        <v>15</v>
      </c>
      <c r="L18" s="4" t="s">
        <v>313</v>
      </c>
      <c r="M18" s="4">
        <v>38</v>
      </c>
      <c r="N18" s="4" t="s">
        <v>1159</v>
      </c>
      <c r="O18" s="4">
        <v>0</v>
      </c>
    </row>
    <row r="19" spans="1:15" x14ac:dyDescent="0.25">
      <c r="A19" s="59">
        <v>44836</v>
      </c>
      <c r="B19" s="4" t="s">
        <v>1160</v>
      </c>
      <c r="C19" s="4">
        <v>2.5499999999999998</v>
      </c>
      <c r="D19" s="4">
        <v>2.95</v>
      </c>
      <c r="E19" s="4">
        <v>2.68</v>
      </c>
      <c r="F19" s="4">
        <v>404</v>
      </c>
      <c r="G19" s="4">
        <v>2.15</v>
      </c>
      <c r="H19" s="4">
        <v>1.63</v>
      </c>
      <c r="I19" s="4">
        <v>1.91</v>
      </c>
      <c r="J19" s="12" t="s">
        <v>15</v>
      </c>
      <c r="L19" s="4" t="s">
        <v>29</v>
      </c>
      <c r="M19" s="4">
        <v>42</v>
      </c>
      <c r="N19" s="4" t="s">
        <v>1161</v>
      </c>
      <c r="O19" s="4">
        <v>0</v>
      </c>
    </row>
    <row r="20" spans="1:15" x14ac:dyDescent="0.25">
      <c r="A20" s="59">
        <v>44836</v>
      </c>
      <c r="B20" s="4" t="s">
        <v>1162</v>
      </c>
      <c r="C20" s="4">
        <v>3.01</v>
      </c>
      <c r="D20" s="4">
        <v>2.88</v>
      </c>
      <c r="E20" s="4">
        <v>2.8</v>
      </c>
      <c r="F20" s="4">
        <v>2.4900000000000002</v>
      </c>
      <c r="G20" s="4">
        <v>2.74</v>
      </c>
      <c r="H20" s="4">
        <v>1.5</v>
      </c>
      <c r="I20" s="4">
        <v>2.39</v>
      </c>
      <c r="J20" s="12" t="s">
        <v>15</v>
      </c>
      <c r="L20" s="4" t="s">
        <v>28</v>
      </c>
      <c r="M20" s="4">
        <v>30</v>
      </c>
      <c r="N20" s="4" t="s">
        <v>16</v>
      </c>
      <c r="O20" s="4">
        <v>2.31</v>
      </c>
    </row>
    <row r="21" spans="1:15" x14ac:dyDescent="0.25">
      <c r="A21" s="59">
        <v>44836</v>
      </c>
      <c r="B21" s="4" t="s">
        <v>1163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12" t="s">
        <v>15</v>
      </c>
      <c r="L21" s="4" t="s">
        <v>311</v>
      </c>
      <c r="M21" s="4">
        <v>23</v>
      </c>
      <c r="N21" s="4" t="s">
        <v>1164</v>
      </c>
      <c r="O21" s="4">
        <v>0</v>
      </c>
    </row>
    <row r="22" spans="1:15" x14ac:dyDescent="0.25">
      <c r="A22" s="59">
        <v>44836</v>
      </c>
      <c r="B22" s="4" t="s">
        <v>1165</v>
      </c>
      <c r="C22" s="4">
        <v>1.79</v>
      </c>
      <c r="D22" s="4">
        <v>3.32</v>
      </c>
      <c r="E22" s="4">
        <v>5.66</v>
      </c>
      <c r="F22" s="4">
        <v>2.5</v>
      </c>
      <c r="G22" s="4">
        <v>2.71</v>
      </c>
      <c r="H22" s="4">
        <v>1.51</v>
      </c>
      <c r="I22" s="4">
        <v>2.37</v>
      </c>
      <c r="J22" s="12" t="s">
        <v>15</v>
      </c>
      <c r="L22" s="4" t="s">
        <v>19</v>
      </c>
      <c r="M22" s="4">
        <v>37</v>
      </c>
      <c r="N22" s="4" t="s">
        <v>384</v>
      </c>
      <c r="O22" s="4">
        <v>1.84</v>
      </c>
    </row>
    <row r="23" spans="1:15" x14ac:dyDescent="0.25">
      <c r="A23" s="59">
        <v>44836</v>
      </c>
      <c r="B23" s="4" t="s">
        <v>1166</v>
      </c>
      <c r="C23" s="4">
        <v>2.72</v>
      </c>
      <c r="D23" s="4">
        <v>3.27</v>
      </c>
      <c r="E23" s="4">
        <v>2.82</v>
      </c>
      <c r="F23" s="4">
        <v>3.01</v>
      </c>
      <c r="G23" s="4">
        <v>2.3199999999999998</v>
      </c>
      <c r="H23" s="4">
        <v>1.68</v>
      </c>
      <c r="I23" s="4">
        <v>2.0299999999999998</v>
      </c>
      <c r="J23" s="12" t="s">
        <v>15</v>
      </c>
      <c r="L23" s="4" t="s">
        <v>439</v>
      </c>
      <c r="M23" s="4">
        <v>40</v>
      </c>
      <c r="N23" s="4" t="s">
        <v>92</v>
      </c>
      <c r="O23" s="4">
        <v>1.93</v>
      </c>
    </row>
    <row r="24" spans="1:15" x14ac:dyDescent="0.25">
      <c r="A24" s="59">
        <v>44839</v>
      </c>
      <c r="B24" s="4" t="s">
        <v>1167</v>
      </c>
      <c r="C24" s="4">
        <v>2.11</v>
      </c>
      <c r="D24" s="4">
        <v>3.26</v>
      </c>
      <c r="E24" s="4">
        <v>4.05</v>
      </c>
      <c r="F24" s="4">
        <v>2.96</v>
      </c>
      <c r="G24" s="4">
        <v>2.2799999999999998</v>
      </c>
      <c r="H24" s="4">
        <v>1.68</v>
      </c>
      <c r="I24" s="4">
        <v>2</v>
      </c>
      <c r="J24" s="12" t="s">
        <v>15</v>
      </c>
      <c r="L24" s="4" t="s">
        <v>21</v>
      </c>
      <c r="M24" s="4">
        <v>47</v>
      </c>
      <c r="N24" s="4" t="s">
        <v>601</v>
      </c>
      <c r="O24" s="4">
        <v>2.42</v>
      </c>
    </row>
    <row r="25" spans="1:15" x14ac:dyDescent="0.25">
      <c r="A25" s="59">
        <v>44839</v>
      </c>
      <c r="B25" s="4" t="s">
        <v>1168</v>
      </c>
      <c r="C25" s="4">
        <v>1.58</v>
      </c>
      <c r="D25" s="4">
        <v>4.1100000000000003</v>
      </c>
      <c r="E25" s="4">
        <v>6.36</v>
      </c>
      <c r="F25" s="4">
        <v>3.83</v>
      </c>
      <c r="G25" s="4">
        <v>1.89</v>
      </c>
      <c r="H25" s="4">
        <v>2.02</v>
      </c>
      <c r="I25" s="4">
        <v>1.67</v>
      </c>
      <c r="J25" s="12" t="s">
        <v>15</v>
      </c>
      <c r="L25" s="4" t="s">
        <v>21</v>
      </c>
      <c r="M25" s="4">
        <v>21</v>
      </c>
      <c r="N25" s="4" t="s">
        <v>92</v>
      </c>
      <c r="O25" s="4">
        <v>2.59</v>
      </c>
    </row>
    <row r="26" spans="1:15" x14ac:dyDescent="0.25">
      <c r="A26" s="59">
        <v>44839</v>
      </c>
      <c r="B26" s="4" t="s">
        <v>1169</v>
      </c>
      <c r="C26" s="4">
        <v>1.78</v>
      </c>
      <c r="D26" s="4">
        <v>3.63</v>
      </c>
      <c r="E26" s="4">
        <v>5.27</v>
      </c>
      <c r="F26" s="4">
        <v>3.32</v>
      </c>
      <c r="G26" s="4">
        <v>2.13</v>
      </c>
      <c r="H26" s="4">
        <v>1.79</v>
      </c>
      <c r="I26" s="4">
        <v>1.86</v>
      </c>
      <c r="J26" s="12" t="s">
        <v>15</v>
      </c>
      <c r="L26" s="4" t="s">
        <v>20</v>
      </c>
      <c r="M26" s="4">
        <v>45</v>
      </c>
      <c r="N26" s="4" t="s">
        <v>60</v>
      </c>
      <c r="O26" s="4">
        <v>2.17</v>
      </c>
    </row>
    <row r="27" spans="1:15" x14ac:dyDescent="0.25">
      <c r="A27" s="59">
        <v>44839</v>
      </c>
      <c r="B27" s="4" t="s">
        <v>1170</v>
      </c>
      <c r="C27" s="4">
        <v>3.45</v>
      </c>
      <c r="D27" s="4">
        <v>3.45</v>
      </c>
      <c r="E27" s="4">
        <v>2.2000000000000002</v>
      </c>
      <c r="F27" s="4">
        <v>3.31</v>
      </c>
      <c r="G27" s="4">
        <v>2.02</v>
      </c>
      <c r="H27" s="4">
        <v>1.85</v>
      </c>
      <c r="I27" s="4">
        <v>1.78</v>
      </c>
      <c r="J27" s="12" t="s">
        <v>15</v>
      </c>
      <c r="L27" s="4" t="s">
        <v>21</v>
      </c>
      <c r="M27" s="4">
        <v>30</v>
      </c>
      <c r="N27" s="3" t="s">
        <v>16</v>
      </c>
      <c r="O27" s="4">
        <v>2.58</v>
      </c>
    </row>
    <row r="28" spans="1:15" x14ac:dyDescent="0.25">
      <c r="A28" s="59">
        <v>44839</v>
      </c>
      <c r="B28" s="4" t="s">
        <v>1171</v>
      </c>
      <c r="C28" s="4">
        <v>1.83</v>
      </c>
      <c r="D28" s="4">
        <v>3.66</v>
      </c>
      <c r="E28" s="4">
        <v>4.72</v>
      </c>
      <c r="F28" s="4">
        <v>3.7</v>
      </c>
      <c r="G28" s="4">
        <v>1.97</v>
      </c>
      <c r="H28" s="4">
        <v>1.93</v>
      </c>
      <c r="I28" s="4">
        <v>1.72</v>
      </c>
      <c r="J28" s="12" t="s">
        <v>15</v>
      </c>
      <c r="L28" s="4" t="s">
        <v>19</v>
      </c>
      <c r="M28" s="4">
        <v>29</v>
      </c>
      <c r="N28" s="4" t="s">
        <v>60</v>
      </c>
      <c r="O28" s="4">
        <v>2.7</v>
      </c>
    </row>
    <row r="29" spans="1:15" x14ac:dyDescent="0.25">
      <c r="A29" s="59">
        <v>44840</v>
      </c>
      <c r="B29" s="4" t="s">
        <v>1172</v>
      </c>
      <c r="C29" s="4">
        <v>2.78</v>
      </c>
      <c r="D29" s="4">
        <v>3.17</v>
      </c>
      <c r="E29" s="4">
        <v>2.84</v>
      </c>
      <c r="F29" s="4">
        <v>3.02</v>
      </c>
      <c r="G29" s="4">
        <v>2.2599999999999998</v>
      </c>
      <c r="H29" s="4">
        <v>1.69</v>
      </c>
      <c r="I29" s="4">
        <v>1.98</v>
      </c>
      <c r="J29" s="12" t="s">
        <v>15</v>
      </c>
      <c r="L29" s="4" t="s">
        <v>19</v>
      </c>
      <c r="M29" s="4">
        <v>68</v>
      </c>
      <c r="N29" s="4" t="s">
        <v>595</v>
      </c>
      <c r="O29" s="4">
        <v>2.0699999999999998</v>
      </c>
    </row>
    <row r="30" spans="1:15" x14ac:dyDescent="0.25">
      <c r="A30" s="59">
        <v>44840</v>
      </c>
      <c r="B30" s="4" t="s">
        <v>1173</v>
      </c>
      <c r="C30" s="4">
        <v>2.67</v>
      </c>
      <c r="D30" s="4">
        <v>3.06</v>
      </c>
      <c r="E30" s="4">
        <v>3.07</v>
      </c>
      <c r="F30" s="4">
        <v>2.78</v>
      </c>
      <c r="G30" s="4">
        <v>2.41</v>
      </c>
      <c r="H30" s="4">
        <v>1.61</v>
      </c>
      <c r="I30" s="4">
        <v>2.11</v>
      </c>
      <c r="J30" s="12" t="s">
        <v>15</v>
      </c>
      <c r="L30" s="4" t="s">
        <v>19</v>
      </c>
      <c r="M30" s="4">
        <v>57</v>
      </c>
      <c r="N30" s="4" t="s">
        <v>595</v>
      </c>
      <c r="O30" s="4">
        <v>2.52</v>
      </c>
    </row>
    <row r="31" spans="1:15" x14ac:dyDescent="0.25">
      <c r="A31" s="59">
        <v>44840</v>
      </c>
      <c r="B31" s="4" t="s">
        <v>1174</v>
      </c>
      <c r="C31" s="4">
        <v>3.36</v>
      </c>
      <c r="D31" s="4">
        <v>3.11</v>
      </c>
      <c r="E31" s="4">
        <v>2.4500000000000002</v>
      </c>
      <c r="F31" s="4">
        <v>2.64</v>
      </c>
      <c r="G31" s="4">
        <v>2.57</v>
      </c>
      <c r="H31" s="4">
        <v>1.56</v>
      </c>
      <c r="I31" s="4">
        <v>2.2400000000000002</v>
      </c>
      <c r="J31" s="12" t="s">
        <v>15</v>
      </c>
      <c r="L31" s="4" t="s">
        <v>19</v>
      </c>
      <c r="M31" s="4">
        <v>50</v>
      </c>
      <c r="N31" s="4" t="s">
        <v>595</v>
      </c>
      <c r="O31" s="4">
        <v>2.29</v>
      </c>
    </row>
    <row r="32" spans="1:15" x14ac:dyDescent="0.25">
      <c r="A32" s="59">
        <v>44842</v>
      </c>
      <c r="B32" s="4" t="s">
        <v>1175</v>
      </c>
      <c r="C32" s="4">
        <v>606</v>
      </c>
      <c r="D32" s="4">
        <v>606</v>
      </c>
      <c r="E32" s="4">
        <v>606</v>
      </c>
      <c r="F32" s="4">
        <v>606</v>
      </c>
      <c r="G32" s="4">
        <v>606</v>
      </c>
      <c r="H32" s="4">
        <v>606</v>
      </c>
      <c r="I32" s="4">
        <v>606</v>
      </c>
      <c r="J32" s="12" t="s">
        <v>15</v>
      </c>
      <c r="L32" s="4">
        <v>606</v>
      </c>
      <c r="M32" s="4">
        <v>51</v>
      </c>
      <c r="N32" s="4" t="s">
        <v>555</v>
      </c>
      <c r="O32" s="4">
        <v>0</v>
      </c>
    </row>
    <row r="33" spans="1:15" x14ac:dyDescent="0.25">
      <c r="A33" s="59">
        <v>44842</v>
      </c>
      <c r="B33" s="4" t="s">
        <v>1176</v>
      </c>
      <c r="C33" s="4">
        <v>3.75</v>
      </c>
      <c r="D33" s="4">
        <v>2.81</v>
      </c>
      <c r="E33" s="4">
        <v>2.4300000000000002</v>
      </c>
      <c r="F33" s="4">
        <v>2.19</v>
      </c>
      <c r="G33" s="4">
        <v>3.07</v>
      </c>
      <c r="H33" s="4">
        <v>1.39</v>
      </c>
      <c r="I33" s="4">
        <v>2.72</v>
      </c>
      <c r="J33" s="12" t="s">
        <v>15</v>
      </c>
      <c r="L33" s="4" t="s">
        <v>24</v>
      </c>
      <c r="M33" s="4">
        <v>32</v>
      </c>
      <c r="N33" s="4" t="s">
        <v>16</v>
      </c>
      <c r="O33" s="4">
        <v>2.27</v>
      </c>
    </row>
    <row r="34" spans="1:15" x14ac:dyDescent="0.25">
      <c r="A34" s="59">
        <v>44842</v>
      </c>
      <c r="B34" s="4" t="s">
        <v>1177</v>
      </c>
      <c r="C34" s="4">
        <v>1.72</v>
      </c>
      <c r="D34" s="4">
        <v>3.84</v>
      </c>
      <c r="E34" s="4">
        <v>5.13</v>
      </c>
      <c r="F34" s="4">
        <v>3.69</v>
      </c>
      <c r="G34" s="4">
        <v>1.91</v>
      </c>
      <c r="H34" s="4">
        <v>1.96</v>
      </c>
      <c r="I34" s="4">
        <v>1.68</v>
      </c>
      <c r="J34" s="12" t="s">
        <v>15</v>
      </c>
      <c r="L34" s="4" t="s">
        <v>24</v>
      </c>
      <c r="M34" s="4">
        <v>48</v>
      </c>
      <c r="N34" s="4" t="s">
        <v>105</v>
      </c>
      <c r="O34" s="4">
        <v>2.09</v>
      </c>
    </row>
    <row r="35" spans="1:15" x14ac:dyDescent="0.25">
      <c r="A35" s="59">
        <v>44842</v>
      </c>
      <c r="B35" s="4" t="s">
        <v>1178</v>
      </c>
      <c r="C35" s="4">
        <v>1.86</v>
      </c>
      <c r="D35" s="4">
        <v>3.37</v>
      </c>
      <c r="E35" s="4">
        <v>4.93</v>
      </c>
      <c r="F35" s="4">
        <v>2.93</v>
      </c>
      <c r="G35" s="4">
        <v>2.2599999999999998</v>
      </c>
      <c r="H35" s="4">
        <v>1.68</v>
      </c>
      <c r="I35" s="4">
        <v>1.99</v>
      </c>
      <c r="J35" s="12" t="s">
        <v>15</v>
      </c>
      <c r="L35" s="4" t="s">
        <v>439</v>
      </c>
      <c r="M35" s="4">
        <v>61</v>
      </c>
      <c r="N35" s="4" t="s">
        <v>98</v>
      </c>
      <c r="O35" s="4">
        <v>0</v>
      </c>
    </row>
    <row r="36" spans="1:15" x14ac:dyDescent="0.25">
      <c r="A36" s="59">
        <v>44842</v>
      </c>
      <c r="B36" s="4" t="s">
        <v>1179</v>
      </c>
      <c r="C36" s="4">
        <v>1.43</v>
      </c>
      <c r="D36" s="4">
        <v>5.23</v>
      </c>
      <c r="E36" s="4">
        <v>7.43</v>
      </c>
      <c r="F36" s="4">
        <v>404</v>
      </c>
      <c r="G36" s="4">
        <v>1.5</v>
      </c>
      <c r="H36" s="4">
        <v>2.72</v>
      </c>
      <c r="I36" s="4">
        <v>1.35</v>
      </c>
      <c r="J36" s="12" t="s">
        <v>15</v>
      </c>
      <c r="L36" s="4" t="s">
        <v>436</v>
      </c>
      <c r="M36" s="4">
        <v>64</v>
      </c>
      <c r="N36" s="4" t="s">
        <v>89</v>
      </c>
      <c r="O36" s="4">
        <v>2.5</v>
      </c>
    </row>
    <row r="37" spans="1:15" x14ac:dyDescent="0.25">
      <c r="A37" s="59">
        <v>44842</v>
      </c>
      <c r="B37" s="4" t="s">
        <v>1180</v>
      </c>
      <c r="C37" s="4">
        <v>1.69</v>
      </c>
      <c r="D37" s="4">
        <v>4.05</v>
      </c>
      <c r="E37" s="4">
        <v>5.35</v>
      </c>
      <c r="F37" s="4">
        <v>4.0999999999999996</v>
      </c>
      <c r="G37" s="4">
        <v>1.81</v>
      </c>
      <c r="H37" s="4">
        <v>2.09</v>
      </c>
      <c r="I37" s="4">
        <v>1.6</v>
      </c>
      <c r="J37" s="12" t="s">
        <v>15</v>
      </c>
      <c r="L37" s="4" t="s">
        <v>317</v>
      </c>
      <c r="M37" s="4">
        <v>42</v>
      </c>
      <c r="N37" s="4" t="s">
        <v>149</v>
      </c>
      <c r="O37" s="4">
        <v>0</v>
      </c>
    </row>
    <row r="38" spans="1:15" x14ac:dyDescent="0.25">
      <c r="A38" s="59">
        <v>44842</v>
      </c>
      <c r="B38" s="4" t="s">
        <v>1181</v>
      </c>
      <c r="C38" s="4">
        <v>1.94</v>
      </c>
      <c r="D38" s="4">
        <v>3.45</v>
      </c>
      <c r="E38" s="4">
        <v>4.4800000000000004</v>
      </c>
      <c r="F38" s="4">
        <v>3.21</v>
      </c>
      <c r="G38" s="4">
        <v>2.12</v>
      </c>
      <c r="H38" s="4">
        <v>1.76</v>
      </c>
      <c r="I38" s="4">
        <v>1.86</v>
      </c>
      <c r="J38" s="12" t="s">
        <v>15</v>
      </c>
      <c r="L38" s="4" t="s">
        <v>28</v>
      </c>
      <c r="M38" s="4">
        <v>50</v>
      </c>
      <c r="N38" s="4" t="s">
        <v>98</v>
      </c>
      <c r="O38" s="4">
        <v>0</v>
      </c>
    </row>
    <row r="39" spans="1:15" x14ac:dyDescent="0.25">
      <c r="A39" s="59">
        <v>44842</v>
      </c>
      <c r="B39" s="4" t="s">
        <v>1182</v>
      </c>
      <c r="C39" s="4">
        <v>2.19</v>
      </c>
      <c r="D39" s="4">
        <v>3</v>
      </c>
      <c r="E39" s="4">
        <v>4.09</v>
      </c>
      <c r="F39" s="4">
        <v>2.65</v>
      </c>
      <c r="G39" s="4">
        <v>2.54</v>
      </c>
      <c r="H39" s="4">
        <v>1.55</v>
      </c>
      <c r="I39" s="4">
        <v>2.2200000000000002</v>
      </c>
      <c r="J39" s="12" t="s">
        <v>15</v>
      </c>
      <c r="L39" s="4" t="s">
        <v>312</v>
      </c>
      <c r="M39" s="4">
        <v>58</v>
      </c>
      <c r="N39" s="4" t="s">
        <v>114</v>
      </c>
      <c r="O39" s="4">
        <v>0</v>
      </c>
    </row>
    <row r="40" spans="1:15" x14ac:dyDescent="0.25">
      <c r="A40" s="59">
        <v>44842</v>
      </c>
      <c r="B40" s="4" t="s">
        <v>1183</v>
      </c>
      <c r="C40" s="4">
        <v>1.67</v>
      </c>
      <c r="D40" s="4">
        <v>3.95</v>
      </c>
      <c r="E40" s="4">
        <v>5.46</v>
      </c>
      <c r="F40" s="4">
        <v>3.69</v>
      </c>
      <c r="G40" s="4">
        <v>1.92</v>
      </c>
      <c r="H40" s="4">
        <v>1.95</v>
      </c>
      <c r="I40" s="4">
        <v>1.68</v>
      </c>
      <c r="J40" s="12" t="s">
        <v>15</v>
      </c>
      <c r="L40" s="4" t="s">
        <v>21</v>
      </c>
      <c r="M40" s="4">
        <v>20</v>
      </c>
      <c r="N40" s="4" t="s">
        <v>76</v>
      </c>
      <c r="O40" s="4">
        <v>2.7</v>
      </c>
    </row>
    <row r="41" spans="1:15" x14ac:dyDescent="0.25">
      <c r="A41" s="59">
        <v>44842</v>
      </c>
      <c r="B41" s="4" t="s">
        <v>1184</v>
      </c>
      <c r="C41" s="4">
        <v>1.65</v>
      </c>
      <c r="D41" s="4">
        <v>3.74</v>
      </c>
      <c r="E41" s="4">
        <v>6.08</v>
      </c>
      <c r="F41" s="4">
        <v>2.82</v>
      </c>
      <c r="G41" s="4">
        <v>2.34</v>
      </c>
      <c r="H41" s="4">
        <v>1.64</v>
      </c>
      <c r="I41" s="4">
        <v>2.06</v>
      </c>
      <c r="J41" s="12" t="s">
        <v>15</v>
      </c>
      <c r="L41" s="4" t="s">
        <v>317</v>
      </c>
      <c r="M41" s="4">
        <v>29</v>
      </c>
      <c r="N41" s="4" t="s">
        <v>16</v>
      </c>
      <c r="O41" s="4">
        <v>1.87</v>
      </c>
    </row>
    <row r="42" spans="1:15" x14ac:dyDescent="0.25">
      <c r="A42" s="59">
        <v>44842</v>
      </c>
      <c r="B42" s="4" t="s">
        <v>1185</v>
      </c>
      <c r="C42" s="4">
        <v>2.02</v>
      </c>
      <c r="D42" s="4">
        <v>3.28</v>
      </c>
      <c r="E42" s="4">
        <v>4.25</v>
      </c>
      <c r="F42" s="4">
        <v>2.76</v>
      </c>
      <c r="G42" s="4">
        <v>2.41</v>
      </c>
      <c r="H42" s="4">
        <v>1.6</v>
      </c>
      <c r="I42" s="4">
        <v>2.11</v>
      </c>
      <c r="J42" s="12" t="s">
        <v>15</v>
      </c>
      <c r="L42" s="4" t="s">
        <v>313</v>
      </c>
      <c r="M42" s="4">
        <v>50</v>
      </c>
      <c r="N42" s="4" t="s">
        <v>58</v>
      </c>
      <c r="O42" s="4">
        <v>2.5</v>
      </c>
    </row>
    <row r="43" spans="1:15" x14ac:dyDescent="0.25">
      <c r="A43" s="59">
        <v>44842</v>
      </c>
      <c r="B43" s="4" t="s">
        <v>1186</v>
      </c>
      <c r="C43" s="4">
        <v>2.67</v>
      </c>
      <c r="D43" s="4">
        <v>3.13</v>
      </c>
      <c r="E43" s="4">
        <v>3</v>
      </c>
      <c r="F43" s="4">
        <v>2.68</v>
      </c>
      <c r="G43" s="4">
        <v>2.5499999999999998</v>
      </c>
      <c r="H43" s="4">
        <v>1.57</v>
      </c>
      <c r="I43" s="4">
        <v>2.23</v>
      </c>
      <c r="J43" s="12" t="s">
        <v>15</v>
      </c>
      <c r="L43" s="4" t="s">
        <v>311</v>
      </c>
      <c r="M43" s="4">
        <v>40</v>
      </c>
      <c r="N43" s="4" t="s">
        <v>60</v>
      </c>
      <c r="O43" s="4">
        <v>2.19</v>
      </c>
    </row>
    <row r="44" spans="1:15" x14ac:dyDescent="0.25">
      <c r="A44" s="59">
        <v>44843</v>
      </c>
      <c r="B44" s="4" t="s">
        <v>1187</v>
      </c>
      <c r="C44" s="4">
        <v>2.75</v>
      </c>
      <c r="D44" s="4">
        <v>3.37</v>
      </c>
      <c r="E44" s="4">
        <v>2.76</v>
      </c>
      <c r="F44" s="4">
        <v>3.52</v>
      </c>
      <c r="G44" s="4">
        <v>2.02</v>
      </c>
      <c r="H44" s="4">
        <v>1.89</v>
      </c>
      <c r="I44" s="4">
        <v>1.76</v>
      </c>
      <c r="J44" s="12" t="s">
        <v>15</v>
      </c>
      <c r="L44" s="4" t="s">
        <v>26</v>
      </c>
      <c r="M44" s="4">
        <v>33</v>
      </c>
      <c r="N44" s="4" t="s">
        <v>52</v>
      </c>
      <c r="O44" s="4">
        <v>2.6</v>
      </c>
    </row>
    <row r="45" spans="1:15" x14ac:dyDescent="0.25">
      <c r="A45" s="59">
        <v>44843</v>
      </c>
      <c r="B45" s="4" t="s">
        <v>1188</v>
      </c>
      <c r="C45" s="4">
        <v>606</v>
      </c>
      <c r="D45" s="4">
        <v>606</v>
      </c>
      <c r="E45" s="4">
        <v>606</v>
      </c>
      <c r="F45" s="4">
        <v>606</v>
      </c>
      <c r="G45" s="4">
        <v>606</v>
      </c>
      <c r="H45" s="4">
        <v>606</v>
      </c>
      <c r="I45" s="4">
        <v>606</v>
      </c>
      <c r="J45" s="12" t="s">
        <v>15</v>
      </c>
      <c r="L45" s="4">
        <v>606</v>
      </c>
      <c r="M45" s="4">
        <v>38</v>
      </c>
      <c r="N45" s="4" t="s">
        <v>555</v>
      </c>
      <c r="O45" s="4">
        <v>0</v>
      </c>
    </row>
    <row r="46" spans="1:15" x14ac:dyDescent="0.25">
      <c r="A46" s="59">
        <v>44843</v>
      </c>
      <c r="B46" s="4" t="s">
        <v>1189</v>
      </c>
      <c r="C46" s="4">
        <v>1.39</v>
      </c>
      <c r="D46" s="4">
        <v>4.8600000000000003</v>
      </c>
      <c r="E46" s="4">
        <v>9.39</v>
      </c>
      <c r="F46" s="4">
        <v>3.63</v>
      </c>
      <c r="G46" s="4">
        <v>1.93</v>
      </c>
      <c r="H46" s="4">
        <v>1.95</v>
      </c>
      <c r="I46" s="4">
        <v>1.7</v>
      </c>
      <c r="J46" s="12" t="s">
        <v>15</v>
      </c>
      <c r="L46" s="4" t="s">
        <v>766</v>
      </c>
      <c r="M46" s="4">
        <v>49</v>
      </c>
      <c r="N46" s="4" t="s">
        <v>601</v>
      </c>
      <c r="O46" s="4">
        <v>2.4700000000000002</v>
      </c>
    </row>
    <row r="47" spans="1:15" x14ac:dyDescent="0.25">
      <c r="A47" s="59">
        <v>44843</v>
      </c>
      <c r="B47" s="4" t="s">
        <v>1190</v>
      </c>
      <c r="C47" s="4">
        <v>1.7</v>
      </c>
      <c r="D47" s="4">
        <v>3.79</v>
      </c>
      <c r="E47" s="4">
        <v>5.55</v>
      </c>
      <c r="F47" s="4">
        <v>3.27</v>
      </c>
      <c r="G47" s="38">
        <v>2.09</v>
      </c>
      <c r="H47" s="4">
        <v>1.8</v>
      </c>
      <c r="I47" s="4">
        <v>1.84</v>
      </c>
      <c r="J47" s="12" t="s">
        <v>15</v>
      </c>
      <c r="L47" s="4" t="s">
        <v>28</v>
      </c>
      <c r="M47" s="4">
        <v>21</v>
      </c>
      <c r="N47" s="4" t="s">
        <v>595</v>
      </c>
      <c r="O47" s="4">
        <v>2.65</v>
      </c>
    </row>
    <row r="48" spans="1:15" x14ac:dyDescent="0.25">
      <c r="A48" s="59">
        <v>44843</v>
      </c>
      <c r="B48" s="4" t="s">
        <v>1191</v>
      </c>
      <c r="C48" s="4">
        <v>3.53</v>
      </c>
      <c r="D48" s="4">
        <v>3.41</v>
      </c>
      <c r="E48" s="4">
        <v>1.89</v>
      </c>
      <c r="F48" s="4">
        <v>404</v>
      </c>
      <c r="G48" s="4">
        <v>1.83</v>
      </c>
      <c r="H48" s="4">
        <v>1.9</v>
      </c>
      <c r="I48" s="4">
        <v>1.62</v>
      </c>
      <c r="J48" s="12" t="s">
        <v>15</v>
      </c>
      <c r="L48" s="4" t="s">
        <v>27</v>
      </c>
      <c r="M48" s="4">
        <v>45</v>
      </c>
      <c r="N48" s="4" t="s">
        <v>1157</v>
      </c>
      <c r="O48" s="4">
        <v>0</v>
      </c>
    </row>
    <row r="49" spans="1:15" x14ac:dyDescent="0.25">
      <c r="A49" s="59">
        <v>44843</v>
      </c>
      <c r="B49" s="4" t="s">
        <v>1192</v>
      </c>
      <c r="C49" s="4">
        <v>2.64</v>
      </c>
      <c r="D49" s="4">
        <v>3.33</v>
      </c>
      <c r="E49" s="4">
        <v>2.82</v>
      </c>
      <c r="F49" s="4">
        <v>3.35</v>
      </c>
      <c r="G49" s="4">
        <v>2.06</v>
      </c>
      <c r="H49" s="4">
        <v>1.82</v>
      </c>
      <c r="I49" s="4">
        <v>1.8</v>
      </c>
      <c r="J49" s="12" t="s">
        <v>15</v>
      </c>
      <c r="L49" s="4" t="s">
        <v>26</v>
      </c>
      <c r="M49" s="4">
        <v>28</v>
      </c>
      <c r="N49" s="4" t="s">
        <v>384</v>
      </c>
      <c r="O49" s="4">
        <v>2.4</v>
      </c>
    </row>
    <row r="50" spans="1:15" x14ac:dyDescent="0.25">
      <c r="A50" s="59">
        <v>44845</v>
      </c>
      <c r="B50" s="4" t="s">
        <v>1193</v>
      </c>
      <c r="C50" s="4">
        <v>2.14</v>
      </c>
      <c r="D50" s="4">
        <v>3.5</v>
      </c>
      <c r="E50" s="4">
        <v>3.57</v>
      </c>
      <c r="F50" s="4">
        <v>3.71</v>
      </c>
      <c r="G50" s="4">
        <v>1.91</v>
      </c>
      <c r="H50" s="4">
        <v>1.96</v>
      </c>
      <c r="I50" s="4">
        <v>1.68</v>
      </c>
      <c r="J50" s="12" t="s">
        <v>15</v>
      </c>
      <c r="L50" s="4" t="s">
        <v>766</v>
      </c>
      <c r="M50" s="4">
        <v>58</v>
      </c>
      <c r="N50" s="4" t="s">
        <v>76</v>
      </c>
      <c r="O50" s="4">
        <v>2.64</v>
      </c>
    </row>
    <row r="51" spans="1:15" x14ac:dyDescent="0.25">
      <c r="A51" s="59">
        <v>44846</v>
      </c>
      <c r="B51" s="4" t="s">
        <v>1194</v>
      </c>
      <c r="C51" s="4">
        <v>2.4700000000000002</v>
      </c>
      <c r="D51" s="4">
        <v>3.39</v>
      </c>
      <c r="E51" s="4">
        <v>3.05</v>
      </c>
      <c r="F51" s="4">
        <v>3.25</v>
      </c>
      <c r="G51" s="4">
        <v>2.14</v>
      </c>
      <c r="H51" s="4">
        <v>1.78</v>
      </c>
      <c r="I51" s="4">
        <v>1.88</v>
      </c>
      <c r="J51" s="12" t="s">
        <v>15</v>
      </c>
      <c r="L51" s="4" t="s">
        <v>25</v>
      </c>
      <c r="M51" s="4">
        <v>39</v>
      </c>
      <c r="N51" s="4" t="s">
        <v>60</v>
      </c>
      <c r="O51" s="4">
        <v>1.75</v>
      </c>
    </row>
    <row r="52" spans="1:15" x14ac:dyDescent="0.25">
      <c r="A52" s="59">
        <v>44849</v>
      </c>
      <c r="B52" s="4" t="s">
        <v>1195</v>
      </c>
      <c r="C52" s="4">
        <v>2.69</v>
      </c>
      <c r="D52" s="4">
        <v>3.03</v>
      </c>
      <c r="E52" s="4">
        <v>3.01</v>
      </c>
      <c r="F52" s="4">
        <v>2.86</v>
      </c>
      <c r="G52" s="4">
        <v>2.39</v>
      </c>
      <c r="H52" s="4">
        <v>1.61</v>
      </c>
      <c r="I52" s="4">
        <v>2.09</v>
      </c>
      <c r="J52" s="12" t="s">
        <v>15</v>
      </c>
      <c r="L52" s="4" t="s">
        <v>23</v>
      </c>
      <c r="M52" s="4">
        <v>42</v>
      </c>
      <c r="N52" s="4" t="s">
        <v>114</v>
      </c>
      <c r="O52" s="4">
        <v>0</v>
      </c>
    </row>
    <row r="53" spans="1:15" x14ac:dyDescent="0.25">
      <c r="A53" s="59">
        <v>44849</v>
      </c>
      <c r="B53" s="4" t="s">
        <v>1196</v>
      </c>
      <c r="C53" s="4">
        <v>606</v>
      </c>
      <c r="D53" s="4">
        <v>606</v>
      </c>
      <c r="E53" s="4">
        <v>606</v>
      </c>
      <c r="F53" s="4">
        <v>606</v>
      </c>
      <c r="G53" s="4">
        <v>606</v>
      </c>
      <c r="H53" s="4">
        <v>606</v>
      </c>
      <c r="I53" s="4">
        <v>606</v>
      </c>
      <c r="J53" s="12" t="s">
        <v>15</v>
      </c>
      <c r="L53" s="4">
        <v>606</v>
      </c>
      <c r="M53" s="4">
        <v>44</v>
      </c>
      <c r="N53" s="4" t="s">
        <v>615</v>
      </c>
      <c r="O53" s="4">
        <v>0</v>
      </c>
    </row>
    <row r="54" spans="1:15" x14ac:dyDescent="0.25">
      <c r="A54" s="59">
        <v>44849</v>
      </c>
      <c r="B54" s="4" t="s">
        <v>1197</v>
      </c>
      <c r="C54" s="4">
        <v>1.71</v>
      </c>
      <c r="D54" s="4">
        <v>4.05</v>
      </c>
      <c r="E54" s="4">
        <v>5.01</v>
      </c>
      <c r="F54" s="4">
        <v>4.13</v>
      </c>
      <c r="G54" s="4">
        <v>1.81</v>
      </c>
      <c r="H54" s="4">
        <v>2.09</v>
      </c>
      <c r="I54" s="4">
        <v>1.6</v>
      </c>
      <c r="J54" s="12" t="s">
        <v>15</v>
      </c>
      <c r="L54" s="4" t="s">
        <v>436</v>
      </c>
      <c r="M54" s="4">
        <v>24</v>
      </c>
      <c r="N54" s="4" t="s">
        <v>60</v>
      </c>
      <c r="O54" s="4">
        <v>2.75</v>
      </c>
    </row>
    <row r="55" spans="1:15" x14ac:dyDescent="0.25">
      <c r="A55" s="59">
        <v>44849</v>
      </c>
      <c r="B55" s="4" t="s">
        <v>1198</v>
      </c>
      <c r="C55" s="4">
        <v>2.14</v>
      </c>
      <c r="D55" s="4">
        <v>3.41</v>
      </c>
      <c r="E55" s="4">
        <v>3.66</v>
      </c>
      <c r="F55" s="4">
        <v>3.1</v>
      </c>
      <c r="G55" s="4">
        <v>2.14</v>
      </c>
      <c r="H55" s="4">
        <v>1.75</v>
      </c>
      <c r="I55" s="4">
        <v>1.89</v>
      </c>
      <c r="J55" s="12" t="s">
        <v>15</v>
      </c>
      <c r="L55" s="4" t="s">
        <v>24</v>
      </c>
      <c r="M55" s="4">
        <v>37</v>
      </c>
      <c r="N55" s="4" t="s">
        <v>58</v>
      </c>
      <c r="O55" s="4">
        <v>2.17</v>
      </c>
    </row>
    <row r="56" spans="1:15" x14ac:dyDescent="0.25">
      <c r="A56" s="59">
        <v>44849</v>
      </c>
      <c r="B56" s="4" t="s">
        <v>935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2" t="s">
        <v>15</v>
      </c>
      <c r="L56" s="4">
        <v>606</v>
      </c>
      <c r="M56" s="4">
        <v>44</v>
      </c>
      <c r="N56" s="4" t="s">
        <v>555</v>
      </c>
      <c r="O56" s="4">
        <v>0</v>
      </c>
    </row>
    <row r="57" spans="1:15" x14ac:dyDescent="0.25">
      <c r="A57" s="59">
        <v>44849</v>
      </c>
      <c r="B57" s="4" t="s">
        <v>1199</v>
      </c>
      <c r="C57" s="4">
        <v>2.74</v>
      </c>
      <c r="D57" s="4">
        <v>2.99</v>
      </c>
      <c r="E57" s="4">
        <v>3.04</v>
      </c>
      <c r="F57" s="4">
        <v>2.75</v>
      </c>
      <c r="G57" s="4">
        <v>2.59</v>
      </c>
      <c r="H57" s="4">
        <v>1.54</v>
      </c>
      <c r="I57" s="4">
        <v>2.2400000000000002</v>
      </c>
      <c r="J57" s="12" t="s">
        <v>15</v>
      </c>
      <c r="L57" s="4" t="s">
        <v>20</v>
      </c>
      <c r="M57" s="4">
        <v>43</v>
      </c>
      <c r="N57" s="4" t="s">
        <v>595</v>
      </c>
      <c r="O57" s="4">
        <v>2.44</v>
      </c>
    </row>
    <row r="58" spans="1:15" x14ac:dyDescent="0.25">
      <c r="A58" s="59">
        <v>44849</v>
      </c>
      <c r="B58" s="4" t="s">
        <v>1200</v>
      </c>
      <c r="C58" s="4">
        <v>2.42</v>
      </c>
      <c r="D58" s="4">
        <v>3.07</v>
      </c>
      <c r="E58" s="4">
        <v>3.4</v>
      </c>
      <c r="F58" s="4">
        <v>2.54</v>
      </c>
      <c r="G58" s="4">
        <v>2.66</v>
      </c>
      <c r="H58" s="4">
        <v>1.51</v>
      </c>
      <c r="I58" s="4">
        <v>2.3199999999999998</v>
      </c>
      <c r="J58" s="12" t="s">
        <v>15</v>
      </c>
      <c r="L58" s="4" t="s">
        <v>28</v>
      </c>
      <c r="M58" s="4">
        <v>13</v>
      </c>
      <c r="N58" s="4" t="s">
        <v>76</v>
      </c>
      <c r="O58" s="4">
        <v>1.67</v>
      </c>
    </row>
    <row r="59" spans="1:15" x14ac:dyDescent="0.25">
      <c r="A59" s="59">
        <v>44849</v>
      </c>
      <c r="B59" s="4" t="s">
        <v>1201</v>
      </c>
      <c r="C59" s="4">
        <v>404</v>
      </c>
      <c r="D59" s="4">
        <v>404</v>
      </c>
      <c r="E59" s="4">
        <v>404</v>
      </c>
      <c r="F59" s="4">
        <v>404</v>
      </c>
      <c r="G59" s="4">
        <v>404</v>
      </c>
      <c r="H59" s="4">
        <v>404</v>
      </c>
      <c r="I59" s="4">
        <v>404</v>
      </c>
      <c r="J59" s="12" t="s">
        <v>15</v>
      </c>
      <c r="L59" s="4">
        <v>404</v>
      </c>
      <c r="M59" s="4">
        <v>70</v>
      </c>
      <c r="N59" s="4" t="s">
        <v>595</v>
      </c>
      <c r="O59" s="4">
        <v>2.34</v>
      </c>
    </row>
    <row r="60" spans="1:15" x14ac:dyDescent="0.25">
      <c r="A60" s="59">
        <v>44849</v>
      </c>
      <c r="B60" s="4" t="s">
        <v>1202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2" t="s">
        <v>15</v>
      </c>
      <c r="L60" s="4">
        <v>606</v>
      </c>
      <c r="M60" s="4">
        <v>39</v>
      </c>
      <c r="N60" s="4" t="s">
        <v>615</v>
      </c>
      <c r="O60" s="4">
        <v>0</v>
      </c>
    </row>
    <row r="61" spans="1:15" x14ac:dyDescent="0.25">
      <c r="A61" s="59">
        <v>44849</v>
      </c>
      <c r="B61" s="4" t="s">
        <v>1203</v>
      </c>
      <c r="C61" s="4">
        <v>1.99</v>
      </c>
      <c r="D61" s="4">
        <v>3.46</v>
      </c>
      <c r="E61" s="4">
        <v>4.22</v>
      </c>
      <c r="F61" s="4">
        <v>3.08</v>
      </c>
      <c r="G61" s="4">
        <v>2.23</v>
      </c>
      <c r="H61" s="4">
        <v>1.72</v>
      </c>
      <c r="I61" s="4">
        <v>1.95</v>
      </c>
      <c r="J61" s="12" t="s">
        <v>15</v>
      </c>
      <c r="L61" s="4" t="s">
        <v>313</v>
      </c>
      <c r="M61" s="4">
        <v>33</v>
      </c>
      <c r="N61" s="4" t="s">
        <v>60</v>
      </c>
      <c r="O61" s="4">
        <v>2.5</v>
      </c>
    </row>
    <row r="62" spans="1:15" x14ac:dyDescent="0.25">
      <c r="A62" s="59">
        <v>44849</v>
      </c>
      <c r="B62" s="4" t="s">
        <v>1204</v>
      </c>
      <c r="C62" s="4">
        <v>3.32</v>
      </c>
      <c r="D62" s="4">
        <v>3</v>
      </c>
      <c r="E62" s="4">
        <v>2.64</v>
      </c>
      <c r="F62" s="4">
        <v>2.5499999999999998</v>
      </c>
      <c r="G62" s="4">
        <v>2.69</v>
      </c>
      <c r="H62" s="4">
        <v>1.52</v>
      </c>
      <c r="I62" s="4">
        <v>2.34</v>
      </c>
      <c r="J62" s="12" t="s">
        <v>15</v>
      </c>
      <c r="L62" s="4" t="s">
        <v>28</v>
      </c>
      <c r="M62" s="4">
        <v>61</v>
      </c>
      <c r="N62" s="4" t="s">
        <v>85</v>
      </c>
      <c r="O62" s="4">
        <v>2.5</v>
      </c>
    </row>
    <row r="63" spans="1:15" x14ac:dyDescent="0.25">
      <c r="A63" s="59">
        <v>44849</v>
      </c>
      <c r="B63" s="4" t="s">
        <v>1205</v>
      </c>
      <c r="C63" s="4">
        <v>2.37</v>
      </c>
      <c r="D63" s="4">
        <v>3.25</v>
      </c>
      <c r="E63" s="4">
        <v>3.34</v>
      </c>
      <c r="F63" s="4">
        <v>2.98</v>
      </c>
      <c r="G63" s="4">
        <v>2.2999999999999998</v>
      </c>
      <c r="H63" s="4">
        <v>1.68</v>
      </c>
      <c r="I63" s="4">
        <v>2.02</v>
      </c>
      <c r="J63" s="12" t="s">
        <v>15</v>
      </c>
      <c r="L63" s="4" t="s">
        <v>23</v>
      </c>
      <c r="M63" s="4">
        <v>38</v>
      </c>
      <c r="N63" s="4" t="s">
        <v>60</v>
      </c>
      <c r="O63" s="4">
        <v>1.5</v>
      </c>
    </row>
    <row r="64" spans="1:15" x14ac:dyDescent="0.25">
      <c r="A64" s="59">
        <v>44849</v>
      </c>
      <c r="B64" s="4" t="s">
        <v>1206</v>
      </c>
      <c r="C64" s="4">
        <v>2.02</v>
      </c>
      <c r="D64" s="4">
        <v>3.56</v>
      </c>
      <c r="E64" s="4">
        <v>3.87</v>
      </c>
      <c r="F64" s="4">
        <v>3.6</v>
      </c>
      <c r="G64" s="4">
        <v>1.98</v>
      </c>
      <c r="H64" s="4">
        <v>1.88</v>
      </c>
      <c r="I64" s="4">
        <v>1.73</v>
      </c>
      <c r="J64" s="12" t="s">
        <v>15</v>
      </c>
      <c r="L64" s="4" t="s">
        <v>23</v>
      </c>
      <c r="M64" s="4">
        <v>17</v>
      </c>
      <c r="N64" s="4" t="s">
        <v>98</v>
      </c>
      <c r="O64" s="4">
        <v>0</v>
      </c>
    </row>
    <row r="65" spans="1:15" x14ac:dyDescent="0.25">
      <c r="A65" s="59">
        <v>44849</v>
      </c>
      <c r="B65" s="4" t="s">
        <v>1207</v>
      </c>
      <c r="C65" s="4">
        <v>2.38</v>
      </c>
      <c r="D65" s="4">
        <v>3.2</v>
      </c>
      <c r="E65" s="4">
        <v>3.4</v>
      </c>
      <c r="F65" s="4">
        <v>2.79</v>
      </c>
      <c r="G65" s="4">
        <v>2.4500000000000002</v>
      </c>
      <c r="H65" s="4">
        <v>1.61</v>
      </c>
      <c r="I65" s="4">
        <v>2.14</v>
      </c>
      <c r="J65" s="12" t="s">
        <v>15</v>
      </c>
      <c r="L65" s="4" t="s">
        <v>25</v>
      </c>
      <c r="M65" s="4">
        <v>56</v>
      </c>
      <c r="N65" s="4" t="s">
        <v>60</v>
      </c>
      <c r="O65" s="4">
        <v>2</v>
      </c>
    </row>
    <row r="66" spans="1:15" x14ac:dyDescent="0.25">
      <c r="A66" s="59">
        <v>44850</v>
      </c>
      <c r="B66" s="4" t="s">
        <v>1208</v>
      </c>
      <c r="C66" s="4">
        <v>2.73</v>
      </c>
      <c r="D66" s="4">
        <v>3.11</v>
      </c>
      <c r="E66" s="4">
        <v>2.94</v>
      </c>
      <c r="F66" s="4">
        <v>2.9</v>
      </c>
      <c r="G66" s="4">
        <v>2.36</v>
      </c>
      <c r="H66" s="4">
        <v>1.64</v>
      </c>
      <c r="I66" s="4">
        <v>2.06</v>
      </c>
      <c r="J66" s="12" t="s">
        <v>15</v>
      </c>
      <c r="L66" s="4" t="s">
        <v>28</v>
      </c>
      <c r="M66" s="4">
        <v>22</v>
      </c>
      <c r="N66" s="4" t="s">
        <v>595</v>
      </c>
      <c r="O66" s="4">
        <v>1.94</v>
      </c>
    </row>
    <row r="67" spans="1:15" x14ac:dyDescent="0.25">
      <c r="A67" s="59">
        <v>44850</v>
      </c>
      <c r="B67" s="4" t="s">
        <v>1209</v>
      </c>
      <c r="C67" s="4">
        <v>1.66</v>
      </c>
      <c r="D67" s="4">
        <v>3.43</v>
      </c>
      <c r="E67" s="4">
        <v>4.57</v>
      </c>
      <c r="F67" s="4">
        <v>404</v>
      </c>
      <c r="G67" s="4">
        <v>2.0099999999999998</v>
      </c>
      <c r="H67" s="4">
        <v>1.71</v>
      </c>
      <c r="I67" s="4">
        <v>1.79</v>
      </c>
      <c r="J67" s="12" t="s">
        <v>15</v>
      </c>
      <c r="L67" s="4" t="s">
        <v>20</v>
      </c>
      <c r="M67" s="4">
        <v>53</v>
      </c>
      <c r="N67" s="4" t="s">
        <v>222</v>
      </c>
      <c r="O67" s="4">
        <v>0</v>
      </c>
    </row>
    <row r="68" spans="1:15" x14ac:dyDescent="0.25">
      <c r="A68" s="59">
        <v>44850</v>
      </c>
      <c r="B68" s="4" t="s">
        <v>1210</v>
      </c>
      <c r="C68" s="4">
        <v>2.02</v>
      </c>
      <c r="D68" s="4">
        <v>3.13</v>
      </c>
      <c r="E68" s="4">
        <v>4.6399999999999997</v>
      </c>
      <c r="F68" s="4">
        <v>2.52</v>
      </c>
      <c r="G68" s="4">
        <v>2.71</v>
      </c>
      <c r="H68" s="4">
        <v>1.51</v>
      </c>
      <c r="I68" s="4">
        <v>2.36</v>
      </c>
      <c r="J68" s="12" t="s">
        <v>15</v>
      </c>
      <c r="L68" s="4" t="s">
        <v>21</v>
      </c>
      <c r="M68" s="4">
        <v>26</v>
      </c>
      <c r="N68" s="4" t="s">
        <v>595</v>
      </c>
      <c r="O68" s="4">
        <v>2.13</v>
      </c>
    </row>
    <row r="69" spans="1:15" x14ac:dyDescent="0.25">
      <c r="A69" s="59">
        <v>44850</v>
      </c>
      <c r="B69" s="4" t="s">
        <v>1211</v>
      </c>
      <c r="C69" s="4">
        <v>1.64</v>
      </c>
      <c r="D69" s="4">
        <v>3.73</v>
      </c>
      <c r="E69" s="4">
        <v>6.26</v>
      </c>
      <c r="F69" s="4">
        <v>2.92</v>
      </c>
      <c r="G69" s="4">
        <v>2.27</v>
      </c>
      <c r="H69" s="4">
        <v>1.68</v>
      </c>
      <c r="I69" s="4">
        <v>2</v>
      </c>
      <c r="J69" s="12" t="s">
        <v>15</v>
      </c>
      <c r="L69" s="4" t="s">
        <v>19</v>
      </c>
      <c r="M69" s="4">
        <v>19</v>
      </c>
      <c r="N69" s="3" t="s">
        <v>16</v>
      </c>
      <c r="O69" s="4">
        <v>2.2999999999999998</v>
      </c>
    </row>
    <row r="70" spans="1:15" x14ac:dyDescent="0.25">
      <c r="A70" s="59">
        <v>44850</v>
      </c>
      <c r="B70" s="4" t="s">
        <v>1212</v>
      </c>
      <c r="C70" s="4">
        <v>2.42</v>
      </c>
      <c r="D70" s="4">
        <v>2.86</v>
      </c>
      <c r="E70" s="4">
        <v>3.7</v>
      </c>
      <c r="F70" s="4">
        <v>2.21</v>
      </c>
      <c r="G70" s="4">
        <v>3.1</v>
      </c>
      <c r="H70" s="4">
        <v>1.39</v>
      </c>
      <c r="I70" s="4">
        <v>2.73</v>
      </c>
      <c r="J70" s="12" t="s">
        <v>15</v>
      </c>
      <c r="L70" s="4" t="s">
        <v>25</v>
      </c>
      <c r="M70" s="4">
        <v>31</v>
      </c>
      <c r="N70" s="4" t="s">
        <v>384</v>
      </c>
      <c r="O70" s="4">
        <v>1.98</v>
      </c>
    </row>
    <row r="71" spans="1:15" x14ac:dyDescent="0.25">
      <c r="A71" s="59">
        <v>44850</v>
      </c>
      <c r="B71" s="4" t="s">
        <v>1213</v>
      </c>
      <c r="C71" s="4">
        <v>2.81</v>
      </c>
      <c r="D71" s="4">
        <v>3.22</v>
      </c>
      <c r="E71" s="4">
        <v>2.78</v>
      </c>
      <c r="F71" s="4">
        <v>3.01</v>
      </c>
      <c r="G71" s="4">
        <v>2.2799999999999998</v>
      </c>
      <c r="H71" s="4">
        <v>1.68</v>
      </c>
      <c r="I71" s="4">
        <v>1.99</v>
      </c>
      <c r="J71" s="12" t="s">
        <v>15</v>
      </c>
      <c r="L71" s="4" t="s">
        <v>21</v>
      </c>
      <c r="M71" s="4">
        <v>70</v>
      </c>
      <c r="N71" s="4" t="s">
        <v>595</v>
      </c>
      <c r="O71" s="4">
        <v>2.57</v>
      </c>
    </row>
    <row r="72" spans="1:15" x14ac:dyDescent="0.25">
      <c r="A72" s="59">
        <v>44850</v>
      </c>
      <c r="B72" s="4" t="s">
        <v>1214</v>
      </c>
      <c r="C72" s="4">
        <v>1.75</v>
      </c>
      <c r="D72" s="4">
        <v>3.35</v>
      </c>
      <c r="E72" s="4">
        <v>4.1399999999999997</v>
      </c>
      <c r="F72" s="4">
        <v>404</v>
      </c>
      <c r="G72" s="4">
        <v>1.99</v>
      </c>
      <c r="H72" s="4">
        <v>1.72</v>
      </c>
      <c r="I72" s="4">
        <v>1.78</v>
      </c>
      <c r="J72" s="12" t="s">
        <v>15</v>
      </c>
      <c r="L72" s="4" t="s">
        <v>22</v>
      </c>
      <c r="M72" s="4">
        <v>47</v>
      </c>
      <c r="N72" s="4" t="s">
        <v>222</v>
      </c>
      <c r="O72" s="4">
        <v>0</v>
      </c>
    </row>
    <row r="73" spans="1:15" x14ac:dyDescent="0.25">
      <c r="A73" s="59">
        <v>44850</v>
      </c>
      <c r="B73" s="4" t="s">
        <v>1215</v>
      </c>
      <c r="C73" s="4">
        <v>2.2400000000000002</v>
      </c>
      <c r="D73" s="4">
        <v>3.48</v>
      </c>
      <c r="E73" s="4">
        <v>3.48</v>
      </c>
      <c r="F73" s="4">
        <v>3.66</v>
      </c>
      <c r="G73" s="4">
        <v>1.97</v>
      </c>
      <c r="H73" s="4">
        <v>1.93</v>
      </c>
      <c r="I73" s="4">
        <v>1.72</v>
      </c>
      <c r="J73" s="12" t="s">
        <v>15</v>
      </c>
      <c r="L73" s="4" t="s">
        <v>437</v>
      </c>
      <c r="M73" s="4">
        <v>45</v>
      </c>
      <c r="N73" s="4" t="s">
        <v>52</v>
      </c>
      <c r="O73" s="4">
        <v>2.73</v>
      </c>
    </row>
    <row r="74" spans="1:15" x14ac:dyDescent="0.25">
      <c r="A74" s="59">
        <v>44850</v>
      </c>
      <c r="B74" s="4" t="s">
        <v>1216</v>
      </c>
      <c r="C74" s="4">
        <v>1.65</v>
      </c>
      <c r="D74" s="4">
        <v>3.92</v>
      </c>
      <c r="E74" s="4">
        <v>5.82</v>
      </c>
      <c r="F74" s="4">
        <v>3.34</v>
      </c>
      <c r="G74" s="4">
        <v>2.0699999999999998</v>
      </c>
      <c r="H74" s="4">
        <v>1.83</v>
      </c>
      <c r="I74" s="4">
        <v>1.81</v>
      </c>
      <c r="J74" s="12" t="s">
        <v>15</v>
      </c>
      <c r="L74" s="4" t="s">
        <v>29</v>
      </c>
      <c r="M74" s="4">
        <v>25</v>
      </c>
      <c r="N74" s="4" t="s">
        <v>601</v>
      </c>
      <c r="O74" s="4">
        <v>2.4700000000000002</v>
      </c>
    </row>
    <row r="75" spans="1:15" x14ac:dyDescent="0.25">
      <c r="A75" s="59">
        <v>44850</v>
      </c>
      <c r="B75" s="4" t="s">
        <v>1217</v>
      </c>
      <c r="C75" s="4">
        <v>1.63</v>
      </c>
      <c r="D75" s="4">
        <v>3.74</v>
      </c>
      <c r="E75" s="4">
        <v>6.29</v>
      </c>
      <c r="F75" s="4">
        <v>2.97</v>
      </c>
      <c r="G75" s="4">
        <v>2.23</v>
      </c>
      <c r="H75" s="4">
        <v>1.69</v>
      </c>
      <c r="I75" s="4">
        <v>1.97</v>
      </c>
      <c r="J75" s="12" t="s">
        <v>15</v>
      </c>
      <c r="L75" s="4" t="s">
        <v>313</v>
      </c>
      <c r="M75" s="4">
        <v>29</v>
      </c>
      <c r="N75" s="4" t="s">
        <v>16</v>
      </c>
      <c r="O75" s="4">
        <v>2.1</v>
      </c>
    </row>
    <row r="76" spans="1:15" x14ac:dyDescent="0.25">
      <c r="A76" s="59">
        <v>44850</v>
      </c>
      <c r="B76" s="4" t="s">
        <v>1218</v>
      </c>
      <c r="C76" s="4">
        <v>1.51</v>
      </c>
      <c r="D76" s="4">
        <v>4.6100000000000003</v>
      </c>
      <c r="E76" s="4">
        <v>6.33</v>
      </c>
      <c r="F76" s="4">
        <v>4.6500000000000004</v>
      </c>
      <c r="G76" s="4">
        <v>1.66</v>
      </c>
      <c r="H76" s="4">
        <v>2.2999999999999998</v>
      </c>
      <c r="I76" s="4">
        <v>1.48</v>
      </c>
      <c r="J76" s="12" t="s">
        <v>15</v>
      </c>
      <c r="L76" s="4" t="s">
        <v>26</v>
      </c>
      <c r="M76" s="4">
        <v>7</v>
      </c>
      <c r="N76" s="4" t="s">
        <v>384</v>
      </c>
      <c r="O76" s="4">
        <v>2.65</v>
      </c>
    </row>
    <row r="77" spans="1:15" x14ac:dyDescent="0.25">
      <c r="A77" s="59">
        <v>44852</v>
      </c>
      <c r="B77" s="4" t="s">
        <v>1219</v>
      </c>
      <c r="C77" s="4">
        <v>1.95</v>
      </c>
      <c r="D77" s="4">
        <v>3.62</v>
      </c>
      <c r="E77" s="4">
        <v>4.16</v>
      </c>
      <c r="F77" s="4">
        <v>3.85</v>
      </c>
      <c r="G77" s="4">
        <v>1.93</v>
      </c>
      <c r="H77" s="4">
        <v>1.98</v>
      </c>
      <c r="I77" s="4">
        <v>1.68</v>
      </c>
      <c r="J77" s="12" t="s">
        <v>15</v>
      </c>
      <c r="L77" s="4" t="s">
        <v>28</v>
      </c>
      <c r="M77" s="4">
        <v>60</v>
      </c>
      <c r="N77" s="4" t="s">
        <v>92</v>
      </c>
      <c r="O77" s="4">
        <v>2.4900000000000002</v>
      </c>
    </row>
    <row r="78" spans="1:15" x14ac:dyDescent="0.25">
      <c r="A78" s="59">
        <v>44852</v>
      </c>
      <c r="B78" s="4" t="s">
        <v>1220</v>
      </c>
      <c r="C78" s="4">
        <v>2.33</v>
      </c>
      <c r="D78" s="4">
        <v>3.44</v>
      </c>
      <c r="E78" s="4">
        <v>3.3</v>
      </c>
      <c r="F78" s="4">
        <v>3.45</v>
      </c>
      <c r="G78" s="4">
        <v>2.0699999999999998</v>
      </c>
      <c r="H78" s="4">
        <v>1.85</v>
      </c>
      <c r="I78" s="4">
        <v>1.8</v>
      </c>
      <c r="J78" s="12" t="s">
        <v>15</v>
      </c>
      <c r="L78" s="4" t="s">
        <v>21</v>
      </c>
      <c r="M78" s="4">
        <v>26</v>
      </c>
      <c r="N78" s="4" t="s">
        <v>85</v>
      </c>
      <c r="O78" s="4">
        <v>2.5</v>
      </c>
    </row>
    <row r="79" spans="1:15" x14ac:dyDescent="0.25">
      <c r="A79" s="59">
        <v>44853</v>
      </c>
      <c r="B79" s="4" t="s">
        <v>1221</v>
      </c>
      <c r="C79" s="4">
        <v>1.98</v>
      </c>
      <c r="D79" s="4">
        <v>3.51</v>
      </c>
      <c r="E79" s="4">
        <v>4.07</v>
      </c>
      <c r="F79" s="4">
        <v>3.17</v>
      </c>
      <c r="G79" s="4">
        <v>2.13</v>
      </c>
      <c r="H79" s="4">
        <v>1.76</v>
      </c>
      <c r="I79" s="4">
        <v>1.88</v>
      </c>
      <c r="J79" s="12" t="s">
        <v>15</v>
      </c>
      <c r="L79" s="4" t="s">
        <v>19</v>
      </c>
      <c r="M79" s="4">
        <v>27</v>
      </c>
      <c r="N79" s="4" t="s">
        <v>384</v>
      </c>
      <c r="O79" s="4">
        <v>2.2999999999999998</v>
      </c>
    </row>
    <row r="80" spans="1:15" x14ac:dyDescent="0.25">
      <c r="A80" s="59">
        <v>44853</v>
      </c>
      <c r="B80" s="4" t="s">
        <v>1222</v>
      </c>
      <c r="C80" s="4">
        <v>2.98</v>
      </c>
      <c r="D80" s="4">
        <v>3.09</v>
      </c>
      <c r="E80" s="4">
        <v>2.72</v>
      </c>
      <c r="F80" s="4">
        <v>2.78</v>
      </c>
      <c r="G80" s="4">
        <v>2.4900000000000002</v>
      </c>
      <c r="H80" s="4">
        <v>1.6</v>
      </c>
      <c r="I80" s="4">
        <v>2.17</v>
      </c>
      <c r="J80" s="12" t="s">
        <v>15</v>
      </c>
      <c r="L80" s="4" t="s">
        <v>315</v>
      </c>
      <c r="M80" s="4">
        <v>30</v>
      </c>
      <c r="N80" s="4" t="s">
        <v>60</v>
      </c>
      <c r="O80" s="4">
        <v>2.48</v>
      </c>
    </row>
    <row r="81" spans="1:15" x14ac:dyDescent="0.25">
      <c r="A81" s="59">
        <v>44856</v>
      </c>
      <c r="B81" s="4" t="s">
        <v>1223</v>
      </c>
      <c r="C81" s="4">
        <v>2.99</v>
      </c>
      <c r="D81" s="4">
        <v>3.1</v>
      </c>
      <c r="E81" s="4">
        <v>2.7</v>
      </c>
      <c r="F81" s="4">
        <v>2.83</v>
      </c>
      <c r="G81" s="4">
        <v>2.4300000000000002</v>
      </c>
      <c r="H81" s="4">
        <v>1.62</v>
      </c>
      <c r="I81" s="4">
        <v>2.12</v>
      </c>
      <c r="J81" s="12" t="s">
        <v>15</v>
      </c>
      <c r="L81" s="4" t="s">
        <v>766</v>
      </c>
      <c r="M81" s="4">
        <v>58</v>
      </c>
      <c r="N81" s="4" t="s">
        <v>60</v>
      </c>
      <c r="O81" s="4">
        <v>1.98</v>
      </c>
    </row>
    <row r="82" spans="1:15" x14ac:dyDescent="0.25">
      <c r="A82" s="59">
        <v>44856</v>
      </c>
      <c r="B82" s="4" t="s">
        <v>1224</v>
      </c>
      <c r="C82" s="4">
        <v>1.61</v>
      </c>
      <c r="D82" s="4">
        <v>3.92</v>
      </c>
      <c r="E82" s="4">
        <v>6.22</v>
      </c>
      <c r="F82" s="4">
        <v>3.44</v>
      </c>
      <c r="G82" s="4">
        <v>2.02</v>
      </c>
      <c r="H82" s="4">
        <v>1.86</v>
      </c>
      <c r="I82" s="4">
        <v>1.76</v>
      </c>
      <c r="J82" s="12" t="s">
        <v>15</v>
      </c>
      <c r="L82" s="4" t="s">
        <v>20</v>
      </c>
      <c r="M82" s="4">
        <v>56</v>
      </c>
      <c r="N82" s="4" t="s">
        <v>114</v>
      </c>
      <c r="O82" s="4">
        <v>0</v>
      </c>
    </row>
    <row r="83" spans="1:15" x14ac:dyDescent="0.25">
      <c r="A83" s="59">
        <v>44856</v>
      </c>
      <c r="B83" s="4" t="s">
        <v>1225</v>
      </c>
      <c r="C83" s="4">
        <v>2.14</v>
      </c>
      <c r="D83" s="4">
        <v>3.36</v>
      </c>
      <c r="E83" s="4">
        <v>3.8</v>
      </c>
      <c r="F83" s="4">
        <v>3.01</v>
      </c>
      <c r="G83" s="4">
        <v>2.27</v>
      </c>
      <c r="H83" s="4">
        <v>1.69</v>
      </c>
      <c r="I83" s="4">
        <v>1.99</v>
      </c>
      <c r="J83" s="12" t="s">
        <v>15</v>
      </c>
      <c r="L83" s="4" t="s">
        <v>766</v>
      </c>
      <c r="M83" s="4">
        <v>85</v>
      </c>
      <c r="N83" s="4" t="s">
        <v>595</v>
      </c>
      <c r="O83" s="4">
        <v>2.44</v>
      </c>
    </row>
    <row r="84" spans="1:15" x14ac:dyDescent="0.25">
      <c r="A84" s="59">
        <v>44856</v>
      </c>
      <c r="B84" s="4" t="s">
        <v>1226</v>
      </c>
      <c r="C84" s="4">
        <v>1.63</v>
      </c>
      <c r="D84" s="4">
        <v>3.78</v>
      </c>
      <c r="E84" s="4">
        <v>6.38</v>
      </c>
      <c r="F84" s="4">
        <v>3.02</v>
      </c>
      <c r="G84" s="4">
        <v>2.2200000000000002</v>
      </c>
      <c r="H84" s="4">
        <v>1.7</v>
      </c>
      <c r="I84" s="4">
        <v>1.95</v>
      </c>
      <c r="J84" s="12" t="s">
        <v>15</v>
      </c>
      <c r="L84" s="4" t="s">
        <v>22</v>
      </c>
      <c r="M84" s="4">
        <v>19</v>
      </c>
      <c r="N84" s="4" t="s">
        <v>98</v>
      </c>
      <c r="O84" s="4">
        <v>0</v>
      </c>
    </row>
    <row r="85" spans="1:15" x14ac:dyDescent="0.25">
      <c r="A85" s="59">
        <v>44856</v>
      </c>
      <c r="B85" s="4" t="s">
        <v>1227</v>
      </c>
      <c r="C85" s="4">
        <v>3.06</v>
      </c>
      <c r="D85" s="4">
        <v>3.19</v>
      </c>
      <c r="E85" s="4">
        <v>2.54</v>
      </c>
      <c r="F85" s="4">
        <v>2.99</v>
      </c>
      <c r="G85" s="4">
        <v>2.29</v>
      </c>
      <c r="H85" s="4">
        <v>1.66</v>
      </c>
      <c r="I85" s="4">
        <v>2</v>
      </c>
      <c r="J85" s="12" t="s">
        <v>15</v>
      </c>
      <c r="L85" s="4" t="s">
        <v>26</v>
      </c>
      <c r="M85" s="4">
        <v>30</v>
      </c>
      <c r="N85" s="4" t="s">
        <v>58</v>
      </c>
      <c r="O85" s="4">
        <v>2.15</v>
      </c>
    </row>
    <row r="86" spans="1:15" x14ac:dyDescent="0.25">
      <c r="A86" s="59">
        <v>44856</v>
      </c>
      <c r="B86" s="4" t="s">
        <v>1228</v>
      </c>
      <c r="C86" s="4">
        <v>2.6</v>
      </c>
      <c r="D86" s="4">
        <v>3.17</v>
      </c>
      <c r="E86" s="4">
        <v>3.05</v>
      </c>
      <c r="F86" s="4">
        <v>3.5</v>
      </c>
      <c r="G86" s="4">
        <v>1.98</v>
      </c>
      <c r="H86" s="4">
        <v>1.91</v>
      </c>
      <c r="I86" s="4">
        <v>1.74</v>
      </c>
      <c r="J86" s="12" t="s">
        <v>15</v>
      </c>
      <c r="L86" s="4" t="s">
        <v>25</v>
      </c>
      <c r="M86" s="4">
        <v>62</v>
      </c>
      <c r="N86" s="4" t="s">
        <v>119</v>
      </c>
      <c r="O86" s="4">
        <v>1.83</v>
      </c>
    </row>
    <row r="87" spans="1:15" x14ac:dyDescent="0.25">
      <c r="A87" s="59">
        <v>44856</v>
      </c>
      <c r="B87" s="4" t="s">
        <v>1229</v>
      </c>
      <c r="C87" s="4">
        <v>2.54</v>
      </c>
      <c r="D87" s="4">
        <v>3.18</v>
      </c>
      <c r="E87" s="4">
        <v>3.18</v>
      </c>
      <c r="F87" s="4">
        <v>2.91</v>
      </c>
      <c r="G87" s="4">
        <v>2.35</v>
      </c>
      <c r="H87" s="4">
        <v>1.66</v>
      </c>
      <c r="I87" s="4">
        <v>2.06</v>
      </c>
      <c r="J87" s="12" t="s">
        <v>15</v>
      </c>
      <c r="L87" s="4" t="s">
        <v>24</v>
      </c>
      <c r="M87" s="4">
        <v>45</v>
      </c>
      <c r="N87" s="4" t="s">
        <v>56</v>
      </c>
      <c r="O87" s="4">
        <v>0</v>
      </c>
    </row>
    <row r="88" spans="1:15" x14ac:dyDescent="0.25">
      <c r="A88" s="59">
        <v>44856</v>
      </c>
      <c r="B88" s="4" t="s">
        <v>1230</v>
      </c>
      <c r="C88" s="4">
        <v>2.4700000000000002</v>
      </c>
      <c r="D88" s="4">
        <v>3.42</v>
      </c>
      <c r="E88" s="4">
        <v>2.98</v>
      </c>
      <c r="F88" s="4">
        <v>3.52</v>
      </c>
      <c r="G88" s="4">
        <v>1.97</v>
      </c>
      <c r="H88" s="4">
        <v>1.9</v>
      </c>
      <c r="I88" s="4">
        <v>1.72</v>
      </c>
      <c r="J88" s="12" t="s">
        <v>15</v>
      </c>
      <c r="L88" s="4" t="s">
        <v>29</v>
      </c>
      <c r="M88" s="4">
        <v>44</v>
      </c>
      <c r="N88" s="4" t="s">
        <v>58</v>
      </c>
      <c r="O88" s="4">
        <v>2.5</v>
      </c>
    </row>
    <row r="89" spans="1:15" x14ac:dyDescent="0.25">
      <c r="A89" s="59">
        <v>44856</v>
      </c>
      <c r="B89" s="4" t="s">
        <v>1231</v>
      </c>
      <c r="C89" s="4">
        <v>2.4</v>
      </c>
      <c r="D89" s="4">
        <v>2.97</v>
      </c>
      <c r="E89" s="4">
        <v>3.02</v>
      </c>
      <c r="F89" s="4">
        <v>2.5</v>
      </c>
      <c r="G89" s="4">
        <v>2.31</v>
      </c>
      <c r="H89" s="4">
        <v>1.58</v>
      </c>
      <c r="I89" s="4">
        <v>2.04</v>
      </c>
      <c r="J89" s="12" t="s">
        <v>15</v>
      </c>
      <c r="L89" s="4" t="s">
        <v>29</v>
      </c>
      <c r="M89" s="4">
        <v>41</v>
      </c>
      <c r="N89" s="4" t="s">
        <v>235</v>
      </c>
      <c r="O89" s="4">
        <v>0</v>
      </c>
    </row>
    <row r="90" spans="1:15" x14ac:dyDescent="0.25">
      <c r="A90" s="59">
        <v>44856</v>
      </c>
      <c r="B90" s="4" t="s">
        <v>1232</v>
      </c>
      <c r="C90" s="4">
        <v>3.14</v>
      </c>
      <c r="D90" s="4">
        <v>3.22</v>
      </c>
      <c r="E90" s="4">
        <v>2.4700000000000002</v>
      </c>
      <c r="F90" s="4">
        <v>3.06</v>
      </c>
      <c r="G90" s="4">
        <v>2.2000000000000002</v>
      </c>
      <c r="H90" s="4">
        <v>1.71</v>
      </c>
      <c r="I90" s="4">
        <v>1.93</v>
      </c>
      <c r="J90" s="12" t="s">
        <v>15</v>
      </c>
      <c r="L90" s="4" t="s">
        <v>28</v>
      </c>
      <c r="M90" s="4">
        <v>58</v>
      </c>
      <c r="N90" s="4" t="s">
        <v>76</v>
      </c>
      <c r="O90" s="4">
        <v>2.4700000000000002</v>
      </c>
    </row>
    <row r="91" spans="1:15" x14ac:dyDescent="0.25">
      <c r="A91" s="59">
        <v>44856</v>
      </c>
      <c r="B91" s="4" t="s">
        <v>1233</v>
      </c>
      <c r="C91" s="4">
        <v>1.99</v>
      </c>
      <c r="D91" s="4">
        <v>3.25</v>
      </c>
      <c r="E91" s="4">
        <v>4.57</v>
      </c>
      <c r="F91" s="4">
        <v>3.07</v>
      </c>
      <c r="G91" s="4">
        <v>2.25</v>
      </c>
      <c r="H91" s="4">
        <v>1.7</v>
      </c>
      <c r="I91" s="4">
        <v>1.97</v>
      </c>
      <c r="J91" s="12" t="s">
        <v>15</v>
      </c>
      <c r="L91" s="4" t="s">
        <v>314</v>
      </c>
      <c r="M91" s="4">
        <v>39</v>
      </c>
      <c r="N91" s="4" t="s">
        <v>102</v>
      </c>
      <c r="O91" s="4">
        <v>2.0299999999999998</v>
      </c>
    </row>
    <row r="92" spans="1:15" x14ac:dyDescent="0.25">
      <c r="A92" s="59">
        <v>44856</v>
      </c>
      <c r="B92" s="4" t="s">
        <v>1234</v>
      </c>
      <c r="C92" s="4">
        <v>2.12</v>
      </c>
      <c r="D92" s="4">
        <v>3.54</v>
      </c>
      <c r="E92" s="4">
        <v>4.0199999999999996</v>
      </c>
      <c r="F92" s="4">
        <v>3.4</v>
      </c>
      <c r="G92" s="4">
        <v>2.08</v>
      </c>
      <c r="H92" s="4">
        <v>1.84</v>
      </c>
      <c r="I92" s="4">
        <v>1.81</v>
      </c>
      <c r="J92" s="12" t="s">
        <v>15</v>
      </c>
      <c r="L92" s="4" t="s">
        <v>23</v>
      </c>
      <c r="M92" s="4">
        <v>75</v>
      </c>
      <c r="N92" s="4" t="s">
        <v>60</v>
      </c>
      <c r="O92" s="4">
        <v>2.54</v>
      </c>
    </row>
    <row r="93" spans="1:15" x14ac:dyDescent="0.25">
      <c r="A93" s="59">
        <v>44856</v>
      </c>
      <c r="B93" s="4" t="s">
        <v>1235</v>
      </c>
      <c r="C93" s="4">
        <v>3.28</v>
      </c>
      <c r="D93" s="4">
        <v>3.07</v>
      </c>
      <c r="E93" s="4">
        <v>2.52</v>
      </c>
      <c r="F93" s="4">
        <v>2.9</v>
      </c>
      <c r="G93" s="4">
        <v>2.33</v>
      </c>
      <c r="H93" s="4">
        <v>1.65</v>
      </c>
      <c r="I93" s="4">
        <v>2.0499999999999998</v>
      </c>
      <c r="J93" s="12" t="s">
        <v>15</v>
      </c>
      <c r="L93" s="4" t="s">
        <v>20</v>
      </c>
      <c r="M93" s="4">
        <v>14</v>
      </c>
      <c r="N93" s="4" t="s">
        <v>119</v>
      </c>
      <c r="O93" s="4">
        <v>2.5</v>
      </c>
    </row>
    <row r="94" spans="1:15" x14ac:dyDescent="0.25">
      <c r="A94" s="59">
        <v>44857</v>
      </c>
      <c r="B94" s="4" t="s">
        <v>1236</v>
      </c>
      <c r="C94" s="4">
        <v>2.31</v>
      </c>
      <c r="D94" s="4">
        <v>3.27</v>
      </c>
      <c r="E94" s="4">
        <v>3.46</v>
      </c>
      <c r="F94" s="4">
        <v>2.96</v>
      </c>
      <c r="G94" s="4">
        <v>2.29</v>
      </c>
      <c r="H94" s="4">
        <v>1.68</v>
      </c>
      <c r="I94" s="4">
        <v>2.0099999999999998</v>
      </c>
      <c r="J94" s="12" t="s">
        <v>15</v>
      </c>
      <c r="L94" s="4" t="s">
        <v>20</v>
      </c>
      <c r="M94" s="4">
        <v>24</v>
      </c>
      <c r="N94" s="4" t="s">
        <v>595</v>
      </c>
      <c r="O94" s="4">
        <v>2.02</v>
      </c>
    </row>
    <row r="95" spans="1:15" x14ac:dyDescent="0.25">
      <c r="A95" s="59">
        <v>44857</v>
      </c>
      <c r="B95" s="4" t="s">
        <v>1237</v>
      </c>
      <c r="C95" s="4">
        <v>1.74</v>
      </c>
      <c r="D95" s="4">
        <v>3.7</v>
      </c>
      <c r="E95" s="4">
        <v>5.41</v>
      </c>
      <c r="F95" s="4">
        <v>3.07</v>
      </c>
      <c r="G95" s="4">
        <v>2.2200000000000002</v>
      </c>
      <c r="H95" s="4">
        <v>1.71</v>
      </c>
      <c r="I95" s="4">
        <v>1.95</v>
      </c>
      <c r="J95" s="12" t="s">
        <v>15</v>
      </c>
      <c r="L95" s="4" t="s">
        <v>19</v>
      </c>
      <c r="M95" s="4">
        <v>47</v>
      </c>
      <c r="N95" s="4" t="s">
        <v>595</v>
      </c>
      <c r="O95" s="4">
        <v>2.02</v>
      </c>
    </row>
    <row r="96" spans="1:15" x14ac:dyDescent="0.25">
      <c r="A96" s="59">
        <v>44857</v>
      </c>
      <c r="B96" s="4" t="s">
        <v>1238</v>
      </c>
      <c r="C96" s="4">
        <v>2.4700000000000002</v>
      </c>
      <c r="D96" s="4">
        <v>3.09</v>
      </c>
      <c r="E96" s="4">
        <v>3.35</v>
      </c>
      <c r="F96" s="4">
        <v>2.56</v>
      </c>
      <c r="G96" s="4">
        <v>2.66</v>
      </c>
      <c r="H96" s="4">
        <v>1.51</v>
      </c>
      <c r="I96" s="4">
        <v>2.3199999999999998</v>
      </c>
      <c r="J96" s="12" t="s">
        <v>15</v>
      </c>
      <c r="L96" s="4" t="s">
        <v>29</v>
      </c>
      <c r="M96" s="4">
        <v>26</v>
      </c>
      <c r="N96" s="4" t="s">
        <v>595</v>
      </c>
      <c r="O96" s="4">
        <v>1.9</v>
      </c>
    </row>
    <row r="97" spans="1:15" x14ac:dyDescent="0.25">
      <c r="A97" s="59">
        <v>44857</v>
      </c>
      <c r="B97" s="4" t="s">
        <v>1239</v>
      </c>
      <c r="C97" s="4">
        <v>1.79</v>
      </c>
      <c r="D97" s="4">
        <v>4.05</v>
      </c>
      <c r="E97" s="4">
        <v>4.58</v>
      </c>
      <c r="F97" s="4">
        <v>3.76</v>
      </c>
      <c r="G97" s="4">
        <v>1.7</v>
      </c>
      <c r="H97" s="4">
        <v>2.27</v>
      </c>
      <c r="I97" s="4">
        <v>1.51</v>
      </c>
      <c r="J97" s="12" t="s">
        <v>15</v>
      </c>
      <c r="L97" s="4" t="s">
        <v>25</v>
      </c>
      <c r="M97" s="4">
        <v>56</v>
      </c>
      <c r="N97" s="4" t="s">
        <v>435</v>
      </c>
      <c r="O97" s="4">
        <v>2.4</v>
      </c>
    </row>
    <row r="98" spans="1:15" x14ac:dyDescent="0.25">
      <c r="A98" s="59">
        <v>44857</v>
      </c>
      <c r="B98" s="4" t="s">
        <v>1240</v>
      </c>
      <c r="C98" s="4">
        <v>4.6399999999999997</v>
      </c>
      <c r="D98" s="4">
        <v>3.54</v>
      </c>
      <c r="E98" s="4">
        <v>1.88</v>
      </c>
      <c r="F98" s="4">
        <v>3.1</v>
      </c>
      <c r="G98" s="4">
        <v>2.17</v>
      </c>
      <c r="H98" s="4">
        <v>1.74</v>
      </c>
      <c r="I98" s="4">
        <v>1.92</v>
      </c>
      <c r="J98" s="12" t="s">
        <v>15</v>
      </c>
      <c r="L98" s="4" t="s">
        <v>19</v>
      </c>
      <c r="M98" s="4">
        <v>62</v>
      </c>
      <c r="N98" s="4" t="s">
        <v>601</v>
      </c>
      <c r="O98" s="4">
        <v>2.19</v>
      </c>
    </row>
    <row r="99" spans="1:15" x14ac:dyDescent="0.25">
      <c r="A99" s="59">
        <v>44857</v>
      </c>
      <c r="B99" s="4" t="s">
        <v>1241</v>
      </c>
      <c r="C99" s="4">
        <v>2.74</v>
      </c>
      <c r="D99" s="4">
        <v>3.53</v>
      </c>
      <c r="E99" s="4">
        <v>2.6</v>
      </c>
      <c r="F99" s="4">
        <v>4.0199999999999996</v>
      </c>
      <c r="G99" s="4">
        <v>1.81</v>
      </c>
      <c r="H99" s="4">
        <v>2.0499999999999998</v>
      </c>
      <c r="I99" s="4">
        <v>1.6</v>
      </c>
      <c r="J99" s="12" t="s">
        <v>15</v>
      </c>
      <c r="L99" s="4" t="s">
        <v>24</v>
      </c>
      <c r="M99" s="4">
        <v>33</v>
      </c>
      <c r="N99" s="4" t="s">
        <v>384</v>
      </c>
      <c r="O99" s="4">
        <v>2.2000000000000002</v>
      </c>
    </row>
    <row r="100" spans="1:15" x14ac:dyDescent="0.25">
      <c r="A100" s="59">
        <v>44857</v>
      </c>
      <c r="B100" s="4" t="s">
        <v>1242</v>
      </c>
      <c r="C100" s="4">
        <v>2.15</v>
      </c>
      <c r="D100" s="4">
        <v>3.34</v>
      </c>
      <c r="E100" s="4">
        <v>3.86</v>
      </c>
      <c r="F100" s="4">
        <v>3.26</v>
      </c>
      <c r="G100" s="4">
        <v>2.15</v>
      </c>
      <c r="H100" s="4">
        <v>1.78</v>
      </c>
      <c r="I100" s="4">
        <v>1.88</v>
      </c>
      <c r="J100" s="12" t="s">
        <v>15</v>
      </c>
      <c r="L100" s="4" t="s">
        <v>21</v>
      </c>
      <c r="M100" s="4">
        <v>26</v>
      </c>
      <c r="N100" s="4" t="s">
        <v>52</v>
      </c>
      <c r="O100" s="4">
        <v>2.7</v>
      </c>
    </row>
    <row r="101" spans="1:15" x14ac:dyDescent="0.25">
      <c r="A101" s="59">
        <v>44857</v>
      </c>
      <c r="B101" s="4" t="s">
        <v>1243</v>
      </c>
      <c r="C101" s="4">
        <v>2.68</v>
      </c>
      <c r="D101" s="4">
        <v>3.18</v>
      </c>
      <c r="E101" s="4">
        <v>2.89</v>
      </c>
      <c r="F101" s="4">
        <v>2.81</v>
      </c>
      <c r="G101" s="4">
        <v>2.39</v>
      </c>
      <c r="H101" s="4">
        <v>1.62</v>
      </c>
      <c r="I101" s="4">
        <v>2.09</v>
      </c>
      <c r="J101" s="12" t="s">
        <v>15</v>
      </c>
      <c r="L101" s="4" t="s">
        <v>311</v>
      </c>
      <c r="M101" s="4">
        <v>27</v>
      </c>
      <c r="N101" s="4" t="s">
        <v>384</v>
      </c>
      <c r="O101" s="4">
        <v>2.5499999999999998</v>
      </c>
    </row>
    <row r="102" spans="1:15" x14ac:dyDescent="0.25">
      <c r="A102" s="59">
        <v>44857</v>
      </c>
      <c r="B102" s="4" t="s">
        <v>1244</v>
      </c>
      <c r="C102" s="4">
        <v>2.0099999999999998</v>
      </c>
      <c r="D102" s="4">
        <v>3.46</v>
      </c>
      <c r="E102" s="4">
        <v>4.0199999999999996</v>
      </c>
      <c r="F102" s="4">
        <v>3.24</v>
      </c>
      <c r="G102" s="4">
        <v>2.04</v>
      </c>
      <c r="H102" s="4">
        <v>1.84</v>
      </c>
      <c r="I102" s="4">
        <v>1.8</v>
      </c>
      <c r="J102" s="12" t="s">
        <v>15</v>
      </c>
      <c r="L102" s="4" t="s">
        <v>22</v>
      </c>
      <c r="M102" s="4">
        <v>31</v>
      </c>
      <c r="N102" s="4" t="s">
        <v>384</v>
      </c>
      <c r="O102" s="4">
        <v>2.25</v>
      </c>
    </row>
    <row r="103" spans="1:15" x14ac:dyDescent="0.25">
      <c r="A103" s="59">
        <v>44857</v>
      </c>
      <c r="B103" s="4" t="s">
        <v>1245</v>
      </c>
      <c r="C103" s="4">
        <v>2.2200000000000002</v>
      </c>
      <c r="D103" s="4">
        <v>3.34</v>
      </c>
      <c r="E103" s="4">
        <v>3.59</v>
      </c>
      <c r="F103" s="4">
        <v>3.09</v>
      </c>
      <c r="G103" s="4">
        <v>2.27</v>
      </c>
      <c r="H103" s="4">
        <v>1.7</v>
      </c>
      <c r="I103" s="4">
        <v>1.99</v>
      </c>
      <c r="J103" s="12" t="s">
        <v>15</v>
      </c>
      <c r="L103" s="4" t="s">
        <v>436</v>
      </c>
      <c r="M103" s="4">
        <v>41</v>
      </c>
      <c r="N103" s="4" t="s">
        <v>60</v>
      </c>
      <c r="O103" s="4">
        <v>2.29</v>
      </c>
    </row>
    <row r="104" spans="1:15" x14ac:dyDescent="0.25">
      <c r="A104" s="59">
        <v>44858</v>
      </c>
      <c r="B104" s="4" t="s">
        <v>1238</v>
      </c>
      <c r="C104" s="4">
        <v>2.4700000000000002</v>
      </c>
      <c r="D104" s="4">
        <v>3.09</v>
      </c>
      <c r="E104" s="4">
        <v>3.35</v>
      </c>
      <c r="F104" s="4">
        <v>2.56</v>
      </c>
      <c r="G104" s="4">
        <v>2.66</v>
      </c>
      <c r="H104" s="4">
        <v>1.51</v>
      </c>
      <c r="I104" s="4">
        <v>2.3199999999999998</v>
      </c>
      <c r="J104" s="12" t="s">
        <v>15</v>
      </c>
      <c r="L104" s="4" t="s">
        <v>29</v>
      </c>
      <c r="M104" s="4">
        <v>26</v>
      </c>
      <c r="N104" s="4" t="s">
        <v>595</v>
      </c>
      <c r="O104" s="4">
        <v>1.9</v>
      </c>
    </row>
    <row r="105" spans="1:15" x14ac:dyDescent="0.25">
      <c r="A105" s="59">
        <v>44859</v>
      </c>
      <c r="B105" s="4" t="s">
        <v>1246</v>
      </c>
      <c r="C105" s="4">
        <v>2.16</v>
      </c>
      <c r="D105" s="4">
        <v>3.24</v>
      </c>
      <c r="E105" s="4">
        <v>3.8</v>
      </c>
      <c r="F105" s="4">
        <v>2.99</v>
      </c>
      <c r="G105" s="4">
        <v>2.2599999999999998</v>
      </c>
      <c r="H105" s="4">
        <v>1.68</v>
      </c>
      <c r="I105" s="4">
        <v>1.98</v>
      </c>
      <c r="J105" s="12" t="s">
        <v>15</v>
      </c>
      <c r="L105" s="4" t="s">
        <v>21</v>
      </c>
      <c r="M105" s="4">
        <v>48</v>
      </c>
      <c r="N105" s="4" t="s">
        <v>105</v>
      </c>
      <c r="O105" s="4">
        <v>2</v>
      </c>
    </row>
    <row r="106" spans="1:15" x14ac:dyDescent="0.25">
      <c r="A106" s="59">
        <v>44859</v>
      </c>
      <c r="B106" s="4" t="s">
        <v>1247</v>
      </c>
      <c r="C106" s="4">
        <v>2.11</v>
      </c>
      <c r="D106" s="4">
        <v>3.64</v>
      </c>
      <c r="E106" s="4">
        <v>3.51</v>
      </c>
      <c r="F106" s="4">
        <v>3.74</v>
      </c>
      <c r="G106" s="4">
        <v>1.9</v>
      </c>
      <c r="H106" s="4">
        <v>1.96</v>
      </c>
      <c r="I106" s="4">
        <v>1.67</v>
      </c>
      <c r="J106" s="12" t="s">
        <v>15</v>
      </c>
      <c r="L106" s="4" t="s">
        <v>21</v>
      </c>
      <c r="M106" s="4">
        <v>52</v>
      </c>
      <c r="N106" s="4" t="s">
        <v>105</v>
      </c>
      <c r="O106" s="4">
        <v>1.86</v>
      </c>
    </row>
    <row r="107" spans="1:15" x14ac:dyDescent="0.25">
      <c r="A107" s="59">
        <v>44859</v>
      </c>
      <c r="B107" s="4" t="s">
        <v>1248</v>
      </c>
      <c r="C107" s="4">
        <v>2.0099999999999998</v>
      </c>
      <c r="D107" s="4">
        <v>3.64</v>
      </c>
      <c r="E107" s="4">
        <v>3.81</v>
      </c>
      <c r="F107" s="4">
        <v>3.66</v>
      </c>
      <c r="G107" s="4">
        <v>1.93</v>
      </c>
      <c r="H107" s="4">
        <v>1.94</v>
      </c>
      <c r="I107" s="4">
        <v>1.68</v>
      </c>
      <c r="J107" s="12" t="s">
        <v>15</v>
      </c>
      <c r="L107" s="4" t="s">
        <v>21</v>
      </c>
      <c r="M107" s="4">
        <v>52</v>
      </c>
      <c r="N107" s="4" t="s">
        <v>76</v>
      </c>
      <c r="O107" s="4">
        <v>2.5</v>
      </c>
    </row>
    <row r="108" spans="1:15" x14ac:dyDescent="0.25">
      <c r="A108" s="59">
        <v>44859</v>
      </c>
      <c r="B108" s="4" t="s">
        <v>1249</v>
      </c>
      <c r="C108" s="4">
        <v>3.36</v>
      </c>
      <c r="D108" s="4">
        <v>3.35</v>
      </c>
      <c r="E108" s="4">
        <v>2.2799999999999998</v>
      </c>
      <c r="F108" s="4">
        <v>3.09</v>
      </c>
      <c r="G108" s="4">
        <v>2.16</v>
      </c>
      <c r="H108" s="4">
        <v>1.74</v>
      </c>
      <c r="I108" s="4">
        <v>1.9</v>
      </c>
      <c r="J108" s="12" t="s">
        <v>15</v>
      </c>
      <c r="L108" s="4" t="s">
        <v>23</v>
      </c>
      <c r="M108" s="4">
        <v>45</v>
      </c>
      <c r="N108" s="4" t="s">
        <v>58</v>
      </c>
      <c r="O108" s="4">
        <v>2.02</v>
      </c>
    </row>
    <row r="109" spans="1:15" x14ac:dyDescent="0.25">
      <c r="A109" s="59">
        <v>44859</v>
      </c>
      <c r="B109" s="4" t="s">
        <v>1250</v>
      </c>
      <c r="C109" s="4">
        <v>1.7</v>
      </c>
      <c r="D109" s="4">
        <v>3.55</v>
      </c>
      <c r="E109" s="4">
        <v>5.96</v>
      </c>
      <c r="F109" s="4">
        <v>2.76</v>
      </c>
      <c r="G109" s="4">
        <v>2.41</v>
      </c>
      <c r="H109" s="4">
        <v>1.61</v>
      </c>
      <c r="I109" s="4">
        <v>2.11</v>
      </c>
      <c r="J109" s="12" t="s">
        <v>15</v>
      </c>
      <c r="L109" s="4" t="s">
        <v>22</v>
      </c>
      <c r="M109" s="4">
        <v>53</v>
      </c>
      <c r="N109" s="4" t="s">
        <v>58</v>
      </c>
      <c r="O109" s="4">
        <v>1.91</v>
      </c>
    </row>
    <row r="110" spans="1:15" x14ac:dyDescent="0.25">
      <c r="A110" s="59">
        <v>44859</v>
      </c>
      <c r="B110" s="4" t="s">
        <v>1251</v>
      </c>
      <c r="C110" s="4">
        <v>4.3</v>
      </c>
      <c r="D110" s="4">
        <v>3.13</v>
      </c>
      <c r="E110" s="4">
        <v>2.0699999999999998</v>
      </c>
      <c r="F110" s="4">
        <v>2.56</v>
      </c>
      <c r="G110" s="4">
        <v>2.64</v>
      </c>
      <c r="H110" s="4">
        <v>1.5</v>
      </c>
      <c r="I110" s="4">
        <v>2.2999999999999998</v>
      </c>
      <c r="J110" s="12" t="s">
        <v>15</v>
      </c>
      <c r="L110" s="4" t="s">
        <v>26</v>
      </c>
      <c r="M110" s="4">
        <v>16</v>
      </c>
      <c r="N110" s="4" t="s">
        <v>76</v>
      </c>
      <c r="O110" s="4">
        <v>2.5</v>
      </c>
    </row>
    <row r="111" spans="1:15" x14ac:dyDescent="0.25">
      <c r="A111" s="59">
        <v>44859</v>
      </c>
      <c r="B111" s="4" t="s">
        <v>1252</v>
      </c>
      <c r="C111" s="4">
        <v>1.87</v>
      </c>
      <c r="D111" s="4">
        <v>3.56</v>
      </c>
      <c r="E111" s="4">
        <v>4.54</v>
      </c>
      <c r="F111" s="4">
        <v>3.24</v>
      </c>
      <c r="G111" s="4">
        <v>2.12</v>
      </c>
      <c r="H111" s="4">
        <v>1.77</v>
      </c>
      <c r="I111" s="4">
        <v>1.86</v>
      </c>
      <c r="J111" s="12" t="s">
        <v>15</v>
      </c>
      <c r="L111" s="4" t="s">
        <v>22</v>
      </c>
      <c r="M111" s="4">
        <v>29</v>
      </c>
      <c r="N111" s="4" t="s">
        <v>58</v>
      </c>
      <c r="O111" s="4">
        <v>2.2400000000000002</v>
      </c>
    </row>
    <row r="112" spans="1:15" x14ac:dyDescent="0.25">
      <c r="A112" s="59">
        <v>44860</v>
      </c>
      <c r="B112" s="4" t="s">
        <v>1253</v>
      </c>
      <c r="C112" s="4">
        <v>6.57</v>
      </c>
      <c r="D112" s="4">
        <v>3.94</v>
      </c>
      <c r="E112" s="4">
        <v>1.63</v>
      </c>
      <c r="F112" s="4">
        <v>3.1</v>
      </c>
      <c r="G112" s="4">
        <v>2.21</v>
      </c>
      <c r="H112" s="4">
        <v>1.72</v>
      </c>
      <c r="I112" s="4">
        <v>1.94</v>
      </c>
      <c r="J112" s="12" t="s">
        <v>15</v>
      </c>
      <c r="L112" s="4" t="s">
        <v>311</v>
      </c>
      <c r="M112" s="4">
        <v>54</v>
      </c>
      <c r="N112" s="4" t="s">
        <v>595</v>
      </c>
      <c r="O112" s="4">
        <v>0</v>
      </c>
    </row>
    <row r="113" spans="1:15" x14ac:dyDescent="0.25">
      <c r="A113" s="59">
        <v>44860</v>
      </c>
      <c r="B113" s="4" t="s">
        <v>1254</v>
      </c>
      <c r="C113" s="4">
        <v>2.37</v>
      </c>
      <c r="D113" s="4">
        <v>3.2</v>
      </c>
      <c r="E113" s="4">
        <v>3.4</v>
      </c>
      <c r="F113" s="4">
        <v>3.01</v>
      </c>
      <c r="G113" s="4">
        <v>2.2999999999999998</v>
      </c>
      <c r="H113" s="4">
        <v>1.66</v>
      </c>
      <c r="I113" s="4">
        <v>2.02</v>
      </c>
      <c r="J113" s="12" t="s">
        <v>15</v>
      </c>
      <c r="L113" s="4" t="s">
        <v>25</v>
      </c>
      <c r="M113" s="4">
        <v>24</v>
      </c>
      <c r="N113" s="4" t="s">
        <v>601</v>
      </c>
      <c r="O113" s="4">
        <v>2.16</v>
      </c>
    </row>
    <row r="114" spans="1:15" x14ac:dyDescent="0.25">
      <c r="A114" s="59">
        <v>44860</v>
      </c>
      <c r="B114" s="4" t="s">
        <v>1255</v>
      </c>
      <c r="C114" s="4">
        <v>1.83</v>
      </c>
      <c r="D114" s="4">
        <v>3.31</v>
      </c>
      <c r="E114" s="4">
        <v>5.37</v>
      </c>
      <c r="F114" s="4">
        <v>2.5499999999999998</v>
      </c>
      <c r="G114" s="4">
        <v>2.68</v>
      </c>
      <c r="H114" s="4">
        <v>1.5</v>
      </c>
      <c r="I114" s="4">
        <v>2.33</v>
      </c>
      <c r="J114" s="12" t="s">
        <v>15</v>
      </c>
      <c r="L114" s="4" t="s">
        <v>20</v>
      </c>
      <c r="M114" s="4">
        <v>72</v>
      </c>
      <c r="N114" s="4" t="s">
        <v>542</v>
      </c>
      <c r="O114" s="4">
        <v>1.89</v>
      </c>
    </row>
    <row r="115" spans="1:15" x14ac:dyDescent="0.25">
      <c r="A115" s="59">
        <v>44860</v>
      </c>
      <c r="B115" s="4" t="s">
        <v>1256</v>
      </c>
      <c r="C115" s="4">
        <v>1.39</v>
      </c>
      <c r="D115" s="4">
        <v>4.8899999999999997</v>
      </c>
      <c r="E115" s="4">
        <v>9.35</v>
      </c>
      <c r="F115" s="4">
        <v>4</v>
      </c>
      <c r="G115" s="4">
        <v>1.81</v>
      </c>
      <c r="H115" s="4">
        <v>2.08</v>
      </c>
      <c r="I115" s="4">
        <v>1.6</v>
      </c>
      <c r="J115" s="12" t="s">
        <v>15</v>
      </c>
      <c r="L115" s="4" t="s">
        <v>316</v>
      </c>
      <c r="M115" s="4">
        <v>70</v>
      </c>
      <c r="N115" s="4" t="s">
        <v>595</v>
      </c>
      <c r="O115" s="4">
        <v>2.06</v>
      </c>
    </row>
    <row r="116" spans="1:15" x14ac:dyDescent="0.25">
      <c r="A116" s="59">
        <v>44861</v>
      </c>
      <c r="B116" s="4" t="s">
        <v>1257</v>
      </c>
      <c r="C116" s="4">
        <v>2.2799999999999998</v>
      </c>
      <c r="D116" s="4">
        <v>3.12</v>
      </c>
      <c r="E116" s="4">
        <v>3.72</v>
      </c>
      <c r="F116" s="4">
        <v>2.65</v>
      </c>
      <c r="G116" s="4">
        <v>2.57</v>
      </c>
      <c r="H116" s="4">
        <v>1.55</v>
      </c>
      <c r="I116" s="4">
        <v>2.2400000000000002</v>
      </c>
      <c r="J116" s="12" t="s">
        <v>15</v>
      </c>
      <c r="L116" s="4" t="s">
        <v>23</v>
      </c>
      <c r="M116" s="4">
        <v>71</v>
      </c>
      <c r="N116" s="4" t="s">
        <v>595</v>
      </c>
      <c r="O116" s="4">
        <v>2.25</v>
      </c>
    </row>
    <row r="117" spans="1:15" x14ac:dyDescent="0.25">
      <c r="A117" s="59">
        <v>44862</v>
      </c>
      <c r="B117" s="4" t="s">
        <v>1258</v>
      </c>
      <c r="C117" s="4">
        <v>2.4900000000000002</v>
      </c>
      <c r="D117" s="4">
        <v>3.06</v>
      </c>
      <c r="E117" s="4">
        <v>3.42</v>
      </c>
      <c r="F117" s="4">
        <v>2.54</v>
      </c>
      <c r="G117" s="4">
        <v>2.74</v>
      </c>
      <c r="H117" s="4">
        <v>1.51</v>
      </c>
      <c r="I117" s="4">
        <v>2.38</v>
      </c>
      <c r="J117" s="12" t="s">
        <v>15</v>
      </c>
      <c r="L117" s="4" t="s">
        <v>21</v>
      </c>
      <c r="M117" s="4">
        <v>32</v>
      </c>
      <c r="N117" s="4" t="s">
        <v>54</v>
      </c>
      <c r="O117" s="4">
        <v>2.1</v>
      </c>
    </row>
    <row r="118" spans="1:15" x14ac:dyDescent="0.25">
      <c r="A118" s="59">
        <v>44863</v>
      </c>
      <c r="B118" s="4" t="s">
        <v>1259</v>
      </c>
      <c r="C118" s="4">
        <v>2.2599999999999998</v>
      </c>
      <c r="D118" s="4">
        <v>3.62</v>
      </c>
      <c r="E118" s="4">
        <v>3.18</v>
      </c>
      <c r="F118" s="4">
        <v>3.89</v>
      </c>
      <c r="G118" s="4">
        <v>1.85</v>
      </c>
      <c r="H118" s="4">
        <v>2.02</v>
      </c>
      <c r="I118" s="4">
        <v>1.63</v>
      </c>
      <c r="J118" s="12" t="s">
        <v>15</v>
      </c>
      <c r="L118" s="4" t="s">
        <v>24</v>
      </c>
      <c r="M118" s="4">
        <v>15</v>
      </c>
      <c r="N118" s="4" t="s">
        <v>76</v>
      </c>
      <c r="O118" s="4">
        <v>1.76</v>
      </c>
    </row>
    <row r="119" spans="1:15" x14ac:dyDescent="0.25">
      <c r="A119" s="59">
        <v>44863</v>
      </c>
      <c r="B119" s="4" t="s">
        <v>1260</v>
      </c>
      <c r="C119" s="4">
        <v>1.99</v>
      </c>
      <c r="D119" s="4">
        <v>3.44</v>
      </c>
      <c r="E119" s="4">
        <v>4.25</v>
      </c>
      <c r="F119" s="4">
        <v>3.12</v>
      </c>
      <c r="G119" s="4">
        <v>2.21</v>
      </c>
      <c r="H119" s="4">
        <v>1.74</v>
      </c>
      <c r="I119" s="4">
        <v>1.94</v>
      </c>
      <c r="J119" s="12" t="s">
        <v>15</v>
      </c>
      <c r="L119" s="4" t="s">
        <v>21</v>
      </c>
      <c r="M119" s="4">
        <v>17</v>
      </c>
      <c r="N119" s="4" t="s">
        <v>92</v>
      </c>
      <c r="O119" s="4">
        <v>2.75</v>
      </c>
    </row>
    <row r="120" spans="1:15" x14ac:dyDescent="0.25">
      <c r="A120" s="59">
        <v>44863</v>
      </c>
      <c r="B120" s="4" t="s">
        <v>1261</v>
      </c>
      <c r="C120" s="4">
        <v>1.88</v>
      </c>
      <c r="D120" s="4">
        <v>3.66</v>
      </c>
      <c r="E120" s="4">
        <v>4.3499999999999996</v>
      </c>
      <c r="F120" s="4">
        <v>3.64</v>
      </c>
      <c r="G120" s="4">
        <v>1.93</v>
      </c>
      <c r="H120" s="4">
        <v>1.94</v>
      </c>
      <c r="I120" s="4">
        <v>1.69</v>
      </c>
      <c r="J120" s="12" t="s">
        <v>15</v>
      </c>
      <c r="L120" s="4" t="s">
        <v>1277</v>
      </c>
      <c r="M120" s="4">
        <v>60</v>
      </c>
      <c r="N120" s="4" t="s">
        <v>58</v>
      </c>
      <c r="O120" s="4">
        <v>2.23</v>
      </c>
    </row>
    <row r="121" spans="1:15" x14ac:dyDescent="0.25">
      <c r="A121" s="59">
        <v>44863</v>
      </c>
      <c r="B121" s="4" t="s">
        <v>1262</v>
      </c>
      <c r="C121" s="4">
        <v>2.0099999999999998</v>
      </c>
      <c r="D121" s="4">
        <v>3.37</v>
      </c>
      <c r="E121" s="4">
        <v>4.17</v>
      </c>
      <c r="F121" s="4">
        <v>2.77</v>
      </c>
      <c r="G121" s="4">
        <v>2.4500000000000002</v>
      </c>
      <c r="H121" s="4">
        <v>1.59</v>
      </c>
      <c r="I121" s="4">
        <v>2.13</v>
      </c>
      <c r="J121" s="12" t="s">
        <v>15</v>
      </c>
      <c r="L121" s="4" t="s">
        <v>20</v>
      </c>
      <c r="M121" s="4">
        <v>36</v>
      </c>
      <c r="N121" s="4" t="s">
        <v>76</v>
      </c>
      <c r="O121" s="4">
        <v>2.69</v>
      </c>
    </row>
    <row r="122" spans="1:15" x14ac:dyDescent="0.25">
      <c r="A122" s="59">
        <v>44863</v>
      </c>
      <c r="B122" s="4" t="s">
        <v>1263</v>
      </c>
      <c r="C122" s="4">
        <v>1.85</v>
      </c>
      <c r="D122" s="4">
        <v>3.66</v>
      </c>
      <c r="E122" s="4">
        <v>4.49</v>
      </c>
      <c r="F122" s="4">
        <v>3.32</v>
      </c>
      <c r="G122" s="4">
        <v>2.09</v>
      </c>
      <c r="H122" s="4">
        <v>1.78</v>
      </c>
      <c r="I122" s="4">
        <v>1.83</v>
      </c>
      <c r="J122" s="12" t="s">
        <v>15</v>
      </c>
      <c r="L122" s="4" t="s">
        <v>21</v>
      </c>
      <c r="M122" s="4">
        <v>6</v>
      </c>
      <c r="N122" s="4" t="s">
        <v>76</v>
      </c>
      <c r="O122" s="4">
        <v>2.4300000000000002</v>
      </c>
    </row>
    <row r="123" spans="1:15" x14ac:dyDescent="0.25">
      <c r="A123" s="59">
        <v>44863</v>
      </c>
      <c r="B123" s="4" t="s">
        <v>1264</v>
      </c>
      <c r="C123" s="4">
        <v>2.88</v>
      </c>
      <c r="D123" s="4">
        <v>3.15</v>
      </c>
      <c r="E123" s="4">
        <v>2.76</v>
      </c>
      <c r="F123" s="4">
        <v>2.94</v>
      </c>
      <c r="G123" s="4">
        <v>2.34</v>
      </c>
      <c r="H123" s="4">
        <v>1.66</v>
      </c>
      <c r="I123" s="4">
        <v>2.0499999999999998</v>
      </c>
      <c r="J123" s="12" t="s">
        <v>15</v>
      </c>
      <c r="L123" s="4" t="s">
        <v>25</v>
      </c>
      <c r="M123" s="4">
        <v>51</v>
      </c>
      <c r="N123" s="4" t="s">
        <v>60</v>
      </c>
      <c r="O123" s="4">
        <v>2</v>
      </c>
    </row>
    <row r="124" spans="1:15" x14ac:dyDescent="0.25">
      <c r="A124" s="59">
        <v>44863</v>
      </c>
      <c r="B124" s="4" t="s">
        <v>1265</v>
      </c>
      <c r="C124" s="4">
        <v>2.06</v>
      </c>
      <c r="D124" s="4">
        <v>3.44</v>
      </c>
      <c r="E124" s="4">
        <v>4.05</v>
      </c>
      <c r="F124" s="4">
        <v>3.15</v>
      </c>
      <c r="G124" s="4">
        <v>2.19</v>
      </c>
      <c r="H124" s="4">
        <v>1.75</v>
      </c>
      <c r="I124" s="4">
        <v>1.93</v>
      </c>
      <c r="J124" s="12" t="s">
        <v>15</v>
      </c>
      <c r="L124" s="4" t="s">
        <v>28</v>
      </c>
      <c r="M124" s="4">
        <v>40</v>
      </c>
      <c r="N124" s="4" t="s">
        <v>54</v>
      </c>
      <c r="O124" s="4">
        <v>2.44</v>
      </c>
    </row>
    <row r="125" spans="1:15" x14ac:dyDescent="0.25">
      <c r="A125" s="59">
        <v>44863</v>
      </c>
      <c r="B125" s="4" t="s">
        <v>1266</v>
      </c>
      <c r="C125" s="4">
        <v>1.93</v>
      </c>
      <c r="D125" s="4">
        <v>3.31</v>
      </c>
      <c r="E125" s="4">
        <v>4.6900000000000004</v>
      </c>
      <c r="F125" s="4">
        <v>2.62</v>
      </c>
      <c r="G125" s="4">
        <v>2.5499999999999998</v>
      </c>
      <c r="H125" s="4">
        <v>1.55</v>
      </c>
      <c r="I125" s="4">
        <v>2.23</v>
      </c>
      <c r="J125" s="12" t="s">
        <v>15</v>
      </c>
      <c r="L125" s="4" t="s">
        <v>23</v>
      </c>
      <c r="M125" s="4">
        <v>50</v>
      </c>
      <c r="N125" s="4" t="s">
        <v>105</v>
      </c>
      <c r="O125" s="4">
        <v>2.36</v>
      </c>
    </row>
    <row r="126" spans="1:15" x14ac:dyDescent="0.25">
      <c r="A126" s="59">
        <v>44863</v>
      </c>
      <c r="B126" s="4" t="s">
        <v>1267</v>
      </c>
      <c r="C126" s="4">
        <v>2.4</v>
      </c>
      <c r="D126" s="4">
        <v>3.44</v>
      </c>
      <c r="E126" s="4">
        <v>3.12</v>
      </c>
      <c r="F126" s="4">
        <v>3.61</v>
      </c>
      <c r="G126" s="4">
        <v>2</v>
      </c>
      <c r="H126" s="4">
        <v>1.91</v>
      </c>
      <c r="I126" s="4">
        <v>1.75</v>
      </c>
      <c r="J126" s="12" t="s">
        <v>15</v>
      </c>
      <c r="L126" s="4" t="s">
        <v>23</v>
      </c>
      <c r="M126" s="4">
        <v>33</v>
      </c>
      <c r="N126" s="4" t="s">
        <v>60</v>
      </c>
      <c r="O126" s="4">
        <v>2.5099999999999998</v>
      </c>
    </row>
    <row r="127" spans="1:15" x14ac:dyDescent="0.25">
      <c r="A127" s="59">
        <v>44863</v>
      </c>
      <c r="B127" s="4" t="s">
        <v>1268</v>
      </c>
      <c r="C127" s="4">
        <v>3.18</v>
      </c>
      <c r="D127" s="4">
        <v>3.34</v>
      </c>
      <c r="E127" s="4">
        <v>2.42</v>
      </c>
      <c r="F127" s="4">
        <v>3.11</v>
      </c>
      <c r="G127" s="4">
        <v>2.23</v>
      </c>
      <c r="H127" s="4">
        <v>1.72</v>
      </c>
      <c r="I127" s="4">
        <v>1.96</v>
      </c>
      <c r="J127" s="12" t="s">
        <v>15</v>
      </c>
      <c r="L127" s="4" t="s">
        <v>28</v>
      </c>
      <c r="M127" s="4">
        <v>9</v>
      </c>
      <c r="N127" s="4" t="s">
        <v>92</v>
      </c>
      <c r="O127" s="4">
        <v>2.5099999999999998</v>
      </c>
    </row>
    <row r="128" spans="1:15" x14ac:dyDescent="0.25">
      <c r="A128" s="59">
        <v>44864</v>
      </c>
      <c r="B128" s="4" t="s">
        <v>1201</v>
      </c>
      <c r="C128" s="4">
        <v>2.9</v>
      </c>
      <c r="D128" s="4">
        <v>3.05</v>
      </c>
      <c r="E128" s="4">
        <v>2.82</v>
      </c>
      <c r="F128" s="4">
        <v>2.64</v>
      </c>
      <c r="G128" s="4">
        <v>2.59</v>
      </c>
      <c r="H128" s="4">
        <v>1.54</v>
      </c>
      <c r="I128" s="4">
        <v>2.2599999999999998</v>
      </c>
      <c r="J128" s="12" t="s">
        <v>15</v>
      </c>
      <c r="L128" s="4" t="s">
        <v>29</v>
      </c>
      <c r="M128" s="4">
        <v>54</v>
      </c>
      <c r="N128" s="4" t="s">
        <v>595</v>
      </c>
      <c r="O128" s="4">
        <v>2.35</v>
      </c>
    </row>
    <row r="129" spans="1:15" x14ac:dyDescent="0.25">
      <c r="A129" s="59">
        <v>44864</v>
      </c>
      <c r="B129" s="4" t="s">
        <v>1269</v>
      </c>
      <c r="C129" s="4">
        <v>3.88</v>
      </c>
      <c r="D129" s="4">
        <v>3.27</v>
      </c>
      <c r="E129" s="4">
        <v>1.92</v>
      </c>
      <c r="F129" s="4">
        <v>404</v>
      </c>
      <c r="G129" s="4">
        <v>2.2000000000000002</v>
      </c>
      <c r="H129" s="4">
        <v>1.64</v>
      </c>
      <c r="I129" s="4">
        <v>1.95</v>
      </c>
      <c r="J129" s="12" t="s">
        <v>15</v>
      </c>
      <c r="L129" s="4" t="s">
        <v>19</v>
      </c>
      <c r="M129" s="4">
        <v>25</v>
      </c>
      <c r="N129" s="4" t="s">
        <v>235</v>
      </c>
      <c r="O129" s="4">
        <v>0</v>
      </c>
    </row>
    <row r="130" spans="1:15" x14ac:dyDescent="0.25">
      <c r="A130" s="59">
        <v>44864</v>
      </c>
      <c r="B130" s="4" t="s">
        <v>1270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2" t="s">
        <v>15</v>
      </c>
      <c r="L130" s="4">
        <v>606</v>
      </c>
      <c r="M130" s="4">
        <v>35</v>
      </c>
      <c r="N130" s="4" t="s">
        <v>705</v>
      </c>
      <c r="O130" s="4">
        <v>0</v>
      </c>
    </row>
    <row r="131" spans="1:15" x14ac:dyDescent="0.25">
      <c r="A131" s="59">
        <v>44864</v>
      </c>
      <c r="B131" s="4" t="s">
        <v>1271</v>
      </c>
      <c r="C131" s="4">
        <v>2.58</v>
      </c>
      <c r="D131" s="4">
        <v>2.98</v>
      </c>
      <c r="E131" s="4">
        <v>2.76</v>
      </c>
      <c r="F131" s="4">
        <v>404</v>
      </c>
      <c r="G131" s="4">
        <v>2.12</v>
      </c>
      <c r="H131" s="4">
        <v>1.69</v>
      </c>
      <c r="I131" s="4">
        <v>1.87</v>
      </c>
      <c r="J131" s="12" t="s">
        <v>15</v>
      </c>
      <c r="L131" s="4" t="s">
        <v>23</v>
      </c>
      <c r="M131" s="4">
        <v>36</v>
      </c>
      <c r="N131" s="4" t="s">
        <v>235</v>
      </c>
      <c r="O131" s="4">
        <v>0</v>
      </c>
    </row>
    <row r="132" spans="1:15" x14ac:dyDescent="0.25">
      <c r="A132" s="59">
        <v>44864</v>
      </c>
      <c r="B132" s="4" t="s">
        <v>1272</v>
      </c>
      <c r="C132" s="4">
        <v>2.8</v>
      </c>
      <c r="D132" s="4">
        <v>3.27</v>
      </c>
      <c r="E132" s="4">
        <v>2.79</v>
      </c>
      <c r="F132" s="4">
        <v>3.07</v>
      </c>
      <c r="G132" s="4">
        <v>2.2400000000000002</v>
      </c>
      <c r="H132" s="4">
        <v>1.72</v>
      </c>
      <c r="I132" s="4">
        <v>1.96</v>
      </c>
      <c r="J132" s="12" t="s">
        <v>15</v>
      </c>
      <c r="L132" s="4" t="s">
        <v>19</v>
      </c>
      <c r="M132" s="4">
        <v>35</v>
      </c>
      <c r="N132" s="4" t="s">
        <v>50</v>
      </c>
      <c r="O132" s="4">
        <v>2.5</v>
      </c>
    </row>
    <row r="133" spans="1:15" x14ac:dyDescent="0.25">
      <c r="A133" s="59">
        <v>44864</v>
      </c>
      <c r="B133" s="4" t="s">
        <v>1273</v>
      </c>
      <c r="C133" s="4">
        <v>3.34</v>
      </c>
      <c r="D133" s="4">
        <v>3.03</v>
      </c>
      <c r="E133" s="4">
        <v>2.17</v>
      </c>
      <c r="F133" s="4">
        <v>404</v>
      </c>
      <c r="G133" s="4">
        <v>2.12</v>
      </c>
      <c r="H133" s="4">
        <v>1.68</v>
      </c>
      <c r="I133" s="4">
        <v>1.88</v>
      </c>
      <c r="J133" s="12" t="s">
        <v>15</v>
      </c>
      <c r="L133" s="4" t="s">
        <v>19</v>
      </c>
      <c r="M133" s="4">
        <v>60</v>
      </c>
      <c r="N133" s="4" t="s">
        <v>489</v>
      </c>
      <c r="O133" s="4">
        <v>0</v>
      </c>
    </row>
    <row r="134" spans="1:15" x14ac:dyDescent="0.25">
      <c r="A134" s="59">
        <v>44865</v>
      </c>
      <c r="B134" s="4" t="s">
        <v>1274</v>
      </c>
      <c r="C134" s="4">
        <v>1.88</v>
      </c>
      <c r="D134" s="4">
        <v>3.05</v>
      </c>
      <c r="E134" s="4">
        <v>3.6</v>
      </c>
      <c r="F134" s="4">
        <v>404</v>
      </c>
      <c r="G134" s="4">
        <v>2.11</v>
      </c>
      <c r="H134" s="4">
        <v>1.6</v>
      </c>
      <c r="I134" s="4">
        <v>1.91</v>
      </c>
      <c r="J134" s="12" t="s">
        <v>15</v>
      </c>
      <c r="L134" s="4" t="s">
        <v>312</v>
      </c>
      <c r="M134" s="4">
        <v>45</v>
      </c>
      <c r="N134" s="4" t="s">
        <v>222</v>
      </c>
      <c r="O134" s="4">
        <v>0</v>
      </c>
    </row>
    <row r="135" spans="1:15" x14ac:dyDescent="0.25">
      <c r="A135" s="59">
        <v>44865</v>
      </c>
      <c r="B135" s="4" t="s">
        <v>1275</v>
      </c>
      <c r="C135" s="4">
        <v>2.91</v>
      </c>
      <c r="D135" s="4">
        <v>3.03</v>
      </c>
      <c r="E135" s="4">
        <v>2.29</v>
      </c>
      <c r="F135" s="4">
        <v>404</v>
      </c>
      <c r="G135" s="4">
        <v>2.04</v>
      </c>
      <c r="H135" s="4">
        <v>1.68</v>
      </c>
      <c r="I135" s="4">
        <v>1.82</v>
      </c>
      <c r="J135" s="12" t="s">
        <v>15</v>
      </c>
      <c r="L135" s="4" t="s">
        <v>312</v>
      </c>
      <c r="M135" s="4">
        <v>42</v>
      </c>
      <c r="N135" s="4" t="s">
        <v>222</v>
      </c>
      <c r="O135" s="4">
        <v>0</v>
      </c>
    </row>
  </sheetData>
  <conditionalFormatting sqref="K1:K2">
    <cfRule type="cellIs" dxfId="8" priority="1" operator="equal">
      <formula>"NOT INVEST"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2" sqref="B12"/>
    </sheetView>
  </sheetViews>
  <sheetFormatPr defaultRowHeight="15" x14ac:dyDescent="0.25"/>
  <cols>
    <col min="1" max="1" width="12" customWidth="1"/>
  </cols>
  <sheetData>
    <row r="1" spans="1:2" x14ac:dyDescent="0.25">
      <c r="A1" t="s">
        <v>1465</v>
      </c>
      <c r="B1" s="91">
        <v>0</v>
      </c>
    </row>
    <row r="2" spans="1:2" x14ac:dyDescent="0.25">
      <c r="A2" t="s">
        <v>1466</v>
      </c>
      <c r="B2" s="91">
        <f>fevereiroInvest!C49</f>
        <v>0.10836</v>
      </c>
    </row>
    <row r="3" spans="1:2" x14ac:dyDescent="0.25">
      <c r="A3" t="s">
        <v>1467</v>
      </c>
      <c r="B3" s="91">
        <f>marcoInvest!C56</f>
        <v>0.11808</v>
      </c>
    </row>
    <row r="4" spans="1:2" x14ac:dyDescent="0.25">
      <c r="A4" t="s">
        <v>1468</v>
      </c>
      <c r="B4" s="91">
        <f>abrilInvest!C77</f>
        <v>0.22131000000000001</v>
      </c>
    </row>
    <row r="5" spans="1:2" x14ac:dyDescent="0.25">
      <c r="A5" t="s">
        <v>1469</v>
      </c>
      <c r="B5" s="91">
        <f>maioInvest!C48</f>
        <v>-1.242E-2</v>
      </c>
    </row>
    <row r="6" spans="1:2" x14ac:dyDescent="0.25">
      <c r="A6" t="s">
        <v>1470</v>
      </c>
      <c r="B6" s="91">
        <f>junhoInvest!C27</f>
        <v>2.7179999999999999E-2</v>
      </c>
    </row>
    <row r="7" spans="1:2" x14ac:dyDescent="0.25">
      <c r="A7" t="s">
        <v>1471</v>
      </c>
      <c r="B7" s="91">
        <f>julhoInvest!C29</f>
        <v>-2.4840000000000001E-2</v>
      </c>
    </row>
    <row r="8" spans="1:2" x14ac:dyDescent="0.25">
      <c r="A8" t="s">
        <v>1472</v>
      </c>
      <c r="B8" s="91">
        <f>agostoInvest!C29</f>
        <v>8.1540000000000001E-2</v>
      </c>
    </row>
    <row r="9" spans="1:2" x14ac:dyDescent="0.25">
      <c r="A9" t="s">
        <v>1473</v>
      </c>
      <c r="B9" s="91">
        <f>setembroInvest!C34</f>
        <v>2.4119999999999999E-2</v>
      </c>
    </row>
    <row r="10" spans="1:2" x14ac:dyDescent="0.25">
      <c r="A10" t="s">
        <v>1474</v>
      </c>
      <c r="B10" s="91">
        <f>outubroInvest!C43</f>
        <v>0.14094000000000001</v>
      </c>
    </row>
    <row r="11" spans="1:2" x14ac:dyDescent="0.25">
      <c r="A11" t="s">
        <v>1475</v>
      </c>
      <c r="B11" s="91"/>
    </row>
    <row r="12" spans="1:2" x14ac:dyDescent="0.25">
      <c r="A12" t="s">
        <v>1476</v>
      </c>
      <c r="B12" s="91"/>
    </row>
    <row r="13" spans="1:2" x14ac:dyDescent="0.25">
      <c r="A13" t="s">
        <v>1477</v>
      </c>
      <c r="B13">
        <f>SUM(B1:B12)*100</f>
        <v>68.426999999999992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28" workbookViewId="0">
      <selection activeCell="D42" sqref="D42"/>
    </sheetView>
  </sheetViews>
  <sheetFormatPr defaultRowHeight="15" x14ac:dyDescent="0.25"/>
  <cols>
    <col min="1" max="1" width="10.7109375" bestFit="1" customWidth="1"/>
    <col min="2" max="2" width="36.7109375" bestFit="1" customWidth="1"/>
    <col min="4" max="4" width="23.28515625" bestFit="1" customWidth="1"/>
    <col min="5" max="5" width="15.42578125" style="34" bestFit="1" customWidth="1"/>
    <col min="6" max="6" width="10.28515625" bestFit="1" customWidth="1"/>
    <col min="7" max="7" width="11" bestFit="1" customWidth="1"/>
    <col min="9" max="9" width="23.71093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59">
        <v>44835</v>
      </c>
      <c r="B2" s="4" t="s">
        <v>1153</v>
      </c>
      <c r="C2" s="90">
        <v>1.93</v>
      </c>
      <c r="D2" s="79"/>
      <c r="E2" s="24" t="s">
        <v>33</v>
      </c>
      <c r="F2" s="80">
        <f>C2*D$41</f>
        <v>868.5</v>
      </c>
      <c r="G2" s="80">
        <f>F2-D$41</f>
        <v>418.5</v>
      </c>
      <c r="H2" s="12" t="s">
        <v>26</v>
      </c>
      <c r="I2" s="4" t="s">
        <v>60</v>
      </c>
    </row>
    <row r="3" spans="1:9" ht="15.75" x14ac:dyDescent="0.25">
      <c r="A3" s="59">
        <v>44839</v>
      </c>
      <c r="B3" s="4" t="s">
        <v>1168</v>
      </c>
      <c r="C3" s="90">
        <v>1.89</v>
      </c>
      <c r="D3" s="79"/>
      <c r="E3" s="82" t="s">
        <v>33</v>
      </c>
      <c r="F3" s="80">
        <v>0</v>
      </c>
      <c r="G3" s="80">
        <f>(F3-D$41)</f>
        <v>-450</v>
      </c>
      <c r="H3" s="4" t="s">
        <v>21</v>
      </c>
      <c r="I3" s="4" t="s">
        <v>60</v>
      </c>
    </row>
    <row r="4" spans="1:9" ht="15.75" x14ac:dyDescent="0.25">
      <c r="A4" s="59">
        <v>44839</v>
      </c>
      <c r="B4" s="4" t="s">
        <v>1171</v>
      </c>
      <c r="C4" s="90">
        <v>1.97</v>
      </c>
      <c r="D4" s="79"/>
      <c r="E4" s="24" t="s">
        <v>33</v>
      </c>
      <c r="F4" s="80">
        <f t="shared" ref="F4:F13" si="0">C4*D$41</f>
        <v>886.5</v>
      </c>
      <c r="G4" s="80">
        <f>F4-D$41</f>
        <v>436.5</v>
      </c>
      <c r="H4" s="4" t="s">
        <v>19</v>
      </c>
      <c r="I4" s="4" t="s">
        <v>60</v>
      </c>
    </row>
    <row r="5" spans="1:9" ht="15.75" x14ac:dyDescent="0.25">
      <c r="A5" s="59">
        <v>44842</v>
      </c>
      <c r="B5" s="4" t="s">
        <v>1177</v>
      </c>
      <c r="C5" s="12">
        <v>1.91</v>
      </c>
      <c r="D5" s="79"/>
      <c r="E5" s="24" t="s">
        <v>33</v>
      </c>
      <c r="F5" s="80">
        <f t="shared" si="0"/>
        <v>859.5</v>
      </c>
      <c r="G5" s="80">
        <f>F5-D$41</f>
        <v>409.5</v>
      </c>
      <c r="H5" s="38" t="s">
        <v>24</v>
      </c>
      <c r="I5" s="4" t="s">
        <v>58</v>
      </c>
    </row>
    <row r="6" spans="1:9" ht="15.75" x14ac:dyDescent="0.25">
      <c r="A6" s="59">
        <v>44842</v>
      </c>
      <c r="B6" s="4" t="s">
        <v>1179</v>
      </c>
      <c r="C6" s="12">
        <v>1.5</v>
      </c>
      <c r="D6" s="79"/>
      <c r="E6" s="24" t="s">
        <v>33</v>
      </c>
      <c r="F6" s="80">
        <f t="shared" si="0"/>
        <v>675</v>
      </c>
      <c r="G6" s="80">
        <f>F6-D$41</f>
        <v>225</v>
      </c>
      <c r="H6" s="38" t="s">
        <v>436</v>
      </c>
      <c r="I6" s="4" t="s">
        <v>89</v>
      </c>
    </row>
    <row r="7" spans="1:9" ht="15.75" x14ac:dyDescent="0.25">
      <c r="A7" s="59">
        <v>44842</v>
      </c>
      <c r="B7" s="4" t="s">
        <v>1183</v>
      </c>
      <c r="C7" s="12">
        <v>1.4</v>
      </c>
      <c r="D7" s="79"/>
      <c r="E7" s="24" t="s">
        <v>1480</v>
      </c>
      <c r="F7" s="80">
        <f t="shared" si="0"/>
        <v>630</v>
      </c>
      <c r="G7" s="80">
        <f>(F7-D$41)/2</f>
        <v>90</v>
      </c>
      <c r="H7" s="38" t="s">
        <v>21</v>
      </c>
      <c r="I7" s="4" t="s">
        <v>66</v>
      </c>
    </row>
    <row r="8" spans="1:9" ht="15.75" x14ac:dyDescent="0.25">
      <c r="A8" s="59">
        <v>44843</v>
      </c>
      <c r="B8" s="4" t="s">
        <v>1187</v>
      </c>
      <c r="C8" s="12">
        <v>1.98</v>
      </c>
      <c r="D8" s="79"/>
      <c r="E8" s="24" t="s">
        <v>33</v>
      </c>
      <c r="F8" s="80">
        <f t="shared" si="0"/>
        <v>891</v>
      </c>
      <c r="G8" s="80">
        <f t="shared" ref="G8:G19" si="1">F8-D$41</f>
        <v>441</v>
      </c>
      <c r="H8" s="38" t="s">
        <v>26</v>
      </c>
      <c r="I8" s="4" t="s">
        <v>52</v>
      </c>
    </row>
    <row r="9" spans="1:9" ht="15.75" x14ac:dyDescent="0.25">
      <c r="A9" s="59">
        <v>44845</v>
      </c>
      <c r="B9" s="4" t="s">
        <v>1193</v>
      </c>
      <c r="C9" s="90">
        <v>1.91</v>
      </c>
      <c r="D9" s="79"/>
      <c r="E9" s="24" t="s">
        <v>33</v>
      </c>
      <c r="F9" s="80">
        <f t="shared" si="0"/>
        <v>859.5</v>
      </c>
      <c r="G9" s="80">
        <f t="shared" si="1"/>
        <v>409.5</v>
      </c>
      <c r="H9" s="38" t="s">
        <v>766</v>
      </c>
      <c r="I9" s="4" t="s">
        <v>66</v>
      </c>
    </row>
    <row r="10" spans="1:9" ht="15.75" x14ac:dyDescent="0.25">
      <c r="A10" s="59">
        <v>44849</v>
      </c>
      <c r="B10" s="4" t="s">
        <v>1197</v>
      </c>
      <c r="C10" s="90">
        <v>1.81</v>
      </c>
      <c r="D10" s="79"/>
      <c r="E10" s="24" t="s">
        <v>33</v>
      </c>
      <c r="F10" s="80">
        <f t="shared" si="0"/>
        <v>814.5</v>
      </c>
      <c r="G10" s="80">
        <f t="shared" si="1"/>
        <v>364.5</v>
      </c>
      <c r="H10" s="38" t="s">
        <v>436</v>
      </c>
      <c r="I10" s="4" t="s">
        <v>60</v>
      </c>
    </row>
    <row r="11" spans="1:9" ht="15.75" x14ac:dyDescent="0.25">
      <c r="A11" s="59">
        <v>44849</v>
      </c>
      <c r="B11" s="4" t="s">
        <v>1204</v>
      </c>
      <c r="C11" s="12">
        <v>2</v>
      </c>
      <c r="D11" s="79"/>
      <c r="E11" s="24" t="s">
        <v>34</v>
      </c>
      <c r="F11" s="80">
        <f t="shared" si="0"/>
        <v>900</v>
      </c>
      <c r="G11" s="80">
        <f t="shared" si="1"/>
        <v>450</v>
      </c>
      <c r="H11" s="4" t="s">
        <v>20</v>
      </c>
      <c r="I11" s="4" t="s">
        <v>54</v>
      </c>
    </row>
    <row r="12" spans="1:9" ht="15.75" x14ac:dyDescent="0.25">
      <c r="A12" s="59">
        <v>44850</v>
      </c>
      <c r="B12" s="4" t="s">
        <v>1215</v>
      </c>
      <c r="C12" s="12">
        <v>1.97</v>
      </c>
      <c r="D12" s="79"/>
      <c r="E12" s="24" t="s">
        <v>33</v>
      </c>
      <c r="F12" s="80">
        <f t="shared" si="0"/>
        <v>886.5</v>
      </c>
      <c r="G12" s="80">
        <f t="shared" si="1"/>
        <v>436.5</v>
      </c>
      <c r="H12" s="4" t="s">
        <v>437</v>
      </c>
      <c r="I12" s="4" t="s">
        <v>52</v>
      </c>
    </row>
    <row r="13" spans="1:9" ht="15.75" x14ac:dyDescent="0.25">
      <c r="A13" s="59">
        <v>44850</v>
      </c>
      <c r="B13" s="4" t="s">
        <v>1218</v>
      </c>
      <c r="C13" s="90">
        <v>1.66</v>
      </c>
      <c r="D13" s="79"/>
      <c r="E13" s="24" t="s">
        <v>33</v>
      </c>
      <c r="F13" s="80">
        <f t="shared" si="0"/>
        <v>747</v>
      </c>
      <c r="G13" s="80">
        <f t="shared" si="1"/>
        <v>297</v>
      </c>
      <c r="H13" s="4" t="s">
        <v>26</v>
      </c>
      <c r="I13" s="4" t="s">
        <v>16</v>
      </c>
    </row>
    <row r="14" spans="1:9" ht="15.75" x14ac:dyDescent="0.25">
      <c r="A14" s="59">
        <v>44852</v>
      </c>
      <c r="B14" s="4" t="s">
        <v>1219</v>
      </c>
      <c r="C14" s="90">
        <v>1.93</v>
      </c>
      <c r="D14" s="79"/>
      <c r="E14" s="82" t="s">
        <v>33</v>
      </c>
      <c r="F14" s="80">
        <v>0</v>
      </c>
      <c r="G14" s="80">
        <f t="shared" si="1"/>
        <v>-450</v>
      </c>
      <c r="H14" s="4" t="s">
        <v>20</v>
      </c>
      <c r="I14" s="4" t="s">
        <v>60</v>
      </c>
    </row>
    <row r="15" spans="1:9" ht="15.75" x14ac:dyDescent="0.25">
      <c r="A15" s="59">
        <v>44856</v>
      </c>
      <c r="B15" s="4" t="s">
        <v>1228</v>
      </c>
      <c r="C15" s="12">
        <v>1.5</v>
      </c>
      <c r="D15" s="79"/>
      <c r="E15" s="24" t="s">
        <v>1464</v>
      </c>
      <c r="F15" s="80">
        <f>C15*D$41</f>
        <v>675</v>
      </c>
      <c r="G15" s="80">
        <f t="shared" si="1"/>
        <v>225</v>
      </c>
      <c r="H15" s="4" t="s">
        <v>25</v>
      </c>
      <c r="I15" s="4" t="s">
        <v>119</v>
      </c>
    </row>
    <row r="16" spans="1:9" ht="15.75" x14ac:dyDescent="0.25">
      <c r="A16" s="59">
        <v>44856</v>
      </c>
      <c r="B16" s="4" t="s">
        <v>1230</v>
      </c>
      <c r="C16" s="12">
        <v>1.97</v>
      </c>
      <c r="D16" s="79"/>
      <c r="E16" s="82" t="s">
        <v>33</v>
      </c>
      <c r="F16" s="80">
        <v>0</v>
      </c>
      <c r="G16" s="80">
        <f t="shared" si="1"/>
        <v>-450</v>
      </c>
      <c r="H16" s="4" t="s">
        <v>29</v>
      </c>
      <c r="I16" s="4" t="s">
        <v>58</v>
      </c>
    </row>
    <row r="17" spans="1:9" ht="15.75" x14ac:dyDescent="0.25">
      <c r="A17" s="59">
        <v>44857</v>
      </c>
      <c r="B17" s="4" t="s">
        <v>1239</v>
      </c>
      <c r="C17" s="12">
        <v>1.7</v>
      </c>
      <c r="D17" s="79"/>
      <c r="E17" s="24" t="s">
        <v>33</v>
      </c>
      <c r="F17" s="80">
        <f>C17*D$41</f>
        <v>765</v>
      </c>
      <c r="G17" s="80">
        <f t="shared" si="1"/>
        <v>315</v>
      </c>
      <c r="H17" s="4" t="s">
        <v>25</v>
      </c>
      <c r="I17" s="4" t="s">
        <v>89</v>
      </c>
    </row>
    <row r="18" spans="1:9" ht="15.75" x14ac:dyDescent="0.25">
      <c r="A18" s="59">
        <v>44857</v>
      </c>
      <c r="B18" s="4" t="s">
        <v>1241</v>
      </c>
      <c r="C18" s="90">
        <v>1.81</v>
      </c>
      <c r="D18" s="79"/>
      <c r="E18" s="24" t="s">
        <v>33</v>
      </c>
      <c r="F18" s="80">
        <f>C18*D$41</f>
        <v>814.5</v>
      </c>
      <c r="G18" s="80">
        <f t="shared" si="1"/>
        <v>364.5</v>
      </c>
      <c r="H18" s="4" t="s">
        <v>24</v>
      </c>
      <c r="I18" s="4" t="s">
        <v>16</v>
      </c>
    </row>
    <row r="19" spans="1:9" ht="15.75" x14ac:dyDescent="0.25">
      <c r="A19" s="59">
        <v>44859</v>
      </c>
      <c r="B19" s="4" t="s">
        <v>1247</v>
      </c>
      <c r="C19" s="12">
        <v>1.9</v>
      </c>
      <c r="D19" s="79"/>
      <c r="E19" s="82" t="s">
        <v>33</v>
      </c>
      <c r="F19" s="80">
        <v>0</v>
      </c>
      <c r="G19" s="80">
        <f t="shared" si="1"/>
        <v>-450</v>
      </c>
      <c r="H19" s="38" t="s">
        <v>21</v>
      </c>
      <c r="I19" s="4" t="s">
        <v>58</v>
      </c>
    </row>
    <row r="20" spans="1:9" ht="15.75" x14ac:dyDescent="0.25">
      <c r="A20" s="59">
        <v>44859</v>
      </c>
      <c r="B20" s="4" t="s">
        <v>1248</v>
      </c>
      <c r="C20" s="12">
        <v>1.4</v>
      </c>
      <c r="D20" s="79"/>
      <c r="E20" s="24" t="s">
        <v>1480</v>
      </c>
      <c r="F20" s="80">
        <f>C20*D$41</f>
        <v>630</v>
      </c>
      <c r="G20" s="80">
        <f>(F20-D$41)/2</f>
        <v>90</v>
      </c>
      <c r="H20" s="38" t="s">
        <v>21</v>
      </c>
      <c r="I20" s="4" t="s">
        <v>66</v>
      </c>
    </row>
    <row r="21" spans="1:9" ht="15.75" x14ac:dyDescent="0.25">
      <c r="A21" s="59">
        <v>44862</v>
      </c>
      <c r="B21" s="4" t="s">
        <v>1258</v>
      </c>
      <c r="C21" s="12">
        <v>1.8</v>
      </c>
      <c r="D21" s="79"/>
      <c r="E21" s="83" t="s">
        <v>34</v>
      </c>
      <c r="F21" s="80">
        <v>0</v>
      </c>
      <c r="G21" s="80">
        <v>0</v>
      </c>
      <c r="H21" s="38" t="s">
        <v>21</v>
      </c>
      <c r="I21" s="4" t="s">
        <v>54</v>
      </c>
    </row>
    <row r="22" spans="1:9" ht="15.75" x14ac:dyDescent="0.25">
      <c r="A22" s="59">
        <v>44863</v>
      </c>
      <c r="B22" s="4" t="s">
        <v>1259</v>
      </c>
      <c r="C22" s="90">
        <v>1.85</v>
      </c>
      <c r="D22" s="79"/>
      <c r="E22" s="24" t="s">
        <v>33</v>
      </c>
      <c r="F22" s="80">
        <f>C22*D$41</f>
        <v>832.5</v>
      </c>
      <c r="G22" s="80">
        <f>F22-D$41</f>
        <v>382.5</v>
      </c>
      <c r="H22" s="38" t="s">
        <v>24</v>
      </c>
      <c r="I22" s="4" t="s">
        <v>66</v>
      </c>
    </row>
    <row r="23" spans="1:9" ht="15.75" x14ac:dyDescent="0.25">
      <c r="A23" s="59">
        <v>44863</v>
      </c>
      <c r="B23" s="4" t="s">
        <v>1260</v>
      </c>
      <c r="C23" s="101">
        <v>2.21</v>
      </c>
      <c r="D23" s="79"/>
      <c r="E23" s="24" t="s">
        <v>33</v>
      </c>
      <c r="F23" s="80"/>
      <c r="G23" s="80">
        <f>F23-D$41</f>
        <v>-450</v>
      </c>
      <c r="H23" s="4" t="s">
        <v>21</v>
      </c>
      <c r="I23" s="4" t="s">
        <v>60</v>
      </c>
    </row>
    <row r="24" spans="1:9" ht="15.75" x14ac:dyDescent="0.25">
      <c r="A24" s="59">
        <v>44863</v>
      </c>
      <c r="B24" s="4" t="s">
        <v>1261</v>
      </c>
      <c r="C24" s="12">
        <v>1.93</v>
      </c>
      <c r="D24" s="79"/>
      <c r="E24" s="24" t="s">
        <v>33</v>
      </c>
      <c r="F24" s="80">
        <f>C24*D$41</f>
        <v>868.5</v>
      </c>
      <c r="G24" s="80">
        <f>F24-D$41</f>
        <v>418.5</v>
      </c>
      <c r="H24" s="38" t="s">
        <v>1277</v>
      </c>
      <c r="I24" s="4" t="s">
        <v>58</v>
      </c>
    </row>
    <row r="25" spans="1:9" ht="15.75" x14ac:dyDescent="0.25">
      <c r="A25" s="59">
        <v>44863</v>
      </c>
      <c r="B25" s="4" t="s">
        <v>1267</v>
      </c>
      <c r="C25" s="12">
        <v>1.5</v>
      </c>
      <c r="D25" s="79"/>
      <c r="E25" s="83" t="s">
        <v>1464</v>
      </c>
      <c r="F25" s="80">
        <v>0</v>
      </c>
      <c r="G25" s="80">
        <v>0</v>
      </c>
      <c r="H25" s="38" t="s">
        <v>23</v>
      </c>
      <c r="I25" s="4" t="s">
        <v>60</v>
      </c>
    </row>
    <row r="26" spans="1:9" ht="15.75" x14ac:dyDescent="0.25">
      <c r="A26" s="59"/>
      <c r="B26" s="4"/>
      <c r="C26" s="12"/>
      <c r="D26" s="79"/>
      <c r="E26" s="83"/>
      <c r="F26" s="80"/>
      <c r="G26" s="80"/>
      <c r="H26" s="38"/>
      <c r="I26" s="4"/>
    </row>
    <row r="27" spans="1:9" ht="15.75" x14ac:dyDescent="0.25">
      <c r="A27" s="59"/>
      <c r="B27" s="4"/>
      <c r="C27" s="12"/>
      <c r="D27" s="79"/>
      <c r="E27" s="83"/>
      <c r="F27" s="80"/>
      <c r="G27" s="80"/>
      <c r="H27" s="38"/>
      <c r="I27" s="4"/>
    </row>
    <row r="28" spans="1:9" ht="15.75" x14ac:dyDescent="0.25">
      <c r="A28" s="59"/>
      <c r="B28" s="4"/>
      <c r="C28" s="12"/>
      <c r="D28" s="99" t="s">
        <v>1482</v>
      </c>
      <c r="E28" s="83"/>
      <c r="F28" s="80"/>
      <c r="G28" s="80"/>
      <c r="H28" s="38"/>
      <c r="I28" s="4"/>
    </row>
    <row r="29" spans="1:9" x14ac:dyDescent="0.25">
      <c r="C29" s="33"/>
      <c r="D29" s="34"/>
      <c r="E29" s="33"/>
      <c r="F29" s="34"/>
      <c r="G29" s="34"/>
      <c r="H29" s="33"/>
    </row>
    <row r="30" spans="1:9" x14ac:dyDescent="0.25">
      <c r="B30" s="4" t="s">
        <v>35</v>
      </c>
      <c r="C30" s="4"/>
      <c r="D30" s="26">
        <f>COUNT(C2:C25)</f>
        <v>24</v>
      </c>
      <c r="E30" s="33"/>
      <c r="F30" s="34"/>
      <c r="G30" s="34"/>
      <c r="H30" s="33"/>
    </row>
    <row r="31" spans="1:9" x14ac:dyDescent="0.25">
      <c r="B31" s="4" t="s">
        <v>36</v>
      </c>
      <c r="C31" s="4"/>
      <c r="D31" s="11">
        <v>4</v>
      </c>
      <c r="E31" s="33"/>
      <c r="F31" s="34"/>
      <c r="G31" s="34"/>
      <c r="H31" s="33"/>
    </row>
    <row r="32" spans="1:9" x14ac:dyDescent="0.25">
      <c r="B32" s="4" t="s">
        <v>37</v>
      </c>
      <c r="C32" s="4"/>
      <c r="D32" s="13">
        <f>D30-D31</f>
        <v>20</v>
      </c>
      <c r="E32" s="33"/>
      <c r="F32" s="34"/>
      <c r="G32" s="34"/>
      <c r="H32" s="33"/>
    </row>
    <row r="33" spans="2:8" x14ac:dyDescent="0.25">
      <c r="B33" s="4" t="s">
        <v>38</v>
      </c>
      <c r="C33" s="4"/>
      <c r="D33" s="4">
        <f>D32/D30*100</f>
        <v>83.333333333333343</v>
      </c>
      <c r="E33" s="33"/>
      <c r="F33" s="34"/>
      <c r="G33" s="34"/>
      <c r="H33" s="33"/>
    </row>
    <row r="34" spans="2:8" x14ac:dyDescent="0.25">
      <c r="B34" s="4" t="s">
        <v>39</v>
      </c>
      <c r="C34" s="4"/>
      <c r="D34" s="4">
        <f>1/D35*100</f>
        <v>55.261340087497125</v>
      </c>
      <c r="E34" s="33"/>
      <c r="F34" s="34"/>
      <c r="G34" s="34"/>
      <c r="H34" s="33"/>
    </row>
    <row r="35" spans="2:8" x14ac:dyDescent="0.25">
      <c r="B35" s="4" t="s">
        <v>40</v>
      </c>
      <c r="C35" s="4"/>
      <c r="D35" s="4">
        <f>SUM(C2:C25)/D30</f>
        <v>1.8095833333333331</v>
      </c>
      <c r="E35" s="33"/>
      <c r="F35" s="34"/>
      <c r="G35" s="34"/>
      <c r="H35" s="33"/>
    </row>
    <row r="36" spans="2:8" x14ac:dyDescent="0.25">
      <c r="B36" s="4" t="s">
        <v>41</v>
      </c>
      <c r="C36" s="4"/>
      <c r="D36" s="13">
        <f>D33-D34</f>
        <v>28.071993245836218</v>
      </c>
      <c r="E36" s="33"/>
      <c r="F36" s="34"/>
      <c r="G36" s="34"/>
      <c r="H36" s="33"/>
    </row>
    <row r="37" spans="2:8" x14ac:dyDescent="0.25">
      <c r="B37" s="4" t="s">
        <v>42</v>
      </c>
      <c r="C37" s="4"/>
      <c r="D37" s="13">
        <f>D36/1</f>
        <v>28.071993245836218</v>
      </c>
      <c r="E37" s="33"/>
      <c r="F37" s="34"/>
      <c r="G37" s="34"/>
      <c r="H37" s="33"/>
    </row>
    <row r="38" spans="2:8" ht="18.75" x14ac:dyDescent="0.3">
      <c r="B38" s="14" t="s">
        <v>43</v>
      </c>
      <c r="C38" s="4"/>
      <c r="D38" s="15">
        <v>25000</v>
      </c>
      <c r="E38" s="33"/>
      <c r="F38" s="34"/>
    </row>
    <row r="39" spans="2:8" ht="18.75" x14ac:dyDescent="0.3">
      <c r="B39" s="4" t="s">
        <v>44</v>
      </c>
      <c r="C39" s="4"/>
      <c r="D39" s="16">
        <v>25000</v>
      </c>
      <c r="E39" s="33"/>
      <c r="F39" s="34"/>
    </row>
    <row r="40" spans="2:8" x14ac:dyDescent="0.25">
      <c r="B40" s="4" t="s">
        <v>45</v>
      </c>
      <c r="C40" s="4"/>
      <c r="D40" s="10">
        <f>D39/100</f>
        <v>250</v>
      </c>
      <c r="E40" s="33"/>
      <c r="F40" s="34"/>
    </row>
    <row r="41" spans="2:8" x14ac:dyDescent="0.25">
      <c r="B41" s="17" t="s">
        <v>1558</v>
      </c>
      <c r="C41" s="4"/>
      <c r="D41" s="18">
        <f>D40*1.8</f>
        <v>450</v>
      </c>
      <c r="E41" s="33"/>
      <c r="F41" s="34"/>
    </row>
    <row r="42" spans="2:8" x14ac:dyDescent="0.25">
      <c r="B42" s="4" t="s">
        <v>46</v>
      </c>
      <c r="C42" s="4"/>
      <c r="D42" s="25">
        <f>SUM(G2:G25)</f>
        <v>3523.5</v>
      </c>
      <c r="E42" s="33"/>
      <c r="F42" s="34"/>
    </row>
    <row r="43" spans="2:8" x14ac:dyDescent="0.25">
      <c r="B43" s="19" t="s">
        <v>47</v>
      </c>
      <c r="C43" s="4">
        <f>D42/D39</f>
        <v>0.14094000000000001</v>
      </c>
      <c r="D43" s="38">
        <f>D42/D38*100</f>
        <v>14.094000000000001</v>
      </c>
      <c r="E43" s="33"/>
      <c r="F43" s="34"/>
    </row>
    <row r="44" spans="2:8" x14ac:dyDescent="0.25">
      <c r="C44" s="33"/>
      <c r="D44" s="34"/>
      <c r="E44" s="33"/>
      <c r="F44" s="34"/>
    </row>
    <row r="45" spans="2:8" x14ac:dyDescent="0.25">
      <c r="C45" s="33"/>
      <c r="D45" s="34"/>
      <c r="E45" s="33"/>
      <c r="F45" s="34"/>
    </row>
  </sheetData>
  <conditionalFormatting sqref="G2:G28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10" workbookViewId="0">
      <selection activeCell="I15" sqref="I15"/>
    </sheetView>
  </sheetViews>
  <sheetFormatPr defaultRowHeight="15" x14ac:dyDescent="0.25"/>
  <cols>
    <col min="1" max="1" width="10.7109375" style="4" bestFit="1" customWidth="1"/>
    <col min="2" max="2" width="35.5703125" style="4" bestFit="1" customWidth="1"/>
    <col min="3" max="9" width="9.140625" style="4"/>
    <col min="10" max="10" width="10.28515625" style="4" bestFit="1" customWidth="1"/>
    <col min="11" max="13" width="9.140625" style="4"/>
    <col min="14" max="14" width="17.5703125" style="4" customWidth="1"/>
    <col min="15" max="15" width="9.140625" style="4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5" x14ac:dyDescent="0.25">
      <c r="A2" s="2">
        <v>44866</v>
      </c>
      <c r="B2" s="3" t="s">
        <v>1278</v>
      </c>
      <c r="C2" s="12">
        <v>1.86</v>
      </c>
      <c r="D2" s="12">
        <v>3.38</v>
      </c>
      <c r="E2" s="12">
        <v>5.09</v>
      </c>
      <c r="F2" s="12">
        <v>2.74</v>
      </c>
      <c r="G2" s="12">
        <v>2.48</v>
      </c>
      <c r="H2" s="12">
        <v>1.58</v>
      </c>
      <c r="I2" s="12">
        <v>2.17</v>
      </c>
      <c r="J2" s="12" t="s">
        <v>15</v>
      </c>
      <c r="K2" s="12"/>
      <c r="L2" s="4" t="s">
        <v>23</v>
      </c>
      <c r="M2" s="4">
        <v>29</v>
      </c>
      <c r="N2" s="5" t="s">
        <v>595</v>
      </c>
      <c r="O2" s="4">
        <v>2</v>
      </c>
    </row>
    <row r="3" spans="1:15" x14ac:dyDescent="0.25">
      <c r="A3" s="59">
        <v>44866</v>
      </c>
      <c r="B3" s="4" t="s">
        <v>1279</v>
      </c>
      <c r="C3" s="4">
        <v>3.38</v>
      </c>
      <c r="D3" s="4">
        <v>3.62</v>
      </c>
      <c r="E3" s="4">
        <v>2.19</v>
      </c>
      <c r="F3" s="4">
        <v>3.86</v>
      </c>
      <c r="G3" s="4">
        <v>1.89</v>
      </c>
      <c r="H3" s="4">
        <v>2.0099999999999998</v>
      </c>
      <c r="I3" s="4">
        <v>1.66</v>
      </c>
      <c r="J3" s="12" t="s">
        <v>15</v>
      </c>
      <c r="L3" s="4" t="s">
        <v>28</v>
      </c>
      <c r="M3" s="4">
        <v>44</v>
      </c>
      <c r="N3" s="4" t="s">
        <v>60</v>
      </c>
      <c r="O3" s="4">
        <v>2.2799999999999998</v>
      </c>
    </row>
    <row r="4" spans="1:15" x14ac:dyDescent="0.25">
      <c r="A4" s="59">
        <v>44866</v>
      </c>
      <c r="B4" s="4" t="s">
        <v>1280</v>
      </c>
      <c r="C4" s="4">
        <v>1.95</v>
      </c>
      <c r="D4" s="4">
        <v>3.53</v>
      </c>
      <c r="E4" s="4">
        <v>4.18</v>
      </c>
      <c r="F4" s="4">
        <v>3.72</v>
      </c>
      <c r="G4" s="4">
        <v>1.93</v>
      </c>
      <c r="H4" s="4">
        <v>1.94</v>
      </c>
      <c r="I4" s="4">
        <v>1.68</v>
      </c>
      <c r="J4" s="12" t="s">
        <v>15</v>
      </c>
      <c r="L4" s="4" t="s">
        <v>21</v>
      </c>
      <c r="M4" s="4">
        <v>24</v>
      </c>
      <c r="N4" s="4" t="s">
        <v>76</v>
      </c>
      <c r="O4" s="4">
        <v>2.29</v>
      </c>
    </row>
    <row r="5" spans="1:15" x14ac:dyDescent="0.25">
      <c r="A5" s="59">
        <v>44867</v>
      </c>
      <c r="B5" s="4" t="s">
        <v>1281</v>
      </c>
      <c r="C5" s="4">
        <v>2.4500000000000002</v>
      </c>
      <c r="D5" s="4">
        <v>3.3</v>
      </c>
      <c r="E5" s="4">
        <v>3.16</v>
      </c>
      <c r="F5" s="4">
        <v>3.27</v>
      </c>
      <c r="G5" s="4">
        <v>2.13</v>
      </c>
      <c r="H5" s="4">
        <v>1.78</v>
      </c>
      <c r="I5" s="4">
        <v>1.87</v>
      </c>
      <c r="J5" s="12" t="s">
        <v>15</v>
      </c>
      <c r="L5" s="4" t="s">
        <v>20</v>
      </c>
      <c r="M5" s="4">
        <v>52</v>
      </c>
      <c r="N5" s="4" t="s">
        <v>595</v>
      </c>
      <c r="O5" s="4">
        <v>2.06</v>
      </c>
    </row>
    <row r="6" spans="1:15" x14ac:dyDescent="0.25">
      <c r="A6" s="59">
        <v>44867</v>
      </c>
      <c r="B6" s="4" t="s">
        <v>1282</v>
      </c>
      <c r="C6" s="4">
        <v>1.64</v>
      </c>
      <c r="D6" s="4">
        <v>4.01</v>
      </c>
      <c r="E6" s="4">
        <v>5.81</v>
      </c>
      <c r="F6" s="4">
        <v>3.61</v>
      </c>
      <c r="G6" s="4">
        <v>2.02</v>
      </c>
      <c r="H6" s="4">
        <v>1.87</v>
      </c>
      <c r="I6" s="4">
        <v>1.76</v>
      </c>
      <c r="J6" s="12" t="s">
        <v>15</v>
      </c>
      <c r="L6" s="4" t="s">
        <v>316</v>
      </c>
      <c r="M6" s="4">
        <v>53</v>
      </c>
      <c r="N6" s="4" t="s">
        <v>595</v>
      </c>
      <c r="O6" s="4">
        <v>2.44</v>
      </c>
    </row>
    <row r="7" spans="1:15" x14ac:dyDescent="0.25">
      <c r="A7" s="59">
        <v>44867</v>
      </c>
      <c r="B7" s="4" t="s">
        <v>1283</v>
      </c>
      <c r="C7" s="4">
        <v>2.0299999999999998</v>
      </c>
      <c r="D7" s="4">
        <v>3.35</v>
      </c>
      <c r="E7" s="4">
        <v>4.21</v>
      </c>
      <c r="F7" s="4">
        <v>3.03</v>
      </c>
      <c r="G7" s="4">
        <v>2.2400000000000002</v>
      </c>
      <c r="H7" s="4">
        <v>1.7</v>
      </c>
      <c r="I7" s="4">
        <v>1.96</v>
      </c>
      <c r="J7" s="12" t="s">
        <v>15</v>
      </c>
      <c r="L7" s="4" t="s">
        <v>26</v>
      </c>
      <c r="M7" s="4">
        <v>71</v>
      </c>
      <c r="N7" s="4" t="s">
        <v>595</v>
      </c>
      <c r="O7" s="4">
        <v>2</v>
      </c>
    </row>
    <row r="8" spans="1:15" x14ac:dyDescent="0.25">
      <c r="A8" s="59">
        <v>44870</v>
      </c>
      <c r="B8" s="4" t="s">
        <v>1284</v>
      </c>
      <c r="C8" s="4">
        <v>2.02</v>
      </c>
      <c r="D8" s="4">
        <v>3.63</v>
      </c>
      <c r="E8" s="4">
        <v>3.85</v>
      </c>
      <c r="F8" s="4">
        <v>3.65</v>
      </c>
      <c r="G8" s="4">
        <v>1.97</v>
      </c>
      <c r="H8" s="4">
        <v>1.93</v>
      </c>
      <c r="I8" s="4">
        <v>1.72</v>
      </c>
      <c r="J8" s="12" t="s">
        <v>15</v>
      </c>
      <c r="L8" s="4" t="s">
        <v>315</v>
      </c>
      <c r="M8" s="4">
        <v>70</v>
      </c>
      <c r="N8" s="4" t="s">
        <v>595</v>
      </c>
      <c r="O8" s="4">
        <v>2.2999999999999998</v>
      </c>
    </row>
    <row r="9" spans="1:15" x14ac:dyDescent="0.25">
      <c r="A9" s="59">
        <v>44870</v>
      </c>
      <c r="B9" s="4" t="s">
        <v>1285</v>
      </c>
      <c r="C9" s="4">
        <v>2.09</v>
      </c>
      <c r="D9" s="4">
        <v>3.61</v>
      </c>
      <c r="E9" s="4">
        <v>3.68</v>
      </c>
      <c r="F9" s="4">
        <v>3.69</v>
      </c>
      <c r="G9" s="4">
        <v>1.94</v>
      </c>
      <c r="H9" s="4">
        <v>1.94</v>
      </c>
      <c r="I9" s="4">
        <v>1.7</v>
      </c>
      <c r="J9" s="12" t="s">
        <v>15</v>
      </c>
      <c r="L9" s="4" t="s">
        <v>313</v>
      </c>
      <c r="M9" s="4">
        <v>37</v>
      </c>
      <c r="N9" s="4" t="s">
        <v>595</v>
      </c>
      <c r="O9" s="4">
        <v>2.59</v>
      </c>
    </row>
    <row r="10" spans="1:15" x14ac:dyDescent="0.25">
      <c r="A10" s="59">
        <v>44870</v>
      </c>
      <c r="B10" s="4" t="s">
        <v>1286</v>
      </c>
      <c r="C10" s="4">
        <v>2.0499999999999998</v>
      </c>
      <c r="D10" s="4">
        <v>3.63</v>
      </c>
      <c r="E10" s="4">
        <v>3.86</v>
      </c>
      <c r="F10" s="4">
        <v>3.81</v>
      </c>
      <c r="G10" s="4">
        <v>1.92</v>
      </c>
      <c r="H10" s="4">
        <v>1.99</v>
      </c>
      <c r="I10" s="4">
        <v>1.68</v>
      </c>
      <c r="J10" s="12" t="s">
        <v>15</v>
      </c>
      <c r="L10" s="4" t="s">
        <v>27</v>
      </c>
      <c r="M10" s="4">
        <v>39</v>
      </c>
      <c r="N10" s="4" t="s">
        <v>89</v>
      </c>
      <c r="O10" s="4">
        <v>2.29</v>
      </c>
    </row>
    <row r="11" spans="1:15" x14ac:dyDescent="0.25">
      <c r="A11" s="59">
        <v>44870</v>
      </c>
      <c r="B11" s="4" t="s">
        <v>1287</v>
      </c>
      <c r="C11" s="4">
        <v>1.79</v>
      </c>
      <c r="D11" s="4">
        <v>3.77</v>
      </c>
      <c r="E11" s="4">
        <v>4.8899999999999997</v>
      </c>
      <c r="F11" s="4">
        <v>3.77</v>
      </c>
      <c r="G11" s="4">
        <v>1.93</v>
      </c>
      <c r="H11" s="4">
        <v>1.97</v>
      </c>
      <c r="I11" s="4">
        <v>1.68</v>
      </c>
      <c r="J11" s="12" t="s">
        <v>15</v>
      </c>
      <c r="L11" s="4" t="s">
        <v>21</v>
      </c>
      <c r="M11" s="4">
        <v>62</v>
      </c>
      <c r="N11" s="4" t="s">
        <v>92</v>
      </c>
      <c r="O11" s="4">
        <v>2.78</v>
      </c>
    </row>
    <row r="12" spans="1:15" x14ac:dyDescent="0.25">
      <c r="A12" s="59">
        <v>44870</v>
      </c>
      <c r="B12" s="4" t="s">
        <v>1288</v>
      </c>
      <c r="C12" s="4">
        <v>2.92</v>
      </c>
      <c r="D12" s="4">
        <v>3</v>
      </c>
      <c r="E12" s="4">
        <v>2.8</v>
      </c>
      <c r="F12" s="4">
        <v>2.75</v>
      </c>
      <c r="G12" s="4">
        <v>2.48</v>
      </c>
      <c r="H12" s="4">
        <v>1.57</v>
      </c>
      <c r="I12" s="4">
        <v>2.16</v>
      </c>
      <c r="J12" s="12" t="s">
        <v>15</v>
      </c>
      <c r="L12" s="4" t="s">
        <v>28</v>
      </c>
      <c r="M12" s="4">
        <v>32</v>
      </c>
      <c r="N12" s="4" t="s">
        <v>114</v>
      </c>
      <c r="O12" s="4">
        <v>0</v>
      </c>
    </row>
    <row r="13" spans="1:15" x14ac:dyDescent="0.25">
      <c r="A13" s="59">
        <v>44870</v>
      </c>
      <c r="B13" s="4" t="s">
        <v>1289</v>
      </c>
      <c r="C13" s="4">
        <v>3.12</v>
      </c>
      <c r="D13" s="4">
        <v>2.99</v>
      </c>
      <c r="E13" s="4">
        <v>2.69</v>
      </c>
      <c r="F13" s="4">
        <v>2.75</v>
      </c>
      <c r="G13" s="4">
        <v>2.44</v>
      </c>
      <c r="H13" s="4">
        <v>1.6</v>
      </c>
      <c r="I13" s="4">
        <v>2.14</v>
      </c>
      <c r="J13" s="12" t="s">
        <v>15</v>
      </c>
      <c r="L13" s="4" t="s">
        <v>312</v>
      </c>
      <c r="M13" s="4">
        <v>30</v>
      </c>
      <c r="N13" s="4" t="s">
        <v>119</v>
      </c>
      <c r="O13" s="4">
        <v>1.9</v>
      </c>
    </row>
    <row r="14" spans="1:15" x14ac:dyDescent="0.25">
      <c r="A14" s="59">
        <v>44870</v>
      </c>
      <c r="B14" s="4" t="s">
        <v>1290</v>
      </c>
      <c r="C14" s="4">
        <v>1.79</v>
      </c>
      <c r="D14" s="4">
        <v>3.87</v>
      </c>
      <c r="E14" s="4">
        <v>4.71</v>
      </c>
      <c r="F14" s="4">
        <v>3.72</v>
      </c>
      <c r="G14" s="4">
        <v>1.93</v>
      </c>
      <c r="H14" s="4">
        <v>1.97</v>
      </c>
      <c r="I14" s="4">
        <v>1.7</v>
      </c>
      <c r="J14" s="12" t="s">
        <v>15</v>
      </c>
      <c r="L14" s="4" t="s">
        <v>28</v>
      </c>
      <c r="M14" s="4">
        <v>33</v>
      </c>
      <c r="N14" s="4" t="s">
        <v>60</v>
      </c>
      <c r="O14" s="4">
        <v>2.72</v>
      </c>
    </row>
    <row r="15" spans="1:15" x14ac:dyDescent="0.25">
      <c r="A15" s="59">
        <v>44871</v>
      </c>
      <c r="B15" s="4" t="s">
        <v>1291</v>
      </c>
      <c r="C15" s="4">
        <v>2.92</v>
      </c>
      <c r="D15" s="4">
        <v>3.17</v>
      </c>
      <c r="E15" s="4">
        <v>2.71</v>
      </c>
      <c r="F15" s="4">
        <v>3.52</v>
      </c>
      <c r="G15" s="4">
        <v>2.02</v>
      </c>
      <c r="H15" s="4">
        <v>1.87</v>
      </c>
      <c r="I15" s="4">
        <v>1.76</v>
      </c>
      <c r="J15" s="12" t="s">
        <v>15</v>
      </c>
      <c r="L15" s="4" t="s">
        <v>20</v>
      </c>
      <c r="M15" s="4">
        <v>8</v>
      </c>
      <c r="N15" s="4" t="s">
        <v>102</v>
      </c>
      <c r="O15" s="4">
        <v>2.65</v>
      </c>
    </row>
    <row r="16" spans="1:15" x14ac:dyDescent="0.25">
      <c r="A16" s="59">
        <v>44871</v>
      </c>
      <c r="B16" s="4" t="s">
        <v>1292</v>
      </c>
      <c r="C16" s="4">
        <v>4.49</v>
      </c>
      <c r="D16" s="4">
        <v>3.8</v>
      </c>
      <c r="E16" s="4">
        <v>1.85</v>
      </c>
      <c r="F16" s="4">
        <v>3.73</v>
      </c>
      <c r="G16" s="4">
        <v>1.95</v>
      </c>
      <c r="H16" s="4">
        <v>1.95</v>
      </c>
      <c r="I16" s="4">
        <v>1.71</v>
      </c>
      <c r="J16" s="12" t="s">
        <v>15</v>
      </c>
      <c r="L16" s="4" t="s">
        <v>315</v>
      </c>
      <c r="M16" s="4">
        <v>53</v>
      </c>
      <c r="N16" s="4" t="s">
        <v>56</v>
      </c>
      <c r="O16" s="4">
        <v>0</v>
      </c>
    </row>
    <row r="17" spans="1:15" x14ac:dyDescent="0.25">
      <c r="A17" s="59">
        <v>44872</v>
      </c>
      <c r="B17" s="4" t="s">
        <v>1293</v>
      </c>
      <c r="C17" s="4">
        <v>1.64</v>
      </c>
      <c r="D17" s="4">
        <v>3.84</v>
      </c>
      <c r="E17" s="4">
        <v>6.24</v>
      </c>
      <c r="F17" s="4">
        <v>3.22</v>
      </c>
      <c r="G17" s="4">
        <v>2.16</v>
      </c>
      <c r="H17" s="4">
        <v>1.75</v>
      </c>
      <c r="I17" s="4">
        <v>1.89</v>
      </c>
      <c r="J17" s="12" t="s">
        <v>15</v>
      </c>
      <c r="L17" s="4" t="s">
        <v>23</v>
      </c>
      <c r="M17" s="4">
        <v>20</v>
      </c>
      <c r="N17" s="4" t="s">
        <v>595</v>
      </c>
      <c r="O17" s="4">
        <v>2.36</v>
      </c>
    </row>
    <row r="18" spans="1:15" x14ac:dyDescent="0.25">
      <c r="A18" s="59">
        <v>44873</v>
      </c>
      <c r="B18" s="4" t="s">
        <v>1294</v>
      </c>
      <c r="C18" s="4">
        <v>1.99</v>
      </c>
      <c r="D18" s="4">
        <v>3.51</v>
      </c>
      <c r="E18" s="4">
        <v>4.13</v>
      </c>
      <c r="F18" s="4">
        <v>3.19</v>
      </c>
      <c r="G18" s="4">
        <v>2.16</v>
      </c>
      <c r="H18" s="4">
        <v>1.76</v>
      </c>
      <c r="I18" s="4">
        <v>1.9</v>
      </c>
      <c r="J18" s="12" t="s">
        <v>15</v>
      </c>
      <c r="L18" s="4" t="s">
        <v>22</v>
      </c>
      <c r="M18" s="4">
        <v>41</v>
      </c>
      <c r="N18" s="4" t="s">
        <v>60</v>
      </c>
      <c r="O18" s="4">
        <v>2.23</v>
      </c>
    </row>
    <row r="19" spans="1:15" x14ac:dyDescent="0.25">
      <c r="A19" s="59">
        <v>44874</v>
      </c>
      <c r="B19" s="4" t="s">
        <v>1295</v>
      </c>
      <c r="C19" s="4">
        <v>4.26</v>
      </c>
      <c r="D19" s="4">
        <v>3.42</v>
      </c>
      <c r="E19" s="4">
        <v>1.99</v>
      </c>
      <c r="F19" s="4">
        <v>2.98</v>
      </c>
      <c r="G19" s="4">
        <v>2.2799999999999998</v>
      </c>
      <c r="H19" s="4">
        <v>1.68</v>
      </c>
      <c r="I19" s="4">
        <v>2</v>
      </c>
      <c r="J19" s="12" t="s">
        <v>15</v>
      </c>
      <c r="L19" s="4" t="s">
        <v>22</v>
      </c>
      <c r="M19" s="4">
        <v>53</v>
      </c>
      <c r="N19" s="4" t="s">
        <v>595</v>
      </c>
      <c r="O19" s="4">
        <v>2.2000000000000002</v>
      </c>
    </row>
    <row r="20" spans="1:15" x14ac:dyDescent="0.25">
      <c r="A20" s="59">
        <v>44874</v>
      </c>
      <c r="B20" s="4" t="s">
        <v>1296</v>
      </c>
      <c r="C20" s="4">
        <v>1.87</v>
      </c>
      <c r="D20" s="4">
        <v>3.63</v>
      </c>
      <c r="E20" s="4">
        <v>4.58</v>
      </c>
      <c r="F20" s="4">
        <v>3.25</v>
      </c>
      <c r="G20" s="4">
        <v>2.12</v>
      </c>
      <c r="H20" s="4">
        <v>1.78</v>
      </c>
      <c r="I20" s="4">
        <v>1.86</v>
      </c>
      <c r="J20" s="12" t="s">
        <v>15</v>
      </c>
      <c r="L20" s="4" t="s">
        <v>28</v>
      </c>
      <c r="M20" s="4">
        <v>58</v>
      </c>
      <c r="N20" s="4" t="s">
        <v>595</v>
      </c>
      <c r="O20" s="4">
        <v>2.39</v>
      </c>
    </row>
    <row r="21" spans="1:15" x14ac:dyDescent="0.25">
      <c r="A21" s="59">
        <v>44875</v>
      </c>
      <c r="B21" s="4" t="s">
        <v>1297</v>
      </c>
      <c r="C21" s="4">
        <v>1.47</v>
      </c>
      <c r="D21" s="4">
        <v>4.38</v>
      </c>
      <c r="E21" s="4">
        <v>7.98</v>
      </c>
      <c r="F21" s="4">
        <v>3.31</v>
      </c>
      <c r="G21" s="4">
        <v>2.1</v>
      </c>
      <c r="H21" s="4">
        <v>1.79</v>
      </c>
      <c r="I21" s="4">
        <v>1.85</v>
      </c>
      <c r="J21" s="12" t="s">
        <v>15</v>
      </c>
      <c r="L21" s="4" t="s">
        <v>24</v>
      </c>
      <c r="M21" s="4">
        <v>34</v>
      </c>
      <c r="N21" s="4" t="s">
        <v>601</v>
      </c>
      <c r="O21" s="4">
        <v>2.1800000000000002</v>
      </c>
    </row>
    <row r="22" spans="1:15" x14ac:dyDescent="0.25">
      <c r="A22" s="59">
        <v>44875</v>
      </c>
      <c r="B22" s="4" t="s">
        <v>1298</v>
      </c>
      <c r="C22" s="4">
        <v>5.65</v>
      </c>
      <c r="D22" s="4">
        <v>3.84</v>
      </c>
      <c r="E22" s="4">
        <v>1.68</v>
      </c>
      <c r="F22" s="4">
        <v>3.24</v>
      </c>
      <c r="G22" s="4">
        <v>2.13</v>
      </c>
      <c r="H22" s="4">
        <v>1.77</v>
      </c>
      <c r="I22" s="4">
        <v>1.87</v>
      </c>
      <c r="J22" s="12" t="s">
        <v>15</v>
      </c>
      <c r="L22" s="4" t="s">
        <v>312</v>
      </c>
      <c r="M22" s="4">
        <v>74</v>
      </c>
      <c r="N22" s="4" t="s">
        <v>595</v>
      </c>
      <c r="O22" s="4">
        <v>2.34</v>
      </c>
    </row>
    <row r="23" spans="1:15" x14ac:dyDescent="0.25">
      <c r="A23" s="59">
        <v>44877</v>
      </c>
      <c r="B23" s="4" t="s">
        <v>1299</v>
      </c>
      <c r="C23" s="4">
        <v>2.02</v>
      </c>
      <c r="D23" s="4">
        <v>3.25</v>
      </c>
      <c r="E23" s="4">
        <v>4.4000000000000004</v>
      </c>
      <c r="F23" s="4">
        <v>2.9</v>
      </c>
      <c r="G23" s="4">
        <v>2.36</v>
      </c>
      <c r="H23" s="4">
        <v>1.64</v>
      </c>
      <c r="I23" s="4">
        <v>2.06</v>
      </c>
      <c r="J23" s="12" t="s">
        <v>15</v>
      </c>
      <c r="L23" s="4" t="s">
        <v>312</v>
      </c>
      <c r="M23" s="4">
        <v>28</v>
      </c>
      <c r="N23" s="4" t="s">
        <v>119</v>
      </c>
      <c r="O23" s="4">
        <v>2.77</v>
      </c>
    </row>
    <row r="24" spans="1:15" x14ac:dyDescent="0.25">
      <c r="A24" s="59">
        <v>44877</v>
      </c>
      <c r="B24" s="4" t="s">
        <v>1300</v>
      </c>
      <c r="C24" s="4">
        <v>2.88</v>
      </c>
      <c r="D24" s="4">
        <v>3.26</v>
      </c>
      <c r="E24" s="4">
        <v>2.73</v>
      </c>
      <c r="F24" s="4">
        <v>3.02</v>
      </c>
      <c r="G24" s="4">
        <v>2.27</v>
      </c>
      <c r="H24" s="4">
        <v>1.7</v>
      </c>
      <c r="I24" s="4">
        <v>1.99</v>
      </c>
      <c r="J24" s="12" t="s">
        <v>15</v>
      </c>
      <c r="L24" s="4" t="s">
        <v>24</v>
      </c>
      <c r="M24" s="4">
        <v>56</v>
      </c>
      <c r="N24" s="4" t="s">
        <v>149</v>
      </c>
      <c r="O24" s="4">
        <v>0</v>
      </c>
    </row>
    <row r="25" spans="1:15" x14ac:dyDescent="0.25">
      <c r="A25" s="59">
        <v>44877</v>
      </c>
      <c r="B25" s="4" t="s">
        <v>1301</v>
      </c>
      <c r="C25" s="4">
        <v>3.08</v>
      </c>
      <c r="D25" s="4">
        <v>3.39</v>
      </c>
      <c r="E25" s="4">
        <v>2.4500000000000002</v>
      </c>
      <c r="F25" s="4">
        <v>3.44</v>
      </c>
      <c r="G25" s="4">
        <v>2.08</v>
      </c>
      <c r="H25" s="4">
        <v>1.84</v>
      </c>
      <c r="I25" s="4">
        <v>1.81</v>
      </c>
      <c r="J25" s="12" t="s">
        <v>15</v>
      </c>
      <c r="L25" s="4" t="s">
        <v>29</v>
      </c>
      <c r="M25" s="4">
        <v>50</v>
      </c>
      <c r="N25" s="4" t="s">
        <v>92</v>
      </c>
      <c r="O25" s="4">
        <v>2.2999999999999998</v>
      </c>
    </row>
    <row r="26" spans="1:15" x14ac:dyDescent="0.25">
      <c r="A26" s="59">
        <v>44877</v>
      </c>
      <c r="B26" s="4" t="s">
        <v>1302</v>
      </c>
      <c r="C26" s="4">
        <v>1.75</v>
      </c>
      <c r="D26" s="4">
        <v>3.5</v>
      </c>
      <c r="E26" s="4">
        <v>5.56</v>
      </c>
      <c r="F26" s="4">
        <v>2.74</v>
      </c>
      <c r="G26" s="4">
        <v>2.44</v>
      </c>
      <c r="H26" s="4">
        <v>1.59</v>
      </c>
      <c r="I26" s="4">
        <v>2.13</v>
      </c>
      <c r="J26" s="12" t="s">
        <v>15</v>
      </c>
      <c r="L26" s="4" t="s">
        <v>29</v>
      </c>
      <c r="M26" s="4">
        <v>36</v>
      </c>
      <c r="N26" s="4" t="s">
        <v>98</v>
      </c>
      <c r="O26" s="4">
        <v>0</v>
      </c>
    </row>
    <row r="27" spans="1:15" x14ac:dyDescent="0.25">
      <c r="A27" s="59">
        <v>44877</v>
      </c>
      <c r="B27" s="4" t="s">
        <v>1303</v>
      </c>
      <c r="C27" s="4">
        <v>3.35</v>
      </c>
      <c r="D27" s="4">
        <v>2.96</v>
      </c>
      <c r="E27" s="4">
        <v>2.52</v>
      </c>
      <c r="F27" s="4">
        <v>2.34</v>
      </c>
      <c r="G27" s="4">
        <v>2.83</v>
      </c>
      <c r="H27" s="4">
        <v>1.45</v>
      </c>
      <c r="I27" s="4">
        <v>2.4900000000000002</v>
      </c>
      <c r="J27" s="12" t="s">
        <v>15</v>
      </c>
      <c r="L27" s="4" t="s">
        <v>23</v>
      </c>
      <c r="M27" s="4">
        <v>64</v>
      </c>
      <c r="N27" s="4" t="s">
        <v>58</v>
      </c>
      <c r="O27" s="4">
        <v>2</v>
      </c>
    </row>
    <row r="28" spans="1:15" x14ac:dyDescent="0.25">
      <c r="A28" s="59">
        <v>44877</v>
      </c>
      <c r="B28" s="4" t="s">
        <v>1304</v>
      </c>
      <c r="C28" s="4">
        <v>1.48</v>
      </c>
      <c r="D28" s="4">
        <v>4.55</v>
      </c>
      <c r="E28" s="4">
        <v>7.75</v>
      </c>
      <c r="F28" s="4">
        <v>3.93</v>
      </c>
      <c r="G28" s="4">
        <v>1.91</v>
      </c>
      <c r="H28" s="4">
        <v>2</v>
      </c>
      <c r="I28" s="4">
        <v>1.67</v>
      </c>
      <c r="J28" s="12" t="s">
        <v>15</v>
      </c>
      <c r="L28" s="4" t="s">
        <v>25</v>
      </c>
      <c r="M28" s="4">
        <v>46</v>
      </c>
      <c r="N28" s="4" t="s">
        <v>52</v>
      </c>
      <c r="O28" s="4">
        <v>2.79</v>
      </c>
    </row>
    <row r="29" spans="1:15" x14ac:dyDescent="0.25">
      <c r="A29" s="59">
        <v>44877</v>
      </c>
      <c r="B29" s="4" t="s">
        <v>1305</v>
      </c>
      <c r="C29" s="4">
        <v>1.63</v>
      </c>
      <c r="D29" s="4">
        <v>3.97</v>
      </c>
      <c r="E29" s="4">
        <v>6</v>
      </c>
      <c r="F29" s="4">
        <v>3.58</v>
      </c>
      <c r="G29" s="4">
        <v>1.99</v>
      </c>
      <c r="H29" s="4">
        <v>1.92</v>
      </c>
      <c r="I29" s="4">
        <v>1.75</v>
      </c>
      <c r="J29" s="12" t="s">
        <v>15</v>
      </c>
      <c r="L29" s="4" t="s">
        <v>21</v>
      </c>
      <c r="M29" s="4">
        <v>31</v>
      </c>
      <c r="N29" s="4" t="s">
        <v>92</v>
      </c>
      <c r="O29" s="4">
        <v>2.2000000000000002</v>
      </c>
    </row>
    <row r="30" spans="1:15" x14ac:dyDescent="0.25">
      <c r="A30" s="59">
        <v>44877</v>
      </c>
      <c r="B30" s="4" t="s">
        <v>1306</v>
      </c>
      <c r="C30" s="4">
        <v>5.46</v>
      </c>
      <c r="D30" s="4">
        <v>3.95</v>
      </c>
      <c r="E30" s="4">
        <v>1.67</v>
      </c>
      <c r="F30" s="4">
        <v>3.8</v>
      </c>
      <c r="G30" s="4">
        <v>1.86</v>
      </c>
      <c r="H30" s="4">
        <v>2.0099999999999998</v>
      </c>
      <c r="I30" s="4">
        <v>1.64</v>
      </c>
      <c r="J30" s="12" t="s">
        <v>15</v>
      </c>
      <c r="L30" s="4" t="s">
        <v>21</v>
      </c>
      <c r="M30" s="4">
        <v>13</v>
      </c>
      <c r="N30" s="4" t="s">
        <v>76</v>
      </c>
      <c r="O30" s="4">
        <v>2.56</v>
      </c>
    </row>
    <row r="31" spans="1:15" x14ac:dyDescent="0.25">
      <c r="A31" s="59">
        <v>44877</v>
      </c>
      <c r="B31" s="4" t="s">
        <v>1307</v>
      </c>
      <c r="C31" s="4">
        <v>2.25</v>
      </c>
      <c r="D31" s="4">
        <v>3.43</v>
      </c>
      <c r="E31" s="4">
        <v>3.35</v>
      </c>
      <c r="F31" s="4">
        <v>3.17</v>
      </c>
      <c r="G31" s="4">
        <v>2.15</v>
      </c>
      <c r="H31" s="4">
        <v>1.75</v>
      </c>
      <c r="I31" s="4">
        <v>1.88</v>
      </c>
      <c r="J31" s="12" t="s">
        <v>15</v>
      </c>
      <c r="L31" s="4" t="s">
        <v>436</v>
      </c>
      <c r="M31" s="4">
        <v>17</v>
      </c>
      <c r="N31" s="4" t="s">
        <v>76</v>
      </c>
      <c r="O31" s="4">
        <v>2.5</v>
      </c>
    </row>
    <row r="32" spans="1:15" x14ac:dyDescent="0.25">
      <c r="A32" s="59">
        <v>44877</v>
      </c>
      <c r="B32" s="4" t="s">
        <v>1308</v>
      </c>
      <c r="C32" s="4">
        <v>2.09</v>
      </c>
      <c r="D32" s="4">
        <v>3.45</v>
      </c>
      <c r="E32" s="4">
        <v>3.76</v>
      </c>
      <c r="F32" s="4">
        <v>3.35</v>
      </c>
      <c r="G32" s="4">
        <v>2.06</v>
      </c>
      <c r="H32" s="4">
        <v>1.81</v>
      </c>
      <c r="I32" s="4">
        <v>1.81</v>
      </c>
      <c r="J32" s="12" t="s">
        <v>15</v>
      </c>
      <c r="L32" s="4" t="s">
        <v>315</v>
      </c>
      <c r="M32" s="4">
        <v>23</v>
      </c>
      <c r="N32" s="4" t="s">
        <v>98</v>
      </c>
      <c r="O32" s="4">
        <v>0</v>
      </c>
    </row>
    <row r="33" spans="1:15" x14ac:dyDescent="0.25">
      <c r="A33" s="59">
        <v>44877</v>
      </c>
      <c r="B33" s="4" t="s">
        <v>1309</v>
      </c>
      <c r="C33" s="4">
        <v>2.2400000000000002</v>
      </c>
      <c r="D33" s="4">
        <v>3.01</v>
      </c>
      <c r="E33" s="4">
        <v>4.01</v>
      </c>
      <c r="F33" s="4">
        <v>2.78</v>
      </c>
      <c r="G33" s="4">
        <v>2.46</v>
      </c>
      <c r="H33" s="4">
        <v>1.6</v>
      </c>
      <c r="I33" s="4">
        <v>2.14</v>
      </c>
      <c r="J33" s="12" t="s">
        <v>15</v>
      </c>
      <c r="L33" s="4" t="s">
        <v>313</v>
      </c>
      <c r="M33" s="4">
        <v>50</v>
      </c>
      <c r="N33" s="37" t="s">
        <v>119</v>
      </c>
      <c r="O33" s="4">
        <v>2.17</v>
      </c>
    </row>
    <row r="34" spans="1:15" x14ac:dyDescent="0.25">
      <c r="A34" s="59">
        <v>44877</v>
      </c>
      <c r="B34" s="4" t="s">
        <v>1310</v>
      </c>
      <c r="C34" s="4">
        <v>2.74</v>
      </c>
      <c r="D34" s="4">
        <v>3.02</v>
      </c>
      <c r="E34" s="4">
        <v>3.01</v>
      </c>
      <c r="F34" s="4">
        <v>2.5299999999999998</v>
      </c>
      <c r="G34" s="4">
        <v>2.75</v>
      </c>
      <c r="H34" s="4">
        <v>1.51</v>
      </c>
      <c r="I34" s="4">
        <v>2.39</v>
      </c>
      <c r="J34" s="12" t="s">
        <v>15</v>
      </c>
      <c r="L34" s="4" t="s">
        <v>762</v>
      </c>
      <c r="M34" s="4">
        <v>46</v>
      </c>
      <c r="N34" s="4" t="s">
        <v>60</v>
      </c>
      <c r="O34" s="4">
        <v>1.66</v>
      </c>
    </row>
    <row r="35" spans="1:15" x14ac:dyDescent="0.25">
      <c r="A35" s="59">
        <v>44877</v>
      </c>
      <c r="B35" s="4" t="s">
        <v>1311</v>
      </c>
      <c r="C35" s="4">
        <v>2.25</v>
      </c>
      <c r="D35" s="4">
        <v>3.51</v>
      </c>
      <c r="E35" s="4">
        <v>3.28</v>
      </c>
      <c r="F35" s="4">
        <v>3.35</v>
      </c>
      <c r="G35" s="4">
        <v>2.06</v>
      </c>
      <c r="H35" s="4">
        <v>1.83</v>
      </c>
      <c r="I35" s="4">
        <v>1.8</v>
      </c>
      <c r="J35" s="12" t="s">
        <v>15</v>
      </c>
      <c r="L35" s="4" t="s">
        <v>21</v>
      </c>
      <c r="M35" s="4">
        <v>43</v>
      </c>
      <c r="N35" s="4" t="s">
        <v>105</v>
      </c>
      <c r="O35" s="4">
        <v>1.88</v>
      </c>
    </row>
    <row r="36" spans="1:15" x14ac:dyDescent="0.25">
      <c r="A36" s="59">
        <v>44877</v>
      </c>
      <c r="B36" s="4" t="s">
        <v>390</v>
      </c>
      <c r="C36" s="4">
        <v>1.93</v>
      </c>
      <c r="D36" s="4">
        <v>3.56</v>
      </c>
      <c r="E36" s="4">
        <v>4.32</v>
      </c>
      <c r="F36" s="4">
        <v>3.35</v>
      </c>
      <c r="G36" s="4">
        <v>2.1</v>
      </c>
      <c r="H36" s="4">
        <v>1.81</v>
      </c>
      <c r="I36" s="4">
        <v>1.85</v>
      </c>
      <c r="J36" s="12" t="s">
        <v>15</v>
      </c>
      <c r="L36" s="4" t="s">
        <v>22</v>
      </c>
      <c r="M36" s="4">
        <v>25</v>
      </c>
      <c r="N36" s="4" t="s">
        <v>60</v>
      </c>
      <c r="O36" s="4">
        <v>2.4</v>
      </c>
    </row>
    <row r="37" spans="1:15" x14ac:dyDescent="0.25">
      <c r="A37" s="59">
        <v>44877</v>
      </c>
      <c r="B37" s="4" t="s">
        <v>1312</v>
      </c>
      <c r="C37" s="4">
        <v>2.42</v>
      </c>
      <c r="D37" s="4">
        <v>3.34</v>
      </c>
      <c r="E37" s="4">
        <v>3.18</v>
      </c>
      <c r="F37" s="4">
        <v>3.12</v>
      </c>
      <c r="G37" s="4">
        <v>2.2200000000000002</v>
      </c>
      <c r="H37" s="4">
        <v>1.73</v>
      </c>
      <c r="I37" s="4">
        <v>1.94</v>
      </c>
      <c r="J37" s="12" t="s">
        <v>15</v>
      </c>
      <c r="L37" s="4" t="s">
        <v>25</v>
      </c>
      <c r="M37" s="4">
        <v>50</v>
      </c>
      <c r="N37" s="4" t="s">
        <v>60</v>
      </c>
      <c r="O37" s="4">
        <v>2.4500000000000002</v>
      </c>
    </row>
    <row r="38" spans="1:15" x14ac:dyDescent="0.25">
      <c r="A38" s="59">
        <v>44878</v>
      </c>
      <c r="B38" s="4" t="s">
        <v>1313</v>
      </c>
      <c r="C38" s="4">
        <v>1.83</v>
      </c>
      <c r="D38" s="4">
        <v>3.23</v>
      </c>
      <c r="E38" s="4">
        <v>3.97</v>
      </c>
      <c r="F38" s="4">
        <v>404</v>
      </c>
      <c r="G38" s="4">
        <v>2.04</v>
      </c>
      <c r="H38" s="4">
        <v>1.7</v>
      </c>
      <c r="I38" s="4">
        <v>1.81</v>
      </c>
      <c r="J38" s="12" t="s">
        <v>15</v>
      </c>
      <c r="L38" s="4" t="s">
        <v>21</v>
      </c>
      <c r="M38" s="4">
        <v>37</v>
      </c>
      <c r="N38" s="4" t="s">
        <v>222</v>
      </c>
      <c r="O38" s="4">
        <v>0</v>
      </c>
    </row>
    <row r="39" spans="1:15" x14ac:dyDescent="0.25">
      <c r="A39" s="59">
        <v>44878</v>
      </c>
      <c r="B39" s="4" t="s">
        <v>1314</v>
      </c>
      <c r="C39" s="4">
        <v>2.21</v>
      </c>
      <c r="D39" s="4">
        <v>3.37</v>
      </c>
      <c r="E39" s="4">
        <v>3.58</v>
      </c>
      <c r="F39" s="4">
        <v>3.14</v>
      </c>
      <c r="G39" s="4">
        <v>2.2000000000000002</v>
      </c>
      <c r="H39" s="4">
        <v>1.72</v>
      </c>
      <c r="I39" s="4">
        <v>1.93</v>
      </c>
      <c r="J39" s="12" t="s">
        <v>15</v>
      </c>
      <c r="L39" s="4" t="s">
        <v>24</v>
      </c>
      <c r="M39" s="4">
        <v>21</v>
      </c>
      <c r="N39" s="4" t="s">
        <v>595</v>
      </c>
      <c r="O39" s="4">
        <v>2.4700000000000002</v>
      </c>
    </row>
    <row r="40" spans="1:15" x14ac:dyDescent="0.25">
      <c r="A40" s="59">
        <v>44878</v>
      </c>
      <c r="B40" s="4" t="s">
        <v>1315</v>
      </c>
      <c r="C40" s="4">
        <v>1.88</v>
      </c>
      <c r="D40" s="4">
        <v>3.13</v>
      </c>
      <c r="E40" s="4">
        <v>3.93</v>
      </c>
      <c r="F40" s="4">
        <v>404</v>
      </c>
      <c r="G40" s="4">
        <v>2.14</v>
      </c>
      <c r="H40" s="4">
        <v>1.63</v>
      </c>
      <c r="I40" s="4">
        <v>1.92</v>
      </c>
      <c r="J40" s="12" t="s">
        <v>15</v>
      </c>
      <c r="L40" s="4" t="s">
        <v>25</v>
      </c>
      <c r="M40" s="4">
        <v>59</v>
      </c>
      <c r="N40" s="4" t="s">
        <v>1159</v>
      </c>
      <c r="O40" s="4">
        <v>0</v>
      </c>
    </row>
    <row r="41" spans="1:15" x14ac:dyDescent="0.25">
      <c r="A41" s="59">
        <v>44878</v>
      </c>
      <c r="B41" s="4" t="s">
        <v>1316</v>
      </c>
      <c r="C41" s="4">
        <v>3.14</v>
      </c>
      <c r="D41" s="4">
        <v>3.19</v>
      </c>
      <c r="E41" s="4">
        <v>2.52</v>
      </c>
      <c r="F41" s="4">
        <v>2.76</v>
      </c>
      <c r="G41" s="4">
        <v>2.46</v>
      </c>
      <c r="H41" s="4">
        <v>2.12</v>
      </c>
      <c r="I41" s="4">
        <v>1.76</v>
      </c>
      <c r="J41" s="12" t="s">
        <v>15</v>
      </c>
      <c r="L41" s="4" t="s">
        <v>28</v>
      </c>
      <c r="M41" s="4">
        <v>43</v>
      </c>
      <c r="N41" s="4" t="s">
        <v>595</v>
      </c>
      <c r="O41" s="4">
        <v>2</v>
      </c>
    </row>
    <row r="42" spans="1:15" x14ac:dyDescent="0.25">
      <c r="A42" s="59">
        <v>44878</v>
      </c>
      <c r="B42" s="4" t="s">
        <v>1317</v>
      </c>
      <c r="C42" s="4">
        <v>2.39</v>
      </c>
      <c r="D42" s="4">
        <v>3.08</v>
      </c>
      <c r="E42" s="4">
        <v>2.77</v>
      </c>
      <c r="F42" s="4">
        <v>404</v>
      </c>
      <c r="G42" s="4">
        <v>2.0699999999999998</v>
      </c>
      <c r="H42" s="4">
        <v>1.68</v>
      </c>
      <c r="I42" s="4">
        <v>1.83</v>
      </c>
      <c r="J42" s="12" t="s">
        <v>15</v>
      </c>
      <c r="L42" s="4" t="s">
        <v>20</v>
      </c>
      <c r="M42" s="4">
        <v>49</v>
      </c>
      <c r="N42" s="4" t="s">
        <v>1159</v>
      </c>
      <c r="O42" s="4">
        <v>0</v>
      </c>
    </row>
    <row r="43" spans="1:15" x14ac:dyDescent="0.25">
      <c r="A43" s="59">
        <v>44878</v>
      </c>
      <c r="B43" s="4" t="s">
        <v>1318</v>
      </c>
      <c r="C43" s="4">
        <v>5.09</v>
      </c>
      <c r="D43" s="4">
        <v>3.99</v>
      </c>
      <c r="E43" s="4">
        <v>1.71</v>
      </c>
      <c r="F43" s="4">
        <v>3.5</v>
      </c>
      <c r="G43" s="4">
        <v>1.97</v>
      </c>
      <c r="H43" s="4">
        <v>1.92</v>
      </c>
      <c r="I43" s="4">
        <v>1.73</v>
      </c>
      <c r="J43" s="12" t="s">
        <v>15</v>
      </c>
      <c r="L43" s="4" t="s">
        <v>439</v>
      </c>
      <c r="M43" s="4">
        <v>42</v>
      </c>
      <c r="N43" s="4" t="s">
        <v>595</v>
      </c>
      <c r="O43" s="4">
        <v>2.17</v>
      </c>
    </row>
    <row r="44" spans="1:15" x14ac:dyDescent="0.25">
      <c r="A44" s="59">
        <v>44878</v>
      </c>
      <c r="B44" s="4" t="s">
        <v>1319</v>
      </c>
      <c r="C44" s="4">
        <v>1.72</v>
      </c>
      <c r="D44" s="4">
        <v>3.59</v>
      </c>
      <c r="E44" s="4">
        <v>4.0599999999999996</v>
      </c>
      <c r="F44" s="4">
        <v>404</v>
      </c>
      <c r="G44" s="4">
        <v>1.79</v>
      </c>
      <c r="H44" s="4">
        <v>1.95</v>
      </c>
      <c r="I44" s="4">
        <v>1.57</v>
      </c>
      <c r="J44" s="12" t="s">
        <v>15</v>
      </c>
      <c r="L44" s="4" t="s">
        <v>21</v>
      </c>
      <c r="M44" s="4">
        <v>67</v>
      </c>
      <c r="N44" s="4" t="s">
        <v>1157</v>
      </c>
      <c r="O44" s="4">
        <v>0</v>
      </c>
    </row>
    <row r="45" spans="1:15" x14ac:dyDescent="0.25">
      <c r="A45" s="59">
        <v>44879</v>
      </c>
      <c r="B45" s="4" t="s">
        <v>1320</v>
      </c>
      <c r="C45" s="4">
        <v>2.6</v>
      </c>
      <c r="D45" s="4">
        <v>3.59</v>
      </c>
      <c r="E45" s="4">
        <v>2.74</v>
      </c>
      <c r="F45" s="4">
        <v>4.05</v>
      </c>
      <c r="G45" s="4">
        <v>1.79</v>
      </c>
      <c r="H45" s="4">
        <v>2.1</v>
      </c>
      <c r="I45" s="4">
        <v>1.59</v>
      </c>
      <c r="J45" s="12" t="s">
        <v>15</v>
      </c>
      <c r="L45" s="4" t="s">
        <v>24</v>
      </c>
      <c r="M45" s="4">
        <v>43</v>
      </c>
      <c r="N45" s="4" t="s">
        <v>595</v>
      </c>
      <c r="O45" s="4">
        <v>2.5</v>
      </c>
    </row>
    <row r="46" spans="1:15" x14ac:dyDescent="0.25">
      <c r="A46" s="59">
        <v>44879</v>
      </c>
      <c r="B46" s="4" t="s">
        <v>1321</v>
      </c>
      <c r="C46" s="4">
        <v>3.29</v>
      </c>
      <c r="D46" s="4">
        <v>3.47</v>
      </c>
      <c r="E46" s="4">
        <v>2.29</v>
      </c>
      <c r="F46" s="4">
        <v>3.48</v>
      </c>
      <c r="G46" s="4">
        <v>1.99</v>
      </c>
      <c r="H46" s="4">
        <v>1.89</v>
      </c>
      <c r="I46" s="4">
        <v>1.75</v>
      </c>
      <c r="J46" s="12" t="s">
        <v>15</v>
      </c>
      <c r="L46" s="4" t="s">
        <v>23</v>
      </c>
      <c r="M46" s="4">
        <v>60</v>
      </c>
      <c r="N46" s="4" t="s">
        <v>595</v>
      </c>
      <c r="O46" s="4">
        <v>2.5299999999999998</v>
      </c>
    </row>
    <row r="47" spans="1:15" x14ac:dyDescent="0.25">
      <c r="A47" s="59">
        <v>44883</v>
      </c>
      <c r="B47" s="4" t="s">
        <v>1322</v>
      </c>
      <c r="C47" s="4">
        <v>2.21</v>
      </c>
      <c r="D47" s="4">
        <v>3.4</v>
      </c>
      <c r="E47" s="4">
        <v>3.48</v>
      </c>
      <c r="F47" s="4">
        <v>3.19</v>
      </c>
      <c r="G47" s="4">
        <v>2.15</v>
      </c>
      <c r="H47" s="4">
        <v>1.78</v>
      </c>
      <c r="I47" s="4">
        <v>1.88</v>
      </c>
      <c r="J47" s="12" t="s">
        <v>15</v>
      </c>
      <c r="L47" s="4" t="s">
        <v>29</v>
      </c>
      <c r="M47" s="4">
        <v>28</v>
      </c>
      <c r="N47" s="4" t="s">
        <v>66</v>
      </c>
      <c r="O47" s="4">
        <v>2.21</v>
      </c>
    </row>
    <row r="48" spans="1:15" x14ac:dyDescent="0.25">
      <c r="A48" s="59">
        <v>44884</v>
      </c>
      <c r="B48" s="4" t="s">
        <v>1323</v>
      </c>
      <c r="C48" s="4">
        <v>3.45</v>
      </c>
      <c r="D48" s="4">
        <v>3.44</v>
      </c>
      <c r="E48" s="4">
        <v>2.2000000000000002</v>
      </c>
      <c r="F48" s="4">
        <v>3.29</v>
      </c>
      <c r="G48" s="4">
        <v>2.0699999999999998</v>
      </c>
      <c r="H48" s="4">
        <v>1.81</v>
      </c>
      <c r="I48" s="4">
        <v>1.82</v>
      </c>
      <c r="J48" s="12" t="s">
        <v>15</v>
      </c>
      <c r="L48" s="4" t="s">
        <v>19</v>
      </c>
      <c r="M48" s="4">
        <v>43</v>
      </c>
      <c r="N48" s="4" t="s">
        <v>76</v>
      </c>
      <c r="O48" s="4">
        <v>1.6</v>
      </c>
    </row>
    <row r="49" spans="1:15" x14ac:dyDescent="0.25">
      <c r="A49" s="59">
        <v>44884</v>
      </c>
      <c r="B49" s="4" t="s">
        <v>1324</v>
      </c>
      <c r="C49" s="4">
        <v>1.83</v>
      </c>
      <c r="D49" s="4">
        <v>3.67</v>
      </c>
      <c r="E49" s="4">
        <v>4.63</v>
      </c>
      <c r="F49" s="4">
        <v>3.43</v>
      </c>
      <c r="G49" s="4">
        <v>2.02</v>
      </c>
      <c r="H49" s="4">
        <v>1.86</v>
      </c>
      <c r="I49" s="4">
        <v>1.76</v>
      </c>
      <c r="J49" s="12" t="s">
        <v>15</v>
      </c>
      <c r="L49" s="4" t="s">
        <v>25</v>
      </c>
      <c r="M49" s="4">
        <v>32</v>
      </c>
      <c r="N49" s="4" t="s">
        <v>66</v>
      </c>
      <c r="O49" s="4">
        <v>2.2200000000000002</v>
      </c>
    </row>
    <row r="50" spans="1:15" x14ac:dyDescent="0.25">
      <c r="A50" s="59">
        <v>44884</v>
      </c>
      <c r="B50" s="4" t="s">
        <v>1325</v>
      </c>
      <c r="C50" s="4">
        <v>1.85</v>
      </c>
      <c r="D50" s="4">
        <v>3.35</v>
      </c>
      <c r="E50" s="4">
        <v>5.1100000000000003</v>
      </c>
      <c r="F50" s="4">
        <v>2.6</v>
      </c>
      <c r="G50" s="4">
        <v>2.57</v>
      </c>
      <c r="H50" s="4">
        <v>1.54</v>
      </c>
      <c r="I50" s="4">
        <v>2.25</v>
      </c>
      <c r="J50" s="12" t="s">
        <v>15</v>
      </c>
      <c r="L50" s="4" t="s">
        <v>22</v>
      </c>
      <c r="M50" s="4">
        <v>33</v>
      </c>
      <c r="N50" s="4" t="s">
        <v>58</v>
      </c>
      <c r="O50" s="4">
        <v>1.93</v>
      </c>
    </row>
    <row r="51" spans="1:15" x14ac:dyDescent="0.25">
      <c r="A51" s="59">
        <v>44884</v>
      </c>
      <c r="B51" s="4" t="s">
        <v>1326</v>
      </c>
      <c r="C51" s="4">
        <v>2.41</v>
      </c>
      <c r="D51" s="4">
        <v>3.42</v>
      </c>
      <c r="E51" s="4">
        <v>3.06</v>
      </c>
      <c r="F51" s="4">
        <v>3.47</v>
      </c>
      <c r="G51" s="4">
        <v>2</v>
      </c>
      <c r="H51" s="4">
        <v>1.87</v>
      </c>
      <c r="I51" s="4">
        <v>1.75</v>
      </c>
      <c r="J51" s="12" t="s">
        <v>15</v>
      </c>
      <c r="L51" s="4" t="s">
        <v>20</v>
      </c>
      <c r="M51" s="4">
        <v>56</v>
      </c>
      <c r="N51" s="4" t="s">
        <v>66</v>
      </c>
      <c r="O51" s="4">
        <v>2.56</v>
      </c>
    </row>
    <row r="52" spans="1:15" x14ac:dyDescent="0.25">
      <c r="A52" s="59">
        <v>44884</v>
      </c>
      <c r="B52" s="4" t="s">
        <v>1327</v>
      </c>
      <c r="C52" s="4">
        <v>2.0499999999999998</v>
      </c>
      <c r="D52" s="4">
        <v>3.29</v>
      </c>
      <c r="E52" s="4">
        <v>4.1399999999999997</v>
      </c>
      <c r="F52" s="4">
        <v>2.71</v>
      </c>
      <c r="G52" s="4">
        <v>2.4500000000000002</v>
      </c>
      <c r="H52" s="4">
        <v>1.59</v>
      </c>
      <c r="I52" s="4">
        <v>2.14</v>
      </c>
      <c r="J52" s="12" t="s">
        <v>15</v>
      </c>
      <c r="L52" s="4" t="s">
        <v>23</v>
      </c>
      <c r="M52" s="4">
        <v>41</v>
      </c>
      <c r="N52" s="4" t="s">
        <v>105</v>
      </c>
      <c r="O52" s="4">
        <v>2.39</v>
      </c>
    </row>
    <row r="53" spans="1:15" x14ac:dyDescent="0.25">
      <c r="A53" s="59">
        <v>44885</v>
      </c>
      <c r="B53" s="4" t="s">
        <v>1328</v>
      </c>
      <c r="C53" s="4">
        <v>2.4900000000000002</v>
      </c>
      <c r="D53" s="4">
        <v>2.91</v>
      </c>
      <c r="E53" s="4">
        <v>2.77</v>
      </c>
      <c r="F53" s="4">
        <v>404</v>
      </c>
      <c r="G53" s="4">
        <v>2.2000000000000002</v>
      </c>
      <c r="H53" s="4">
        <v>1.61</v>
      </c>
      <c r="I53" s="4">
        <v>1.94</v>
      </c>
      <c r="J53" s="12" t="s">
        <v>15</v>
      </c>
      <c r="L53" s="4" t="s">
        <v>20</v>
      </c>
      <c r="M53" s="4">
        <v>23</v>
      </c>
      <c r="N53" s="4" t="s">
        <v>222</v>
      </c>
      <c r="O53" s="4">
        <v>0</v>
      </c>
    </row>
    <row r="54" spans="1:15" x14ac:dyDescent="0.25">
      <c r="A54" s="59">
        <v>44885</v>
      </c>
      <c r="B54" s="4" t="s">
        <v>1329</v>
      </c>
      <c r="C54" s="4">
        <v>2.86</v>
      </c>
      <c r="D54" s="4">
        <v>2.81</v>
      </c>
      <c r="E54" s="4">
        <v>2.64</v>
      </c>
      <c r="F54" s="4">
        <v>404</v>
      </c>
      <c r="G54" s="4">
        <v>2.33</v>
      </c>
      <c r="H54" s="4">
        <v>1.57</v>
      </c>
      <c r="I54" s="4">
        <v>2.0499999999999998</v>
      </c>
      <c r="J54" s="12" t="s">
        <v>15</v>
      </c>
      <c r="L54" s="4" t="s">
        <v>20</v>
      </c>
      <c r="M54" s="4">
        <v>36</v>
      </c>
      <c r="N54" s="4" t="s">
        <v>235</v>
      </c>
      <c r="O54" s="4">
        <v>0</v>
      </c>
    </row>
    <row r="55" spans="1:15" x14ac:dyDescent="0.25">
      <c r="A55" s="59">
        <v>44885</v>
      </c>
      <c r="B55" s="4" t="s">
        <v>1330</v>
      </c>
      <c r="C55" s="4">
        <v>1.93</v>
      </c>
      <c r="D55" s="4">
        <v>3.1</v>
      </c>
      <c r="E55" s="4">
        <v>4.12</v>
      </c>
      <c r="F55" s="4">
        <v>2.66</v>
      </c>
      <c r="G55" s="4">
        <v>2.2200000000000002</v>
      </c>
      <c r="H55" s="4">
        <v>1.63</v>
      </c>
      <c r="I55" s="4">
        <v>1.96</v>
      </c>
      <c r="J55" s="12" t="s">
        <v>15</v>
      </c>
      <c r="L55" s="4" t="s">
        <v>26</v>
      </c>
      <c r="M55" s="4">
        <v>62</v>
      </c>
      <c r="N55" s="4" t="s">
        <v>235</v>
      </c>
      <c r="O55" s="4">
        <v>0</v>
      </c>
    </row>
    <row r="56" spans="1:15" x14ac:dyDescent="0.25">
      <c r="A56" s="59">
        <v>44885</v>
      </c>
      <c r="B56" s="4" t="s">
        <v>1331</v>
      </c>
      <c r="C56" s="4">
        <v>1.81</v>
      </c>
      <c r="D56" s="4">
        <v>3.42</v>
      </c>
      <c r="E56" s="4">
        <v>3.86</v>
      </c>
      <c r="F56" s="4">
        <v>404</v>
      </c>
      <c r="G56" s="4">
        <v>2.1</v>
      </c>
      <c r="H56" s="4">
        <v>1.66</v>
      </c>
      <c r="I56" s="4">
        <v>1.85</v>
      </c>
      <c r="J56" s="12" t="s">
        <v>15</v>
      </c>
      <c r="L56" s="4" t="s">
        <v>313</v>
      </c>
      <c r="M56" s="4">
        <v>38</v>
      </c>
      <c r="N56" s="4" t="s">
        <v>222</v>
      </c>
      <c r="O56" s="4">
        <v>0</v>
      </c>
    </row>
    <row r="57" spans="1:15" x14ac:dyDescent="0.25">
      <c r="A57" s="59">
        <v>44885</v>
      </c>
      <c r="B57" s="4" t="s">
        <v>1332</v>
      </c>
      <c r="C57" s="4">
        <v>3.07</v>
      </c>
      <c r="D57" s="4">
        <v>2.86</v>
      </c>
      <c r="E57" s="4">
        <v>2.3199999999999998</v>
      </c>
      <c r="F57" s="4">
        <v>404</v>
      </c>
      <c r="G57" s="4">
        <v>2.0499999999999998</v>
      </c>
      <c r="H57" s="4">
        <v>1.69</v>
      </c>
      <c r="I57" s="4">
        <v>1.81</v>
      </c>
      <c r="J57" s="12" t="s">
        <v>15</v>
      </c>
      <c r="L57" s="4" t="s">
        <v>20</v>
      </c>
      <c r="M57" s="4">
        <v>26</v>
      </c>
      <c r="N57" s="4" t="s">
        <v>1157</v>
      </c>
      <c r="O57" s="4">
        <v>0</v>
      </c>
    </row>
    <row r="58" spans="1:15" x14ac:dyDescent="0.25">
      <c r="A58" s="59">
        <v>44892</v>
      </c>
      <c r="B58" s="4" t="s">
        <v>1333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12" t="s">
        <v>15</v>
      </c>
      <c r="L58" s="4" t="s">
        <v>20</v>
      </c>
      <c r="M58" s="4">
        <v>41</v>
      </c>
      <c r="N58" s="4" t="s">
        <v>1164</v>
      </c>
      <c r="O58" s="4">
        <v>0</v>
      </c>
    </row>
    <row r="59" spans="1:15" x14ac:dyDescent="0.25">
      <c r="A59" s="59">
        <v>44892</v>
      </c>
      <c r="B59" s="4" t="s">
        <v>1334</v>
      </c>
      <c r="C59" s="4">
        <v>1.88</v>
      </c>
      <c r="D59" s="4">
        <v>3.43</v>
      </c>
      <c r="E59" s="4">
        <v>4.8600000000000003</v>
      </c>
      <c r="F59" s="4">
        <v>3.11</v>
      </c>
      <c r="G59" s="4">
        <v>2.19</v>
      </c>
      <c r="H59" s="4">
        <v>1.74</v>
      </c>
      <c r="I59" s="4">
        <v>1.93</v>
      </c>
      <c r="J59" s="12" t="s">
        <v>15</v>
      </c>
      <c r="L59" s="4" t="s">
        <v>22</v>
      </c>
      <c r="M59" s="4">
        <v>68</v>
      </c>
      <c r="N59" s="4" t="s">
        <v>119</v>
      </c>
      <c r="O59" s="4">
        <v>2.17</v>
      </c>
    </row>
    <row r="60" spans="1:15" x14ac:dyDescent="0.25">
      <c r="A60" s="59">
        <v>44892</v>
      </c>
      <c r="B60" s="4" t="s">
        <v>1335</v>
      </c>
      <c r="C60" s="4">
        <v>2.42</v>
      </c>
      <c r="D60" s="4">
        <v>2.97</v>
      </c>
      <c r="E60" s="4">
        <v>2.82</v>
      </c>
      <c r="F60" s="4">
        <v>2.57</v>
      </c>
      <c r="G60" s="4">
        <v>2.31</v>
      </c>
      <c r="H60" s="4">
        <v>1.53</v>
      </c>
      <c r="I60" s="4">
        <v>2.0499999999999998</v>
      </c>
      <c r="J60" s="12" t="s">
        <v>15</v>
      </c>
      <c r="L60" s="4" t="s">
        <v>25</v>
      </c>
      <c r="M60" s="4">
        <v>63</v>
      </c>
      <c r="N60" s="4" t="s">
        <v>1159</v>
      </c>
      <c r="O60" s="4">
        <v>0</v>
      </c>
    </row>
    <row r="61" spans="1:15" x14ac:dyDescent="0.25">
      <c r="A61" s="59">
        <v>44892</v>
      </c>
      <c r="B61" s="4" t="s">
        <v>1336</v>
      </c>
      <c r="C61" s="4">
        <v>1.68</v>
      </c>
      <c r="D61" s="4">
        <v>3.22</v>
      </c>
      <c r="E61" s="4">
        <v>5.01</v>
      </c>
      <c r="F61" s="4">
        <v>2.54</v>
      </c>
      <c r="G61" s="4">
        <v>2.4300000000000002</v>
      </c>
      <c r="H61" s="4">
        <v>1.48</v>
      </c>
      <c r="I61" s="4">
        <v>2.14</v>
      </c>
      <c r="J61" s="12" t="s">
        <v>15</v>
      </c>
      <c r="L61" s="4" t="s">
        <v>20</v>
      </c>
      <c r="M61" s="4">
        <v>34</v>
      </c>
      <c r="N61" s="4" t="s">
        <v>1159</v>
      </c>
      <c r="O61" s="4">
        <v>0</v>
      </c>
    </row>
    <row r="62" spans="1:15" x14ac:dyDescent="0.25">
      <c r="A62" s="59">
        <v>44892</v>
      </c>
      <c r="B62" s="4" t="s">
        <v>1337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12" t="s">
        <v>15</v>
      </c>
      <c r="L62" s="4" t="s">
        <v>20</v>
      </c>
      <c r="M62" s="4">
        <v>25</v>
      </c>
      <c r="N62" s="4" t="s">
        <v>222</v>
      </c>
      <c r="O62" s="4">
        <v>0</v>
      </c>
    </row>
    <row r="63" spans="1:15" x14ac:dyDescent="0.25">
      <c r="A63" s="59">
        <v>44892</v>
      </c>
      <c r="B63" s="4" t="s">
        <v>1338</v>
      </c>
      <c r="C63" s="4">
        <v>2.82</v>
      </c>
      <c r="D63" s="4">
        <v>3.3</v>
      </c>
      <c r="E63" s="4">
        <v>2.7</v>
      </c>
      <c r="F63" s="4">
        <v>3.52</v>
      </c>
      <c r="G63" s="4">
        <v>2.0099999999999998</v>
      </c>
      <c r="H63" s="4">
        <v>1.88</v>
      </c>
      <c r="I63" s="4">
        <v>1.76</v>
      </c>
      <c r="J63" s="12" t="s">
        <v>15</v>
      </c>
      <c r="L63" s="4" t="s">
        <v>21</v>
      </c>
      <c r="M63" s="4">
        <v>36</v>
      </c>
      <c r="N63" s="4" t="s">
        <v>119</v>
      </c>
      <c r="O63" s="4">
        <v>2.29</v>
      </c>
    </row>
    <row r="64" spans="1:15" x14ac:dyDescent="0.25">
      <c r="A64" s="59">
        <v>44892</v>
      </c>
      <c r="B64" s="4" t="s">
        <v>1339</v>
      </c>
      <c r="C64" s="4">
        <v>2.27</v>
      </c>
      <c r="D64" s="4">
        <v>3.18</v>
      </c>
      <c r="E64" s="4">
        <v>2.86</v>
      </c>
      <c r="F64" s="4">
        <v>404</v>
      </c>
      <c r="G64" s="4">
        <v>1.79</v>
      </c>
      <c r="H64" s="4">
        <v>1.96</v>
      </c>
      <c r="I64" s="4">
        <v>1.57</v>
      </c>
      <c r="J64" s="12" t="s">
        <v>15</v>
      </c>
      <c r="L64" s="4" t="s">
        <v>20</v>
      </c>
      <c r="M64" s="4">
        <v>5</v>
      </c>
      <c r="N64" s="4" t="s">
        <v>1164</v>
      </c>
      <c r="O64" s="4">
        <v>0</v>
      </c>
    </row>
    <row r="65" spans="1:15" x14ac:dyDescent="0.25">
      <c r="A65" s="59">
        <v>44892</v>
      </c>
      <c r="B65" s="4" t="s">
        <v>1340</v>
      </c>
      <c r="C65" s="4">
        <v>1.97</v>
      </c>
      <c r="D65" s="4">
        <v>3.17</v>
      </c>
      <c r="E65" s="4">
        <v>3.82</v>
      </c>
      <c r="F65" s="4">
        <v>404</v>
      </c>
      <c r="G65" s="4">
        <v>2.12</v>
      </c>
      <c r="H65" s="4">
        <v>1.68</v>
      </c>
      <c r="I65" s="4">
        <v>1.88</v>
      </c>
      <c r="J65" s="12" t="s">
        <v>15</v>
      </c>
      <c r="L65" s="4" t="s">
        <v>29</v>
      </c>
      <c r="M65" s="4">
        <v>47</v>
      </c>
      <c r="N65" s="4" t="s">
        <v>489</v>
      </c>
      <c r="O65" s="4">
        <v>0</v>
      </c>
    </row>
    <row r="66" spans="1:15" x14ac:dyDescent="0.25">
      <c r="A66" s="59">
        <v>44892</v>
      </c>
      <c r="B66" s="4" t="s">
        <v>1341</v>
      </c>
      <c r="C66" s="4">
        <v>1.91</v>
      </c>
      <c r="D66" s="4">
        <v>3.16</v>
      </c>
      <c r="E66" s="4">
        <v>3.76</v>
      </c>
      <c r="F66" s="4">
        <v>404</v>
      </c>
      <c r="G66" s="4">
        <v>2.06</v>
      </c>
      <c r="H66" s="4">
        <v>1.69</v>
      </c>
      <c r="I66" s="4">
        <v>1.83</v>
      </c>
      <c r="J66" s="12" t="s">
        <v>15</v>
      </c>
      <c r="L66" s="4" t="s">
        <v>22</v>
      </c>
      <c r="M66" s="4">
        <v>58</v>
      </c>
      <c r="N66" s="4" t="s">
        <v>1161</v>
      </c>
      <c r="O66" s="4">
        <v>0</v>
      </c>
    </row>
    <row r="67" spans="1:15" x14ac:dyDescent="0.25">
      <c r="A67" s="59">
        <v>44892</v>
      </c>
      <c r="B67" s="4" t="s">
        <v>1342</v>
      </c>
      <c r="C67" s="4">
        <v>2.62</v>
      </c>
      <c r="D67" s="4">
        <v>2.83</v>
      </c>
      <c r="E67" s="4">
        <v>2.7</v>
      </c>
      <c r="F67" s="4">
        <v>404</v>
      </c>
      <c r="G67" s="4">
        <v>2.15</v>
      </c>
      <c r="H67" s="4">
        <v>1.63</v>
      </c>
      <c r="I67" s="4">
        <v>1.89</v>
      </c>
      <c r="J67" s="12" t="s">
        <v>15</v>
      </c>
      <c r="L67" s="4" t="s">
        <v>29</v>
      </c>
      <c r="M67" s="4">
        <v>55</v>
      </c>
      <c r="N67" s="4" t="s">
        <v>222</v>
      </c>
      <c r="O67" s="4">
        <v>0</v>
      </c>
    </row>
    <row r="68" spans="1:15" x14ac:dyDescent="0.25">
      <c r="A68" s="59">
        <v>44892</v>
      </c>
      <c r="B68" s="4" t="s">
        <v>1343</v>
      </c>
      <c r="C68" s="4">
        <v>3.14</v>
      </c>
      <c r="D68" s="4">
        <v>3.05</v>
      </c>
      <c r="E68" s="4">
        <v>2.1800000000000002</v>
      </c>
      <c r="F68" s="4">
        <v>404</v>
      </c>
      <c r="G68" s="4">
        <v>2.2200000000000002</v>
      </c>
      <c r="H68" s="4">
        <v>1.6</v>
      </c>
      <c r="I68" s="4">
        <v>1.96</v>
      </c>
      <c r="J68" s="12" t="s">
        <v>15</v>
      </c>
      <c r="L68" s="4" t="s">
        <v>29</v>
      </c>
      <c r="M68" s="4">
        <v>26</v>
      </c>
      <c r="N68" s="4" t="s">
        <v>1157</v>
      </c>
      <c r="O68" s="4">
        <v>0</v>
      </c>
    </row>
    <row r="69" spans="1:15" x14ac:dyDescent="0.25">
      <c r="A69" s="59">
        <v>44892</v>
      </c>
      <c r="B69" s="4" t="s">
        <v>1344</v>
      </c>
      <c r="C69" s="4">
        <v>2.36</v>
      </c>
      <c r="D69" s="4">
        <v>3.15</v>
      </c>
      <c r="E69" s="4">
        <v>2.9</v>
      </c>
      <c r="F69" s="4">
        <v>404</v>
      </c>
      <c r="G69" s="4">
        <v>2.11</v>
      </c>
      <c r="H69" s="4">
        <v>1.69</v>
      </c>
      <c r="I69" s="4">
        <v>1.87</v>
      </c>
      <c r="J69" s="12" t="s">
        <v>15</v>
      </c>
      <c r="L69" s="4" t="s">
        <v>21</v>
      </c>
      <c r="M69" s="4">
        <v>37</v>
      </c>
      <c r="N69" s="4" t="s">
        <v>235</v>
      </c>
      <c r="O69" s="4">
        <v>0</v>
      </c>
    </row>
    <row r="70" spans="1:15" x14ac:dyDescent="0.25">
      <c r="A70" s="59">
        <v>44892</v>
      </c>
      <c r="B70" s="4" t="s">
        <v>1345</v>
      </c>
      <c r="C70" s="4">
        <v>2.35</v>
      </c>
      <c r="D70" s="4">
        <v>3.21</v>
      </c>
      <c r="E70" s="4">
        <v>3.44</v>
      </c>
      <c r="F70" s="4">
        <v>3.19</v>
      </c>
      <c r="G70" s="4">
        <v>2.1800000000000002</v>
      </c>
      <c r="H70" s="4">
        <v>1.74</v>
      </c>
      <c r="I70" s="4">
        <v>1.91</v>
      </c>
      <c r="J70" s="12" t="s">
        <v>15</v>
      </c>
      <c r="L70" s="4" t="s">
        <v>28</v>
      </c>
      <c r="M70" s="4">
        <v>24</v>
      </c>
      <c r="N70" s="4" t="s">
        <v>119</v>
      </c>
      <c r="O70" s="4">
        <v>2.4</v>
      </c>
    </row>
    <row r="71" spans="1:15" x14ac:dyDescent="0.25">
      <c r="A71" s="59">
        <v>44892</v>
      </c>
      <c r="B71" s="4" t="s">
        <v>1346</v>
      </c>
      <c r="C71" s="4">
        <v>2.86</v>
      </c>
      <c r="D71" s="4">
        <v>3.13</v>
      </c>
      <c r="E71" s="4">
        <v>2.2599999999999998</v>
      </c>
      <c r="F71" s="4">
        <v>404</v>
      </c>
      <c r="G71" s="4">
        <v>2.02</v>
      </c>
      <c r="H71" s="4">
        <v>1.7</v>
      </c>
      <c r="I71" s="4">
        <v>1.8</v>
      </c>
      <c r="J71" s="12" t="s">
        <v>15</v>
      </c>
      <c r="L71" s="4" t="s">
        <v>21</v>
      </c>
      <c r="M71" s="4">
        <v>33</v>
      </c>
      <c r="N71" s="4" t="s">
        <v>222</v>
      </c>
      <c r="O71" s="4">
        <v>0</v>
      </c>
    </row>
    <row r="72" spans="1:15" x14ac:dyDescent="0.25">
      <c r="A72" s="59">
        <v>44892</v>
      </c>
      <c r="B72" s="4" t="s">
        <v>1347</v>
      </c>
      <c r="C72" s="4">
        <v>2.5099999999999998</v>
      </c>
      <c r="D72" s="4">
        <v>3.1</v>
      </c>
      <c r="E72" s="4">
        <v>3.27</v>
      </c>
      <c r="F72" s="4">
        <v>2.83</v>
      </c>
      <c r="G72" s="4">
        <v>2.44</v>
      </c>
      <c r="H72" s="4">
        <v>1.6</v>
      </c>
      <c r="I72" s="4">
        <v>2.12</v>
      </c>
      <c r="J72" s="12" t="s">
        <v>15</v>
      </c>
      <c r="L72" s="4" t="s">
        <v>312</v>
      </c>
      <c r="M72" s="4">
        <v>24</v>
      </c>
      <c r="N72" s="4" t="s">
        <v>102</v>
      </c>
      <c r="O72" s="4">
        <v>2.42</v>
      </c>
    </row>
    <row r="73" spans="1:15" x14ac:dyDescent="0.25">
      <c r="A73" s="59">
        <v>44895</v>
      </c>
      <c r="B73" s="4" t="s">
        <v>1348</v>
      </c>
      <c r="C73" s="4">
        <v>404</v>
      </c>
      <c r="D73" s="4">
        <v>404</v>
      </c>
      <c r="E73" s="4">
        <v>404</v>
      </c>
      <c r="F73" s="4">
        <v>404</v>
      </c>
      <c r="G73" s="4">
        <v>404</v>
      </c>
      <c r="H73" s="4">
        <v>404</v>
      </c>
      <c r="I73" s="4">
        <v>404</v>
      </c>
      <c r="J73" s="12" t="s">
        <v>15</v>
      </c>
      <c r="L73" s="4">
        <v>404</v>
      </c>
      <c r="M73" s="4">
        <v>40</v>
      </c>
      <c r="N73" s="4" t="s">
        <v>66</v>
      </c>
      <c r="O73" s="4">
        <v>2.5</v>
      </c>
    </row>
    <row r="74" spans="1:15" x14ac:dyDescent="0.25">
      <c r="A74" s="59">
        <v>44895</v>
      </c>
      <c r="B74" s="4" t="s">
        <v>1349</v>
      </c>
      <c r="C74" s="4">
        <v>3.02</v>
      </c>
      <c r="D74" s="4">
        <v>2.91</v>
      </c>
      <c r="E74" s="4">
        <v>2.44</v>
      </c>
      <c r="F74" s="4">
        <v>2.57</v>
      </c>
      <c r="G74" s="4">
        <v>2.42</v>
      </c>
      <c r="H74" s="4">
        <v>1.51</v>
      </c>
      <c r="I74" s="4">
        <v>2.14</v>
      </c>
      <c r="J74" s="12" t="s">
        <v>15</v>
      </c>
      <c r="L74" s="4" t="s">
        <v>29</v>
      </c>
      <c r="M74" s="4">
        <v>62</v>
      </c>
      <c r="N74" s="4" t="s">
        <v>235</v>
      </c>
      <c r="O74" s="4">
        <v>0</v>
      </c>
    </row>
    <row r="75" spans="1:15" x14ac:dyDescent="0.25">
      <c r="A75" s="59">
        <v>44895</v>
      </c>
      <c r="B75" s="4" t="s">
        <v>1350</v>
      </c>
      <c r="C75" s="4">
        <v>404</v>
      </c>
      <c r="D75" s="4">
        <v>404</v>
      </c>
      <c r="E75" s="4">
        <v>404</v>
      </c>
      <c r="F75" s="4">
        <v>404</v>
      </c>
      <c r="G75" s="4">
        <v>404</v>
      </c>
      <c r="H75" s="4">
        <v>404</v>
      </c>
      <c r="I75" s="4">
        <v>404</v>
      </c>
      <c r="J75" s="12" t="s">
        <v>15</v>
      </c>
      <c r="L75" s="4">
        <v>404</v>
      </c>
      <c r="M75" s="4">
        <v>20</v>
      </c>
      <c r="N75" s="4" t="s">
        <v>76</v>
      </c>
      <c r="O75" s="4">
        <v>2.67</v>
      </c>
    </row>
    <row r="76" spans="1:15" x14ac:dyDescent="0.25">
      <c r="A76" s="59">
        <v>44895</v>
      </c>
      <c r="B76" s="4" t="s">
        <v>1351</v>
      </c>
      <c r="C76" s="4">
        <v>2.34</v>
      </c>
      <c r="D76" s="4">
        <v>2.76</v>
      </c>
      <c r="E76" s="4">
        <v>3.4</v>
      </c>
      <c r="F76" s="4">
        <v>2.5299999999999998</v>
      </c>
      <c r="G76" s="4">
        <v>2.48</v>
      </c>
      <c r="H76" s="4">
        <v>1.49</v>
      </c>
      <c r="I76" s="4">
        <v>2.19</v>
      </c>
      <c r="J76" s="12" t="s">
        <v>15</v>
      </c>
      <c r="L76" s="4" t="s">
        <v>20</v>
      </c>
      <c r="M76" s="4">
        <v>58</v>
      </c>
      <c r="N76" s="4" t="s">
        <v>235</v>
      </c>
      <c r="O76" s="4">
        <v>0</v>
      </c>
    </row>
  </sheetData>
  <conditionalFormatting sqref="K1:K2">
    <cfRule type="cellIs" dxfId="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23" workbookViewId="0">
      <selection activeCell="D31" sqref="D31"/>
    </sheetView>
  </sheetViews>
  <sheetFormatPr defaultRowHeight="15" x14ac:dyDescent="0.25"/>
  <cols>
    <col min="1" max="1" width="10.7109375" bestFit="1" customWidth="1"/>
    <col min="2" max="2" width="35" bestFit="1" customWidth="1"/>
    <col min="4" max="4" width="23.28515625" bestFit="1" customWidth="1"/>
    <col min="5" max="5" width="9.140625" style="34"/>
    <col min="6" max="6" width="10.28515625" bestFit="1" customWidth="1"/>
    <col min="7" max="7" width="11" bestFit="1" customWidth="1"/>
    <col min="9" max="9" width="23.71093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59">
        <v>44866</v>
      </c>
      <c r="B2" s="4" t="s">
        <v>1279</v>
      </c>
      <c r="C2" s="89">
        <v>1.89</v>
      </c>
      <c r="D2" s="79"/>
      <c r="E2" s="84" t="s">
        <v>33</v>
      </c>
      <c r="F2" s="80">
        <v>0</v>
      </c>
      <c r="G2" s="80">
        <f t="shared" ref="G2:G8" si="0">F2-D$30</f>
        <v>-450</v>
      </c>
      <c r="H2" s="12" t="s">
        <v>20</v>
      </c>
      <c r="I2" s="4" t="s">
        <v>60</v>
      </c>
    </row>
    <row r="3" spans="1:9" ht="15.75" x14ac:dyDescent="0.25">
      <c r="A3" s="59">
        <v>44866</v>
      </c>
      <c r="B3" s="4" t="s">
        <v>1280</v>
      </c>
      <c r="C3" s="90">
        <v>1.93</v>
      </c>
      <c r="D3" s="79"/>
      <c r="E3" s="82" t="s">
        <v>33</v>
      </c>
      <c r="F3" s="80">
        <v>0</v>
      </c>
      <c r="G3" s="80">
        <f t="shared" si="0"/>
        <v>-450</v>
      </c>
      <c r="H3" s="4" t="s">
        <v>21</v>
      </c>
      <c r="I3" s="4" t="s">
        <v>66</v>
      </c>
    </row>
    <row r="4" spans="1:9" ht="15.75" x14ac:dyDescent="0.25">
      <c r="A4" s="59">
        <v>44870</v>
      </c>
      <c r="B4" s="4" t="s">
        <v>1286</v>
      </c>
      <c r="C4" s="12">
        <v>1.92</v>
      </c>
      <c r="D4" s="79"/>
      <c r="E4" s="24" t="s">
        <v>33</v>
      </c>
      <c r="F4" s="80">
        <f>C4*D$30</f>
        <v>864</v>
      </c>
      <c r="G4" s="80">
        <f t="shared" si="0"/>
        <v>414</v>
      </c>
      <c r="H4" s="4" t="s">
        <v>27</v>
      </c>
      <c r="I4" s="4" t="s">
        <v>89</v>
      </c>
    </row>
    <row r="5" spans="1:9" ht="15.75" x14ac:dyDescent="0.25">
      <c r="A5" s="59">
        <v>44870</v>
      </c>
      <c r="B5" s="4" t="s">
        <v>1287</v>
      </c>
      <c r="C5" s="90">
        <v>1.93</v>
      </c>
      <c r="D5" s="79"/>
      <c r="E5" s="82" t="s">
        <v>33</v>
      </c>
      <c r="F5" s="80">
        <v>0</v>
      </c>
      <c r="G5" s="80">
        <f t="shared" si="0"/>
        <v>-450</v>
      </c>
      <c r="H5" s="4" t="s">
        <v>21</v>
      </c>
      <c r="I5" s="4" t="s">
        <v>60</v>
      </c>
    </row>
    <row r="6" spans="1:9" ht="15.75" x14ac:dyDescent="0.25">
      <c r="A6" s="59">
        <v>44870</v>
      </c>
      <c r="B6" s="4" t="s">
        <v>1290</v>
      </c>
      <c r="C6" s="37">
        <v>1.93</v>
      </c>
      <c r="D6" s="79"/>
      <c r="E6" s="82" t="s">
        <v>33</v>
      </c>
      <c r="F6" s="80">
        <v>0</v>
      </c>
      <c r="G6" s="80">
        <f t="shared" si="0"/>
        <v>-450</v>
      </c>
      <c r="H6" s="4" t="s">
        <v>28</v>
      </c>
      <c r="I6" s="4" t="s">
        <v>60</v>
      </c>
    </row>
    <row r="7" spans="1:9" ht="15.75" x14ac:dyDescent="0.25">
      <c r="A7" s="59">
        <v>44871</v>
      </c>
      <c r="B7" s="4" t="s">
        <v>1291</v>
      </c>
      <c r="C7" s="12">
        <v>1.6</v>
      </c>
      <c r="D7" s="79"/>
      <c r="E7" s="82" t="s">
        <v>1464</v>
      </c>
      <c r="F7" s="80">
        <v>0</v>
      </c>
      <c r="G7" s="80">
        <f t="shared" si="0"/>
        <v>-450</v>
      </c>
      <c r="H7" s="4" t="s">
        <v>20</v>
      </c>
      <c r="I7" s="4" t="s">
        <v>119</v>
      </c>
    </row>
    <row r="8" spans="1:9" ht="15.75" x14ac:dyDescent="0.25">
      <c r="A8" s="59">
        <v>44877</v>
      </c>
      <c r="B8" s="4" t="s">
        <v>1304</v>
      </c>
      <c r="C8" s="12">
        <v>1.91</v>
      </c>
      <c r="D8" s="79"/>
      <c r="E8" s="24" t="s">
        <v>33</v>
      </c>
      <c r="F8" s="80">
        <f>C8*D$30</f>
        <v>859.5</v>
      </c>
      <c r="G8" s="80">
        <f t="shared" si="0"/>
        <v>409.5</v>
      </c>
      <c r="H8" s="4" t="s">
        <v>25</v>
      </c>
      <c r="I8" s="4" t="s">
        <v>52</v>
      </c>
    </row>
    <row r="9" spans="1:9" ht="15.75" x14ac:dyDescent="0.25">
      <c r="A9" s="59">
        <v>44877</v>
      </c>
      <c r="B9" s="4" t="s">
        <v>1305</v>
      </c>
      <c r="C9" s="12">
        <v>1.51</v>
      </c>
      <c r="D9" s="79"/>
      <c r="E9" s="83" t="s">
        <v>1464</v>
      </c>
      <c r="F9" s="80">
        <v>0</v>
      </c>
      <c r="G9" s="80">
        <v>0</v>
      </c>
      <c r="H9" s="4" t="s">
        <v>21</v>
      </c>
      <c r="I9" s="4" t="s">
        <v>60</v>
      </c>
    </row>
    <row r="10" spans="1:9" ht="15.75" x14ac:dyDescent="0.25">
      <c r="A10" s="59">
        <v>44877</v>
      </c>
      <c r="B10" s="4" t="s">
        <v>1306</v>
      </c>
      <c r="C10" s="90">
        <v>1.86</v>
      </c>
      <c r="D10" s="79"/>
      <c r="E10" s="82" t="s">
        <v>33</v>
      </c>
      <c r="F10" s="80">
        <v>0</v>
      </c>
      <c r="G10" s="80">
        <f>F10-D$30</f>
        <v>-450</v>
      </c>
      <c r="H10" s="4" t="s">
        <v>21</v>
      </c>
      <c r="I10" s="4" t="s">
        <v>66</v>
      </c>
    </row>
    <row r="11" spans="1:9" ht="15.75" x14ac:dyDescent="0.25">
      <c r="A11" s="59">
        <v>44877</v>
      </c>
      <c r="B11" s="4" t="s">
        <v>1311</v>
      </c>
      <c r="C11" s="12">
        <v>1.98</v>
      </c>
      <c r="D11" s="79"/>
      <c r="E11" s="82" t="s">
        <v>33</v>
      </c>
      <c r="F11" s="80">
        <v>0</v>
      </c>
      <c r="G11" s="80">
        <f>F11-D$30</f>
        <v>-450</v>
      </c>
      <c r="H11" s="38" t="s">
        <v>21</v>
      </c>
      <c r="I11" s="4" t="s">
        <v>58</v>
      </c>
    </row>
    <row r="12" spans="1:9" ht="15.75" x14ac:dyDescent="0.25">
      <c r="A12" s="59">
        <v>44884</v>
      </c>
      <c r="B12" s="4" t="s">
        <v>1324</v>
      </c>
      <c r="C12" s="12">
        <v>1.4</v>
      </c>
      <c r="D12" s="79"/>
      <c r="E12" s="24" t="s">
        <v>1496</v>
      </c>
      <c r="F12" s="80">
        <f>C12*D$30</f>
        <v>630</v>
      </c>
      <c r="G12" s="80">
        <f>F12-D$30</f>
        <v>180</v>
      </c>
      <c r="H12" s="4" t="s">
        <v>25</v>
      </c>
      <c r="I12" s="4" t="s">
        <v>66</v>
      </c>
    </row>
    <row r="13" spans="1:9" ht="15.75" x14ac:dyDescent="0.25">
      <c r="A13" s="59">
        <v>44884</v>
      </c>
      <c r="B13" s="4" t="s">
        <v>1326</v>
      </c>
      <c r="C13" s="12">
        <v>1.4</v>
      </c>
      <c r="D13" s="79"/>
      <c r="E13" s="82" t="s">
        <v>1480</v>
      </c>
      <c r="F13" s="80">
        <v>0</v>
      </c>
      <c r="G13" s="80">
        <f>F13-D$30</f>
        <v>-450</v>
      </c>
      <c r="H13" s="4" t="s">
        <v>20</v>
      </c>
      <c r="I13" s="4" t="s">
        <v>66</v>
      </c>
    </row>
    <row r="14" spans="1:9" ht="15.75" x14ac:dyDescent="0.25">
      <c r="A14" s="59">
        <v>44892</v>
      </c>
      <c r="B14" s="4" t="s">
        <v>1338</v>
      </c>
      <c r="C14" s="12">
        <v>1.95</v>
      </c>
      <c r="D14" s="79"/>
      <c r="E14" s="83" t="s">
        <v>1464</v>
      </c>
      <c r="F14" s="80">
        <v>0</v>
      </c>
      <c r="G14" s="80">
        <v>0</v>
      </c>
      <c r="H14" s="4" t="s">
        <v>21</v>
      </c>
      <c r="I14" s="4" t="s">
        <v>119</v>
      </c>
    </row>
    <row r="15" spans="1:9" ht="15.75" x14ac:dyDescent="0.25">
      <c r="A15" s="59"/>
      <c r="B15" s="4"/>
      <c r="C15" s="12"/>
      <c r="D15" s="79"/>
      <c r="E15" s="82"/>
      <c r="F15" s="80"/>
      <c r="G15" s="80"/>
      <c r="H15" s="4"/>
      <c r="I15" s="4"/>
    </row>
    <row r="16" spans="1:9" ht="15.75" x14ac:dyDescent="0.25">
      <c r="A16" s="59"/>
      <c r="B16" s="4"/>
      <c r="C16" s="12"/>
      <c r="D16" s="99" t="s">
        <v>1482</v>
      </c>
      <c r="E16" s="82"/>
      <c r="F16" s="80"/>
      <c r="G16" s="80"/>
      <c r="H16" s="4"/>
      <c r="I16" s="4"/>
    </row>
    <row r="17" spans="1:9" ht="15.75" x14ac:dyDescent="0.25">
      <c r="A17" s="59"/>
      <c r="B17" s="4"/>
      <c r="C17" s="12"/>
      <c r="D17" s="79"/>
      <c r="E17" s="82"/>
      <c r="F17" s="80"/>
      <c r="G17" s="80"/>
      <c r="H17" s="4"/>
      <c r="I17" s="4"/>
    </row>
    <row r="18" spans="1:9" x14ac:dyDescent="0.25">
      <c r="C18" s="33"/>
      <c r="D18" s="34"/>
      <c r="E18" s="33"/>
      <c r="F18" s="34"/>
      <c r="G18" s="34"/>
      <c r="H18" s="33"/>
    </row>
    <row r="19" spans="1:9" x14ac:dyDescent="0.25">
      <c r="B19" s="4" t="s">
        <v>35</v>
      </c>
      <c r="C19" s="4"/>
      <c r="D19" s="26">
        <f>COUNT(C2:C14)</f>
        <v>13</v>
      </c>
      <c r="E19" s="33"/>
      <c r="F19" s="34"/>
      <c r="G19" s="34"/>
      <c r="H19" s="33"/>
    </row>
    <row r="20" spans="1:9" x14ac:dyDescent="0.25">
      <c r="B20" s="4" t="s">
        <v>36</v>
      </c>
      <c r="C20" s="4"/>
      <c r="D20" s="11">
        <v>8</v>
      </c>
      <c r="E20" s="33"/>
      <c r="F20" s="34"/>
      <c r="G20" s="34"/>
      <c r="H20" s="33"/>
    </row>
    <row r="21" spans="1:9" x14ac:dyDescent="0.25">
      <c r="B21" s="4" t="s">
        <v>37</v>
      </c>
      <c r="C21" s="4"/>
      <c r="D21" s="13">
        <f>D19-D20</f>
        <v>5</v>
      </c>
      <c r="E21" s="33"/>
      <c r="F21" s="34"/>
      <c r="G21" s="34"/>
      <c r="H21" s="33"/>
    </row>
    <row r="22" spans="1:9" x14ac:dyDescent="0.25">
      <c r="B22" s="4" t="s">
        <v>38</v>
      </c>
      <c r="C22" s="4"/>
      <c r="D22" s="4">
        <f>D21/D19*100</f>
        <v>38.461538461538467</v>
      </c>
      <c r="E22" s="33"/>
      <c r="F22" s="34"/>
      <c r="G22" s="34"/>
      <c r="H22" s="33"/>
    </row>
    <row r="23" spans="1:9" x14ac:dyDescent="0.25">
      <c r="B23" s="4" t="s">
        <v>39</v>
      </c>
      <c r="C23" s="4"/>
      <c r="D23" s="4">
        <f>1/D24*100</f>
        <v>56.010340370529953</v>
      </c>
      <c r="E23" s="33"/>
      <c r="F23" s="34"/>
      <c r="G23" s="34"/>
      <c r="H23" s="33"/>
    </row>
    <row r="24" spans="1:9" x14ac:dyDescent="0.25">
      <c r="B24" s="4" t="s">
        <v>40</v>
      </c>
      <c r="C24" s="4"/>
      <c r="D24" s="4">
        <f>SUM(C2:C14)/D19</f>
        <v>1.7853846153846151</v>
      </c>
      <c r="E24" s="33"/>
      <c r="F24" s="34"/>
      <c r="G24" s="34"/>
      <c r="H24" s="33"/>
    </row>
    <row r="25" spans="1:9" x14ac:dyDescent="0.25">
      <c r="B25" s="4" t="s">
        <v>41</v>
      </c>
      <c r="C25" s="4"/>
      <c r="D25" s="13">
        <f>D22-D23</f>
        <v>-17.548801908991486</v>
      </c>
      <c r="E25" s="33"/>
      <c r="F25" s="34"/>
      <c r="G25" s="34"/>
      <c r="H25" s="33"/>
    </row>
    <row r="26" spans="1:9" x14ac:dyDescent="0.25">
      <c r="B26" s="4" t="s">
        <v>42</v>
      </c>
      <c r="C26" s="4"/>
      <c r="D26" s="13">
        <f>D25/1</f>
        <v>-17.548801908991486</v>
      </c>
      <c r="E26" s="33"/>
      <c r="F26" s="34"/>
      <c r="G26" s="34"/>
      <c r="H26" s="33"/>
    </row>
    <row r="27" spans="1:9" ht="18.75" x14ac:dyDescent="0.3">
      <c r="B27" s="14" t="s">
        <v>43</v>
      </c>
      <c r="C27" s="4"/>
      <c r="D27" s="15">
        <v>25000</v>
      </c>
      <c r="E27" s="33"/>
      <c r="F27" s="34"/>
    </row>
    <row r="28" spans="1:9" ht="18.75" x14ac:dyDescent="0.3">
      <c r="B28" s="4" t="s">
        <v>44</v>
      </c>
      <c r="C28" s="4"/>
      <c r="D28" s="16">
        <v>25000</v>
      </c>
      <c r="E28" s="33"/>
      <c r="F28" s="34"/>
    </row>
    <row r="29" spans="1:9" x14ac:dyDescent="0.25">
      <c r="B29" s="4" t="s">
        <v>45</v>
      </c>
      <c r="C29" s="4"/>
      <c r="D29" s="10">
        <f>D28/100</f>
        <v>250</v>
      </c>
      <c r="E29" s="33"/>
      <c r="F29" s="34"/>
    </row>
    <row r="30" spans="1:9" x14ac:dyDescent="0.25">
      <c r="B30" s="17" t="s">
        <v>1558</v>
      </c>
      <c r="C30" s="4"/>
      <c r="D30" s="18">
        <f>D29*1.8</f>
        <v>450</v>
      </c>
      <c r="E30" s="33"/>
      <c r="F30" s="34"/>
    </row>
    <row r="31" spans="1:9" x14ac:dyDescent="0.25">
      <c r="B31" s="4" t="s">
        <v>46</v>
      </c>
      <c r="C31" s="4"/>
      <c r="D31" s="25">
        <f>SUM(G2:G14)</f>
        <v>-2596.5</v>
      </c>
      <c r="E31" s="33"/>
      <c r="F31" s="34"/>
    </row>
    <row r="32" spans="1:9" x14ac:dyDescent="0.25">
      <c r="B32" s="19" t="s">
        <v>47</v>
      </c>
      <c r="C32" s="4"/>
      <c r="D32" s="38">
        <f>D31/D27*100</f>
        <v>-10.385999999999999</v>
      </c>
      <c r="E32" s="33"/>
      <c r="F32" s="34"/>
    </row>
    <row r="33" spans="3:6" x14ac:dyDescent="0.25">
      <c r="C33" s="33"/>
      <c r="D33" s="34"/>
      <c r="E33" s="33"/>
      <c r="F33" s="34"/>
    </row>
    <row r="34" spans="3:6" x14ac:dyDescent="0.25">
      <c r="C34" s="33"/>
      <c r="D34" s="34"/>
      <c r="E34" s="33"/>
      <c r="F34" s="34"/>
    </row>
  </sheetData>
  <conditionalFormatting sqref="G2:G17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topLeftCell="A40" workbookViewId="0">
      <selection activeCell="G53" sqref="G53"/>
    </sheetView>
  </sheetViews>
  <sheetFormatPr defaultRowHeight="15" x14ac:dyDescent="0.25"/>
  <cols>
    <col min="1" max="1" width="10.7109375" style="4" bestFit="1" customWidth="1"/>
    <col min="2" max="2" width="29" style="4" bestFit="1" customWidth="1"/>
    <col min="3" max="9" width="9.140625" style="4"/>
    <col min="10" max="10" width="10.28515625" style="4" bestFit="1" customWidth="1"/>
    <col min="11" max="13" width="9.140625" style="4"/>
    <col min="14" max="14" width="18.5703125" style="4" customWidth="1"/>
    <col min="15" max="15" width="9.140625" style="4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5" x14ac:dyDescent="0.25">
      <c r="A2" s="2">
        <v>44897</v>
      </c>
      <c r="B2" s="3" t="s">
        <v>1352</v>
      </c>
      <c r="C2" s="12">
        <v>3.18</v>
      </c>
      <c r="D2" s="12">
        <v>3.29</v>
      </c>
      <c r="E2" s="12">
        <v>2.41</v>
      </c>
      <c r="F2" s="12">
        <v>3.01</v>
      </c>
      <c r="G2" s="12">
        <v>2.25</v>
      </c>
      <c r="H2" s="12">
        <v>1.68</v>
      </c>
      <c r="I2" s="12">
        <v>1.97</v>
      </c>
      <c r="J2" s="12" t="s">
        <v>15</v>
      </c>
      <c r="K2" s="12"/>
      <c r="L2" s="4" t="s">
        <v>19</v>
      </c>
      <c r="M2" s="4">
        <v>35</v>
      </c>
      <c r="N2" s="5" t="s">
        <v>105</v>
      </c>
      <c r="O2" s="4">
        <v>2.11</v>
      </c>
    </row>
    <row r="3" spans="1:15" x14ac:dyDescent="0.25">
      <c r="A3" s="59">
        <v>44897</v>
      </c>
      <c r="B3" s="4" t="s">
        <v>1353</v>
      </c>
      <c r="C3" s="4">
        <v>2.7</v>
      </c>
      <c r="D3" s="4">
        <v>3.21</v>
      </c>
      <c r="E3" s="4">
        <v>2.85</v>
      </c>
      <c r="F3" s="4">
        <v>2.89</v>
      </c>
      <c r="G3" s="4">
        <v>2.3199999999999998</v>
      </c>
      <c r="H3" s="4">
        <v>1.65</v>
      </c>
      <c r="I3" s="4">
        <v>2.04</v>
      </c>
      <c r="J3" s="12" t="s">
        <v>15</v>
      </c>
      <c r="L3" s="4" t="s">
        <v>23</v>
      </c>
      <c r="M3" s="4">
        <v>75</v>
      </c>
      <c r="N3" s="4" t="s">
        <v>58</v>
      </c>
      <c r="O3" s="4">
        <v>2.12</v>
      </c>
    </row>
    <row r="4" spans="1:15" x14ac:dyDescent="0.25">
      <c r="A4" s="59">
        <v>44897</v>
      </c>
      <c r="B4" s="4" t="s">
        <v>1348</v>
      </c>
      <c r="C4" s="4">
        <v>1.26</v>
      </c>
      <c r="D4" s="4">
        <v>5.77</v>
      </c>
      <c r="E4" s="4">
        <v>12.59</v>
      </c>
      <c r="F4" s="4">
        <v>4.28</v>
      </c>
      <c r="G4" s="4">
        <v>1.75</v>
      </c>
      <c r="H4" s="4">
        <v>2.12</v>
      </c>
      <c r="I4" s="4">
        <v>1.55</v>
      </c>
      <c r="J4" s="12" t="s">
        <v>15</v>
      </c>
      <c r="L4" s="4" t="s">
        <v>21</v>
      </c>
      <c r="M4" s="4">
        <v>40</v>
      </c>
      <c r="N4" s="4" t="s">
        <v>76</v>
      </c>
      <c r="O4" s="4">
        <v>2.5</v>
      </c>
    </row>
    <row r="5" spans="1:15" x14ac:dyDescent="0.25">
      <c r="A5" s="59">
        <v>44897</v>
      </c>
      <c r="B5" s="4" t="s">
        <v>1354</v>
      </c>
      <c r="C5" s="4">
        <v>3.33</v>
      </c>
      <c r="D5" s="4">
        <v>3.36</v>
      </c>
      <c r="E5" s="4">
        <v>2.29</v>
      </c>
      <c r="F5" s="4">
        <v>3.27</v>
      </c>
      <c r="G5" s="4">
        <v>2.11</v>
      </c>
      <c r="H5" s="4">
        <v>1.77</v>
      </c>
      <c r="I5" s="4">
        <v>1.85</v>
      </c>
      <c r="J5" s="12" t="s">
        <v>15</v>
      </c>
      <c r="L5" s="4" t="s">
        <v>21</v>
      </c>
      <c r="M5" s="4">
        <v>20</v>
      </c>
      <c r="N5" s="4" t="s">
        <v>66</v>
      </c>
      <c r="O5" s="4">
        <v>2.67</v>
      </c>
    </row>
    <row r="6" spans="1:15" x14ac:dyDescent="0.25">
      <c r="A6" s="59">
        <v>44897</v>
      </c>
      <c r="B6" s="4" t="s">
        <v>1355</v>
      </c>
      <c r="C6" s="4">
        <v>3.02</v>
      </c>
      <c r="D6" s="4">
        <v>2.61</v>
      </c>
      <c r="E6" s="4">
        <v>2.29</v>
      </c>
      <c r="F6" s="4">
        <v>2.13</v>
      </c>
      <c r="G6" s="4">
        <v>404</v>
      </c>
      <c r="H6" s="4">
        <v>404</v>
      </c>
      <c r="I6" s="4">
        <v>2.37</v>
      </c>
      <c r="J6" s="12" t="s">
        <v>15</v>
      </c>
      <c r="L6" s="4" t="s">
        <v>20</v>
      </c>
      <c r="M6" s="4">
        <v>54</v>
      </c>
      <c r="N6" s="4" t="s">
        <v>1356</v>
      </c>
      <c r="O6" s="4">
        <v>0</v>
      </c>
    </row>
    <row r="7" spans="1:15" x14ac:dyDescent="0.25">
      <c r="A7" s="59">
        <v>44897</v>
      </c>
      <c r="B7" s="4" t="s">
        <v>1357</v>
      </c>
      <c r="C7" s="4">
        <v>1.81</v>
      </c>
      <c r="D7" s="4">
        <v>3</v>
      </c>
      <c r="E7" s="4">
        <v>4.5199999999999996</v>
      </c>
      <c r="F7" s="4">
        <v>2.1800000000000002</v>
      </c>
      <c r="G7" s="4">
        <v>404</v>
      </c>
      <c r="H7" s="4">
        <v>404</v>
      </c>
      <c r="I7" s="4">
        <v>2.4500000000000002</v>
      </c>
      <c r="J7" s="12" t="s">
        <v>15</v>
      </c>
      <c r="L7" s="4" t="s">
        <v>316</v>
      </c>
      <c r="M7" s="4">
        <v>35</v>
      </c>
      <c r="N7" s="4" t="s">
        <v>1356</v>
      </c>
      <c r="O7" s="4">
        <v>0</v>
      </c>
    </row>
    <row r="8" spans="1:15" x14ac:dyDescent="0.25">
      <c r="A8" s="59">
        <v>44898</v>
      </c>
      <c r="B8" s="4" t="s">
        <v>1358</v>
      </c>
      <c r="C8" s="4">
        <v>3.34</v>
      </c>
      <c r="D8" s="4">
        <v>3.58</v>
      </c>
      <c r="E8" s="4">
        <v>2.2000000000000002</v>
      </c>
      <c r="F8" s="4">
        <v>3.82</v>
      </c>
      <c r="G8" s="4">
        <v>1.88</v>
      </c>
      <c r="H8" s="4">
        <v>2</v>
      </c>
      <c r="I8" s="4">
        <v>1.65</v>
      </c>
      <c r="J8" s="12" t="s">
        <v>15</v>
      </c>
      <c r="L8" s="4" t="s">
        <v>22</v>
      </c>
      <c r="M8" s="4">
        <v>59</v>
      </c>
      <c r="N8" s="4" t="s">
        <v>58</v>
      </c>
      <c r="O8" s="4">
        <v>2.61</v>
      </c>
    </row>
    <row r="9" spans="1:15" x14ac:dyDescent="0.25">
      <c r="A9" s="59">
        <v>44898</v>
      </c>
      <c r="B9" s="4" t="s">
        <v>1359</v>
      </c>
      <c r="C9" s="4">
        <v>2.81</v>
      </c>
      <c r="D9" s="4">
        <v>3.14</v>
      </c>
      <c r="E9" s="4">
        <v>2.79</v>
      </c>
      <c r="F9" s="4">
        <v>2.82</v>
      </c>
      <c r="G9" s="4">
        <v>2.46</v>
      </c>
      <c r="H9" s="4">
        <v>1.58</v>
      </c>
      <c r="I9" s="4">
        <v>2.13</v>
      </c>
      <c r="J9" s="12" t="s">
        <v>15</v>
      </c>
      <c r="L9" s="4" t="s">
        <v>27</v>
      </c>
      <c r="M9" s="4">
        <v>32</v>
      </c>
      <c r="N9" s="4" t="s">
        <v>58</v>
      </c>
      <c r="O9" s="4">
        <v>1.61</v>
      </c>
    </row>
    <row r="10" spans="1:15" x14ac:dyDescent="0.25">
      <c r="A10" s="59">
        <v>44898</v>
      </c>
      <c r="B10" s="4" t="s">
        <v>1360</v>
      </c>
      <c r="C10" s="4">
        <v>2.72</v>
      </c>
      <c r="D10" s="4">
        <v>3.09</v>
      </c>
      <c r="E10" s="4">
        <v>2.97</v>
      </c>
      <c r="F10" s="4">
        <v>2.7</v>
      </c>
      <c r="G10" s="4">
        <v>2.57</v>
      </c>
      <c r="H10" s="4">
        <v>1.56</v>
      </c>
      <c r="I10" s="4">
        <v>2.2400000000000002</v>
      </c>
      <c r="J10" s="12" t="s">
        <v>15</v>
      </c>
      <c r="L10" s="4" t="s">
        <v>24</v>
      </c>
      <c r="M10" s="4">
        <v>33</v>
      </c>
      <c r="N10" s="4" t="s">
        <v>60</v>
      </c>
      <c r="O10" s="4">
        <v>2.36</v>
      </c>
    </row>
    <row r="11" spans="1:15" x14ac:dyDescent="0.25">
      <c r="A11" s="59">
        <v>44899</v>
      </c>
      <c r="B11" s="4" t="s">
        <v>1361</v>
      </c>
      <c r="C11" s="4">
        <v>1.89</v>
      </c>
      <c r="D11" s="4">
        <v>3.14</v>
      </c>
      <c r="E11" s="4">
        <v>3.87</v>
      </c>
      <c r="F11" s="4">
        <v>2.54</v>
      </c>
      <c r="G11" s="4">
        <v>2.35</v>
      </c>
      <c r="H11" s="4">
        <v>1.51</v>
      </c>
      <c r="I11" s="4">
        <v>2.08</v>
      </c>
      <c r="J11" s="12" t="s">
        <v>15</v>
      </c>
      <c r="L11" s="4" t="s">
        <v>28</v>
      </c>
      <c r="M11" s="4">
        <v>20</v>
      </c>
      <c r="N11" s="4" t="s">
        <v>1110</v>
      </c>
      <c r="O11" s="4">
        <v>0</v>
      </c>
    </row>
    <row r="12" spans="1:15" x14ac:dyDescent="0.25">
      <c r="A12" s="59">
        <v>44899</v>
      </c>
      <c r="B12" s="4" t="s">
        <v>1362</v>
      </c>
      <c r="C12" s="4">
        <v>2.38</v>
      </c>
      <c r="D12" s="4">
        <v>3.2</v>
      </c>
      <c r="E12" s="4">
        <v>3.39</v>
      </c>
      <c r="F12" s="4">
        <v>3.07</v>
      </c>
      <c r="G12" s="4">
        <v>2.2599999999999998</v>
      </c>
      <c r="H12" s="4">
        <v>1.69</v>
      </c>
      <c r="I12" s="4">
        <v>1.97</v>
      </c>
      <c r="J12" s="12" t="s">
        <v>15</v>
      </c>
      <c r="L12" s="4" t="s">
        <v>1011</v>
      </c>
      <c r="M12" s="4">
        <v>34</v>
      </c>
      <c r="N12" s="4" t="s">
        <v>119</v>
      </c>
      <c r="O12" s="4">
        <v>2.73</v>
      </c>
    </row>
    <row r="13" spans="1:15" x14ac:dyDescent="0.25">
      <c r="A13" s="59">
        <v>44899</v>
      </c>
      <c r="B13" s="4" t="s">
        <v>1363</v>
      </c>
      <c r="C13" s="4">
        <v>1.93</v>
      </c>
      <c r="D13" s="4">
        <v>3.38</v>
      </c>
      <c r="E13" s="4">
        <v>4.6399999999999997</v>
      </c>
      <c r="F13" s="4">
        <v>3.28</v>
      </c>
      <c r="G13" s="4">
        <v>2.15</v>
      </c>
      <c r="H13" s="4">
        <v>1.76</v>
      </c>
      <c r="I13" s="4">
        <v>1.88</v>
      </c>
      <c r="J13" s="12" t="s">
        <v>15</v>
      </c>
      <c r="L13" s="4" t="s">
        <v>28</v>
      </c>
      <c r="M13" s="4">
        <v>22</v>
      </c>
      <c r="N13" s="4" t="s">
        <v>119</v>
      </c>
      <c r="O13" s="4">
        <v>2.41</v>
      </c>
    </row>
    <row r="14" spans="1:15" x14ac:dyDescent="0.25">
      <c r="A14" s="59">
        <v>44899</v>
      </c>
      <c r="B14" s="4" t="s">
        <v>1364</v>
      </c>
      <c r="C14" s="4">
        <v>1.93</v>
      </c>
      <c r="D14" s="4">
        <v>3.2</v>
      </c>
      <c r="E14" s="4">
        <v>3.63</v>
      </c>
      <c r="F14" s="4">
        <v>404</v>
      </c>
      <c r="G14" s="4">
        <v>1.89</v>
      </c>
      <c r="H14" s="4">
        <v>1.85</v>
      </c>
      <c r="I14" s="4">
        <v>1.66</v>
      </c>
      <c r="J14" s="12" t="s">
        <v>15</v>
      </c>
      <c r="L14" s="4" t="s">
        <v>23</v>
      </c>
      <c r="M14" s="4">
        <v>42</v>
      </c>
      <c r="N14" s="4" t="s">
        <v>1159</v>
      </c>
      <c r="O14" s="4">
        <v>0</v>
      </c>
    </row>
    <row r="15" spans="1:15" x14ac:dyDescent="0.25">
      <c r="A15" s="59">
        <v>44899</v>
      </c>
      <c r="B15" s="4" t="s">
        <v>1365</v>
      </c>
      <c r="C15" s="4">
        <v>3.56</v>
      </c>
      <c r="D15" s="4">
        <v>3.12</v>
      </c>
      <c r="E15" s="4">
        <v>1.98</v>
      </c>
      <c r="F15" s="4">
        <v>404</v>
      </c>
      <c r="G15" s="4">
        <v>2.02</v>
      </c>
      <c r="H15" s="4">
        <v>1.71</v>
      </c>
      <c r="I15" s="4">
        <v>1.79</v>
      </c>
      <c r="J15" s="12" t="s">
        <v>15</v>
      </c>
      <c r="L15" s="4" t="s">
        <v>21</v>
      </c>
      <c r="M15" s="4">
        <v>41</v>
      </c>
      <c r="N15" s="4" t="s">
        <v>1161</v>
      </c>
      <c r="O15" s="4">
        <v>0</v>
      </c>
    </row>
    <row r="16" spans="1:15" x14ac:dyDescent="0.25">
      <c r="A16" s="59">
        <v>44899</v>
      </c>
      <c r="B16" s="4" t="s">
        <v>1366</v>
      </c>
      <c r="C16" s="4">
        <v>2.54</v>
      </c>
      <c r="D16" s="4">
        <v>3.19</v>
      </c>
      <c r="E16" s="4">
        <v>2.65</v>
      </c>
      <c r="F16" s="4">
        <v>404</v>
      </c>
      <c r="G16" s="4">
        <v>2.0699999999999998</v>
      </c>
      <c r="H16" s="4">
        <v>1.72</v>
      </c>
      <c r="I16" s="4">
        <v>1.83</v>
      </c>
      <c r="J16" s="12" t="s">
        <v>15</v>
      </c>
      <c r="L16" s="4" t="s">
        <v>316</v>
      </c>
      <c r="M16" s="4">
        <v>59</v>
      </c>
      <c r="N16" s="4" t="s">
        <v>235</v>
      </c>
      <c r="O16" s="4">
        <v>0</v>
      </c>
    </row>
    <row r="17" spans="1:15" x14ac:dyDescent="0.25">
      <c r="A17" s="59">
        <v>44899</v>
      </c>
      <c r="B17" s="4" t="s">
        <v>1367</v>
      </c>
      <c r="C17" s="4">
        <v>2.27</v>
      </c>
      <c r="D17" s="4">
        <v>2.82</v>
      </c>
      <c r="E17" s="4">
        <v>3.22</v>
      </c>
      <c r="F17" s="4">
        <v>2.31</v>
      </c>
      <c r="G17" s="4">
        <v>2.57</v>
      </c>
      <c r="H17" s="4">
        <v>1.43</v>
      </c>
      <c r="I17" s="4">
        <v>2.2799999999999998</v>
      </c>
      <c r="J17" s="12" t="s">
        <v>15</v>
      </c>
      <c r="L17" s="4" t="s">
        <v>21</v>
      </c>
      <c r="M17" s="4">
        <v>25</v>
      </c>
      <c r="N17" s="4" t="s">
        <v>1164</v>
      </c>
      <c r="O17" s="4">
        <v>0</v>
      </c>
    </row>
    <row r="18" spans="1:15" x14ac:dyDescent="0.25">
      <c r="A18" s="59">
        <v>44899</v>
      </c>
      <c r="B18" s="4" t="s">
        <v>1368</v>
      </c>
      <c r="C18" s="4">
        <v>2.11</v>
      </c>
      <c r="D18" s="4">
        <v>3.05</v>
      </c>
      <c r="E18" s="4">
        <v>3.53</v>
      </c>
      <c r="F18" s="4">
        <v>2.5099999999999998</v>
      </c>
      <c r="G18" s="4">
        <v>2.48</v>
      </c>
      <c r="H18" s="4">
        <v>1.49</v>
      </c>
      <c r="I18" s="4">
        <v>2.19</v>
      </c>
      <c r="J18" s="12" t="s">
        <v>15</v>
      </c>
      <c r="L18" s="4" t="s">
        <v>19</v>
      </c>
      <c r="M18" s="4">
        <v>72</v>
      </c>
      <c r="N18" s="4" t="s">
        <v>235</v>
      </c>
      <c r="O18" s="4">
        <v>0</v>
      </c>
    </row>
    <row r="19" spans="1:15" x14ac:dyDescent="0.25">
      <c r="A19" s="59">
        <v>44899</v>
      </c>
      <c r="B19" s="4" t="s">
        <v>1369</v>
      </c>
      <c r="C19" s="4">
        <v>2.13</v>
      </c>
      <c r="D19" s="4">
        <v>3.15</v>
      </c>
      <c r="E19" s="4">
        <v>3.35</v>
      </c>
      <c r="F19" s="4">
        <v>404</v>
      </c>
      <c r="G19" s="4">
        <v>2.2200000000000002</v>
      </c>
      <c r="H19" s="4">
        <v>1.63</v>
      </c>
      <c r="I19" s="4">
        <v>1.97</v>
      </c>
      <c r="J19" s="12" t="s">
        <v>15</v>
      </c>
      <c r="L19" s="4" t="s">
        <v>25</v>
      </c>
      <c r="M19" s="4">
        <v>48</v>
      </c>
      <c r="N19" s="4" t="s">
        <v>489</v>
      </c>
      <c r="O19" s="4">
        <v>0</v>
      </c>
    </row>
    <row r="20" spans="1:15" x14ac:dyDescent="0.25">
      <c r="A20" s="59">
        <v>44899</v>
      </c>
      <c r="B20" s="4" t="s">
        <v>1370</v>
      </c>
      <c r="C20" s="4">
        <v>2.2400000000000002</v>
      </c>
      <c r="D20" s="4">
        <v>3.32</v>
      </c>
      <c r="E20" s="4">
        <v>2.8</v>
      </c>
      <c r="F20" s="4">
        <v>404</v>
      </c>
      <c r="G20" s="4">
        <v>2.0099999999999998</v>
      </c>
      <c r="H20" s="4">
        <v>1.72</v>
      </c>
      <c r="I20" s="4">
        <v>1.79</v>
      </c>
      <c r="J20" s="12" t="s">
        <v>15</v>
      </c>
      <c r="L20" s="4" t="s">
        <v>21</v>
      </c>
      <c r="M20" s="4">
        <v>51</v>
      </c>
      <c r="N20" s="4" t="s">
        <v>1110</v>
      </c>
      <c r="O20" s="4">
        <v>0</v>
      </c>
    </row>
    <row r="21" spans="1:15" x14ac:dyDescent="0.25">
      <c r="A21" s="59">
        <v>44899</v>
      </c>
      <c r="B21" s="4" t="s">
        <v>1371</v>
      </c>
      <c r="C21" s="4">
        <v>3.06</v>
      </c>
      <c r="D21" s="4">
        <v>2.85</v>
      </c>
      <c r="E21" s="4">
        <v>2.34</v>
      </c>
      <c r="F21" s="4">
        <v>2.52</v>
      </c>
      <c r="G21" s="4">
        <v>2.38</v>
      </c>
      <c r="H21" s="4">
        <v>1.5</v>
      </c>
      <c r="I21" s="4">
        <v>2.11</v>
      </c>
      <c r="J21" s="12" t="s">
        <v>15</v>
      </c>
      <c r="L21" s="4" t="s">
        <v>316</v>
      </c>
      <c r="M21" s="4">
        <v>23</v>
      </c>
      <c r="N21" s="4" t="s">
        <v>1372</v>
      </c>
      <c r="O21" s="4">
        <v>0</v>
      </c>
    </row>
    <row r="22" spans="1:15" x14ac:dyDescent="0.25">
      <c r="A22" s="59">
        <v>44899</v>
      </c>
      <c r="B22" s="4" t="s">
        <v>1373</v>
      </c>
      <c r="C22" s="4">
        <v>2.31</v>
      </c>
      <c r="D22" s="4">
        <v>3.03</v>
      </c>
      <c r="E22" s="4">
        <v>2.92</v>
      </c>
      <c r="F22" s="4">
        <v>404</v>
      </c>
      <c r="G22" s="4">
        <v>2.08</v>
      </c>
      <c r="H22" s="4">
        <v>1.67</v>
      </c>
      <c r="I22" s="4">
        <v>1.85</v>
      </c>
      <c r="J22" s="12" t="s">
        <v>15</v>
      </c>
      <c r="L22" s="4" t="s">
        <v>29</v>
      </c>
      <c r="M22" s="4">
        <v>36</v>
      </c>
      <c r="N22" s="4" t="s">
        <v>1374</v>
      </c>
      <c r="O22" s="4">
        <v>0</v>
      </c>
    </row>
    <row r="23" spans="1:15" x14ac:dyDescent="0.25">
      <c r="A23" s="59">
        <v>44899</v>
      </c>
      <c r="B23" s="4" t="s">
        <v>1375</v>
      </c>
      <c r="C23" s="4">
        <v>3.07</v>
      </c>
      <c r="D23" s="4">
        <v>3.06</v>
      </c>
      <c r="E23" s="4">
        <v>2.21</v>
      </c>
      <c r="F23" s="4">
        <v>404</v>
      </c>
      <c r="G23" s="4">
        <v>2.1</v>
      </c>
      <c r="H23" s="4">
        <v>1.66</v>
      </c>
      <c r="I23" s="4">
        <v>1.87</v>
      </c>
      <c r="J23" s="12" t="s">
        <v>15</v>
      </c>
      <c r="L23" s="4" t="s">
        <v>28</v>
      </c>
      <c r="M23" s="4">
        <v>24</v>
      </c>
      <c r="N23" s="4" t="s">
        <v>1159</v>
      </c>
      <c r="O23" s="4">
        <v>0</v>
      </c>
    </row>
    <row r="24" spans="1:15" x14ac:dyDescent="0.25">
      <c r="A24" s="59">
        <v>44899</v>
      </c>
      <c r="B24" s="4" t="s">
        <v>1376</v>
      </c>
      <c r="C24" s="4">
        <v>2.77</v>
      </c>
      <c r="D24" s="4">
        <v>3.47</v>
      </c>
      <c r="E24" s="4">
        <v>2.61</v>
      </c>
      <c r="F24" s="4">
        <v>3.65</v>
      </c>
      <c r="G24" s="4">
        <v>1.93</v>
      </c>
      <c r="H24" s="4">
        <v>1.93</v>
      </c>
      <c r="I24" s="4">
        <v>1.69</v>
      </c>
      <c r="J24" s="12" t="s">
        <v>15</v>
      </c>
      <c r="L24" s="4" t="s">
        <v>22</v>
      </c>
      <c r="M24" s="4">
        <v>20</v>
      </c>
      <c r="N24" s="4" t="s">
        <v>66</v>
      </c>
      <c r="O24" s="4">
        <v>2.77</v>
      </c>
    </row>
    <row r="25" spans="1:15" x14ac:dyDescent="0.25">
      <c r="A25" s="59">
        <v>44900</v>
      </c>
      <c r="B25" s="37" t="s">
        <v>1377</v>
      </c>
      <c r="C25" s="4">
        <v>2.35</v>
      </c>
      <c r="D25" s="4">
        <v>3.25</v>
      </c>
      <c r="E25" s="4">
        <v>3.4</v>
      </c>
      <c r="F25" s="4">
        <v>3.51</v>
      </c>
      <c r="G25" s="4">
        <v>2.04</v>
      </c>
      <c r="H25" s="4">
        <v>1.86</v>
      </c>
      <c r="I25" s="4">
        <v>1.78</v>
      </c>
      <c r="J25" s="12" t="s">
        <v>15</v>
      </c>
      <c r="L25" s="4" t="s">
        <v>20</v>
      </c>
      <c r="M25" s="4">
        <v>55</v>
      </c>
      <c r="N25" s="4" t="s">
        <v>102</v>
      </c>
      <c r="O25" s="4">
        <v>1.86</v>
      </c>
    </row>
    <row r="26" spans="1:15" x14ac:dyDescent="0.25">
      <c r="A26" s="59">
        <v>44901</v>
      </c>
      <c r="B26" s="4" t="s">
        <v>1378</v>
      </c>
      <c r="C26" s="4">
        <v>2.02</v>
      </c>
      <c r="D26" s="4">
        <v>3.35</v>
      </c>
      <c r="E26" s="4">
        <v>4.24</v>
      </c>
      <c r="F26" s="4">
        <v>3.1</v>
      </c>
      <c r="G26" s="4">
        <v>2.25</v>
      </c>
      <c r="H26" s="4">
        <v>1.7</v>
      </c>
      <c r="I26" s="4">
        <v>1.96</v>
      </c>
      <c r="J26" s="12" t="s">
        <v>15</v>
      </c>
      <c r="L26" s="4" t="s">
        <v>28</v>
      </c>
      <c r="M26" s="4">
        <v>35</v>
      </c>
      <c r="N26" s="4" t="s">
        <v>119</v>
      </c>
      <c r="O26" s="4">
        <v>2.5099999999999998</v>
      </c>
    </row>
    <row r="27" spans="1:15" x14ac:dyDescent="0.25">
      <c r="A27" s="59">
        <v>44901</v>
      </c>
      <c r="B27" s="4" t="s">
        <v>1379</v>
      </c>
      <c r="C27" s="4">
        <v>2.04</v>
      </c>
      <c r="D27" s="4">
        <v>3.33</v>
      </c>
      <c r="E27" s="4">
        <v>4.22</v>
      </c>
      <c r="F27" s="4">
        <v>3.02</v>
      </c>
      <c r="G27" s="4">
        <v>2.25</v>
      </c>
      <c r="H27" s="4">
        <v>1.69</v>
      </c>
      <c r="I27" s="4">
        <v>1.98</v>
      </c>
      <c r="J27" s="12" t="s">
        <v>15</v>
      </c>
      <c r="L27" s="4" t="s">
        <v>29</v>
      </c>
      <c r="M27" s="4">
        <v>45</v>
      </c>
      <c r="N27" s="4" t="s">
        <v>119</v>
      </c>
      <c r="O27" s="4">
        <v>2.2200000000000002</v>
      </c>
    </row>
    <row r="28" spans="1:15" x14ac:dyDescent="0.25">
      <c r="A28" s="59">
        <v>44901</v>
      </c>
      <c r="B28" s="4" t="s">
        <v>1380</v>
      </c>
      <c r="C28" s="4">
        <v>2.11</v>
      </c>
      <c r="D28" s="4">
        <v>3.23</v>
      </c>
      <c r="E28" s="4">
        <v>4.07</v>
      </c>
      <c r="F28" s="4">
        <v>3.05</v>
      </c>
      <c r="G28" s="4">
        <v>2.2599999999999998</v>
      </c>
      <c r="H28" s="4">
        <v>1.69</v>
      </c>
      <c r="I28" s="4">
        <v>1.98</v>
      </c>
      <c r="J28" s="12" t="s">
        <v>15</v>
      </c>
      <c r="L28" s="4" t="s">
        <v>22</v>
      </c>
      <c r="M28" s="4">
        <v>6</v>
      </c>
      <c r="N28" s="4" t="s">
        <v>119</v>
      </c>
      <c r="O28" s="4">
        <v>2.72</v>
      </c>
    </row>
    <row r="29" spans="1:15" x14ac:dyDescent="0.25">
      <c r="A29" s="59">
        <v>44901</v>
      </c>
      <c r="B29" s="37" t="s">
        <v>1377</v>
      </c>
      <c r="C29" s="4">
        <v>2.35</v>
      </c>
      <c r="D29" s="4">
        <v>3.25</v>
      </c>
      <c r="E29" s="4">
        <v>3.4</v>
      </c>
      <c r="F29" s="4">
        <v>3.51</v>
      </c>
      <c r="G29" s="4">
        <v>2.04</v>
      </c>
      <c r="H29" s="4">
        <v>1.86</v>
      </c>
      <c r="I29" s="4">
        <v>1.78</v>
      </c>
      <c r="J29" s="12" t="s">
        <v>15</v>
      </c>
      <c r="L29" s="4" t="s">
        <v>20</v>
      </c>
      <c r="M29" s="4">
        <v>55</v>
      </c>
      <c r="N29" s="4" t="s">
        <v>119</v>
      </c>
      <c r="O29" s="4">
        <v>1.86</v>
      </c>
    </row>
    <row r="30" spans="1:15" x14ac:dyDescent="0.25">
      <c r="A30" s="59">
        <v>44905</v>
      </c>
      <c r="B30" s="4" t="s">
        <v>1381</v>
      </c>
      <c r="C30" s="4">
        <v>4.07</v>
      </c>
      <c r="D30" s="4">
        <v>3.59</v>
      </c>
      <c r="E30" s="4">
        <v>1.96</v>
      </c>
      <c r="F30" s="4">
        <v>3.47</v>
      </c>
      <c r="G30" s="4">
        <v>2</v>
      </c>
      <c r="H30" s="4">
        <v>1.88</v>
      </c>
      <c r="I30" s="4">
        <v>1.75</v>
      </c>
      <c r="J30" s="12" t="s">
        <v>15</v>
      </c>
      <c r="L30" s="4" t="s">
        <v>21</v>
      </c>
      <c r="M30" s="4">
        <v>24</v>
      </c>
      <c r="N30" s="4" t="s">
        <v>66</v>
      </c>
      <c r="O30" s="4">
        <v>2.15</v>
      </c>
    </row>
    <row r="31" spans="1:15" x14ac:dyDescent="0.25">
      <c r="A31" s="59">
        <v>44905</v>
      </c>
      <c r="B31" s="4" t="s">
        <v>1382</v>
      </c>
      <c r="C31" s="4">
        <v>2.23</v>
      </c>
      <c r="D31" s="4">
        <v>3.19</v>
      </c>
      <c r="E31" s="4">
        <v>3.67</v>
      </c>
      <c r="F31" s="4">
        <v>2.96</v>
      </c>
      <c r="G31" s="4">
        <v>2.2999999999999998</v>
      </c>
      <c r="H31" s="4">
        <v>1.66</v>
      </c>
      <c r="I31" s="4">
        <v>2.0099999999999998</v>
      </c>
      <c r="J31" s="12" t="s">
        <v>15</v>
      </c>
      <c r="L31" s="4" t="s">
        <v>25</v>
      </c>
      <c r="M31" s="4">
        <v>32</v>
      </c>
      <c r="N31" s="4" t="s">
        <v>105</v>
      </c>
      <c r="O31" s="4">
        <v>1.76</v>
      </c>
    </row>
    <row r="32" spans="1:15" x14ac:dyDescent="0.25">
      <c r="A32" s="59">
        <v>44905</v>
      </c>
      <c r="B32" s="4" t="s">
        <v>1383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4">
        <v>404</v>
      </c>
      <c r="M32" s="4">
        <v>13</v>
      </c>
      <c r="N32" s="4" t="s">
        <v>58</v>
      </c>
      <c r="O32" s="4">
        <v>2.75</v>
      </c>
    </row>
    <row r="33" spans="1:15" x14ac:dyDescent="0.25">
      <c r="A33" s="59">
        <v>44905</v>
      </c>
      <c r="B33" s="4" t="s">
        <v>75</v>
      </c>
      <c r="C33" s="4">
        <v>3.12</v>
      </c>
      <c r="D33" s="4">
        <v>3.26</v>
      </c>
      <c r="E33" s="4">
        <v>2.4700000000000002</v>
      </c>
      <c r="F33" s="4">
        <v>3.12</v>
      </c>
      <c r="G33" s="4">
        <v>2.17</v>
      </c>
      <c r="H33" s="4">
        <v>1.73</v>
      </c>
      <c r="I33" s="4">
        <v>1.91</v>
      </c>
      <c r="J33" s="12" t="s">
        <v>15</v>
      </c>
      <c r="L33" s="4" t="s">
        <v>29</v>
      </c>
      <c r="M33" s="4">
        <v>34</v>
      </c>
      <c r="N33" s="4" t="s">
        <v>66</v>
      </c>
      <c r="O33" s="4">
        <v>2.2599999999999998</v>
      </c>
    </row>
    <row r="34" spans="1:15" x14ac:dyDescent="0.25">
      <c r="A34" s="59">
        <v>44905</v>
      </c>
      <c r="B34" s="4" t="s">
        <v>1384</v>
      </c>
      <c r="C34" s="4">
        <v>404</v>
      </c>
      <c r="D34" s="4">
        <v>404</v>
      </c>
      <c r="E34" s="4">
        <v>404</v>
      </c>
      <c r="F34" s="4">
        <v>404</v>
      </c>
      <c r="G34" s="4">
        <v>404</v>
      </c>
      <c r="H34" s="4">
        <v>404</v>
      </c>
      <c r="I34" s="4">
        <v>404</v>
      </c>
      <c r="J34" s="12" t="s">
        <v>15</v>
      </c>
      <c r="L34" s="4">
        <v>404</v>
      </c>
      <c r="M34" s="4">
        <v>37</v>
      </c>
      <c r="N34" s="4" t="s">
        <v>76</v>
      </c>
      <c r="O34" s="4">
        <v>2.35</v>
      </c>
    </row>
    <row r="35" spans="1:15" x14ac:dyDescent="0.25">
      <c r="A35" s="59">
        <v>44905</v>
      </c>
      <c r="B35" s="4" t="s">
        <v>1385</v>
      </c>
      <c r="C35" s="4">
        <v>3.47</v>
      </c>
      <c r="D35" s="4">
        <v>3.28</v>
      </c>
      <c r="E35" s="4">
        <v>2.27</v>
      </c>
      <c r="F35" s="4">
        <v>3</v>
      </c>
      <c r="G35" s="4">
        <v>2.2400000000000002</v>
      </c>
      <c r="H35" s="4">
        <v>1.69</v>
      </c>
      <c r="I35" s="4">
        <v>1.96</v>
      </c>
      <c r="J35" s="12" t="s">
        <v>15</v>
      </c>
      <c r="L35" s="4" t="s">
        <v>316</v>
      </c>
      <c r="M35" s="4">
        <v>35</v>
      </c>
      <c r="N35" s="4" t="s">
        <v>76</v>
      </c>
      <c r="O35" s="4">
        <v>1.94</v>
      </c>
    </row>
    <row r="36" spans="1:15" x14ac:dyDescent="0.25">
      <c r="A36" s="59">
        <v>44905</v>
      </c>
      <c r="B36" s="4" t="s">
        <v>1386</v>
      </c>
      <c r="C36" s="4">
        <v>2.12</v>
      </c>
      <c r="D36" s="4">
        <v>3.46</v>
      </c>
      <c r="E36" s="4">
        <v>3.67</v>
      </c>
      <c r="F36" s="4">
        <v>3.5</v>
      </c>
      <c r="G36" s="4">
        <v>2.0099999999999998</v>
      </c>
      <c r="H36" s="4">
        <v>1.87</v>
      </c>
      <c r="I36" s="4">
        <v>1.75</v>
      </c>
      <c r="J36" s="12" t="s">
        <v>15</v>
      </c>
      <c r="L36" s="4" t="s">
        <v>29</v>
      </c>
      <c r="M36" s="4">
        <v>43</v>
      </c>
      <c r="N36" s="4" t="s">
        <v>105</v>
      </c>
      <c r="O36" s="4">
        <v>2.35</v>
      </c>
    </row>
    <row r="37" spans="1:15" x14ac:dyDescent="0.25">
      <c r="A37" s="59">
        <v>44906</v>
      </c>
      <c r="B37" s="4" t="s">
        <v>1387</v>
      </c>
      <c r="C37" s="4">
        <v>3.12</v>
      </c>
      <c r="D37" s="4">
        <v>3.43</v>
      </c>
      <c r="E37" s="4">
        <v>2.02</v>
      </c>
      <c r="F37" s="4">
        <v>404</v>
      </c>
      <c r="G37" s="4">
        <v>1.64</v>
      </c>
      <c r="H37" s="4">
        <v>2.14</v>
      </c>
      <c r="I37" s="4">
        <v>1.46</v>
      </c>
      <c r="J37" s="12" t="s">
        <v>15</v>
      </c>
      <c r="L37" s="4" t="s">
        <v>1461</v>
      </c>
      <c r="M37" s="4">
        <v>36</v>
      </c>
      <c r="N37" s="4" t="s">
        <v>1159</v>
      </c>
      <c r="O37" s="4">
        <v>0</v>
      </c>
    </row>
    <row r="38" spans="1:15" x14ac:dyDescent="0.25">
      <c r="A38" s="59">
        <v>44906</v>
      </c>
      <c r="B38" s="4" t="s">
        <v>1388</v>
      </c>
      <c r="C38" s="4">
        <v>1.96</v>
      </c>
      <c r="D38" s="4">
        <v>2.82</v>
      </c>
      <c r="E38" s="4">
        <v>3.78</v>
      </c>
      <c r="F38" s="4">
        <v>2.62</v>
      </c>
      <c r="G38" s="4">
        <v>2.2200000000000002</v>
      </c>
      <c r="H38" s="4">
        <v>1.59</v>
      </c>
      <c r="I38" s="4">
        <v>1.97</v>
      </c>
      <c r="J38" s="12" t="s">
        <v>15</v>
      </c>
      <c r="L38" s="4" t="s">
        <v>25</v>
      </c>
      <c r="M38" s="4">
        <v>23</v>
      </c>
      <c r="N38" s="4" t="s">
        <v>222</v>
      </c>
      <c r="O38" s="4">
        <v>0</v>
      </c>
    </row>
    <row r="39" spans="1:15" x14ac:dyDescent="0.25">
      <c r="A39" s="59">
        <v>44906</v>
      </c>
      <c r="B39" s="4" t="s">
        <v>1389</v>
      </c>
      <c r="C39" s="4">
        <v>2.31</v>
      </c>
      <c r="D39" s="4">
        <v>2.94</v>
      </c>
      <c r="E39" s="4">
        <v>3.93</v>
      </c>
      <c r="F39" s="4">
        <v>2.56</v>
      </c>
      <c r="G39" s="4">
        <v>2.7</v>
      </c>
      <c r="H39" s="4">
        <v>1.51</v>
      </c>
      <c r="I39" s="4">
        <v>2.35</v>
      </c>
      <c r="J39" s="12" t="s">
        <v>15</v>
      </c>
      <c r="L39" s="4" t="s">
        <v>20</v>
      </c>
      <c r="M39" s="4">
        <v>32</v>
      </c>
      <c r="N39" s="4" t="s">
        <v>119</v>
      </c>
      <c r="O39" s="4">
        <v>1.94</v>
      </c>
    </row>
    <row r="40" spans="1:15" x14ac:dyDescent="0.25">
      <c r="A40" s="59">
        <v>44906</v>
      </c>
      <c r="B40" s="4" t="s">
        <v>1390</v>
      </c>
      <c r="C40" s="4">
        <v>1.88</v>
      </c>
      <c r="D40" s="4">
        <v>3.33</v>
      </c>
      <c r="E40" s="4">
        <v>5</v>
      </c>
      <c r="F40" s="4">
        <v>3.1</v>
      </c>
      <c r="G40" s="4">
        <v>2.21</v>
      </c>
      <c r="H40" s="4">
        <v>1.72</v>
      </c>
      <c r="I40" s="4">
        <v>1.93</v>
      </c>
      <c r="J40" s="12" t="s">
        <v>15</v>
      </c>
      <c r="L40" s="4" t="s">
        <v>316</v>
      </c>
      <c r="M40" s="4">
        <v>31</v>
      </c>
      <c r="N40" s="4" t="s">
        <v>102</v>
      </c>
      <c r="O40" s="4">
        <v>2.13</v>
      </c>
    </row>
    <row r="41" spans="1:15" x14ac:dyDescent="0.25">
      <c r="A41" s="59">
        <v>44906</v>
      </c>
      <c r="B41" s="4" t="s">
        <v>1391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12" t="s">
        <v>15</v>
      </c>
      <c r="L41" s="4" t="s">
        <v>21</v>
      </c>
      <c r="M41" s="4">
        <v>17</v>
      </c>
      <c r="N41" s="4" t="s">
        <v>222</v>
      </c>
      <c r="O41" s="4">
        <v>0</v>
      </c>
    </row>
    <row r="42" spans="1:15" x14ac:dyDescent="0.25">
      <c r="A42" s="59">
        <v>44906</v>
      </c>
      <c r="B42" s="4" t="s">
        <v>1392</v>
      </c>
      <c r="C42" s="4">
        <v>1.93</v>
      </c>
      <c r="D42" s="4">
        <v>3.39</v>
      </c>
      <c r="E42" s="4">
        <v>3.41</v>
      </c>
      <c r="F42" s="4">
        <v>404</v>
      </c>
      <c r="G42" s="4">
        <v>1.79</v>
      </c>
      <c r="H42" s="4">
        <v>1.96</v>
      </c>
      <c r="I42" s="4">
        <v>1.58</v>
      </c>
      <c r="J42" s="12" t="s">
        <v>15</v>
      </c>
      <c r="L42" s="4" t="s">
        <v>19</v>
      </c>
      <c r="M42" s="4">
        <v>41</v>
      </c>
      <c r="N42" s="4" t="s">
        <v>222</v>
      </c>
      <c r="O42" s="4">
        <v>0</v>
      </c>
    </row>
    <row r="43" spans="1:15" x14ac:dyDescent="0.25">
      <c r="A43" s="59">
        <v>44906</v>
      </c>
      <c r="B43" s="4" t="s">
        <v>1393</v>
      </c>
      <c r="C43" s="4">
        <v>2.33</v>
      </c>
      <c r="D43" s="4">
        <v>3.18</v>
      </c>
      <c r="E43" s="4">
        <v>2.77</v>
      </c>
      <c r="F43" s="4">
        <v>404</v>
      </c>
      <c r="G43" s="4">
        <v>2</v>
      </c>
      <c r="H43" s="4">
        <v>1.76</v>
      </c>
      <c r="I43" s="4">
        <v>1.75</v>
      </c>
      <c r="J43" s="12" t="s">
        <v>15</v>
      </c>
      <c r="L43" s="4" t="s">
        <v>25</v>
      </c>
      <c r="M43" s="4">
        <v>60</v>
      </c>
      <c r="N43" s="4" t="s">
        <v>1157</v>
      </c>
      <c r="O43" s="4">
        <v>0</v>
      </c>
    </row>
    <row r="44" spans="1:15" x14ac:dyDescent="0.25">
      <c r="A44" s="59">
        <v>44906</v>
      </c>
      <c r="B44" s="4" t="s">
        <v>1394</v>
      </c>
      <c r="C44" s="4">
        <v>2.23</v>
      </c>
      <c r="D44" s="4">
        <v>2.91</v>
      </c>
      <c r="E44" s="4">
        <v>3.2</v>
      </c>
      <c r="F44" s="4">
        <v>404</v>
      </c>
      <c r="G44" s="4">
        <v>2.15</v>
      </c>
      <c r="H44" s="4">
        <v>1.63</v>
      </c>
      <c r="I44" s="4">
        <v>1.9</v>
      </c>
      <c r="J44" s="12" t="s">
        <v>15</v>
      </c>
      <c r="L44" s="4" t="s">
        <v>19</v>
      </c>
      <c r="M44" s="4">
        <v>31</v>
      </c>
      <c r="N44" s="4" t="s">
        <v>1159</v>
      </c>
      <c r="O44" s="4">
        <v>0</v>
      </c>
    </row>
    <row r="45" spans="1:15" x14ac:dyDescent="0.25">
      <c r="A45" s="59">
        <v>44906</v>
      </c>
      <c r="B45" s="4" t="s">
        <v>1395</v>
      </c>
      <c r="C45" s="4">
        <v>1.68</v>
      </c>
      <c r="D45" s="4">
        <v>3.54</v>
      </c>
      <c r="E45" s="4">
        <v>4.25</v>
      </c>
      <c r="F45" s="4">
        <v>404</v>
      </c>
      <c r="G45" s="4">
        <v>1.81</v>
      </c>
      <c r="H45" s="4">
        <v>1.93</v>
      </c>
      <c r="I45" s="4">
        <v>1.6</v>
      </c>
      <c r="J45" s="12" t="s">
        <v>15</v>
      </c>
      <c r="L45" s="4" t="s">
        <v>20</v>
      </c>
      <c r="M45" s="4">
        <v>11</v>
      </c>
      <c r="N45" s="4" t="s">
        <v>222</v>
      </c>
      <c r="O45" s="4">
        <v>0</v>
      </c>
    </row>
    <row r="46" spans="1:15" x14ac:dyDescent="0.25">
      <c r="A46" s="59">
        <v>44906</v>
      </c>
      <c r="B46" s="4" t="s">
        <v>1396</v>
      </c>
      <c r="C46" s="4">
        <v>1.32</v>
      </c>
      <c r="D46" s="4">
        <v>4.0999999999999996</v>
      </c>
      <c r="E46" s="4" t="s">
        <v>1462</v>
      </c>
      <c r="F46" s="4">
        <v>404</v>
      </c>
      <c r="G46" s="4">
        <v>2.2200000000000002</v>
      </c>
      <c r="H46" s="4">
        <v>1.57</v>
      </c>
      <c r="I46" s="4">
        <v>1.97</v>
      </c>
      <c r="J46" s="12" t="s">
        <v>15</v>
      </c>
      <c r="L46" s="4" t="s">
        <v>24</v>
      </c>
      <c r="M46" s="4">
        <v>43</v>
      </c>
      <c r="N46" s="4" t="s">
        <v>222</v>
      </c>
      <c r="O46" s="4">
        <v>0</v>
      </c>
    </row>
    <row r="47" spans="1:15" x14ac:dyDescent="0.25">
      <c r="A47" s="59">
        <v>44906</v>
      </c>
      <c r="B47" s="4" t="s">
        <v>1397</v>
      </c>
      <c r="C47" s="4">
        <v>3.55</v>
      </c>
      <c r="D47" s="4">
        <v>3.48</v>
      </c>
      <c r="E47" s="4">
        <v>2.1800000000000002</v>
      </c>
      <c r="F47" s="4">
        <v>3.44</v>
      </c>
      <c r="G47" s="4">
        <v>2.08</v>
      </c>
      <c r="H47" s="4">
        <v>1.84</v>
      </c>
      <c r="I47" s="4">
        <v>1.81</v>
      </c>
      <c r="J47" s="12" t="s">
        <v>15</v>
      </c>
      <c r="L47" s="4" t="s">
        <v>27</v>
      </c>
      <c r="M47" s="4">
        <v>47</v>
      </c>
      <c r="N47" s="4" t="s">
        <v>60</v>
      </c>
      <c r="O47" s="4">
        <v>2.75</v>
      </c>
    </row>
    <row r="48" spans="1:15" x14ac:dyDescent="0.25">
      <c r="A48" s="59">
        <v>44906</v>
      </c>
      <c r="B48" s="4" t="s">
        <v>1398</v>
      </c>
      <c r="C48" s="4">
        <v>2.79</v>
      </c>
      <c r="D48" s="4">
        <v>3.14</v>
      </c>
      <c r="E48" s="4">
        <v>2.34</v>
      </c>
      <c r="F48" s="4">
        <v>404</v>
      </c>
      <c r="G48" s="4">
        <v>2.2200000000000002</v>
      </c>
      <c r="H48" s="4">
        <v>1.59</v>
      </c>
      <c r="I48" s="4">
        <v>1.97</v>
      </c>
      <c r="J48" s="12" t="s">
        <v>15</v>
      </c>
      <c r="L48" s="4" t="s">
        <v>26</v>
      </c>
      <c r="M48" s="4">
        <v>55</v>
      </c>
      <c r="N48" s="4" t="s">
        <v>1159</v>
      </c>
      <c r="O48" s="4">
        <v>0</v>
      </c>
    </row>
    <row r="49" spans="1:15" x14ac:dyDescent="0.25">
      <c r="A49" s="59">
        <v>44906</v>
      </c>
      <c r="B49" s="4" t="s">
        <v>1399</v>
      </c>
      <c r="C49" s="4">
        <v>2.0099999999999998</v>
      </c>
      <c r="D49" s="4">
        <v>3.17</v>
      </c>
      <c r="E49" s="4">
        <v>3.43</v>
      </c>
      <c r="F49" s="4">
        <v>404</v>
      </c>
      <c r="G49" s="4">
        <v>2.25</v>
      </c>
      <c r="H49" s="4">
        <v>1.58</v>
      </c>
      <c r="I49" s="4">
        <v>2</v>
      </c>
      <c r="J49" s="12" t="s">
        <v>15</v>
      </c>
      <c r="L49" s="4" t="s">
        <v>29</v>
      </c>
      <c r="M49" s="4">
        <v>35</v>
      </c>
      <c r="N49" s="4" t="s">
        <v>1159</v>
      </c>
      <c r="O49" s="4">
        <v>0</v>
      </c>
    </row>
    <row r="50" spans="1:15" x14ac:dyDescent="0.25">
      <c r="A50" s="59">
        <v>44906</v>
      </c>
      <c r="B50" s="4" t="s">
        <v>1400</v>
      </c>
      <c r="C50" s="4">
        <v>2.91</v>
      </c>
      <c r="D50" s="4">
        <v>3.27</v>
      </c>
      <c r="E50" s="4">
        <v>2.19</v>
      </c>
      <c r="F50" s="4">
        <v>404</v>
      </c>
      <c r="G50" s="4">
        <v>1.99</v>
      </c>
      <c r="H50" s="4">
        <v>1.76</v>
      </c>
      <c r="I50" s="4">
        <v>1.75</v>
      </c>
      <c r="J50" s="12" t="s">
        <v>15</v>
      </c>
      <c r="L50" s="4" t="s">
        <v>24</v>
      </c>
      <c r="M50" s="4">
        <v>51</v>
      </c>
      <c r="N50" s="4" t="s">
        <v>1157</v>
      </c>
      <c r="O50" s="4">
        <v>0</v>
      </c>
    </row>
    <row r="51" spans="1:15" x14ac:dyDescent="0.25">
      <c r="A51" s="59">
        <v>44907</v>
      </c>
      <c r="B51" s="4" t="s">
        <v>1401</v>
      </c>
      <c r="C51" s="4">
        <v>3.04</v>
      </c>
      <c r="D51" s="4">
        <v>3.01</v>
      </c>
      <c r="E51" s="4">
        <v>2.73</v>
      </c>
      <c r="F51" s="4">
        <v>2.85</v>
      </c>
      <c r="G51" s="4">
        <v>2.4</v>
      </c>
      <c r="H51" s="4">
        <v>1.62</v>
      </c>
      <c r="I51" s="4">
        <v>2.1</v>
      </c>
      <c r="J51" s="12" t="s">
        <v>15</v>
      </c>
      <c r="L51" s="4" t="s">
        <v>23</v>
      </c>
      <c r="M51" s="4">
        <v>63</v>
      </c>
      <c r="N51" s="4" t="s">
        <v>119</v>
      </c>
      <c r="O51" s="4">
        <v>2</v>
      </c>
    </row>
    <row r="52" spans="1:15" x14ac:dyDescent="0.25">
      <c r="A52" s="59">
        <v>44912</v>
      </c>
      <c r="B52" s="4" t="s">
        <v>1402</v>
      </c>
      <c r="C52" s="4">
        <v>404</v>
      </c>
      <c r="D52" s="4">
        <v>404</v>
      </c>
      <c r="E52" s="4">
        <v>404</v>
      </c>
      <c r="F52" s="4">
        <v>404</v>
      </c>
      <c r="G52" s="4">
        <v>404</v>
      </c>
      <c r="H52" s="4">
        <v>404</v>
      </c>
      <c r="I52" s="4">
        <v>404</v>
      </c>
      <c r="J52" s="12" t="s">
        <v>15</v>
      </c>
      <c r="L52" s="4">
        <v>404</v>
      </c>
      <c r="M52" s="4">
        <v>65</v>
      </c>
      <c r="N52" s="4" t="s">
        <v>105</v>
      </c>
      <c r="O52" s="4">
        <v>2.25</v>
      </c>
    </row>
    <row r="53" spans="1:15" x14ac:dyDescent="0.25">
      <c r="A53" s="59">
        <v>44912</v>
      </c>
      <c r="B53" s="4" t="s">
        <v>1403</v>
      </c>
      <c r="C53" s="4">
        <v>1.99</v>
      </c>
      <c r="D53" s="4">
        <v>3.66</v>
      </c>
      <c r="E53" s="4">
        <v>3.97</v>
      </c>
      <c r="F53" s="4">
        <v>3.72</v>
      </c>
      <c r="G53" s="4">
        <v>1.92</v>
      </c>
      <c r="H53" s="4">
        <v>1.95</v>
      </c>
      <c r="I53" s="4">
        <v>1.68</v>
      </c>
      <c r="J53" s="12" t="s">
        <v>15</v>
      </c>
      <c r="L53" s="4" t="s">
        <v>22</v>
      </c>
      <c r="M53" s="4">
        <v>44</v>
      </c>
      <c r="N53" s="4" t="s">
        <v>66</v>
      </c>
      <c r="O53" s="4">
        <v>2.6</v>
      </c>
    </row>
    <row r="54" spans="1:15" x14ac:dyDescent="0.25">
      <c r="A54" s="59">
        <v>44912</v>
      </c>
      <c r="B54" s="4" t="s">
        <v>1404</v>
      </c>
      <c r="C54" s="4">
        <v>2.75</v>
      </c>
      <c r="D54" s="4">
        <v>2.86</v>
      </c>
      <c r="E54" s="4">
        <v>2.7</v>
      </c>
      <c r="F54" s="4">
        <v>2.72</v>
      </c>
      <c r="G54" s="4">
        <v>2.0099999999999998</v>
      </c>
      <c r="H54" s="4">
        <v>1.76</v>
      </c>
      <c r="I54" s="4">
        <v>1.78</v>
      </c>
      <c r="J54" s="12" t="s">
        <v>15</v>
      </c>
      <c r="L54" s="4" t="s">
        <v>310</v>
      </c>
      <c r="M54" s="4">
        <v>65</v>
      </c>
      <c r="N54" s="4" t="s">
        <v>235</v>
      </c>
      <c r="O54" s="4">
        <v>0</v>
      </c>
    </row>
    <row r="55" spans="1:15" x14ac:dyDescent="0.25">
      <c r="A55" s="59">
        <v>44912</v>
      </c>
      <c r="B55" s="4" t="s">
        <v>1405</v>
      </c>
      <c r="C55" s="4">
        <v>3.62</v>
      </c>
      <c r="D55" s="4">
        <v>3.27</v>
      </c>
      <c r="E55" s="4">
        <v>2.2400000000000002</v>
      </c>
      <c r="F55" s="4">
        <v>2.83</v>
      </c>
      <c r="G55" s="4">
        <v>2.4</v>
      </c>
      <c r="H55" s="4">
        <v>1.63</v>
      </c>
      <c r="I55" s="4">
        <v>2.11</v>
      </c>
      <c r="J55" s="12" t="s">
        <v>15</v>
      </c>
      <c r="L55" s="4" t="s">
        <v>23</v>
      </c>
      <c r="M55" s="4">
        <v>65</v>
      </c>
      <c r="N55" s="4" t="s">
        <v>60</v>
      </c>
      <c r="O55" s="4">
        <v>1.96</v>
      </c>
    </row>
    <row r="56" spans="1:15" x14ac:dyDescent="0.25">
      <c r="A56" s="59">
        <v>44912</v>
      </c>
      <c r="B56" s="4" t="s">
        <v>1406</v>
      </c>
      <c r="C56" s="4">
        <v>404</v>
      </c>
      <c r="D56" s="4">
        <v>404</v>
      </c>
      <c r="E56" s="4">
        <v>404</v>
      </c>
      <c r="F56" s="4">
        <v>404</v>
      </c>
      <c r="G56" s="4">
        <v>404</v>
      </c>
      <c r="H56" s="4">
        <v>404</v>
      </c>
      <c r="I56" s="4">
        <v>404</v>
      </c>
      <c r="J56" s="12" t="s">
        <v>15</v>
      </c>
      <c r="L56" s="4">
        <v>404</v>
      </c>
      <c r="M56" s="4">
        <v>22</v>
      </c>
      <c r="N56" s="4" t="s">
        <v>58</v>
      </c>
      <c r="O56" s="4">
        <v>2.5499999999999998</v>
      </c>
    </row>
    <row r="57" spans="1:15" x14ac:dyDescent="0.25">
      <c r="A57" s="59">
        <v>44912</v>
      </c>
      <c r="B57" s="37" t="s">
        <v>1407</v>
      </c>
      <c r="C57" s="4">
        <v>2.08</v>
      </c>
      <c r="D57" s="4">
        <v>3.35</v>
      </c>
      <c r="E57" s="4">
        <v>3.93</v>
      </c>
      <c r="F57" s="4">
        <v>2.91</v>
      </c>
      <c r="G57" s="4">
        <v>2.2799999999999998</v>
      </c>
      <c r="H57" s="4">
        <v>1.67</v>
      </c>
      <c r="I57" s="4">
        <v>2</v>
      </c>
      <c r="J57" s="12" t="s">
        <v>15</v>
      </c>
      <c r="L57" s="4" t="s">
        <v>25</v>
      </c>
      <c r="M57" s="4">
        <v>17</v>
      </c>
      <c r="N57" s="4" t="s">
        <v>105</v>
      </c>
      <c r="O57" s="4">
        <v>2.75</v>
      </c>
    </row>
    <row r="58" spans="1:15" x14ac:dyDescent="0.25">
      <c r="A58" s="59">
        <v>44912</v>
      </c>
      <c r="B58" s="4" t="s">
        <v>1408</v>
      </c>
      <c r="C58" s="4">
        <v>404</v>
      </c>
      <c r="D58" s="4">
        <v>404</v>
      </c>
      <c r="E58" s="4">
        <v>404</v>
      </c>
      <c r="F58" s="4">
        <v>404</v>
      </c>
      <c r="G58" s="4">
        <v>404</v>
      </c>
      <c r="H58" s="4">
        <v>404</v>
      </c>
      <c r="I58" s="4">
        <v>404</v>
      </c>
      <c r="J58" s="12" t="s">
        <v>15</v>
      </c>
      <c r="L58" s="4">
        <v>404</v>
      </c>
      <c r="M58" s="4">
        <v>55</v>
      </c>
      <c r="N58" s="4" t="s">
        <v>58</v>
      </c>
      <c r="O58" s="4">
        <v>2.2999999999999998</v>
      </c>
    </row>
    <row r="59" spans="1:15" x14ac:dyDescent="0.25">
      <c r="A59" s="59">
        <v>44912</v>
      </c>
      <c r="B59" s="4" t="s">
        <v>1409</v>
      </c>
      <c r="C59" s="4">
        <v>1.4</v>
      </c>
      <c r="D59" s="4">
        <v>4.8899999999999997</v>
      </c>
      <c r="E59" s="4">
        <v>8.86</v>
      </c>
      <c r="F59" s="4">
        <v>3.94</v>
      </c>
      <c r="G59" s="4">
        <v>1.85</v>
      </c>
      <c r="H59" s="4">
        <v>2.0699999999999998</v>
      </c>
      <c r="I59" s="4">
        <v>1.63</v>
      </c>
      <c r="J59" s="12" t="s">
        <v>15</v>
      </c>
      <c r="L59" s="4" t="s">
        <v>24</v>
      </c>
      <c r="M59" s="4">
        <v>39</v>
      </c>
      <c r="N59" s="4" t="s">
        <v>60</v>
      </c>
      <c r="O59" s="4">
        <v>2.2799999999999998</v>
      </c>
    </row>
    <row r="60" spans="1:15" x14ac:dyDescent="0.25">
      <c r="A60" s="59">
        <v>44913</v>
      </c>
      <c r="B60" s="4" t="s">
        <v>1410</v>
      </c>
      <c r="C60" s="4">
        <v>3.58</v>
      </c>
      <c r="D60" s="4">
        <v>3.02</v>
      </c>
      <c r="E60" s="4">
        <v>2.4</v>
      </c>
      <c r="F60" s="4">
        <v>2.71</v>
      </c>
      <c r="G60" s="4">
        <v>2.57</v>
      </c>
      <c r="H60" s="4">
        <v>1.55</v>
      </c>
      <c r="I60" s="4">
        <v>2.23</v>
      </c>
      <c r="J60" s="12" t="s">
        <v>15</v>
      </c>
      <c r="L60" s="4" t="s">
        <v>311</v>
      </c>
      <c r="M60" s="4">
        <v>33</v>
      </c>
      <c r="N60" s="4" t="s">
        <v>102</v>
      </c>
      <c r="O60" s="4">
        <v>2.57</v>
      </c>
    </row>
    <row r="61" spans="1:15" x14ac:dyDescent="0.25">
      <c r="A61" s="59">
        <v>44913</v>
      </c>
      <c r="B61" s="4" t="s">
        <v>1411</v>
      </c>
      <c r="C61" s="4">
        <v>3.15</v>
      </c>
      <c r="D61" s="4">
        <v>3.18</v>
      </c>
      <c r="E61" s="4">
        <v>2.5099999999999998</v>
      </c>
      <c r="F61" s="4">
        <v>3.33</v>
      </c>
      <c r="G61" s="4">
        <v>2.11</v>
      </c>
      <c r="H61" s="4">
        <v>1.79</v>
      </c>
      <c r="I61" s="4">
        <v>1.85</v>
      </c>
      <c r="J61" s="12" t="s">
        <v>15</v>
      </c>
      <c r="L61" s="4" t="s">
        <v>25</v>
      </c>
      <c r="M61" s="4">
        <v>47</v>
      </c>
      <c r="N61" s="4" t="s">
        <v>119</v>
      </c>
      <c r="O61" s="4">
        <v>2.0099999999999998</v>
      </c>
    </row>
    <row r="62" spans="1:15" x14ac:dyDescent="0.25">
      <c r="A62" s="59">
        <v>44913</v>
      </c>
      <c r="B62" s="4" t="s">
        <v>1412</v>
      </c>
      <c r="C62" s="4">
        <v>1.72</v>
      </c>
      <c r="D62" s="4">
        <v>3.6</v>
      </c>
      <c r="E62" s="4">
        <v>5.77</v>
      </c>
      <c r="F62" s="4">
        <v>3.31</v>
      </c>
      <c r="G62" s="4">
        <v>2.14</v>
      </c>
      <c r="H62" s="4">
        <v>1.77</v>
      </c>
      <c r="I62" s="4">
        <v>1.87</v>
      </c>
      <c r="J62" s="12" t="s">
        <v>15</v>
      </c>
      <c r="L62" s="4" t="s">
        <v>28</v>
      </c>
      <c r="M62" s="4">
        <v>72</v>
      </c>
      <c r="N62" s="4" t="s">
        <v>119</v>
      </c>
      <c r="O62" s="4">
        <v>2.34</v>
      </c>
    </row>
    <row r="63" spans="1:15" x14ac:dyDescent="0.25">
      <c r="A63" s="59">
        <v>44914</v>
      </c>
      <c r="B63" s="4" t="s">
        <v>1413</v>
      </c>
      <c r="C63" s="4">
        <v>2.34</v>
      </c>
      <c r="D63" s="4">
        <v>2.64</v>
      </c>
      <c r="E63" s="4">
        <v>3.59</v>
      </c>
      <c r="F63" s="4">
        <v>2.34</v>
      </c>
      <c r="G63" s="4">
        <v>2.6</v>
      </c>
      <c r="H63" s="4">
        <v>1.45</v>
      </c>
      <c r="I63" s="4">
        <v>2.31</v>
      </c>
      <c r="J63" s="12" t="s">
        <v>15</v>
      </c>
      <c r="L63" s="4" t="s">
        <v>766</v>
      </c>
      <c r="M63" s="4">
        <v>57</v>
      </c>
      <c r="N63" s="4" t="s">
        <v>235</v>
      </c>
      <c r="O63" s="4">
        <v>0</v>
      </c>
    </row>
    <row r="64" spans="1:15" x14ac:dyDescent="0.25">
      <c r="A64" s="102">
        <v>44915</v>
      </c>
      <c r="B64" s="37" t="s">
        <v>1407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12" t="s">
        <v>15</v>
      </c>
      <c r="L64" s="4" t="s">
        <v>25</v>
      </c>
      <c r="M64" s="4">
        <v>17</v>
      </c>
      <c r="N64" s="4" t="s">
        <v>58</v>
      </c>
      <c r="O64" s="4">
        <v>2.75</v>
      </c>
    </row>
    <row r="65" spans="1:15" x14ac:dyDescent="0.25">
      <c r="A65" s="59">
        <v>44916</v>
      </c>
      <c r="B65" s="4" t="s">
        <v>1414</v>
      </c>
      <c r="C65" s="4">
        <v>2.48</v>
      </c>
      <c r="D65" s="4">
        <v>3.24</v>
      </c>
      <c r="E65" s="4">
        <v>2.54</v>
      </c>
      <c r="F65" s="4">
        <v>404</v>
      </c>
      <c r="G65" s="4">
        <v>1.88</v>
      </c>
      <c r="H65" s="4">
        <v>1.85</v>
      </c>
      <c r="I65" s="4">
        <v>1.65</v>
      </c>
      <c r="J65" s="12" t="s">
        <v>15</v>
      </c>
      <c r="L65" s="4" t="s">
        <v>19</v>
      </c>
      <c r="M65" s="4">
        <v>31</v>
      </c>
      <c r="N65" s="4" t="s">
        <v>1110</v>
      </c>
      <c r="O65" s="4">
        <v>0</v>
      </c>
    </row>
    <row r="66" spans="1:15" x14ac:dyDescent="0.25">
      <c r="A66" s="59">
        <v>44916</v>
      </c>
      <c r="B66" s="4" t="s">
        <v>1415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12" t="s">
        <v>15</v>
      </c>
      <c r="L66" s="4" t="s">
        <v>28</v>
      </c>
      <c r="M66" s="4">
        <v>16</v>
      </c>
      <c r="N66" s="4" t="s">
        <v>222</v>
      </c>
      <c r="O66" s="4">
        <v>0</v>
      </c>
    </row>
    <row r="67" spans="1:15" x14ac:dyDescent="0.25">
      <c r="A67" s="59">
        <v>44916</v>
      </c>
      <c r="B67" s="4" t="s">
        <v>1416</v>
      </c>
      <c r="C67" s="4">
        <v>1.88</v>
      </c>
      <c r="D67" s="4">
        <v>3.03</v>
      </c>
      <c r="E67" s="4">
        <v>4.07</v>
      </c>
      <c r="F67" s="4">
        <v>2.46</v>
      </c>
      <c r="G67" s="4">
        <v>2.4500000000000002</v>
      </c>
      <c r="H67" s="4">
        <v>1.47</v>
      </c>
      <c r="I67" s="4">
        <v>2.17</v>
      </c>
      <c r="J67" s="12" t="s">
        <v>15</v>
      </c>
      <c r="L67" s="4" t="s">
        <v>21</v>
      </c>
      <c r="M67" s="4">
        <v>55</v>
      </c>
      <c r="N67" s="4" t="s">
        <v>1157</v>
      </c>
      <c r="O67" s="4">
        <v>0</v>
      </c>
    </row>
    <row r="68" spans="1:15" x14ac:dyDescent="0.25">
      <c r="A68" s="59">
        <v>44916</v>
      </c>
      <c r="B68" s="4" t="s">
        <v>1417</v>
      </c>
      <c r="C68" s="4">
        <v>3.24</v>
      </c>
      <c r="D68" s="4">
        <v>3.44</v>
      </c>
      <c r="E68" s="4">
        <v>2.34</v>
      </c>
      <c r="F68" s="4">
        <v>3.4</v>
      </c>
      <c r="G68" s="4">
        <v>2.08</v>
      </c>
      <c r="H68" s="4">
        <v>1.84</v>
      </c>
      <c r="I68" s="4">
        <v>1.81</v>
      </c>
      <c r="J68" s="12" t="s">
        <v>15</v>
      </c>
      <c r="L68" s="4" t="s">
        <v>20</v>
      </c>
      <c r="M68" s="4">
        <v>28</v>
      </c>
      <c r="N68" s="4" t="s">
        <v>92</v>
      </c>
      <c r="O68" s="4">
        <v>2.25</v>
      </c>
    </row>
    <row r="69" spans="1:15" x14ac:dyDescent="0.25">
      <c r="A69" s="59">
        <v>44916</v>
      </c>
      <c r="B69" s="4" t="s">
        <v>1418</v>
      </c>
      <c r="C69" s="4">
        <v>3.26</v>
      </c>
      <c r="D69" s="4">
        <v>3.36</v>
      </c>
      <c r="E69" s="4">
        <v>1.99</v>
      </c>
      <c r="F69" s="4">
        <v>404</v>
      </c>
      <c r="G69" s="4">
        <v>1.85</v>
      </c>
      <c r="H69" s="4">
        <v>1.88</v>
      </c>
      <c r="I69" s="4">
        <v>1.63</v>
      </c>
      <c r="J69" s="12" t="s">
        <v>15</v>
      </c>
      <c r="L69" s="4" t="s">
        <v>25</v>
      </c>
      <c r="M69" s="4">
        <v>31</v>
      </c>
      <c r="N69" s="4" t="s">
        <v>1110</v>
      </c>
      <c r="O69" s="4">
        <v>0</v>
      </c>
    </row>
    <row r="70" spans="1:15" x14ac:dyDescent="0.25">
      <c r="A70" s="59">
        <v>44916</v>
      </c>
      <c r="B70" s="4" t="s">
        <v>1419</v>
      </c>
      <c r="C70" s="4">
        <v>2.64</v>
      </c>
      <c r="D70" s="4">
        <v>3.01</v>
      </c>
      <c r="E70" s="4">
        <v>2.54</v>
      </c>
      <c r="F70" s="4">
        <v>404</v>
      </c>
      <c r="G70" s="4">
        <v>2.0499999999999998</v>
      </c>
      <c r="H70" s="4">
        <v>1.69</v>
      </c>
      <c r="I70" s="4">
        <v>1.82</v>
      </c>
      <c r="J70" s="12" t="s">
        <v>15</v>
      </c>
      <c r="L70" s="4" t="s">
        <v>21</v>
      </c>
      <c r="M70" s="4">
        <v>16</v>
      </c>
      <c r="N70" s="4" t="s">
        <v>222</v>
      </c>
      <c r="O70" s="4">
        <v>0</v>
      </c>
    </row>
    <row r="71" spans="1:15" x14ac:dyDescent="0.25">
      <c r="A71" s="59">
        <v>44916</v>
      </c>
      <c r="B71" s="4" t="s">
        <v>1420</v>
      </c>
      <c r="C71" s="4">
        <v>404</v>
      </c>
      <c r="D71" s="4">
        <v>404</v>
      </c>
      <c r="E71" s="4">
        <v>404</v>
      </c>
      <c r="F71" s="4">
        <v>404</v>
      </c>
      <c r="G71" s="4">
        <v>404</v>
      </c>
      <c r="H71" s="4">
        <v>404</v>
      </c>
      <c r="I71" s="4">
        <v>404</v>
      </c>
      <c r="J71" s="12" t="s">
        <v>15</v>
      </c>
      <c r="L71" s="4">
        <v>404</v>
      </c>
      <c r="M71" s="4">
        <v>45</v>
      </c>
      <c r="N71" s="4" t="s">
        <v>222</v>
      </c>
      <c r="O71" s="4">
        <v>0</v>
      </c>
    </row>
    <row r="72" spans="1:15" x14ac:dyDescent="0.25">
      <c r="A72" s="59">
        <v>44916</v>
      </c>
      <c r="B72" s="4" t="s">
        <v>1421</v>
      </c>
      <c r="C72" s="4">
        <v>2</v>
      </c>
      <c r="D72" s="4">
        <v>3.13</v>
      </c>
      <c r="E72" s="4">
        <v>3.51</v>
      </c>
      <c r="F72" s="4">
        <v>404</v>
      </c>
      <c r="G72" s="4">
        <v>2.0699999999999998</v>
      </c>
      <c r="H72" s="4">
        <v>1.68</v>
      </c>
      <c r="I72" s="4">
        <v>1.83</v>
      </c>
      <c r="J72" s="12" t="s">
        <v>15</v>
      </c>
      <c r="L72" s="4" t="s">
        <v>29</v>
      </c>
      <c r="M72" s="4">
        <v>15</v>
      </c>
      <c r="N72" s="4" t="s">
        <v>1110</v>
      </c>
      <c r="O72" s="4">
        <v>0</v>
      </c>
    </row>
    <row r="73" spans="1:15" x14ac:dyDescent="0.25">
      <c r="A73" s="59">
        <v>44916</v>
      </c>
      <c r="B73" s="4" t="s">
        <v>1422</v>
      </c>
      <c r="C73" s="4">
        <v>2.5499999999999998</v>
      </c>
      <c r="D73" s="4">
        <v>2.81</v>
      </c>
      <c r="E73" s="4">
        <v>2.8</v>
      </c>
      <c r="F73" s="4">
        <v>2.38</v>
      </c>
      <c r="G73" s="4">
        <v>2.5099999999999998</v>
      </c>
      <c r="H73" s="4">
        <v>1.45</v>
      </c>
      <c r="I73" s="4">
        <v>2.23</v>
      </c>
      <c r="J73" s="12" t="s">
        <v>15</v>
      </c>
      <c r="L73" s="4" t="s">
        <v>21</v>
      </c>
      <c r="M73" s="4">
        <v>35</v>
      </c>
      <c r="N73" s="4" t="s">
        <v>1159</v>
      </c>
      <c r="O73" s="4">
        <v>0</v>
      </c>
    </row>
    <row r="74" spans="1:15" x14ac:dyDescent="0.25">
      <c r="A74" s="59">
        <v>44916</v>
      </c>
      <c r="B74" s="4" t="s">
        <v>1423</v>
      </c>
      <c r="C74" s="4">
        <v>2.21</v>
      </c>
      <c r="D74" s="4">
        <v>3.43</v>
      </c>
      <c r="E74" s="4">
        <v>2.78</v>
      </c>
      <c r="F74" s="4">
        <v>404</v>
      </c>
      <c r="G74" s="4">
        <v>1.82</v>
      </c>
      <c r="H74" s="4">
        <v>1.93</v>
      </c>
      <c r="I74" s="4">
        <v>1.6</v>
      </c>
      <c r="J74" s="12" t="s">
        <v>15</v>
      </c>
      <c r="L74" s="4" t="s">
        <v>21</v>
      </c>
      <c r="M74" s="4">
        <v>58</v>
      </c>
      <c r="N74" s="4" t="s">
        <v>1157</v>
      </c>
      <c r="O74" s="4">
        <v>0</v>
      </c>
    </row>
    <row r="75" spans="1:15" x14ac:dyDescent="0.25">
      <c r="A75" s="59">
        <v>44918</v>
      </c>
      <c r="B75" s="4" t="s">
        <v>1424</v>
      </c>
      <c r="C75" s="4">
        <v>3.03</v>
      </c>
      <c r="D75" s="4">
        <v>2.85</v>
      </c>
      <c r="E75" s="4">
        <v>2.4700000000000002</v>
      </c>
      <c r="F75" s="4">
        <v>2.58</v>
      </c>
      <c r="G75" s="4">
        <v>2.21</v>
      </c>
      <c r="H75" s="4">
        <v>1.63</v>
      </c>
      <c r="I75" s="4">
        <v>1.94</v>
      </c>
      <c r="J75" s="12" t="s">
        <v>15</v>
      </c>
      <c r="L75" s="4" t="s">
        <v>310</v>
      </c>
      <c r="M75" s="4">
        <v>57</v>
      </c>
      <c r="N75" s="4" t="s">
        <v>235</v>
      </c>
      <c r="O75" s="4">
        <v>0</v>
      </c>
    </row>
    <row r="76" spans="1:15" x14ac:dyDescent="0.25">
      <c r="A76" s="59">
        <v>44921</v>
      </c>
      <c r="B76" s="4" t="s">
        <v>1425</v>
      </c>
      <c r="C76" s="4">
        <v>3.21</v>
      </c>
      <c r="D76" s="4">
        <v>3.29</v>
      </c>
      <c r="E76" s="4">
        <v>2.39</v>
      </c>
      <c r="F76" s="4">
        <v>3.29</v>
      </c>
      <c r="G76" s="4">
        <v>2.08</v>
      </c>
      <c r="H76" s="4">
        <v>1.79</v>
      </c>
      <c r="I76" s="4">
        <v>1.83</v>
      </c>
      <c r="J76" s="12" t="s">
        <v>15</v>
      </c>
      <c r="L76" s="4" t="s">
        <v>25</v>
      </c>
      <c r="M76" s="4">
        <v>26</v>
      </c>
      <c r="N76" s="4" t="s">
        <v>98</v>
      </c>
      <c r="O76" s="4">
        <v>0</v>
      </c>
    </row>
    <row r="77" spans="1:15" x14ac:dyDescent="0.25">
      <c r="A77" s="59">
        <v>44921</v>
      </c>
      <c r="B77" s="4" t="s">
        <v>1426</v>
      </c>
      <c r="C77" s="4">
        <v>3.22</v>
      </c>
      <c r="D77" s="4">
        <v>3</v>
      </c>
      <c r="E77" s="4">
        <v>2.61</v>
      </c>
      <c r="F77" s="4">
        <v>2.77</v>
      </c>
      <c r="G77" s="4">
        <v>2.4700000000000002</v>
      </c>
      <c r="H77" s="4">
        <v>1.59</v>
      </c>
      <c r="I77" s="4">
        <v>2.15</v>
      </c>
      <c r="J77" s="12" t="s">
        <v>15</v>
      </c>
      <c r="L77" s="4" t="s">
        <v>19</v>
      </c>
      <c r="M77" s="4">
        <v>22</v>
      </c>
      <c r="N77" s="4" t="s">
        <v>119</v>
      </c>
      <c r="O77" s="4">
        <v>2.5099999999999998</v>
      </c>
    </row>
    <row r="78" spans="1:15" x14ac:dyDescent="0.25">
      <c r="A78" s="59">
        <v>44921</v>
      </c>
      <c r="B78" s="4" t="s">
        <v>1427</v>
      </c>
      <c r="C78" s="4">
        <v>2.35</v>
      </c>
      <c r="D78" s="4">
        <v>3.13</v>
      </c>
      <c r="E78" s="4">
        <v>3.54</v>
      </c>
      <c r="F78" s="4">
        <v>3.02</v>
      </c>
      <c r="G78" s="4">
        <v>2.2599999999999998</v>
      </c>
      <c r="H78" s="4">
        <v>1.69</v>
      </c>
      <c r="I78" s="4">
        <v>1.98</v>
      </c>
      <c r="J78" s="12" t="s">
        <v>15</v>
      </c>
      <c r="L78" s="4" t="s">
        <v>21</v>
      </c>
      <c r="M78" s="4">
        <v>66</v>
      </c>
      <c r="N78" s="4" t="s">
        <v>119</v>
      </c>
      <c r="O78" s="4">
        <v>2.19</v>
      </c>
    </row>
    <row r="79" spans="1:15" x14ac:dyDescent="0.25">
      <c r="A79" s="59">
        <v>44921</v>
      </c>
      <c r="B79" s="4" t="s">
        <v>1428</v>
      </c>
      <c r="C79" s="4">
        <v>2.34</v>
      </c>
      <c r="D79" s="4">
        <v>3.39</v>
      </c>
      <c r="E79" s="4">
        <v>3.22</v>
      </c>
      <c r="F79" s="4">
        <v>3.3</v>
      </c>
      <c r="G79" s="4">
        <v>2.09</v>
      </c>
      <c r="H79" s="4">
        <v>1.79</v>
      </c>
      <c r="I79" s="4">
        <v>1.84</v>
      </c>
      <c r="J79" s="12" t="s">
        <v>15</v>
      </c>
      <c r="L79" s="4" t="s">
        <v>24</v>
      </c>
      <c r="M79" s="4">
        <v>43</v>
      </c>
      <c r="N79" s="4" t="s">
        <v>66</v>
      </c>
      <c r="O79" s="4">
        <v>2.62</v>
      </c>
    </row>
    <row r="80" spans="1:15" x14ac:dyDescent="0.25">
      <c r="A80" s="59">
        <v>44921</v>
      </c>
      <c r="B80" s="4" t="s">
        <v>1429</v>
      </c>
      <c r="C80" s="4">
        <v>2.54</v>
      </c>
      <c r="D80" s="4">
        <v>3.27</v>
      </c>
      <c r="E80" s="4">
        <v>3.01</v>
      </c>
      <c r="F80" s="4">
        <v>3.31</v>
      </c>
      <c r="G80" s="4">
        <v>2.11</v>
      </c>
      <c r="H80" s="4">
        <v>1.77</v>
      </c>
      <c r="I80" s="4">
        <v>1.85</v>
      </c>
      <c r="J80" s="12" t="s">
        <v>15</v>
      </c>
      <c r="L80" s="4" t="s">
        <v>20</v>
      </c>
      <c r="M80" s="4">
        <v>32</v>
      </c>
      <c r="N80" s="4" t="s">
        <v>58</v>
      </c>
      <c r="O80" s="4">
        <v>2.4</v>
      </c>
    </row>
    <row r="81" spans="1:15" x14ac:dyDescent="0.25">
      <c r="A81" s="59">
        <v>44921</v>
      </c>
      <c r="B81" s="4" t="s">
        <v>1430</v>
      </c>
      <c r="C81" s="4">
        <v>1.57</v>
      </c>
      <c r="D81" s="4">
        <v>4.2699999999999996</v>
      </c>
      <c r="E81" s="4">
        <v>6.03</v>
      </c>
      <c r="F81" s="4">
        <v>3.88</v>
      </c>
      <c r="G81" s="4">
        <v>1.85</v>
      </c>
      <c r="H81" s="4">
        <v>2.0299999999999998</v>
      </c>
      <c r="I81" s="4">
        <v>1.63</v>
      </c>
      <c r="J81" s="12" t="s">
        <v>15</v>
      </c>
      <c r="L81" s="4" t="s">
        <v>24</v>
      </c>
      <c r="M81" s="4">
        <v>18</v>
      </c>
      <c r="N81" s="4" t="s">
        <v>66</v>
      </c>
      <c r="O81" s="4">
        <v>2.37</v>
      </c>
    </row>
    <row r="82" spans="1:15" x14ac:dyDescent="0.25">
      <c r="A82" s="59">
        <v>44921</v>
      </c>
      <c r="B82" s="4" t="s">
        <v>1431</v>
      </c>
      <c r="C82" s="4">
        <v>2.64</v>
      </c>
      <c r="D82" s="4">
        <v>3.34</v>
      </c>
      <c r="E82" s="4">
        <v>2.87</v>
      </c>
      <c r="F82" s="4">
        <v>3.22</v>
      </c>
      <c r="G82" s="4">
        <v>2.14</v>
      </c>
      <c r="H82" s="4">
        <v>1.78</v>
      </c>
      <c r="I82" s="4">
        <v>1.88</v>
      </c>
      <c r="J82" s="12" t="s">
        <v>15</v>
      </c>
      <c r="L82" s="4" t="s">
        <v>25</v>
      </c>
      <c r="M82" s="4">
        <v>30</v>
      </c>
      <c r="N82" s="4" t="s">
        <v>60</v>
      </c>
      <c r="O82" s="4">
        <v>2.23</v>
      </c>
    </row>
    <row r="83" spans="1:15" x14ac:dyDescent="0.25">
      <c r="A83" s="59">
        <v>44921</v>
      </c>
      <c r="B83" s="4" t="s">
        <v>1432</v>
      </c>
      <c r="C83" s="4">
        <v>1.61</v>
      </c>
      <c r="D83" s="4">
        <v>3.98</v>
      </c>
      <c r="E83" s="4">
        <v>6.22</v>
      </c>
      <c r="F83" s="4">
        <v>3.24</v>
      </c>
      <c r="G83" s="4">
        <v>2.14</v>
      </c>
      <c r="H83" s="4">
        <v>1.78</v>
      </c>
      <c r="I83" s="4">
        <v>1.88</v>
      </c>
      <c r="J83" s="12" t="s">
        <v>15</v>
      </c>
      <c r="L83" s="4" t="s">
        <v>437</v>
      </c>
      <c r="M83" s="4">
        <v>29</v>
      </c>
      <c r="N83" s="4" t="s">
        <v>92</v>
      </c>
      <c r="O83" s="4">
        <v>2.37</v>
      </c>
    </row>
    <row r="84" spans="1:15" x14ac:dyDescent="0.25">
      <c r="A84" s="59">
        <v>44921</v>
      </c>
      <c r="B84" s="4" t="s">
        <v>1433</v>
      </c>
      <c r="C84" s="4">
        <v>2.79</v>
      </c>
      <c r="D84" s="4">
        <v>3.18</v>
      </c>
      <c r="E84" s="4">
        <v>2.78</v>
      </c>
      <c r="F84" s="4">
        <v>3.23</v>
      </c>
      <c r="G84" s="4">
        <v>2.12</v>
      </c>
      <c r="H84" s="4">
        <v>1.76</v>
      </c>
      <c r="I84" s="4">
        <v>1.86</v>
      </c>
      <c r="J84" s="12" t="s">
        <v>15</v>
      </c>
      <c r="L84" s="4" t="s">
        <v>28</v>
      </c>
      <c r="M84" s="4">
        <v>41</v>
      </c>
      <c r="N84" s="4" t="s">
        <v>98</v>
      </c>
      <c r="O84" s="4">
        <v>0</v>
      </c>
    </row>
    <row r="85" spans="1:15" x14ac:dyDescent="0.25">
      <c r="A85" s="59">
        <v>44921</v>
      </c>
      <c r="B85" s="4" t="s">
        <v>1434</v>
      </c>
      <c r="C85" s="4">
        <v>1.65</v>
      </c>
      <c r="D85" s="4">
        <v>3.74</v>
      </c>
      <c r="E85" s="4">
        <v>6.14</v>
      </c>
      <c r="F85" s="4">
        <v>3.19</v>
      </c>
      <c r="G85" s="4">
        <v>2.1800000000000002</v>
      </c>
      <c r="H85" s="4">
        <v>1.72</v>
      </c>
      <c r="I85" s="4">
        <v>1.91</v>
      </c>
      <c r="J85" s="12" t="s">
        <v>15</v>
      </c>
      <c r="L85" s="4" t="s">
        <v>20</v>
      </c>
      <c r="M85" s="4">
        <v>29</v>
      </c>
      <c r="N85" s="4" t="s">
        <v>66</v>
      </c>
      <c r="O85" s="4">
        <v>2.4300000000000002</v>
      </c>
    </row>
    <row r="86" spans="1:15" x14ac:dyDescent="0.25">
      <c r="A86" s="59">
        <v>44921</v>
      </c>
      <c r="B86" s="4" t="s">
        <v>1435</v>
      </c>
      <c r="C86" s="4">
        <v>3.42</v>
      </c>
      <c r="D86" s="4">
        <v>3.38</v>
      </c>
      <c r="E86" s="4">
        <v>2.2999999999999998</v>
      </c>
      <c r="F86" s="4">
        <v>3.27</v>
      </c>
      <c r="G86" s="4">
        <v>2.12</v>
      </c>
      <c r="H86" s="4">
        <v>1.79</v>
      </c>
      <c r="I86" s="4">
        <v>1.86</v>
      </c>
      <c r="J86" s="12" t="s">
        <v>15</v>
      </c>
      <c r="L86" s="4" t="s">
        <v>312</v>
      </c>
      <c r="M86" s="4">
        <v>20</v>
      </c>
      <c r="N86" s="4" t="s">
        <v>92</v>
      </c>
      <c r="O86" s="4">
        <v>2.63</v>
      </c>
    </row>
    <row r="87" spans="1:15" x14ac:dyDescent="0.25">
      <c r="A87" s="59">
        <v>44921</v>
      </c>
      <c r="B87" s="4" t="s">
        <v>1436</v>
      </c>
      <c r="C87" s="4">
        <v>1.87</v>
      </c>
      <c r="D87" s="4">
        <v>3.68</v>
      </c>
      <c r="E87" s="4">
        <v>4.47</v>
      </c>
      <c r="F87" s="4">
        <v>3.72</v>
      </c>
      <c r="G87" s="4">
        <v>1.97</v>
      </c>
      <c r="H87" s="4">
        <v>1.93</v>
      </c>
      <c r="I87" s="4">
        <v>1.72</v>
      </c>
      <c r="J87" s="12" t="s">
        <v>15</v>
      </c>
      <c r="L87" s="4" t="s">
        <v>313</v>
      </c>
      <c r="M87" s="4">
        <v>30</v>
      </c>
      <c r="N87" s="4" t="s">
        <v>60</v>
      </c>
      <c r="O87" s="4">
        <v>2.64</v>
      </c>
    </row>
    <row r="88" spans="1:15" x14ac:dyDescent="0.25">
      <c r="A88" s="59">
        <v>44921</v>
      </c>
      <c r="B88" s="4" t="s">
        <v>1437</v>
      </c>
      <c r="C88" s="4">
        <v>3.89</v>
      </c>
      <c r="D88" s="4">
        <v>3</v>
      </c>
      <c r="E88" s="4">
        <v>2.2799999999999998</v>
      </c>
      <c r="F88" s="4">
        <v>3</v>
      </c>
      <c r="G88" s="4">
        <v>2.3199999999999998</v>
      </c>
      <c r="H88" s="4">
        <v>1.68</v>
      </c>
      <c r="I88" s="4">
        <v>2</v>
      </c>
      <c r="J88" s="12" t="s">
        <v>15</v>
      </c>
      <c r="L88" s="4" t="s">
        <v>28</v>
      </c>
      <c r="M88" s="4">
        <v>51</v>
      </c>
      <c r="N88" s="4" t="s">
        <v>119</v>
      </c>
      <c r="O88" s="4">
        <v>2.78</v>
      </c>
    </row>
    <row r="89" spans="1:15" x14ac:dyDescent="0.25">
      <c r="A89" s="59">
        <v>44921</v>
      </c>
      <c r="B89" s="4" t="s">
        <v>1438</v>
      </c>
      <c r="C89" s="4">
        <v>2.81</v>
      </c>
      <c r="D89" s="4">
        <v>3.1</v>
      </c>
      <c r="E89" s="4">
        <v>2.87</v>
      </c>
      <c r="F89" s="4">
        <v>3.09</v>
      </c>
      <c r="G89" s="4">
        <v>2.23</v>
      </c>
      <c r="H89" s="4">
        <v>1.71</v>
      </c>
      <c r="I89" s="4">
        <v>1.95</v>
      </c>
      <c r="J89" s="12" t="s">
        <v>15</v>
      </c>
      <c r="L89" s="4" t="s">
        <v>23</v>
      </c>
      <c r="M89" s="4">
        <v>23</v>
      </c>
      <c r="N89" s="4" t="s">
        <v>119</v>
      </c>
      <c r="O89" s="4">
        <v>2.67</v>
      </c>
    </row>
    <row r="90" spans="1:15" x14ac:dyDescent="0.25">
      <c r="A90" s="59">
        <v>44921</v>
      </c>
      <c r="B90" s="4" t="s">
        <v>1439</v>
      </c>
      <c r="C90" s="4">
        <v>2.2999999999999998</v>
      </c>
      <c r="D90" s="4">
        <v>3.23</v>
      </c>
      <c r="E90" s="4">
        <v>3.37</v>
      </c>
      <c r="F90" s="4">
        <v>3.11</v>
      </c>
      <c r="G90" s="4">
        <v>2.19</v>
      </c>
      <c r="H90" s="4">
        <v>1.72</v>
      </c>
      <c r="I90" s="4">
        <v>1.93</v>
      </c>
      <c r="J90" s="12" t="s">
        <v>15</v>
      </c>
      <c r="L90" s="4" t="s">
        <v>19</v>
      </c>
      <c r="M90" s="4">
        <v>56</v>
      </c>
      <c r="N90" s="4" t="s">
        <v>105</v>
      </c>
      <c r="O90" s="4">
        <v>1.81</v>
      </c>
    </row>
    <row r="91" spans="1:15" x14ac:dyDescent="0.25">
      <c r="A91" s="59">
        <v>44922</v>
      </c>
      <c r="B91" s="4" t="s">
        <v>1440</v>
      </c>
      <c r="C91" s="4">
        <v>2.56</v>
      </c>
      <c r="D91" s="4">
        <v>3.43</v>
      </c>
      <c r="E91" s="4">
        <v>2.85</v>
      </c>
      <c r="F91" s="4">
        <v>3.55</v>
      </c>
      <c r="G91" s="4">
        <v>1.96</v>
      </c>
      <c r="H91" s="4">
        <v>1.91</v>
      </c>
      <c r="I91" s="4">
        <v>1.72</v>
      </c>
      <c r="J91" s="12" t="s">
        <v>15</v>
      </c>
      <c r="L91" s="4" t="s">
        <v>29</v>
      </c>
      <c r="M91" s="4">
        <v>52</v>
      </c>
      <c r="N91" s="4" t="s">
        <v>66</v>
      </c>
      <c r="O91" s="4">
        <v>1.87</v>
      </c>
    </row>
    <row r="92" spans="1:15" x14ac:dyDescent="0.25">
      <c r="A92" s="59">
        <v>44923</v>
      </c>
      <c r="B92" s="4" t="s">
        <v>1441</v>
      </c>
      <c r="C92" s="4">
        <v>3.3</v>
      </c>
      <c r="D92" s="4">
        <v>3.62</v>
      </c>
      <c r="E92" s="4">
        <v>2.2599999999999998</v>
      </c>
      <c r="F92" s="4">
        <v>4</v>
      </c>
      <c r="G92" s="4">
        <v>1.8</v>
      </c>
      <c r="H92" s="4">
        <v>2.11</v>
      </c>
      <c r="I92" s="4">
        <v>1.59</v>
      </c>
      <c r="J92" s="12" t="s">
        <v>15</v>
      </c>
      <c r="L92" s="4" t="s">
        <v>762</v>
      </c>
      <c r="M92" s="4">
        <v>49</v>
      </c>
      <c r="N92" s="4" t="s">
        <v>52</v>
      </c>
      <c r="O92" s="4">
        <v>2.64</v>
      </c>
    </row>
    <row r="93" spans="1:15" x14ac:dyDescent="0.25">
      <c r="A93" s="59">
        <v>44924</v>
      </c>
      <c r="B93" s="4" t="s">
        <v>1442</v>
      </c>
      <c r="C93" s="4">
        <v>1.67</v>
      </c>
      <c r="D93" s="4">
        <v>3.88</v>
      </c>
      <c r="E93" s="4">
        <v>5.58</v>
      </c>
      <c r="F93" s="4">
        <v>3.49</v>
      </c>
      <c r="G93" s="4">
        <v>2.0099999999999998</v>
      </c>
      <c r="H93" s="4">
        <v>1.87</v>
      </c>
      <c r="I93" s="4">
        <v>1.75</v>
      </c>
      <c r="J93" s="12" t="s">
        <v>15</v>
      </c>
      <c r="L93" s="4" t="s">
        <v>25</v>
      </c>
      <c r="M93" s="4">
        <v>15</v>
      </c>
      <c r="N93" s="4" t="s">
        <v>66</v>
      </c>
      <c r="O93" s="4">
        <v>2.4300000000000002</v>
      </c>
    </row>
    <row r="94" spans="1:15" x14ac:dyDescent="0.25">
      <c r="A94" s="59">
        <v>44924</v>
      </c>
      <c r="B94" s="4" t="s">
        <v>1443</v>
      </c>
      <c r="C94" s="4">
        <v>1.87</v>
      </c>
      <c r="D94" s="4">
        <v>3.77</v>
      </c>
      <c r="E94" s="4">
        <v>4.26</v>
      </c>
      <c r="F94" s="4">
        <v>3.83</v>
      </c>
      <c r="G94" s="4">
        <v>1.86</v>
      </c>
      <c r="H94" s="4">
        <v>2.0099999999999998</v>
      </c>
      <c r="I94" s="4">
        <v>1.64</v>
      </c>
      <c r="J94" s="12" t="s">
        <v>15</v>
      </c>
      <c r="L94" s="4" t="s">
        <v>20</v>
      </c>
      <c r="M94" s="4">
        <v>22</v>
      </c>
      <c r="N94" s="4" t="s">
        <v>58</v>
      </c>
      <c r="O94" s="4">
        <v>2.4</v>
      </c>
    </row>
    <row r="95" spans="1:15" x14ac:dyDescent="0.25">
      <c r="A95" s="59">
        <v>44924</v>
      </c>
      <c r="B95" s="4" t="s">
        <v>1444</v>
      </c>
      <c r="C95" s="4">
        <v>3.7</v>
      </c>
      <c r="D95" s="4">
        <v>3.2</v>
      </c>
      <c r="E95" s="4">
        <v>2.2200000000000002</v>
      </c>
      <c r="F95" s="4">
        <v>2.77</v>
      </c>
      <c r="G95" s="4">
        <v>2.41</v>
      </c>
      <c r="H95" s="4">
        <v>1.6</v>
      </c>
      <c r="I95" s="4">
        <v>2.11</v>
      </c>
      <c r="J95" s="12" t="s">
        <v>15</v>
      </c>
      <c r="L95" s="4" t="s">
        <v>27</v>
      </c>
      <c r="M95" s="4">
        <v>52</v>
      </c>
      <c r="N95" s="4" t="s">
        <v>58</v>
      </c>
      <c r="O95" s="4">
        <v>2.61</v>
      </c>
    </row>
    <row r="96" spans="1:15" x14ac:dyDescent="0.25">
      <c r="A96" s="59">
        <v>44924</v>
      </c>
      <c r="B96" s="4" t="s">
        <v>1445</v>
      </c>
      <c r="C96" s="4">
        <v>2.04</v>
      </c>
      <c r="D96" s="4">
        <v>3.4</v>
      </c>
      <c r="E96" s="4">
        <v>4.01</v>
      </c>
      <c r="F96" s="4">
        <v>3.2</v>
      </c>
      <c r="G96" s="4">
        <v>2.14</v>
      </c>
      <c r="H96" s="4">
        <v>1.75</v>
      </c>
      <c r="I96" s="4">
        <v>1.88</v>
      </c>
      <c r="J96" s="12" t="s">
        <v>15</v>
      </c>
      <c r="L96" s="4" t="s">
        <v>315</v>
      </c>
      <c r="M96" s="4">
        <v>37</v>
      </c>
      <c r="N96" s="4" t="s">
        <v>58</v>
      </c>
      <c r="O96" s="4">
        <v>2.1</v>
      </c>
    </row>
    <row r="97" spans="1:15" x14ac:dyDescent="0.25">
      <c r="A97" s="59">
        <v>44924</v>
      </c>
      <c r="B97" s="4" t="s">
        <v>1446</v>
      </c>
      <c r="C97" s="4">
        <v>3.08</v>
      </c>
      <c r="D97" s="4">
        <v>3.18</v>
      </c>
      <c r="E97" s="4">
        <v>2.62</v>
      </c>
      <c r="F97" s="4">
        <v>3.3</v>
      </c>
      <c r="G97" s="4">
        <v>2.13</v>
      </c>
      <c r="H97" s="4">
        <v>1.79</v>
      </c>
      <c r="I97" s="4">
        <v>1.87</v>
      </c>
      <c r="J97" s="12" t="s">
        <v>15</v>
      </c>
      <c r="L97" s="4" t="s">
        <v>29</v>
      </c>
      <c r="M97" s="4">
        <v>29</v>
      </c>
      <c r="N97" s="4" t="s">
        <v>52</v>
      </c>
      <c r="O97" s="4">
        <v>1.93</v>
      </c>
    </row>
    <row r="98" spans="1:15" x14ac:dyDescent="0.25">
      <c r="A98" s="59">
        <v>44924</v>
      </c>
      <c r="B98" s="4" t="s">
        <v>1447</v>
      </c>
      <c r="C98" s="4">
        <v>2.06</v>
      </c>
      <c r="D98" s="4">
        <v>3.45</v>
      </c>
      <c r="E98" s="4">
        <v>3.87</v>
      </c>
      <c r="F98" s="4">
        <v>3.15</v>
      </c>
      <c r="G98" s="4">
        <v>2.13</v>
      </c>
      <c r="H98" s="4">
        <v>1.76</v>
      </c>
      <c r="I98" s="4">
        <v>1.88</v>
      </c>
      <c r="J98" s="12" t="s">
        <v>15</v>
      </c>
      <c r="L98" s="4" t="s">
        <v>19</v>
      </c>
      <c r="M98" s="4">
        <v>13</v>
      </c>
      <c r="N98" s="4" t="s">
        <v>105</v>
      </c>
      <c r="O98" s="4">
        <v>2.46</v>
      </c>
    </row>
    <row r="99" spans="1:15" x14ac:dyDescent="0.25">
      <c r="A99" s="59">
        <v>44924</v>
      </c>
      <c r="B99" s="4" t="s">
        <v>1448</v>
      </c>
      <c r="C99" s="4">
        <v>1.83</v>
      </c>
      <c r="D99" s="4">
        <v>3.79</v>
      </c>
      <c r="E99" s="4">
        <v>4.4400000000000004</v>
      </c>
      <c r="F99" s="4">
        <v>3.75</v>
      </c>
      <c r="G99" s="4">
        <v>1.9</v>
      </c>
      <c r="H99" s="4">
        <v>1.97</v>
      </c>
      <c r="I99" s="4">
        <v>1.67</v>
      </c>
      <c r="J99" s="12" t="s">
        <v>15</v>
      </c>
      <c r="L99" s="4" t="s">
        <v>313</v>
      </c>
      <c r="M99" s="4">
        <v>37</v>
      </c>
      <c r="N99" s="4" t="s">
        <v>76</v>
      </c>
      <c r="O99" s="4">
        <v>2.4500000000000002</v>
      </c>
    </row>
    <row r="100" spans="1:15" x14ac:dyDescent="0.25">
      <c r="A100" s="59">
        <v>44924</v>
      </c>
      <c r="B100" s="4" t="s">
        <v>1449</v>
      </c>
      <c r="C100" s="4">
        <v>4.42</v>
      </c>
      <c r="D100" s="4">
        <v>3.31</v>
      </c>
      <c r="E100" s="4">
        <v>1.97</v>
      </c>
      <c r="F100" s="4">
        <v>2.77</v>
      </c>
      <c r="G100" s="4">
        <v>2.39</v>
      </c>
      <c r="H100" s="4">
        <v>1.61</v>
      </c>
      <c r="I100" s="4">
        <v>2.1</v>
      </c>
      <c r="J100" s="12" t="s">
        <v>15</v>
      </c>
      <c r="L100" s="4" t="s">
        <v>312</v>
      </c>
      <c r="M100" s="4">
        <v>20</v>
      </c>
      <c r="N100" s="4" t="s">
        <v>66</v>
      </c>
      <c r="O100" s="4">
        <v>2.79</v>
      </c>
    </row>
    <row r="101" spans="1:15" x14ac:dyDescent="0.25">
      <c r="A101" s="59">
        <v>44924</v>
      </c>
      <c r="B101" s="4" t="s">
        <v>1450</v>
      </c>
      <c r="C101" s="4">
        <v>3.25</v>
      </c>
      <c r="D101" s="4">
        <v>3.51</v>
      </c>
      <c r="E101" s="4">
        <v>2.33</v>
      </c>
      <c r="F101" s="4">
        <v>3.95</v>
      </c>
      <c r="G101" s="4">
        <v>1.81</v>
      </c>
      <c r="H101" s="4">
        <v>2.1</v>
      </c>
      <c r="I101" s="4">
        <v>1.6</v>
      </c>
      <c r="J101" s="12" t="s">
        <v>15</v>
      </c>
      <c r="L101" s="4" t="s">
        <v>313</v>
      </c>
      <c r="M101" s="4">
        <v>42</v>
      </c>
      <c r="N101" s="4" t="s">
        <v>52</v>
      </c>
      <c r="O101" s="4">
        <v>2.5</v>
      </c>
    </row>
    <row r="102" spans="1:15" x14ac:dyDescent="0.25">
      <c r="A102" s="59">
        <v>44924</v>
      </c>
      <c r="B102" s="4" t="s">
        <v>1451</v>
      </c>
      <c r="C102" s="4">
        <v>1.88</v>
      </c>
      <c r="D102" s="4">
        <v>3.52</v>
      </c>
      <c r="E102" s="4">
        <v>4.7</v>
      </c>
      <c r="F102" s="4">
        <v>3.06</v>
      </c>
      <c r="G102" s="4">
        <v>2.2799999999999998</v>
      </c>
      <c r="H102" s="4">
        <v>1.69</v>
      </c>
      <c r="I102" s="4">
        <v>1.99</v>
      </c>
      <c r="J102" s="12" t="s">
        <v>15</v>
      </c>
      <c r="L102" s="4" t="s">
        <v>22</v>
      </c>
      <c r="M102" s="4">
        <v>34</v>
      </c>
      <c r="N102" s="4" t="s">
        <v>60</v>
      </c>
      <c r="O102" s="4">
        <v>2.4300000000000002</v>
      </c>
    </row>
    <row r="103" spans="1:15" x14ac:dyDescent="0.25">
      <c r="A103" s="59">
        <v>44925</v>
      </c>
      <c r="B103" s="4" t="s">
        <v>1452</v>
      </c>
      <c r="C103" s="4">
        <v>2.09</v>
      </c>
      <c r="D103" s="4">
        <v>3.27</v>
      </c>
      <c r="E103" s="4">
        <v>4.09</v>
      </c>
      <c r="F103" s="4">
        <v>2.7</v>
      </c>
      <c r="G103" s="4">
        <v>2.5299999999999998</v>
      </c>
      <c r="H103" s="4">
        <v>1.58</v>
      </c>
      <c r="I103" s="4">
        <v>2.21</v>
      </c>
      <c r="J103" s="12" t="s">
        <v>15</v>
      </c>
      <c r="L103" s="4" t="s">
        <v>28</v>
      </c>
      <c r="M103" s="4">
        <v>17</v>
      </c>
      <c r="N103" s="4" t="s">
        <v>60</v>
      </c>
      <c r="O103" s="4">
        <v>2.67</v>
      </c>
    </row>
    <row r="104" spans="1:15" x14ac:dyDescent="0.25">
      <c r="A104" s="59">
        <v>44925</v>
      </c>
      <c r="B104" s="4" t="s">
        <v>1453</v>
      </c>
      <c r="C104" s="4">
        <v>2.92</v>
      </c>
      <c r="D104" s="4">
        <v>2.67</v>
      </c>
      <c r="E104" s="4">
        <v>3.27</v>
      </c>
      <c r="F104" s="4">
        <v>2.0499999999999998</v>
      </c>
      <c r="G104" s="4">
        <v>3.67</v>
      </c>
      <c r="H104" s="4">
        <v>1.31</v>
      </c>
      <c r="I104" s="4">
        <v>3.2</v>
      </c>
      <c r="J104" s="12" t="s">
        <v>15</v>
      </c>
      <c r="L104" s="4" t="s">
        <v>22</v>
      </c>
      <c r="M104" s="4">
        <v>31</v>
      </c>
      <c r="N104" s="4" t="s">
        <v>54</v>
      </c>
      <c r="O104" s="4">
        <v>2.2200000000000002</v>
      </c>
    </row>
    <row r="105" spans="1:15" x14ac:dyDescent="0.25">
      <c r="A105" s="59">
        <v>44925</v>
      </c>
      <c r="B105" s="4" t="s">
        <v>1454</v>
      </c>
      <c r="C105" s="4">
        <v>3.48</v>
      </c>
      <c r="D105" s="4">
        <v>3.21</v>
      </c>
      <c r="E105" s="4">
        <v>2.2999999999999998</v>
      </c>
      <c r="F105" s="4">
        <v>2.81</v>
      </c>
      <c r="G105" s="4">
        <v>2.4</v>
      </c>
      <c r="H105" s="4">
        <v>1.61</v>
      </c>
      <c r="I105" s="4">
        <v>1.79</v>
      </c>
      <c r="J105" s="12" t="s">
        <v>15</v>
      </c>
      <c r="L105" s="4" t="s">
        <v>21</v>
      </c>
      <c r="M105" s="4">
        <v>60</v>
      </c>
      <c r="N105" s="4" t="s">
        <v>66</v>
      </c>
      <c r="O105" s="4">
        <v>2</v>
      </c>
    </row>
    <row r="106" spans="1:15" x14ac:dyDescent="0.25">
      <c r="A106" s="59">
        <v>44925</v>
      </c>
      <c r="B106" s="4" t="s">
        <v>1455</v>
      </c>
      <c r="C106" s="4">
        <v>2.56</v>
      </c>
      <c r="D106" s="4">
        <v>2.96</v>
      </c>
      <c r="E106" s="4">
        <v>3.28</v>
      </c>
      <c r="F106" s="4">
        <v>2.8</v>
      </c>
      <c r="G106" s="4">
        <v>2.4</v>
      </c>
      <c r="H106" s="4">
        <v>1.61</v>
      </c>
      <c r="I106" s="4">
        <v>2.1</v>
      </c>
      <c r="J106" s="12" t="s">
        <v>15</v>
      </c>
      <c r="L106" s="4" t="s">
        <v>25</v>
      </c>
      <c r="M106" s="4">
        <v>29</v>
      </c>
      <c r="N106" s="4" t="s">
        <v>98</v>
      </c>
      <c r="O106" s="4">
        <v>0</v>
      </c>
    </row>
    <row r="107" spans="1:15" x14ac:dyDescent="0.25">
      <c r="A107" s="59">
        <v>44925</v>
      </c>
      <c r="B107" s="4" t="s">
        <v>1456</v>
      </c>
      <c r="C107" s="4">
        <v>3.27</v>
      </c>
      <c r="D107" s="4">
        <v>2.77</v>
      </c>
      <c r="E107" s="4">
        <v>2.73</v>
      </c>
      <c r="F107" s="4">
        <v>2.57</v>
      </c>
      <c r="G107" s="4">
        <v>2.71</v>
      </c>
      <c r="H107" s="4">
        <v>1.5</v>
      </c>
      <c r="I107" s="4">
        <v>2.35</v>
      </c>
      <c r="J107" s="12" t="s">
        <v>15</v>
      </c>
      <c r="L107" s="4" t="s">
        <v>25</v>
      </c>
      <c r="M107" s="4">
        <v>35</v>
      </c>
      <c r="N107" s="4" t="s">
        <v>114</v>
      </c>
      <c r="O107" s="4">
        <v>0</v>
      </c>
    </row>
    <row r="108" spans="1:15" x14ac:dyDescent="0.25">
      <c r="A108" s="59">
        <v>44925</v>
      </c>
      <c r="B108" s="4" t="s">
        <v>1457</v>
      </c>
      <c r="C108" s="4">
        <v>2.4700000000000002</v>
      </c>
      <c r="D108" s="4">
        <v>3.15</v>
      </c>
      <c r="E108" s="4">
        <v>3.23</v>
      </c>
      <c r="F108" s="4">
        <v>3.03</v>
      </c>
      <c r="G108" s="4">
        <v>2.23</v>
      </c>
      <c r="H108" s="4">
        <v>1.69</v>
      </c>
      <c r="I108" s="4">
        <v>1.96</v>
      </c>
      <c r="J108" s="12" t="s">
        <v>15</v>
      </c>
      <c r="L108" s="4" t="s">
        <v>21</v>
      </c>
      <c r="M108" s="4">
        <v>73</v>
      </c>
      <c r="N108" s="4" t="s">
        <v>98</v>
      </c>
      <c r="O108" s="4">
        <v>0</v>
      </c>
    </row>
    <row r="109" spans="1:15" x14ac:dyDescent="0.25">
      <c r="A109" s="59">
        <v>44926</v>
      </c>
      <c r="B109" s="4" t="s">
        <v>1458</v>
      </c>
      <c r="C109" s="4">
        <v>1.25</v>
      </c>
      <c r="D109" s="4">
        <v>6.28</v>
      </c>
      <c r="E109" s="4">
        <v>10.28</v>
      </c>
      <c r="F109" s="4">
        <v>6.47</v>
      </c>
      <c r="G109" s="4">
        <v>1.38</v>
      </c>
      <c r="H109" s="4">
        <v>2.99</v>
      </c>
      <c r="I109" s="4">
        <v>1.45</v>
      </c>
      <c r="J109" s="12" t="s">
        <v>15</v>
      </c>
      <c r="L109" s="4" t="s">
        <v>312</v>
      </c>
      <c r="M109" s="4">
        <v>24</v>
      </c>
      <c r="N109" s="37" t="s">
        <v>1459</v>
      </c>
      <c r="O109" s="4">
        <v>0</v>
      </c>
    </row>
    <row r="110" spans="1:15" x14ac:dyDescent="0.25">
      <c r="A110" s="59">
        <v>44926</v>
      </c>
      <c r="B110" s="4" t="s">
        <v>1460</v>
      </c>
      <c r="C110" s="4">
        <v>2.0499999999999998</v>
      </c>
      <c r="D110" s="4">
        <v>3.51</v>
      </c>
      <c r="E110" s="4">
        <v>4</v>
      </c>
      <c r="F110" s="4">
        <v>3.74</v>
      </c>
      <c r="G110" s="4">
        <v>1.95</v>
      </c>
      <c r="H110" s="4">
        <v>1.95</v>
      </c>
      <c r="I110" s="4">
        <v>1.7</v>
      </c>
      <c r="J110" s="12" t="s">
        <v>15</v>
      </c>
      <c r="L110" s="4" t="s">
        <v>25</v>
      </c>
      <c r="M110" s="4">
        <v>57</v>
      </c>
      <c r="N110" s="4" t="s">
        <v>85</v>
      </c>
      <c r="O110" s="4">
        <v>2.5499999999999998</v>
      </c>
    </row>
  </sheetData>
  <conditionalFormatting sqref="K1:K2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32" workbookViewId="0">
      <selection activeCell="D40" sqref="D40"/>
    </sheetView>
  </sheetViews>
  <sheetFormatPr defaultRowHeight="15" x14ac:dyDescent="0.25"/>
  <cols>
    <col min="1" max="1" width="10.7109375" bestFit="1" customWidth="1"/>
    <col min="2" max="2" width="33" bestFit="1" customWidth="1"/>
    <col min="4" max="4" width="23.28515625" bestFit="1" customWidth="1"/>
    <col min="5" max="5" width="15.42578125" style="34" bestFit="1" customWidth="1"/>
    <col min="6" max="6" width="10.28515625" bestFit="1" customWidth="1"/>
    <col min="7" max="7" width="11" bestFit="1" customWidth="1"/>
    <col min="9" max="9" width="24.1406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59">
        <v>44897</v>
      </c>
      <c r="B2" s="4" t="s">
        <v>1348</v>
      </c>
      <c r="C2" s="89">
        <v>1.75</v>
      </c>
      <c r="D2" s="79"/>
      <c r="E2" s="84" t="s">
        <v>33</v>
      </c>
      <c r="F2" s="80">
        <v>0</v>
      </c>
      <c r="G2" s="80">
        <f>F2-D$39</f>
        <v>-450</v>
      </c>
      <c r="H2" s="12" t="s">
        <v>21</v>
      </c>
      <c r="I2" s="4" t="s">
        <v>66</v>
      </c>
    </row>
    <row r="3" spans="1:9" ht="15.75" x14ac:dyDescent="0.25">
      <c r="A3" s="59">
        <v>44898</v>
      </c>
      <c r="B3" s="4" t="s">
        <v>1358</v>
      </c>
      <c r="C3" s="12">
        <v>1.88</v>
      </c>
      <c r="D3" s="79"/>
      <c r="E3" s="82" t="s">
        <v>33</v>
      </c>
      <c r="F3" s="80">
        <v>0</v>
      </c>
      <c r="G3" s="80">
        <f>F3-D$39</f>
        <v>-450</v>
      </c>
      <c r="H3" s="4" t="s">
        <v>22</v>
      </c>
      <c r="I3" s="4" t="s">
        <v>58</v>
      </c>
    </row>
    <row r="4" spans="1:9" ht="15.75" x14ac:dyDescent="0.25">
      <c r="A4" s="59">
        <v>44899</v>
      </c>
      <c r="B4" s="4" t="s">
        <v>1376</v>
      </c>
      <c r="C4" s="38">
        <v>1.4</v>
      </c>
      <c r="D4" s="79"/>
      <c r="E4" s="24" t="s">
        <v>1480</v>
      </c>
      <c r="F4" s="80">
        <f>C4*D$39</f>
        <v>630</v>
      </c>
      <c r="G4" s="80">
        <f>(F4-D$39)/2</f>
        <v>90</v>
      </c>
      <c r="H4" s="4" t="s">
        <v>22</v>
      </c>
      <c r="I4" s="4" t="s">
        <v>66</v>
      </c>
    </row>
    <row r="5" spans="1:9" ht="15.75" x14ac:dyDescent="0.25">
      <c r="A5" s="59">
        <v>44900</v>
      </c>
      <c r="B5" s="4" t="s">
        <v>1377</v>
      </c>
      <c r="C5" s="12">
        <v>1.6</v>
      </c>
      <c r="D5" s="79"/>
      <c r="E5" s="82" t="s">
        <v>1464</v>
      </c>
      <c r="F5" s="80">
        <v>0</v>
      </c>
      <c r="G5" s="80">
        <f>F5-D$39</f>
        <v>-450</v>
      </c>
      <c r="H5" s="4" t="s">
        <v>20</v>
      </c>
      <c r="I5" s="4" t="s">
        <v>119</v>
      </c>
    </row>
    <row r="6" spans="1:9" ht="15.75" x14ac:dyDescent="0.25">
      <c r="A6" s="59">
        <v>44905</v>
      </c>
      <c r="B6" s="4" t="s">
        <v>1381</v>
      </c>
      <c r="C6" s="12">
        <v>1.4</v>
      </c>
      <c r="D6" s="79"/>
      <c r="E6" s="24" t="s">
        <v>1480</v>
      </c>
      <c r="F6" s="80">
        <f>C6*D$39</f>
        <v>630</v>
      </c>
      <c r="G6" s="80">
        <f>(F6-D$39)/2</f>
        <v>90</v>
      </c>
      <c r="H6" s="38" t="s">
        <v>21</v>
      </c>
      <c r="I6" s="4" t="s">
        <v>66</v>
      </c>
    </row>
    <row r="7" spans="1:9" ht="15.75" x14ac:dyDescent="0.25">
      <c r="A7" s="59">
        <v>44905</v>
      </c>
      <c r="B7" s="4" t="s">
        <v>1386</v>
      </c>
      <c r="C7" s="12">
        <v>1.95</v>
      </c>
      <c r="D7" s="79"/>
      <c r="E7" s="82" t="s">
        <v>33</v>
      </c>
      <c r="F7" s="80">
        <v>0</v>
      </c>
      <c r="G7" s="80">
        <f t="shared" ref="G7:G20" si="0">F7-D$39</f>
        <v>-450</v>
      </c>
      <c r="H7" s="38" t="s">
        <v>29</v>
      </c>
      <c r="I7" s="4" t="s">
        <v>58</v>
      </c>
    </row>
    <row r="8" spans="1:9" ht="15.75" x14ac:dyDescent="0.25">
      <c r="A8" s="59">
        <v>44906</v>
      </c>
      <c r="B8" s="4" t="s">
        <v>1397</v>
      </c>
      <c r="C8" s="101">
        <v>2.08</v>
      </c>
      <c r="D8" s="79"/>
      <c r="E8" s="24" t="s">
        <v>33</v>
      </c>
      <c r="F8" s="80">
        <f>C8*D$39</f>
        <v>936</v>
      </c>
      <c r="G8" s="80">
        <f t="shared" si="0"/>
        <v>486</v>
      </c>
      <c r="H8" s="38" t="s">
        <v>24</v>
      </c>
      <c r="I8" s="4" t="s">
        <v>60</v>
      </c>
    </row>
    <row r="9" spans="1:9" ht="15.75" x14ac:dyDescent="0.25">
      <c r="A9" s="59">
        <v>44912</v>
      </c>
      <c r="B9" s="4" t="s">
        <v>1403</v>
      </c>
      <c r="C9" s="90">
        <v>1.92</v>
      </c>
      <c r="D9" s="79"/>
      <c r="E9" s="82" t="s">
        <v>33</v>
      </c>
      <c r="F9" s="80">
        <v>0</v>
      </c>
      <c r="G9" s="80">
        <f t="shared" si="0"/>
        <v>-450</v>
      </c>
      <c r="H9" s="4" t="s">
        <v>22</v>
      </c>
      <c r="I9" s="4" t="s">
        <v>66</v>
      </c>
    </row>
    <row r="10" spans="1:9" ht="15.75" x14ac:dyDescent="0.25">
      <c r="A10" s="59">
        <v>44912</v>
      </c>
      <c r="B10" s="4" t="s">
        <v>1407</v>
      </c>
      <c r="C10" s="101">
        <v>2.2799999999999998</v>
      </c>
      <c r="D10" s="79"/>
      <c r="E10" s="24" t="s">
        <v>33</v>
      </c>
      <c r="F10" s="80">
        <f>C10*D$39</f>
        <v>1026</v>
      </c>
      <c r="G10" s="80">
        <f t="shared" si="0"/>
        <v>576</v>
      </c>
      <c r="H10" s="4" t="s">
        <v>25</v>
      </c>
      <c r="I10" s="4" t="s">
        <v>58</v>
      </c>
    </row>
    <row r="11" spans="1:9" ht="15.75" x14ac:dyDescent="0.25">
      <c r="A11" s="59">
        <v>44912</v>
      </c>
      <c r="B11" s="4" t="s">
        <v>1409</v>
      </c>
      <c r="C11" s="12">
        <v>1.5</v>
      </c>
      <c r="D11" s="79"/>
      <c r="E11" s="24" t="s">
        <v>1464</v>
      </c>
      <c r="F11" s="80">
        <f>C11*D$39</f>
        <v>675</v>
      </c>
      <c r="G11" s="80">
        <f t="shared" si="0"/>
        <v>225</v>
      </c>
      <c r="H11" s="38" t="s">
        <v>24</v>
      </c>
      <c r="I11" s="4" t="s">
        <v>60</v>
      </c>
    </row>
    <row r="12" spans="1:9" ht="15.75" x14ac:dyDescent="0.25">
      <c r="A12" s="59">
        <v>44921</v>
      </c>
      <c r="B12" s="4" t="s">
        <v>1435</v>
      </c>
      <c r="C12" s="101">
        <v>2.12</v>
      </c>
      <c r="D12" s="79"/>
      <c r="E12" s="24" t="s">
        <v>33</v>
      </c>
      <c r="F12" s="80">
        <f>C12*D$39</f>
        <v>954</v>
      </c>
      <c r="G12" s="80">
        <f t="shared" si="0"/>
        <v>504</v>
      </c>
      <c r="H12" s="38" t="s">
        <v>312</v>
      </c>
      <c r="I12" s="4" t="s">
        <v>60</v>
      </c>
    </row>
    <row r="13" spans="1:9" ht="15.75" x14ac:dyDescent="0.25">
      <c r="A13" s="59">
        <v>44921</v>
      </c>
      <c r="B13" s="4" t="s">
        <v>1430</v>
      </c>
      <c r="C13" s="90">
        <v>1.85</v>
      </c>
      <c r="D13" s="79"/>
      <c r="E13" s="24" t="s">
        <v>33</v>
      </c>
      <c r="F13" s="80">
        <f>C13*D$39</f>
        <v>832.5</v>
      </c>
      <c r="G13" s="80">
        <f t="shared" si="0"/>
        <v>382.5</v>
      </c>
      <c r="H13" s="4" t="s">
        <v>24</v>
      </c>
      <c r="I13" s="4" t="s">
        <v>66</v>
      </c>
    </row>
    <row r="14" spans="1:9" ht="15.75" x14ac:dyDescent="0.25">
      <c r="A14" s="59">
        <v>44921</v>
      </c>
      <c r="B14" s="4" t="s">
        <v>1436</v>
      </c>
      <c r="C14" s="90">
        <v>1.97</v>
      </c>
      <c r="D14" s="79"/>
      <c r="E14" s="24" t="s">
        <v>33</v>
      </c>
      <c r="F14" s="80">
        <f>C14*D$39</f>
        <v>886.5</v>
      </c>
      <c r="G14" s="80">
        <f t="shared" si="0"/>
        <v>436.5</v>
      </c>
      <c r="H14" s="4" t="s">
        <v>313</v>
      </c>
      <c r="I14" s="4" t="s">
        <v>60</v>
      </c>
    </row>
    <row r="15" spans="1:9" ht="15.75" x14ac:dyDescent="0.25">
      <c r="A15" s="59">
        <v>44922</v>
      </c>
      <c r="B15" s="4" t="s">
        <v>1440</v>
      </c>
      <c r="C15" s="12">
        <v>1.4</v>
      </c>
      <c r="D15" s="79"/>
      <c r="E15" s="82" t="s">
        <v>1480</v>
      </c>
      <c r="F15" s="80">
        <v>0</v>
      </c>
      <c r="G15" s="80">
        <f t="shared" si="0"/>
        <v>-450</v>
      </c>
      <c r="H15" s="4" t="s">
        <v>29</v>
      </c>
      <c r="I15" s="4" t="s">
        <v>66</v>
      </c>
    </row>
    <row r="16" spans="1:9" ht="15.75" x14ac:dyDescent="0.25">
      <c r="A16" s="59">
        <v>44923</v>
      </c>
      <c r="B16" s="4" t="s">
        <v>1441</v>
      </c>
      <c r="C16" s="12">
        <v>1.8</v>
      </c>
      <c r="D16" s="79"/>
      <c r="E16" s="24" t="s">
        <v>33</v>
      </c>
      <c r="F16" s="80">
        <f>C16*D$39</f>
        <v>810</v>
      </c>
      <c r="G16" s="80">
        <f t="shared" si="0"/>
        <v>360</v>
      </c>
      <c r="H16" s="4" t="s">
        <v>762</v>
      </c>
      <c r="I16" s="4" t="s">
        <v>52</v>
      </c>
    </row>
    <row r="17" spans="1:10" ht="15.75" x14ac:dyDescent="0.25">
      <c r="A17" s="59">
        <v>44924</v>
      </c>
      <c r="B17" s="4" t="s">
        <v>1442</v>
      </c>
      <c r="C17" s="12">
        <v>1.4</v>
      </c>
      <c r="D17" s="79"/>
      <c r="E17" s="24" t="s">
        <v>1480</v>
      </c>
      <c r="F17" s="80">
        <f>C17*D$39</f>
        <v>630</v>
      </c>
      <c r="G17" s="80">
        <f t="shared" si="0"/>
        <v>180</v>
      </c>
      <c r="H17" s="4" t="s">
        <v>25</v>
      </c>
      <c r="I17" s="4" t="s">
        <v>66</v>
      </c>
    </row>
    <row r="18" spans="1:10" ht="15.75" x14ac:dyDescent="0.25">
      <c r="A18" s="59">
        <v>44924</v>
      </c>
      <c r="B18" s="4" t="s">
        <v>1443</v>
      </c>
      <c r="C18" s="12">
        <v>1.86</v>
      </c>
      <c r="D18" s="79"/>
      <c r="E18" s="82" t="s">
        <v>33</v>
      </c>
      <c r="F18" s="80">
        <v>0</v>
      </c>
      <c r="G18" s="80">
        <f t="shared" si="0"/>
        <v>-450</v>
      </c>
      <c r="H18" s="4" t="s">
        <v>20</v>
      </c>
      <c r="I18" s="4" t="s">
        <v>58</v>
      </c>
    </row>
    <row r="19" spans="1:10" ht="15.75" x14ac:dyDescent="0.25">
      <c r="A19" s="59">
        <v>44924</v>
      </c>
      <c r="B19" s="4" t="s">
        <v>1448</v>
      </c>
      <c r="C19" s="90">
        <v>1.9</v>
      </c>
      <c r="D19" s="79"/>
      <c r="E19" s="24" t="s">
        <v>33</v>
      </c>
      <c r="F19" s="80">
        <f>C19*D$39</f>
        <v>855</v>
      </c>
      <c r="G19" s="80">
        <f t="shared" si="0"/>
        <v>405</v>
      </c>
      <c r="H19" s="4" t="s">
        <v>313</v>
      </c>
      <c r="I19" s="4" t="s">
        <v>66</v>
      </c>
    </row>
    <row r="20" spans="1:10" ht="15.75" x14ac:dyDescent="0.25">
      <c r="A20" s="59">
        <v>44924</v>
      </c>
      <c r="B20" s="4" t="s">
        <v>1450</v>
      </c>
      <c r="C20" s="12">
        <v>1.81</v>
      </c>
      <c r="D20" s="79"/>
      <c r="E20" s="24" t="s">
        <v>33</v>
      </c>
      <c r="F20" s="80">
        <f>C20*D$39</f>
        <v>814.5</v>
      </c>
      <c r="G20" s="80">
        <f t="shared" si="0"/>
        <v>364.5</v>
      </c>
      <c r="H20" s="4" t="s">
        <v>313</v>
      </c>
      <c r="I20" s="4" t="s">
        <v>52</v>
      </c>
    </row>
    <row r="21" spans="1:10" ht="15.75" x14ac:dyDescent="0.25">
      <c r="A21" s="59">
        <v>44925</v>
      </c>
      <c r="B21" s="4" t="s">
        <v>1453</v>
      </c>
      <c r="C21" s="12">
        <v>1.9</v>
      </c>
      <c r="D21" s="79"/>
      <c r="E21" s="83" t="s">
        <v>34</v>
      </c>
      <c r="F21" s="80">
        <v>0</v>
      </c>
      <c r="G21" s="80">
        <v>0</v>
      </c>
      <c r="H21" s="4" t="s">
        <v>22</v>
      </c>
      <c r="I21" s="4" t="s">
        <v>54</v>
      </c>
    </row>
    <row r="22" spans="1:10" ht="15.75" x14ac:dyDescent="0.25">
      <c r="A22" s="59">
        <v>44926</v>
      </c>
      <c r="B22" s="4" t="s">
        <v>1460</v>
      </c>
      <c r="C22" s="90">
        <v>1.95</v>
      </c>
      <c r="D22" s="79"/>
      <c r="E22" s="24" t="s">
        <v>33</v>
      </c>
      <c r="F22" s="80">
        <f>C22*D$39</f>
        <v>877.5</v>
      </c>
      <c r="G22" s="80">
        <f>F22-D$39</f>
        <v>427.5</v>
      </c>
      <c r="H22" s="4" t="s">
        <v>25</v>
      </c>
      <c r="I22" s="4" t="s">
        <v>54</v>
      </c>
    </row>
    <row r="23" spans="1:10" ht="15.75" x14ac:dyDescent="0.25">
      <c r="A23" s="59">
        <v>44926</v>
      </c>
      <c r="B23" s="4" t="s">
        <v>1458</v>
      </c>
      <c r="C23" s="12">
        <v>1.38</v>
      </c>
      <c r="D23" s="79"/>
      <c r="E23" s="24" t="s">
        <v>33</v>
      </c>
      <c r="F23" s="80">
        <f>C23*D$39</f>
        <v>621</v>
      </c>
      <c r="G23" s="80">
        <f>F23-D$39</f>
        <v>171</v>
      </c>
      <c r="H23" s="4" t="s">
        <v>312</v>
      </c>
      <c r="I23" s="37" t="s">
        <v>1459</v>
      </c>
      <c r="J23" t="s">
        <v>1463</v>
      </c>
    </row>
    <row r="24" spans="1:10" ht="15.75" x14ac:dyDescent="0.25">
      <c r="A24" s="59"/>
      <c r="B24" s="4"/>
      <c r="C24" s="12"/>
      <c r="D24" s="79"/>
      <c r="E24" s="24"/>
      <c r="F24" s="80"/>
      <c r="G24" s="80"/>
      <c r="H24" s="38"/>
      <c r="I24" s="38"/>
    </row>
    <row r="25" spans="1:10" ht="15.75" x14ac:dyDescent="0.25">
      <c r="A25" s="59"/>
      <c r="B25" s="4"/>
      <c r="C25" s="12"/>
      <c r="D25" s="99" t="s">
        <v>1482</v>
      </c>
      <c r="E25" s="24"/>
      <c r="F25" s="80"/>
      <c r="G25" s="80"/>
      <c r="H25" s="38"/>
      <c r="I25" s="38"/>
    </row>
    <row r="26" spans="1:10" ht="15.75" x14ac:dyDescent="0.25">
      <c r="A26" s="59"/>
      <c r="B26" s="4"/>
      <c r="C26" s="12"/>
      <c r="D26" s="79"/>
      <c r="E26" s="24"/>
      <c r="F26" s="80"/>
      <c r="G26" s="80"/>
      <c r="H26" s="38"/>
      <c r="I26" s="38"/>
    </row>
    <row r="27" spans="1:10" ht="15.75" x14ac:dyDescent="0.25">
      <c r="A27" s="59"/>
      <c r="B27" s="4"/>
      <c r="C27" s="12"/>
      <c r="D27" s="79"/>
      <c r="E27" s="12"/>
      <c r="F27" s="80"/>
      <c r="G27" s="80"/>
      <c r="H27" s="38"/>
      <c r="I27" s="38"/>
    </row>
    <row r="28" spans="1:10" x14ac:dyDescent="0.25">
      <c r="B28" s="4" t="s">
        <v>35</v>
      </c>
      <c r="C28" s="4"/>
      <c r="D28" s="26">
        <f>COUNT(C2:C27)</f>
        <v>22</v>
      </c>
      <c r="E28" s="33"/>
      <c r="F28" s="34"/>
      <c r="G28" s="34"/>
      <c r="H28" s="33"/>
    </row>
    <row r="29" spans="1:10" x14ac:dyDescent="0.25">
      <c r="B29" s="4" t="s">
        <v>36</v>
      </c>
      <c r="C29" s="4"/>
      <c r="D29" s="11">
        <v>4</v>
      </c>
      <c r="E29" s="33"/>
      <c r="F29" s="34"/>
      <c r="G29" s="34"/>
      <c r="H29" s="33"/>
    </row>
    <row r="30" spans="1:10" x14ac:dyDescent="0.25">
      <c r="B30" s="4" t="s">
        <v>37</v>
      </c>
      <c r="C30" s="4"/>
      <c r="D30" s="13">
        <f>D28-D29</f>
        <v>18</v>
      </c>
      <c r="E30" s="33"/>
      <c r="F30" s="34"/>
      <c r="G30" s="34"/>
      <c r="H30" s="33"/>
    </row>
    <row r="31" spans="1:10" x14ac:dyDescent="0.25">
      <c r="B31" s="4" t="s">
        <v>38</v>
      </c>
      <c r="C31" s="4"/>
      <c r="D31" s="4">
        <f>D30/D28*100</f>
        <v>81.818181818181827</v>
      </c>
      <c r="E31" s="33"/>
      <c r="F31" s="34"/>
      <c r="G31" s="34"/>
      <c r="H31" s="33"/>
    </row>
    <row r="32" spans="1:10" x14ac:dyDescent="0.25">
      <c r="B32" s="4" t="s">
        <v>39</v>
      </c>
      <c r="C32" s="4"/>
      <c r="D32" s="4">
        <f>1/D33*100</f>
        <v>56.265984654731461</v>
      </c>
      <c r="E32" s="33"/>
      <c r="F32" s="34"/>
      <c r="G32" s="34"/>
      <c r="H32" s="33"/>
    </row>
    <row r="33" spans="2:8" x14ac:dyDescent="0.25">
      <c r="B33" s="4" t="s">
        <v>40</v>
      </c>
      <c r="C33" s="4"/>
      <c r="D33" s="4">
        <f>SUM(C2:C27)/D28</f>
        <v>1.7772727272727273</v>
      </c>
      <c r="E33" s="33"/>
      <c r="F33" s="34"/>
      <c r="G33" s="34"/>
      <c r="H33" s="33"/>
    </row>
    <row r="34" spans="2:8" x14ac:dyDescent="0.25">
      <c r="B34" s="4" t="s">
        <v>41</v>
      </c>
      <c r="C34" s="4"/>
      <c r="D34" s="13">
        <f>D31-D32</f>
        <v>25.552197163450366</v>
      </c>
      <c r="E34" s="33"/>
      <c r="F34" s="34"/>
      <c r="G34" s="34"/>
      <c r="H34" s="33"/>
    </row>
    <row r="35" spans="2:8" x14ac:dyDescent="0.25">
      <c r="B35" s="4" t="s">
        <v>42</v>
      </c>
      <c r="C35" s="4"/>
      <c r="D35" s="13">
        <f>D34/1</f>
        <v>25.552197163450366</v>
      </c>
      <c r="E35" s="33"/>
      <c r="F35" s="34"/>
      <c r="G35" s="34"/>
      <c r="H35" s="33"/>
    </row>
    <row r="36" spans="2:8" ht="18.75" x14ac:dyDescent="0.3">
      <c r="B36" s="14" t="s">
        <v>43</v>
      </c>
      <c r="C36" s="4"/>
      <c r="D36" s="15">
        <v>25000</v>
      </c>
      <c r="E36" s="33"/>
      <c r="F36" s="34"/>
    </row>
    <row r="37" spans="2:8" ht="18.75" x14ac:dyDescent="0.3">
      <c r="B37" s="4" t="s">
        <v>44</v>
      </c>
      <c r="C37" s="4"/>
      <c r="D37" s="16">
        <v>25000</v>
      </c>
      <c r="E37" s="33"/>
      <c r="F37" s="34"/>
    </row>
    <row r="38" spans="2:8" x14ac:dyDescent="0.25">
      <c r="B38" s="4" t="s">
        <v>45</v>
      </c>
      <c r="C38" s="4"/>
      <c r="D38" s="10">
        <f>D37/100</f>
        <v>250</v>
      </c>
      <c r="E38" s="33"/>
      <c r="F38" s="34"/>
    </row>
    <row r="39" spans="2:8" x14ac:dyDescent="0.25">
      <c r="B39" s="17" t="s">
        <v>1558</v>
      </c>
      <c r="C39" s="4"/>
      <c r="D39" s="18">
        <f>D38*1.8</f>
        <v>450</v>
      </c>
      <c r="E39" s="33"/>
      <c r="F39" s="34"/>
    </row>
    <row r="40" spans="2:8" x14ac:dyDescent="0.25">
      <c r="B40" s="4" t="s">
        <v>46</v>
      </c>
      <c r="C40" s="4"/>
      <c r="D40" s="25">
        <f>SUM(G2:G27)</f>
        <v>1548</v>
      </c>
      <c r="E40" s="33"/>
      <c r="F40" s="34"/>
    </row>
    <row r="41" spans="2:8" x14ac:dyDescent="0.25">
      <c r="B41" s="19" t="s">
        <v>47</v>
      </c>
      <c r="C41" s="4"/>
      <c r="D41" s="38">
        <f>D40/D36*100</f>
        <v>6.1920000000000002</v>
      </c>
      <c r="E41" s="33"/>
      <c r="F41" s="34"/>
    </row>
    <row r="42" spans="2:8" x14ac:dyDescent="0.25">
      <c r="C42" s="33"/>
      <c r="D42" s="34"/>
      <c r="E42" s="33"/>
      <c r="F42" s="34"/>
    </row>
    <row r="43" spans="2:8" x14ac:dyDescent="0.25">
      <c r="C43" s="33"/>
      <c r="D43" s="34"/>
      <c r="E43" s="33"/>
      <c r="F43" s="34"/>
    </row>
  </sheetData>
  <conditionalFormatting sqref="G2:G2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opLeftCell="A27" workbookViewId="0">
      <selection activeCell="B41" sqref="B41"/>
    </sheetView>
  </sheetViews>
  <sheetFormatPr defaultRowHeight="15" x14ac:dyDescent="0.25"/>
  <cols>
    <col min="1" max="1" width="10.7109375" bestFit="1" customWidth="1"/>
    <col min="2" max="2" width="30.42578125" customWidth="1"/>
    <col min="3" max="9" width="9.140625" style="4"/>
    <col min="10" max="10" width="10.85546875" style="4" customWidth="1"/>
    <col min="12" max="12" width="9.140625" style="4"/>
    <col min="14" max="14" width="19.140625" customWidth="1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  <c r="O1" s="21" t="s">
        <v>1479</v>
      </c>
    </row>
    <row r="2" spans="1:15" x14ac:dyDescent="0.25">
      <c r="A2" s="2">
        <v>44598</v>
      </c>
      <c r="B2" s="3" t="s">
        <v>49</v>
      </c>
      <c r="C2" s="12">
        <v>5.5</v>
      </c>
      <c r="D2" s="12">
        <v>4.1399999999999997</v>
      </c>
      <c r="E2" s="12">
        <v>1.65</v>
      </c>
      <c r="F2" s="12">
        <v>3.96</v>
      </c>
      <c r="G2" s="12">
        <v>1.75</v>
      </c>
      <c r="H2" s="12">
        <v>2.17</v>
      </c>
      <c r="I2" s="12">
        <v>1.56</v>
      </c>
      <c r="J2" s="12" t="s">
        <v>15</v>
      </c>
      <c r="K2" s="12"/>
      <c r="L2" s="4" t="s">
        <v>310</v>
      </c>
      <c r="M2" s="4">
        <v>53</v>
      </c>
      <c r="N2" s="3" t="s">
        <v>50</v>
      </c>
      <c r="O2" s="4">
        <v>2.66</v>
      </c>
    </row>
    <row r="3" spans="1:15" x14ac:dyDescent="0.25">
      <c r="A3" s="2">
        <v>44598</v>
      </c>
      <c r="B3" s="3" t="s">
        <v>51</v>
      </c>
      <c r="C3" s="12">
        <v>2.2599999999999998</v>
      </c>
      <c r="D3" s="12">
        <v>3.19</v>
      </c>
      <c r="E3" s="12">
        <v>3.76</v>
      </c>
      <c r="F3" s="12">
        <v>2.89</v>
      </c>
      <c r="G3" s="12">
        <v>2.2410000000000001</v>
      </c>
      <c r="H3" s="12">
        <v>1.63</v>
      </c>
      <c r="I3" s="12">
        <v>2.11</v>
      </c>
      <c r="J3" s="12" t="s">
        <v>15</v>
      </c>
      <c r="K3" s="12"/>
      <c r="L3" s="4" t="s">
        <v>29</v>
      </c>
      <c r="M3" s="4">
        <v>31</v>
      </c>
      <c r="N3" s="3" t="s">
        <v>52</v>
      </c>
      <c r="O3" s="4">
        <v>2.46</v>
      </c>
    </row>
    <row r="4" spans="1:15" x14ac:dyDescent="0.25">
      <c r="A4" s="2">
        <v>44599</v>
      </c>
      <c r="B4" s="3" t="s">
        <v>53</v>
      </c>
      <c r="C4" s="12">
        <v>1.63</v>
      </c>
      <c r="D4" s="12">
        <v>3.85</v>
      </c>
      <c r="E4" s="12">
        <v>6.6</v>
      </c>
      <c r="F4" s="12">
        <v>3.24</v>
      </c>
      <c r="G4" s="12">
        <v>2.19</v>
      </c>
      <c r="H4" s="12">
        <v>1.75</v>
      </c>
      <c r="I4" s="12">
        <v>1.92</v>
      </c>
      <c r="J4" s="12" t="s">
        <v>15</v>
      </c>
      <c r="K4" s="12"/>
      <c r="L4" s="4" t="s">
        <v>25</v>
      </c>
      <c r="M4" s="4">
        <v>57</v>
      </c>
      <c r="N4" s="3" t="s">
        <v>54</v>
      </c>
      <c r="O4" s="4">
        <v>2.48</v>
      </c>
    </row>
    <row r="5" spans="1:15" x14ac:dyDescent="0.25">
      <c r="A5" s="2">
        <v>44600</v>
      </c>
      <c r="B5" s="5" t="s">
        <v>55</v>
      </c>
      <c r="C5" s="29">
        <v>6.65</v>
      </c>
      <c r="D5" s="29">
        <v>4.25</v>
      </c>
      <c r="E5" s="29">
        <v>1.56</v>
      </c>
      <c r="F5" s="29">
        <v>3.99</v>
      </c>
      <c r="G5" s="29">
        <v>1.79</v>
      </c>
      <c r="H5" s="29">
        <v>2.11</v>
      </c>
      <c r="I5" s="29">
        <v>1.6</v>
      </c>
      <c r="J5" s="12" t="s">
        <v>15</v>
      </c>
      <c r="K5" s="24"/>
      <c r="L5" s="29" t="s">
        <v>21</v>
      </c>
      <c r="M5" s="4">
        <v>32</v>
      </c>
      <c r="N5" s="4" t="s">
        <v>56</v>
      </c>
      <c r="O5" s="4">
        <v>2.5</v>
      </c>
    </row>
    <row r="6" spans="1:15" x14ac:dyDescent="0.25">
      <c r="A6" s="2">
        <v>44600</v>
      </c>
      <c r="B6" s="3" t="s">
        <v>57</v>
      </c>
      <c r="C6" s="29">
        <v>4.0999999999999996</v>
      </c>
      <c r="D6" s="29">
        <v>3.34</v>
      </c>
      <c r="E6" s="29">
        <v>2.04</v>
      </c>
      <c r="F6" s="29">
        <v>2.74</v>
      </c>
      <c r="G6" s="29">
        <v>2.4</v>
      </c>
      <c r="H6" s="29">
        <v>1.61</v>
      </c>
      <c r="I6" s="29">
        <v>2.11</v>
      </c>
      <c r="J6" s="12" t="s">
        <v>15</v>
      </c>
      <c r="K6" s="27"/>
      <c r="L6" s="29" t="s">
        <v>311</v>
      </c>
      <c r="M6" s="4">
        <v>41</v>
      </c>
      <c r="N6" s="3" t="s">
        <v>58</v>
      </c>
      <c r="O6" s="4">
        <v>2.17</v>
      </c>
    </row>
    <row r="7" spans="1:15" x14ac:dyDescent="0.25">
      <c r="A7" s="2">
        <v>44600</v>
      </c>
      <c r="B7" s="3" t="s">
        <v>59</v>
      </c>
      <c r="C7" s="29">
        <v>2.09</v>
      </c>
      <c r="D7" s="29">
        <v>3.42</v>
      </c>
      <c r="E7" s="29">
        <v>3.85</v>
      </c>
      <c r="F7" s="29">
        <v>3.28</v>
      </c>
      <c r="G7" s="29">
        <v>2.12</v>
      </c>
      <c r="H7" s="29">
        <v>1.78</v>
      </c>
      <c r="I7" s="29">
        <v>1.86</v>
      </c>
      <c r="J7" s="12" t="s">
        <v>15</v>
      </c>
      <c r="K7" s="27"/>
      <c r="L7" s="29" t="s">
        <v>28</v>
      </c>
      <c r="M7" s="4">
        <v>54</v>
      </c>
      <c r="N7" s="3" t="s">
        <v>60</v>
      </c>
      <c r="O7" s="4">
        <v>2.56</v>
      </c>
    </row>
    <row r="8" spans="1:15" x14ac:dyDescent="0.25">
      <c r="A8" s="2">
        <v>44600</v>
      </c>
      <c r="B8" s="3" t="s">
        <v>61</v>
      </c>
      <c r="C8" s="29">
        <v>1.96</v>
      </c>
      <c r="D8" s="29">
        <v>3.26</v>
      </c>
      <c r="E8" s="29">
        <v>4.57</v>
      </c>
      <c r="F8" s="29">
        <v>2.64</v>
      </c>
      <c r="G8" s="29">
        <v>2.59</v>
      </c>
      <c r="H8" s="29">
        <v>1.53</v>
      </c>
      <c r="I8" s="29">
        <v>2.25</v>
      </c>
      <c r="J8" s="12" t="s">
        <v>15</v>
      </c>
      <c r="K8" s="27"/>
      <c r="L8" s="29" t="s">
        <v>20</v>
      </c>
      <c r="M8" s="4">
        <v>55</v>
      </c>
      <c r="N8" s="3" t="s">
        <v>58</v>
      </c>
      <c r="O8" s="4">
        <v>2.35</v>
      </c>
    </row>
    <row r="9" spans="1:15" x14ac:dyDescent="0.25">
      <c r="A9" s="2">
        <v>44600</v>
      </c>
      <c r="B9" s="3" t="s">
        <v>62</v>
      </c>
      <c r="C9" s="29">
        <v>1.93</v>
      </c>
      <c r="D9" s="29">
        <v>3.68</v>
      </c>
      <c r="E9" s="29">
        <v>4.08</v>
      </c>
      <c r="F9" s="29">
        <v>3.59</v>
      </c>
      <c r="G9" s="29">
        <v>1.95</v>
      </c>
      <c r="H9" s="29">
        <v>1.92</v>
      </c>
      <c r="I9" s="29">
        <v>1.71</v>
      </c>
      <c r="J9" s="12" t="s">
        <v>15</v>
      </c>
      <c r="K9" s="27"/>
      <c r="L9" s="29" t="s">
        <v>311</v>
      </c>
      <c r="M9" s="4">
        <v>12</v>
      </c>
      <c r="N9" s="3" t="s">
        <v>58</v>
      </c>
      <c r="O9" s="4">
        <v>2.67</v>
      </c>
    </row>
    <row r="10" spans="1:15" x14ac:dyDescent="0.25">
      <c r="A10" s="2">
        <v>44600</v>
      </c>
      <c r="B10" s="3" t="s">
        <v>63</v>
      </c>
      <c r="C10" s="29">
        <v>2.4300000000000002</v>
      </c>
      <c r="D10" s="29">
        <v>3.07</v>
      </c>
      <c r="E10" s="29">
        <v>3.39</v>
      </c>
      <c r="F10" s="29">
        <v>2.8</v>
      </c>
      <c r="G10" s="29">
        <v>2.42</v>
      </c>
      <c r="H10" s="29">
        <v>1.6</v>
      </c>
      <c r="I10" s="29">
        <v>2.11</v>
      </c>
      <c r="J10" s="12" t="s">
        <v>15</v>
      </c>
      <c r="K10" s="27"/>
      <c r="L10" s="31" t="s">
        <v>311</v>
      </c>
      <c r="M10" s="4">
        <v>66</v>
      </c>
      <c r="N10" s="3" t="s">
        <v>58</v>
      </c>
      <c r="O10" s="4">
        <v>2.15</v>
      </c>
    </row>
    <row r="11" spans="1:15" x14ac:dyDescent="0.25">
      <c r="A11" s="2">
        <v>44600</v>
      </c>
      <c r="B11" s="3" t="s">
        <v>64</v>
      </c>
      <c r="C11" s="29">
        <v>2.85</v>
      </c>
      <c r="D11" s="29">
        <v>2.97</v>
      </c>
      <c r="E11" s="29">
        <v>2.9</v>
      </c>
      <c r="F11" s="29">
        <v>2.78</v>
      </c>
      <c r="G11" s="29">
        <v>2.4500000000000002</v>
      </c>
      <c r="H11" s="29">
        <v>1.58</v>
      </c>
      <c r="I11" s="29">
        <v>2.13</v>
      </c>
      <c r="J11" s="12" t="s">
        <v>15</v>
      </c>
      <c r="K11" s="27"/>
      <c r="L11" s="29" t="s">
        <v>20</v>
      </c>
      <c r="M11" s="4">
        <v>37</v>
      </c>
      <c r="N11" s="3" t="s">
        <v>58</v>
      </c>
      <c r="O11" s="4">
        <v>2.35</v>
      </c>
    </row>
    <row r="12" spans="1:15" x14ac:dyDescent="0.25">
      <c r="A12" s="2">
        <v>44600</v>
      </c>
      <c r="B12" s="3" t="s">
        <v>65</v>
      </c>
      <c r="C12" s="29">
        <v>1.99</v>
      </c>
      <c r="D12" s="29">
        <v>3.38</v>
      </c>
      <c r="E12" s="29">
        <v>4.21</v>
      </c>
      <c r="F12" s="29">
        <v>3.38</v>
      </c>
      <c r="G12" s="37">
        <v>2.0699999999999998</v>
      </c>
      <c r="H12" s="29">
        <v>1.81</v>
      </c>
      <c r="I12" s="29">
        <v>1.81</v>
      </c>
      <c r="J12" s="12" t="s">
        <v>15</v>
      </c>
      <c r="K12" s="27"/>
      <c r="L12" s="29" t="s">
        <v>25</v>
      </c>
      <c r="M12" s="4">
        <v>45</v>
      </c>
      <c r="N12" s="3" t="s">
        <v>66</v>
      </c>
      <c r="O12" s="4">
        <v>2.34</v>
      </c>
    </row>
    <row r="13" spans="1:15" x14ac:dyDescent="0.25">
      <c r="A13" s="2">
        <v>44600</v>
      </c>
      <c r="B13" s="3" t="s">
        <v>67</v>
      </c>
      <c r="C13" s="29">
        <v>3.48</v>
      </c>
      <c r="D13" s="29">
        <v>3.08</v>
      </c>
      <c r="E13" s="29">
        <v>2.38</v>
      </c>
      <c r="F13" s="29">
        <v>2.65</v>
      </c>
      <c r="G13" s="29">
        <v>2.5299999999999998</v>
      </c>
      <c r="H13" s="29">
        <v>1.56</v>
      </c>
      <c r="I13" s="29">
        <v>2.21</v>
      </c>
      <c r="J13" s="12" t="s">
        <v>15</v>
      </c>
      <c r="K13" s="27"/>
      <c r="L13" s="29" t="s">
        <v>20</v>
      </c>
      <c r="M13" s="4">
        <v>27</v>
      </c>
      <c r="N13" s="3" t="s">
        <v>58</v>
      </c>
      <c r="O13" s="4">
        <v>2.11</v>
      </c>
    </row>
    <row r="14" spans="1:15" x14ac:dyDescent="0.25">
      <c r="A14" s="2">
        <v>44600</v>
      </c>
      <c r="B14" s="3" t="s">
        <v>68</v>
      </c>
      <c r="C14" s="29">
        <v>2.15</v>
      </c>
      <c r="D14" s="29">
        <v>3.36</v>
      </c>
      <c r="E14" s="29">
        <v>3.76</v>
      </c>
      <c r="F14" s="29">
        <v>2.86</v>
      </c>
      <c r="G14" s="29">
        <v>2.39</v>
      </c>
      <c r="H14" s="29">
        <v>1.63</v>
      </c>
      <c r="I14" s="29">
        <v>2.09</v>
      </c>
      <c r="J14" s="12" t="s">
        <v>15</v>
      </c>
      <c r="K14" s="27"/>
      <c r="L14" s="29" t="s">
        <v>24</v>
      </c>
      <c r="M14" s="4">
        <v>40</v>
      </c>
      <c r="N14" s="3" t="s">
        <v>60</v>
      </c>
      <c r="O14" s="4">
        <v>2.5</v>
      </c>
    </row>
    <row r="15" spans="1:15" x14ac:dyDescent="0.25">
      <c r="A15" s="2">
        <v>44600</v>
      </c>
      <c r="B15" s="3" t="s">
        <v>69</v>
      </c>
      <c r="C15" s="29">
        <v>1.93</v>
      </c>
      <c r="D15" s="29">
        <v>3.36</v>
      </c>
      <c r="E15" s="29">
        <v>4.58</v>
      </c>
      <c r="F15" s="29">
        <v>2.96</v>
      </c>
      <c r="G15" s="29">
        <v>2.3199999999999998</v>
      </c>
      <c r="H15" s="29">
        <v>1.65</v>
      </c>
      <c r="I15" s="29">
        <v>2.02</v>
      </c>
      <c r="J15" s="12" t="s">
        <v>15</v>
      </c>
      <c r="K15" s="27"/>
      <c r="L15" s="29" t="s">
        <v>29</v>
      </c>
      <c r="M15" s="4">
        <v>51</v>
      </c>
      <c r="N15" s="3" t="s">
        <v>66</v>
      </c>
      <c r="O15" s="4">
        <v>2.44</v>
      </c>
    </row>
    <row r="16" spans="1:15" x14ac:dyDescent="0.25">
      <c r="A16" s="2">
        <v>44601</v>
      </c>
      <c r="B16" s="4" t="s">
        <v>70</v>
      </c>
      <c r="C16" s="29">
        <v>2.13</v>
      </c>
      <c r="D16" s="29">
        <v>3.29</v>
      </c>
      <c r="E16" s="29">
        <v>3.91</v>
      </c>
      <c r="F16" s="29">
        <v>3.01</v>
      </c>
      <c r="G16" s="29">
        <v>2.2599999999999998</v>
      </c>
      <c r="H16" s="29">
        <v>1.69</v>
      </c>
      <c r="I16" s="29">
        <v>1.98</v>
      </c>
      <c r="J16" s="12" t="s">
        <v>15</v>
      </c>
      <c r="K16" s="22"/>
      <c r="L16" s="29" t="s">
        <v>29</v>
      </c>
      <c r="M16" s="4">
        <v>30</v>
      </c>
      <c r="N16" s="3" t="s">
        <v>60</v>
      </c>
      <c r="O16" s="4">
        <v>2.52</v>
      </c>
    </row>
    <row r="17" spans="1:15" x14ac:dyDescent="0.25">
      <c r="A17" s="6">
        <v>44601</v>
      </c>
      <c r="B17" s="4" t="s">
        <v>71</v>
      </c>
      <c r="C17" s="29">
        <v>2.65</v>
      </c>
      <c r="D17" s="29">
        <v>3.38</v>
      </c>
      <c r="E17" s="29">
        <v>2.86</v>
      </c>
      <c r="F17" s="29">
        <v>3.8</v>
      </c>
      <c r="G17" s="29">
        <v>1.88</v>
      </c>
      <c r="H17" s="29">
        <v>2.0099999999999998</v>
      </c>
      <c r="I17" s="29">
        <v>1.66</v>
      </c>
      <c r="J17" s="12" t="s">
        <v>15</v>
      </c>
      <c r="L17" s="29" t="s">
        <v>312</v>
      </c>
      <c r="M17" s="4">
        <v>48</v>
      </c>
      <c r="N17" s="4" t="s">
        <v>60</v>
      </c>
      <c r="O17" s="4">
        <v>1.99</v>
      </c>
    </row>
    <row r="18" spans="1:15" x14ac:dyDescent="0.25">
      <c r="A18" s="6">
        <v>44604</v>
      </c>
      <c r="B18" s="4" t="s">
        <v>72</v>
      </c>
      <c r="C18" s="29">
        <v>3.14</v>
      </c>
      <c r="D18" s="29">
        <v>3.28</v>
      </c>
      <c r="E18" s="29">
        <v>2.4900000000000002</v>
      </c>
      <c r="F18" s="29">
        <v>2.9</v>
      </c>
      <c r="G18" s="29">
        <v>2.31</v>
      </c>
      <c r="H18" s="29">
        <v>1.67</v>
      </c>
      <c r="I18" s="29">
        <v>2.0299999999999998</v>
      </c>
      <c r="J18" s="12" t="s">
        <v>15</v>
      </c>
      <c r="L18" s="29" t="s">
        <v>29</v>
      </c>
      <c r="M18" s="4">
        <v>60</v>
      </c>
      <c r="N18" s="4" t="s">
        <v>56</v>
      </c>
      <c r="O18" s="4">
        <v>2.7</v>
      </c>
    </row>
    <row r="19" spans="1:15" x14ac:dyDescent="0.25">
      <c r="A19" s="6">
        <v>44604</v>
      </c>
      <c r="B19" s="4" t="s">
        <v>73</v>
      </c>
      <c r="C19" s="4">
        <v>2.25</v>
      </c>
      <c r="D19" s="4">
        <v>3.24</v>
      </c>
      <c r="E19" s="4">
        <v>3.57</v>
      </c>
      <c r="F19" s="4">
        <v>3.2</v>
      </c>
      <c r="G19" s="4">
        <v>2.1800000000000002</v>
      </c>
      <c r="H19" s="4">
        <v>1.72</v>
      </c>
      <c r="I19" s="4">
        <v>1.91</v>
      </c>
      <c r="J19" s="12" t="s">
        <v>15</v>
      </c>
      <c r="L19" s="4" t="s">
        <v>312</v>
      </c>
      <c r="M19" s="4">
        <v>44</v>
      </c>
      <c r="N19" s="4" t="s">
        <v>66</v>
      </c>
      <c r="O19" s="4">
        <v>2.77</v>
      </c>
    </row>
    <row r="20" spans="1:15" x14ac:dyDescent="0.25">
      <c r="A20" s="6">
        <v>44604</v>
      </c>
      <c r="B20" s="4" t="s">
        <v>74</v>
      </c>
      <c r="C20" s="29">
        <v>3.96</v>
      </c>
      <c r="D20" s="29">
        <v>3.44</v>
      </c>
      <c r="E20" s="29">
        <v>2.06</v>
      </c>
      <c r="F20" s="29">
        <v>2.98</v>
      </c>
      <c r="G20" s="29">
        <v>2.2799999999999998</v>
      </c>
      <c r="H20" s="29">
        <v>1.68</v>
      </c>
      <c r="I20" s="29">
        <v>2</v>
      </c>
      <c r="J20" s="12" t="s">
        <v>15</v>
      </c>
      <c r="L20" s="29" t="s">
        <v>29</v>
      </c>
      <c r="M20" s="4">
        <v>25</v>
      </c>
      <c r="N20" s="4" t="s">
        <v>60</v>
      </c>
      <c r="O20" s="4">
        <v>2.58</v>
      </c>
    </row>
    <row r="21" spans="1:15" x14ac:dyDescent="0.25">
      <c r="A21" s="6">
        <v>44604</v>
      </c>
      <c r="B21" s="4" t="s">
        <v>75</v>
      </c>
      <c r="C21" s="4">
        <v>2.75</v>
      </c>
      <c r="D21" s="4">
        <v>3.49</v>
      </c>
      <c r="E21" s="4">
        <v>2.61</v>
      </c>
      <c r="F21" s="4">
        <v>3.63</v>
      </c>
      <c r="G21" s="4">
        <v>1.94</v>
      </c>
      <c r="H21" s="4">
        <v>1.93</v>
      </c>
      <c r="I21" s="4">
        <v>1.7</v>
      </c>
      <c r="J21" s="12" t="s">
        <v>15</v>
      </c>
      <c r="L21" s="4" t="s">
        <v>21</v>
      </c>
      <c r="M21" s="4">
        <v>10</v>
      </c>
      <c r="N21" s="4" t="s">
        <v>76</v>
      </c>
      <c r="O21" s="4">
        <v>2.4300000000000002</v>
      </c>
    </row>
    <row r="22" spans="1:15" x14ac:dyDescent="0.25">
      <c r="A22" s="6">
        <v>44604</v>
      </c>
      <c r="B22" s="4" t="s">
        <v>77</v>
      </c>
      <c r="C22" s="4">
        <v>2.0499999999999998</v>
      </c>
      <c r="D22" s="4">
        <v>3.54</v>
      </c>
      <c r="E22" s="4">
        <v>3.79</v>
      </c>
      <c r="F22" s="4">
        <v>3.27</v>
      </c>
      <c r="G22" s="4">
        <v>2.09</v>
      </c>
      <c r="H22" s="4">
        <v>1.79</v>
      </c>
      <c r="I22" s="4">
        <v>1.84</v>
      </c>
      <c r="J22" s="12" t="s">
        <v>15</v>
      </c>
      <c r="L22" s="4" t="s">
        <v>20</v>
      </c>
      <c r="M22" s="4">
        <v>43</v>
      </c>
      <c r="N22" s="4" t="s">
        <v>66</v>
      </c>
      <c r="O22" s="4">
        <v>2.11</v>
      </c>
    </row>
    <row r="23" spans="1:15" x14ac:dyDescent="0.25">
      <c r="A23" s="6">
        <v>44604</v>
      </c>
      <c r="B23" s="4" t="s">
        <v>78</v>
      </c>
      <c r="C23" s="4">
        <v>2.4900000000000002</v>
      </c>
      <c r="D23" s="4">
        <v>3.16</v>
      </c>
      <c r="E23" s="4">
        <v>3.22</v>
      </c>
      <c r="F23" s="4">
        <v>3.06</v>
      </c>
      <c r="G23" s="4">
        <v>2.23</v>
      </c>
      <c r="H23" s="4">
        <v>1.71</v>
      </c>
      <c r="I23" s="4">
        <v>1.95</v>
      </c>
      <c r="J23" s="12" t="s">
        <v>15</v>
      </c>
      <c r="L23" s="4" t="s">
        <v>21</v>
      </c>
      <c r="M23" s="4">
        <v>18</v>
      </c>
      <c r="N23" s="36" t="s">
        <v>79</v>
      </c>
      <c r="O23" s="4">
        <v>0</v>
      </c>
    </row>
    <row r="24" spans="1:15" x14ac:dyDescent="0.25">
      <c r="A24" s="6">
        <v>44604</v>
      </c>
      <c r="B24" s="4" t="s">
        <v>80</v>
      </c>
      <c r="C24" s="4">
        <v>1.39</v>
      </c>
      <c r="D24" s="4">
        <v>4.88</v>
      </c>
      <c r="E24" s="4">
        <v>9.35</v>
      </c>
      <c r="F24" s="4">
        <v>3.66</v>
      </c>
      <c r="G24" s="4">
        <v>1.92</v>
      </c>
      <c r="H24" s="4">
        <v>1.97</v>
      </c>
      <c r="I24" s="4">
        <v>1.68</v>
      </c>
      <c r="J24" s="12" t="s">
        <v>15</v>
      </c>
      <c r="L24" s="4" t="s">
        <v>25</v>
      </c>
      <c r="M24" s="4">
        <v>33</v>
      </c>
      <c r="N24" s="36" t="s">
        <v>79</v>
      </c>
      <c r="O24" s="4">
        <v>0</v>
      </c>
    </row>
    <row r="25" spans="1:15" x14ac:dyDescent="0.25">
      <c r="A25" s="6">
        <v>44605</v>
      </c>
      <c r="B25" s="4" t="s">
        <v>81</v>
      </c>
      <c r="C25" s="4">
        <v>2.64</v>
      </c>
      <c r="D25" s="4">
        <v>3.1</v>
      </c>
      <c r="E25" s="4">
        <v>3.13</v>
      </c>
      <c r="F25" s="4">
        <v>2.85</v>
      </c>
      <c r="G25" s="4">
        <v>2.4300000000000002</v>
      </c>
      <c r="H25" s="4">
        <v>1.62</v>
      </c>
      <c r="I25" s="4">
        <v>2.12</v>
      </c>
      <c r="J25" s="12" t="s">
        <v>15</v>
      </c>
      <c r="L25" s="4" t="s">
        <v>25</v>
      </c>
      <c r="M25" s="4">
        <v>60</v>
      </c>
      <c r="N25" s="4" t="s">
        <v>54</v>
      </c>
      <c r="O25" s="4">
        <v>2.74</v>
      </c>
    </row>
    <row r="26" spans="1:15" x14ac:dyDescent="0.25">
      <c r="A26" s="6">
        <v>44605</v>
      </c>
      <c r="B26" s="4" t="s">
        <v>82</v>
      </c>
      <c r="C26" s="4">
        <v>2.5099999999999998</v>
      </c>
      <c r="D26" s="4">
        <v>3.18</v>
      </c>
      <c r="E26" s="4">
        <v>3.24</v>
      </c>
      <c r="F26" s="4">
        <v>3.23</v>
      </c>
      <c r="G26" s="4">
        <v>2.17</v>
      </c>
      <c r="H26" s="4">
        <v>1.76</v>
      </c>
      <c r="I26" s="4">
        <v>2.25</v>
      </c>
      <c r="J26" s="12" t="s">
        <v>15</v>
      </c>
      <c r="L26" s="4" t="s">
        <v>19</v>
      </c>
      <c r="M26" s="4">
        <v>35</v>
      </c>
      <c r="N26" s="4" t="s">
        <v>52</v>
      </c>
      <c r="O26" s="4">
        <v>2.46</v>
      </c>
    </row>
    <row r="27" spans="1:15" x14ac:dyDescent="0.25">
      <c r="A27" s="6">
        <v>44605</v>
      </c>
      <c r="B27" s="4" t="s">
        <v>83</v>
      </c>
      <c r="C27" s="4">
        <v>2.15</v>
      </c>
      <c r="D27" s="4">
        <v>3.08</v>
      </c>
      <c r="E27" s="4">
        <v>4.17</v>
      </c>
      <c r="F27" s="4">
        <v>2.96</v>
      </c>
      <c r="G27" s="4">
        <v>2.4300000000000002</v>
      </c>
      <c r="H27" s="4">
        <v>1.68</v>
      </c>
      <c r="I27" s="4">
        <v>2</v>
      </c>
      <c r="J27" s="12" t="s">
        <v>15</v>
      </c>
      <c r="L27" s="4" t="s">
        <v>314</v>
      </c>
      <c r="M27" s="4">
        <v>34</v>
      </c>
      <c r="N27" s="4" t="s">
        <v>79</v>
      </c>
      <c r="O27" s="4">
        <v>0</v>
      </c>
    </row>
    <row r="28" spans="1:15" x14ac:dyDescent="0.25">
      <c r="A28" s="6">
        <v>44605</v>
      </c>
      <c r="B28" s="4" t="s">
        <v>84</v>
      </c>
      <c r="C28" s="4">
        <v>1.36</v>
      </c>
      <c r="D28" s="4">
        <v>5.03</v>
      </c>
      <c r="E28" s="4">
        <v>11.18</v>
      </c>
      <c r="F28" s="4">
        <v>3.86</v>
      </c>
      <c r="G28" s="4">
        <v>1.81</v>
      </c>
      <c r="H28" s="4">
        <v>2.11</v>
      </c>
      <c r="I28" s="4">
        <v>2.25</v>
      </c>
      <c r="J28" s="12" t="s">
        <v>15</v>
      </c>
      <c r="L28" s="4" t="s">
        <v>22</v>
      </c>
      <c r="M28" s="4">
        <v>43</v>
      </c>
      <c r="N28" s="4" t="s">
        <v>85</v>
      </c>
      <c r="O28" s="4">
        <v>1.72</v>
      </c>
    </row>
    <row r="29" spans="1:15" x14ac:dyDescent="0.25">
      <c r="A29" s="6">
        <v>44610</v>
      </c>
      <c r="B29" s="4" t="s">
        <v>86</v>
      </c>
      <c r="C29" s="4">
        <v>404</v>
      </c>
      <c r="D29" s="4">
        <v>404</v>
      </c>
      <c r="E29" s="4">
        <v>404</v>
      </c>
      <c r="F29" s="4">
        <v>404</v>
      </c>
      <c r="G29" s="4">
        <v>404</v>
      </c>
      <c r="H29" s="4">
        <v>404</v>
      </c>
      <c r="I29" s="4">
        <v>404</v>
      </c>
      <c r="J29" s="12" t="s">
        <v>15</v>
      </c>
      <c r="L29" s="12">
        <v>404</v>
      </c>
      <c r="M29" s="4">
        <v>33</v>
      </c>
      <c r="N29" s="4" t="s">
        <v>60</v>
      </c>
      <c r="O29" s="4">
        <v>2.74</v>
      </c>
    </row>
    <row r="30" spans="1:15" x14ac:dyDescent="0.25">
      <c r="A30" s="6">
        <v>44610</v>
      </c>
      <c r="B30" s="4" t="s">
        <v>87</v>
      </c>
      <c r="C30" s="4">
        <v>1.59</v>
      </c>
      <c r="D30" s="4">
        <v>3.95</v>
      </c>
      <c r="E30" s="4">
        <v>6.93</v>
      </c>
      <c r="F30" s="4">
        <v>3.51</v>
      </c>
      <c r="G30" s="4">
        <v>2.1</v>
      </c>
      <c r="H30" s="4">
        <v>1.81</v>
      </c>
      <c r="I30" s="4">
        <v>1.83</v>
      </c>
      <c r="J30" s="12" t="s">
        <v>15</v>
      </c>
      <c r="L30" s="4" t="s">
        <v>29</v>
      </c>
      <c r="M30" s="4">
        <v>20</v>
      </c>
      <c r="N30" s="4" t="s">
        <v>52</v>
      </c>
      <c r="O30" s="4">
        <v>2.66</v>
      </c>
    </row>
    <row r="31" spans="1:15" x14ac:dyDescent="0.25">
      <c r="A31" s="6">
        <v>44611</v>
      </c>
      <c r="B31" s="4" t="s">
        <v>88</v>
      </c>
      <c r="C31" s="4">
        <v>3.15</v>
      </c>
      <c r="D31" s="4">
        <v>3.23</v>
      </c>
      <c r="E31" s="4">
        <v>2.5499999999999998</v>
      </c>
      <c r="F31" s="4">
        <v>3.14</v>
      </c>
      <c r="G31" s="4">
        <v>2.2999999999999998</v>
      </c>
      <c r="H31" s="4">
        <v>1.72</v>
      </c>
      <c r="I31" s="4">
        <v>1.95</v>
      </c>
      <c r="J31" s="12" t="s">
        <v>15</v>
      </c>
      <c r="L31" s="12" t="s">
        <v>20</v>
      </c>
      <c r="M31" s="4">
        <v>12</v>
      </c>
      <c r="N31" s="4" t="s">
        <v>89</v>
      </c>
      <c r="O31" s="4">
        <v>2.73</v>
      </c>
    </row>
    <row r="32" spans="1:15" x14ac:dyDescent="0.25">
      <c r="A32" s="6">
        <v>44611</v>
      </c>
      <c r="B32" s="4" t="s">
        <v>90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12">
        <v>404</v>
      </c>
      <c r="M32" s="4">
        <v>61</v>
      </c>
      <c r="N32" s="4" t="s">
        <v>60</v>
      </c>
      <c r="O32" s="4">
        <v>2.67</v>
      </c>
    </row>
    <row r="33" spans="1:15" x14ac:dyDescent="0.25">
      <c r="A33" s="6">
        <v>44611</v>
      </c>
      <c r="B33" s="4" t="s">
        <v>91</v>
      </c>
      <c r="C33" s="4">
        <v>3.68</v>
      </c>
      <c r="D33" s="4">
        <v>3.46</v>
      </c>
      <c r="E33" s="4">
        <v>2.14</v>
      </c>
      <c r="F33" s="4">
        <v>3.55</v>
      </c>
      <c r="G33" s="4">
        <v>1.99</v>
      </c>
      <c r="H33" s="4">
        <v>1.89</v>
      </c>
      <c r="I33" s="4">
        <v>1.75</v>
      </c>
      <c r="J33" s="12" t="s">
        <v>15</v>
      </c>
      <c r="L33" s="4" t="s">
        <v>25</v>
      </c>
      <c r="M33" s="4">
        <v>59</v>
      </c>
      <c r="N33" s="4" t="s">
        <v>92</v>
      </c>
      <c r="O33" s="4">
        <v>2.25</v>
      </c>
    </row>
    <row r="34" spans="1:15" x14ac:dyDescent="0.25">
      <c r="A34" s="6">
        <v>44611</v>
      </c>
      <c r="B34" s="4" t="s">
        <v>93</v>
      </c>
      <c r="C34" s="4">
        <v>3.14</v>
      </c>
      <c r="D34" s="4">
        <v>2.82</v>
      </c>
      <c r="E34" s="4">
        <v>2.87</v>
      </c>
      <c r="F34" s="4">
        <v>2.16</v>
      </c>
      <c r="G34" s="4">
        <v>3.3</v>
      </c>
      <c r="H34" s="4">
        <v>1.37</v>
      </c>
      <c r="I34" s="4">
        <v>2.9</v>
      </c>
      <c r="J34" s="12" t="s">
        <v>15</v>
      </c>
      <c r="L34" s="4" t="s">
        <v>21</v>
      </c>
      <c r="M34" s="4">
        <v>45</v>
      </c>
      <c r="N34" s="4" t="s">
        <v>85</v>
      </c>
      <c r="O34" s="4">
        <v>1.96</v>
      </c>
    </row>
    <row r="35" spans="1:15" x14ac:dyDescent="0.25">
      <c r="A35" s="6">
        <v>44611</v>
      </c>
      <c r="B35" s="4" t="s">
        <v>94</v>
      </c>
      <c r="C35" s="4">
        <v>2.74</v>
      </c>
      <c r="D35" s="4">
        <v>3.19</v>
      </c>
      <c r="E35" s="4">
        <v>2.82</v>
      </c>
      <c r="F35" s="4">
        <v>3.38</v>
      </c>
      <c r="G35" s="4">
        <v>2.09</v>
      </c>
      <c r="H35" s="4">
        <v>1.78</v>
      </c>
      <c r="I35" s="4">
        <v>1.83</v>
      </c>
      <c r="J35" s="12" t="s">
        <v>15</v>
      </c>
      <c r="L35" s="4" t="s">
        <v>22</v>
      </c>
      <c r="M35" s="4">
        <v>55</v>
      </c>
      <c r="N35" s="4" t="s">
        <v>66</v>
      </c>
      <c r="O35" s="4">
        <v>2.5499999999999998</v>
      </c>
    </row>
    <row r="36" spans="1:15" x14ac:dyDescent="0.25">
      <c r="A36" s="6">
        <v>44611</v>
      </c>
      <c r="B36" s="4" t="s">
        <v>95</v>
      </c>
      <c r="C36" s="4">
        <v>3.57</v>
      </c>
      <c r="D36" s="4">
        <v>3.38</v>
      </c>
      <c r="E36" s="4">
        <v>2.1800000000000002</v>
      </c>
      <c r="F36" s="4">
        <v>3.15</v>
      </c>
      <c r="G36" s="4">
        <v>2.16</v>
      </c>
      <c r="H36" s="4">
        <v>1.74</v>
      </c>
      <c r="I36" s="4">
        <v>1.89</v>
      </c>
      <c r="J36" s="12" t="s">
        <v>15</v>
      </c>
      <c r="L36" s="4" t="s">
        <v>27</v>
      </c>
      <c r="M36" s="4">
        <v>32</v>
      </c>
      <c r="N36" s="4" t="s">
        <v>58</v>
      </c>
      <c r="O36" s="4">
        <v>2.37</v>
      </c>
    </row>
    <row r="37" spans="1:15" x14ac:dyDescent="0.25">
      <c r="A37" s="6">
        <v>44611</v>
      </c>
      <c r="B37" s="4" t="s">
        <v>96</v>
      </c>
      <c r="C37" s="4">
        <v>6.49</v>
      </c>
      <c r="D37" s="4">
        <v>3.91</v>
      </c>
      <c r="E37" s="4">
        <v>1.62</v>
      </c>
      <c r="F37" s="4">
        <v>3.27</v>
      </c>
      <c r="G37" s="4">
        <v>2.15</v>
      </c>
      <c r="H37" s="4">
        <v>1.76</v>
      </c>
      <c r="I37" s="4">
        <v>1.88</v>
      </c>
      <c r="J37" s="12" t="s">
        <v>15</v>
      </c>
      <c r="L37" s="4" t="s">
        <v>28</v>
      </c>
      <c r="M37" s="4">
        <v>37</v>
      </c>
      <c r="N37" s="4" t="s">
        <v>56</v>
      </c>
      <c r="O37" s="4">
        <v>2.71</v>
      </c>
    </row>
    <row r="38" spans="1:15" x14ac:dyDescent="0.25">
      <c r="A38" s="6">
        <v>44611</v>
      </c>
      <c r="B38" s="4" t="s">
        <v>97</v>
      </c>
      <c r="C38" s="4">
        <v>2.83</v>
      </c>
      <c r="D38" s="4">
        <v>3.07</v>
      </c>
      <c r="E38" s="4">
        <v>2.83</v>
      </c>
      <c r="F38" s="4">
        <v>2.83</v>
      </c>
      <c r="G38" s="4">
        <v>2.37</v>
      </c>
      <c r="H38" s="4">
        <v>1.62</v>
      </c>
      <c r="I38" s="4">
        <v>2.08</v>
      </c>
      <c r="J38" s="12" t="s">
        <v>15</v>
      </c>
      <c r="L38" s="4" t="s">
        <v>21</v>
      </c>
      <c r="M38" s="4">
        <v>32</v>
      </c>
      <c r="N38" s="4" t="s">
        <v>98</v>
      </c>
      <c r="O38" s="4">
        <v>2.62</v>
      </c>
    </row>
    <row r="39" spans="1:15" x14ac:dyDescent="0.25">
      <c r="A39" s="6">
        <v>44611</v>
      </c>
      <c r="B39" s="4" t="s">
        <v>99</v>
      </c>
      <c r="C39" s="4">
        <v>1.79</v>
      </c>
      <c r="D39" s="4">
        <v>3.4</v>
      </c>
      <c r="E39" s="4">
        <v>5.51</v>
      </c>
      <c r="F39" s="4">
        <v>3.05</v>
      </c>
      <c r="G39" s="4">
        <v>2.2200000000000002</v>
      </c>
      <c r="H39" s="4">
        <v>1.7</v>
      </c>
      <c r="I39" s="4">
        <v>1.95</v>
      </c>
      <c r="J39" s="12" t="s">
        <v>15</v>
      </c>
      <c r="L39" s="4" t="s">
        <v>24</v>
      </c>
      <c r="M39" s="4">
        <v>43</v>
      </c>
      <c r="N39" s="4" t="s">
        <v>66</v>
      </c>
      <c r="O39" s="4">
        <v>2.64</v>
      </c>
    </row>
    <row r="40" spans="1:15" x14ac:dyDescent="0.25">
      <c r="A40" s="6">
        <v>44611</v>
      </c>
      <c r="B40" s="4" t="s">
        <v>100</v>
      </c>
      <c r="C40" s="4">
        <v>3.19</v>
      </c>
      <c r="D40" s="4">
        <v>3.63</v>
      </c>
      <c r="E40" s="4">
        <v>2.31</v>
      </c>
      <c r="F40" s="4">
        <v>3.97</v>
      </c>
      <c r="G40" s="4">
        <v>1.7</v>
      </c>
      <c r="H40" s="4">
        <v>2.27</v>
      </c>
      <c r="I40" s="4">
        <v>2.25</v>
      </c>
      <c r="J40" s="12" t="s">
        <v>15</v>
      </c>
      <c r="L40" s="4" t="s">
        <v>21</v>
      </c>
      <c r="M40" s="4">
        <v>75</v>
      </c>
      <c r="N40" s="4" t="s">
        <v>52</v>
      </c>
      <c r="O40" s="4">
        <v>2.69</v>
      </c>
    </row>
    <row r="41" spans="1:15" x14ac:dyDescent="0.25">
      <c r="A41" s="6">
        <v>44611</v>
      </c>
      <c r="B41" s="4" t="s">
        <v>101</v>
      </c>
      <c r="C41" s="4">
        <v>2.12</v>
      </c>
      <c r="D41" s="4">
        <v>3.14</v>
      </c>
      <c r="E41" s="4">
        <v>4.1900000000000004</v>
      </c>
      <c r="F41" s="4">
        <v>3.3</v>
      </c>
      <c r="G41" s="4">
        <v>2.11</v>
      </c>
      <c r="H41" s="4">
        <v>1.79</v>
      </c>
      <c r="I41" s="4">
        <v>1.85</v>
      </c>
      <c r="J41" s="12" t="s">
        <v>15</v>
      </c>
      <c r="L41" s="4" t="s">
        <v>19</v>
      </c>
      <c r="M41" s="4">
        <v>57</v>
      </c>
      <c r="N41" s="4" t="s">
        <v>102</v>
      </c>
      <c r="O41" s="4">
        <v>2.59</v>
      </c>
    </row>
    <row r="42" spans="1:15" x14ac:dyDescent="0.25">
      <c r="A42" s="6">
        <v>44611</v>
      </c>
      <c r="B42" s="4" t="s">
        <v>103</v>
      </c>
      <c r="C42" s="4">
        <v>1.83</v>
      </c>
      <c r="D42" s="4">
        <v>3.41</v>
      </c>
      <c r="E42" s="4">
        <v>5.0999999999999996</v>
      </c>
      <c r="F42" s="4">
        <v>2.69</v>
      </c>
      <c r="G42" s="4">
        <v>2.48</v>
      </c>
      <c r="H42" s="4">
        <v>1.57</v>
      </c>
      <c r="I42" s="4">
        <v>2.17</v>
      </c>
      <c r="J42" s="12" t="s">
        <v>15</v>
      </c>
      <c r="L42" s="4" t="s">
        <v>22</v>
      </c>
      <c r="M42" s="4">
        <v>46</v>
      </c>
      <c r="N42" s="4" t="s">
        <v>98</v>
      </c>
      <c r="O42" s="4">
        <v>2.4500000000000002</v>
      </c>
    </row>
    <row r="43" spans="1:15" x14ac:dyDescent="0.25">
      <c r="A43" s="6">
        <v>44611</v>
      </c>
      <c r="B43" s="4" t="s">
        <v>104</v>
      </c>
      <c r="C43" s="4">
        <v>2.2999999999999998</v>
      </c>
      <c r="D43" s="4">
        <v>3.39</v>
      </c>
      <c r="E43" s="4">
        <v>3.3</v>
      </c>
      <c r="F43" s="4">
        <v>3.14</v>
      </c>
      <c r="G43" s="4">
        <v>2.19</v>
      </c>
      <c r="H43" s="4">
        <v>1.72</v>
      </c>
      <c r="I43" s="4">
        <v>1.92</v>
      </c>
      <c r="J43" s="12" t="s">
        <v>15</v>
      </c>
      <c r="L43" s="4" t="s">
        <v>21</v>
      </c>
      <c r="M43" s="4">
        <v>61</v>
      </c>
      <c r="N43" s="4" t="s">
        <v>105</v>
      </c>
      <c r="O43" s="4">
        <v>2.65</v>
      </c>
    </row>
    <row r="44" spans="1:15" x14ac:dyDescent="0.25">
      <c r="A44" s="6">
        <v>44611</v>
      </c>
      <c r="B44" s="4" t="s">
        <v>106</v>
      </c>
      <c r="C44" s="4">
        <v>3.23</v>
      </c>
      <c r="D44" s="4">
        <v>3.26</v>
      </c>
      <c r="E44" s="4">
        <v>2.4</v>
      </c>
      <c r="F44" s="4">
        <v>3.15</v>
      </c>
      <c r="G44" s="4">
        <v>2.14</v>
      </c>
      <c r="H44" s="4">
        <v>1.75</v>
      </c>
      <c r="I44" s="4">
        <v>1.88</v>
      </c>
      <c r="J44" s="12" t="s">
        <v>15</v>
      </c>
      <c r="L44" s="4" t="s">
        <v>20</v>
      </c>
      <c r="M44" s="4">
        <v>41</v>
      </c>
      <c r="N44" s="4" t="s">
        <v>98</v>
      </c>
      <c r="O44" s="4">
        <v>2.21</v>
      </c>
    </row>
    <row r="45" spans="1:15" x14ac:dyDescent="0.25">
      <c r="A45" s="6">
        <v>44611</v>
      </c>
      <c r="B45" s="38" t="s">
        <v>107</v>
      </c>
      <c r="C45" s="4">
        <v>2.12</v>
      </c>
      <c r="D45" s="4">
        <v>3.1</v>
      </c>
      <c r="E45" s="4">
        <v>4.1500000000000004</v>
      </c>
      <c r="F45" s="4">
        <v>2.57</v>
      </c>
      <c r="G45" s="4">
        <v>2.5499999999999998</v>
      </c>
      <c r="H45" s="4">
        <v>1.55</v>
      </c>
      <c r="I45" s="4">
        <v>2.2400000000000002</v>
      </c>
      <c r="J45" s="12" t="s">
        <v>15</v>
      </c>
      <c r="L45" s="4" t="s">
        <v>24</v>
      </c>
      <c r="M45" s="4">
        <v>24</v>
      </c>
      <c r="N45" s="4" t="s">
        <v>58</v>
      </c>
      <c r="O45" s="4">
        <v>0</v>
      </c>
    </row>
    <row r="46" spans="1:15" x14ac:dyDescent="0.25">
      <c r="A46" s="6">
        <v>44611</v>
      </c>
      <c r="B46" s="4" t="s">
        <v>108</v>
      </c>
      <c r="C46" s="4">
        <v>3.41</v>
      </c>
      <c r="D46" s="4">
        <v>3.23</v>
      </c>
      <c r="E46" s="4">
        <v>2.3199999999999998</v>
      </c>
      <c r="F46" s="4">
        <v>3.18</v>
      </c>
      <c r="G46" s="4">
        <v>2.15</v>
      </c>
      <c r="H46" s="4">
        <v>1.75</v>
      </c>
      <c r="I46" s="4">
        <v>1.88</v>
      </c>
      <c r="J46" s="12" t="s">
        <v>15</v>
      </c>
      <c r="L46" s="4" t="s">
        <v>22</v>
      </c>
      <c r="M46" s="4">
        <v>33</v>
      </c>
      <c r="N46" s="4" t="s">
        <v>58</v>
      </c>
      <c r="O46" s="4">
        <v>2.6</v>
      </c>
    </row>
    <row r="47" spans="1:15" x14ac:dyDescent="0.25">
      <c r="A47" s="6">
        <v>44611</v>
      </c>
      <c r="B47" s="4" t="s">
        <v>109</v>
      </c>
      <c r="C47" s="4">
        <v>3.12</v>
      </c>
      <c r="D47" s="4">
        <v>3.21</v>
      </c>
      <c r="E47" s="4">
        <v>2.5299999999999998</v>
      </c>
      <c r="F47" s="4">
        <v>3.24</v>
      </c>
      <c r="G47" s="4">
        <v>2.11</v>
      </c>
      <c r="H47" s="4">
        <v>1.79</v>
      </c>
      <c r="I47" s="4">
        <v>1.86</v>
      </c>
      <c r="J47" s="12" t="s">
        <v>15</v>
      </c>
      <c r="L47" s="4" t="s">
        <v>25</v>
      </c>
      <c r="M47" s="4">
        <v>24</v>
      </c>
      <c r="N47" s="4" t="s">
        <v>110</v>
      </c>
      <c r="O47" s="4">
        <v>0</v>
      </c>
    </row>
    <row r="48" spans="1:15" x14ac:dyDescent="0.25">
      <c r="A48" s="6">
        <v>44611</v>
      </c>
      <c r="B48" s="4" t="s">
        <v>111</v>
      </c>
      <c r="C48" s="4">
        <v>1.98</v>
      </c>
      <c r="D48" s="4">
        <v>3.44</v>
      </c>
      <c r="E48" s="4">
        <v>4.28</v>
      </c>
      <c r="F48" s="4">
        <v>3.78</v>
      </c>
      <c r="G48" s="4">
        <v>1.92</v>
      </c>
      <c r="H48" s="4">
        <v>1.97</v>
      </c>
      <c r="I48" s="4">
        <v>1.61</v>
      </c>
      <c r="J48" s="12" t="s">
        <v>15</v>
      </c>
      <c r="L48" s="4" t="s">
        <v>26</v>
      </c>
      <c r="M48" s="4">
        <v>28</v>
      </c>
      <c r="N48" s="4" t="s">
        <v>102</v>
      </c>
      <c r="O48" s="4">
        <v>2.3199999999999998</v>
      </c>
    </row>
    <row r="49" spans="1:15" x14ac:dyDescent="0.25">
      <c r="A49" s="6">
        <v>44611</v>
      </c>
      <c r="B49" s="4" t="s">
        <v>112</v>
      </c>
      <c r="C49" s="4">
        <v>2.79</v>
      </c>
      <c r="D49" s="4">
        <v>2.96</v>
      </c>
      <c r="E49" s="4">
        <v>2.96</v>
      </c>
      <c r="F49" s="4">
        <v>2.77</v>
      </c>
      <c r="G49" s="4">
        <v>2.4700000000000002</v>
      </c>
      <c r="H49" s="4">
        <v>1.58</v>
      </c>
      <c r="I49" s="4">
        <v>2.15</v>
      </c>
      <c r="J49" s="12" t="s">
        <v>15</v>
      </c>
      <c r="L49" s="4" t="s">
        <v>20</v>
      </c>
      <c r="M49" s="4">
        <v>63</v>
      </c>
      <c r="N49" s="4" t="s">
        <v>98</v>
      </c>
      <c r="O49" s="4">
        <v>2.35</v>
      </c>
    </row>
    <row r="50" spans="1:15" x14ac:dyDescent="0.25">
      <c r="A50" s="6">
        <v>44611</v>
      </c>
      <c r="B50" s="4" t="s">
        <v>113</v>
      </c>
      <c r="C50" s="4">
        <v>2.74</v>
      </c>
      <c r="D50" s="4">
        <v>2.98</v>
      </c>
      <c r="E50" s="4">
        <v>3.01</v>
      </c>
      <c r="F50" s="4">
        <v>2.86</v>
      </c>
      <c r="G50" s="4">
        <v>2.39</v>
      </c>
      <c r="H50" s="4">
        <v>1.61</v>
      </c>
      <c r="I50" s="4">
        <v>2.08</v>
      </c>
      <c r="J50" s="12" t="s">
        <v>15</v>
      </c>
      <c r="L50" s="4" t="s">
        <v>21</v>
      </c>
      <c r="M50" s="4">
        <v>35</v>
      </c>
      <c r="N50" s="4" t="s">
        <v>114</v>
      </c>
      <c r="O50" s="4">
        <v>1.84</v>
      </c>
    </row>
    <row r="51" spans="1:15" x14ac:dyDescent="0.25">
      <c r="A51" s="6">
        <v>44611</v>
      </c>
      <c r="B51" s="4" t="s">
        <v>115</v>
      </c>
      <c r="C51" s="4">
        <v>3.01</v>
      </c>
      <c r="D51" s="4">
        <v>2.84</v>
      </c>
      <c r="E51" s="4">
        <v>2.87</v>
      </c>
      <c r="F51" s="4">
        <v>2.39</v>
      </c>
      <c r="G51" s="4">
        <v>2.93</v>
      </c>
      <c r="H51" s="4">
        <v>1.42</v>
      </c>
      <c r="I51" s="4">
        <v>2.56</v>
      </c>
      <c r="J51" s="12" t="s">
        <v>15</v>
      </c>
      <c r="L51" s="4" t="s">
        <v>21</v>
      </c>
      <c r="M51" s="4">
        <v>41</v>
      </c>
      <c r="N51" s="4" t="s">
        <v>114</v>
      </c>
      <c r="O51" s="4">
        <v>1.73</v>
      </c>
    </row>
    <row r="52" spans="1:15" x14ac:dyDescent="0.25">
      <c r="A52" s="6">
        <v>44611</v>
      </c>
      <c r="B52" s="4" t="s">
        <v>116</v>
      </c>
      <c r="C52" s="4">
        <v>4.29</v>
      </c>
      <c r="D52" s="4">
        <v>3.66</v>
      </c>
      <c r="E52" s="4">
        <v>1.89</v>
      </c>
      <c r="F52" s="4">
        <v>3.22</v>
      </c>
      <c r="G52" s="4">
        <v>2.13</v>
      </c>
      <c r="H52" s="4">
        <v>1.76</v>
      </c>
      <c r="I52" s="4">
        <v>1.87</v>
      </c>
      <c r="J52" s="12" t="s">
        <v>15</v>
      </c>
      <c r="L52" s="4" t="s">
        <v>19</v>
      </c>
      <c r="M52" s="4">
        <v>33</v>
      </c>
      <c r="N52" s="4" t="s">
        <v>58</v>
      </c>
      <c r="O52" s="4">
        <v>2.4300000000000002</v>
      </c>
    </row>
    <row r="53" spans="1:15" x14ac:dyDescent="0.25">
      <c r="A53" s="6">
        <v>44611</v>
      </c>
      <c r="B53" s="4" t="s">
        <v>117</v>
      </c>
      <c r="C53" s="4">
        <v>2.2000000000000002</v>
      </c>
      <c r="D53" s="4">
        <v>2.85</v>
      </c>
      <c r="E53" s="4">
        <v>4.3499999999999996</v>
      </c>
      <c r="F53" s="4">
        <v>2.3199999999999998</v>
      </c>
      <c r="G53" s="4">
        <v>3.01</v>
      </c>
      <c r="H53" s="4">
        <v>1.41</v>
      </c>
      <c r="I53" s="4">
        <v>1.63</v>
      </c>
      <c r="J53" s="12" t="s">
        <v>15</v>
      </c>
      <c r="L53" s="4" t="s">
        <v>28</v>
      </c>
      <c r="M53" s="4">
        <v>41</v>
      </c>
      <c r="N53" s="4" t="s">
        <v>98</v>
      </c>
      <c r="O53" s="4">
        <v>1.75</v>
      </c>
    </row>
    <row r="54" spans="1:15" x14ac:dyDescent="0.25">
      <c r="A54" s="6">
        <v>44612</v>
      </c>
      <c r="B54" s="4" t="s">
        <v>118</v>
      </c>
      <c r="C54" s="4">
        <v>2.33</v>
      </c>
      <c r="D54" s="4">
        <v>3.15</v>
      </c>
      <c r="E54" s="4">
        <v>3.25</v>
      </c>
      <c r="F54" s="4">
        <v>3.48</v>
      </c>
      <c r="G54" s="4">
        <v>2.04</v>
      </c>
      <c r="H54" s="4">
        <v>1.85</v>
      </c>
      <c r="I54" s="4">
        <v>1.78</v>
      </c>
      <c r="J54" s="12" t="s">
        <v>15</v>
      </c>
      <c r="L54" s="4" t="s">
        <v>312</v>
      </c>
      <c r="M54" s="4">
        <v>40</v>
      </c>
      <c r="N54" s="4" t="s">
        <v>119</v>
      </c>
      <c r="O54" s="4">
        <v>2.6</v>
      </c>
    </row>
    <row r="55" spans="1:15" x14ac:dyDescent="0.25">
      <c r="A55" s="6">
        <v>44612</v>
      </c>
      <c r="B55" s="4" t="s">
        <v>120</v>
      </c>
      <c r="C55" s="4">
        <v>2.93</v>
      </c>
      <c r="D55" s="4">
        <v>3.18</v>
      </c>
      <c r="E55" s="4">
        <v>2.69</v>
      </c>
      <c r="F55" s="4">
        <v>3.34</v>
      </c>
      <c r="G55" s="4">
        <v>2.14</v>
      </c>
      <c r="H55" s="4">
        <v>1.76</v>
      </c>
      <c r="I55" s="4">
        <v>1.87</v>
      </c>
      <c r="J55" s="12" t="s">
        <v>15</v>
      </c>
      <c r="L55" s="4" t="s">
        <v>28</v>
      </c>
      <c r="M55" s="4">
        <v>31</v>
      </c>
      <c r="N55" s="4" t="s">
        <v>119</v>
      </c>
      <c r="O55" s="4">
        <v>2.3199999999999998</v>
      </c>
    </row>
    <row r="56" spans="1:15" x14ac:dyDescent="0.25">
      <c r="A56" s="6">
        <v>44612</v>
      </c>
      <c r="B56" s="4" t="s">
        <v>121</v>
      </c>
      <c r="C56" s="4">
        <v>1.88</v>
      </c>
      <c r="D56" s="4">
        <v>3.44</v>
      </c>
      <c r="E56" s="4">
        <v>4.7699999999999996</v>
      </c>
      <c r="F56" s="4">
        <v>3.31</v>
      </c>
      <c r="G56" s="37">
        <v>2.0699999999999998</v>
      </c>
      <c r="H56" s="4">
        <v>1.81</v>
      </c>
      <c r="I56" s="4">
        <v>2.25</v>
      </c>
      <c r="J56" s="12" t="s">
        <v>15</v>
      </c>
      <c r="L56" s="4" t="s">
        <v>25</v>
      </c>
      <c r="M56" s="4">
        <v>44</v>
      </c>
      <c r="N56" s="4" t="s">
        <v>119</v>
      </c>
      <c r="O56" s="4">
        <v>2.2799999999999998</v>
      </c>
    </row>
    <row r="57" spans="1:15" x14ac:dyDescent="0.25">
      <c r="A57" s="6">
        <v>44612</v>
      </c>
      <c r="B57" s="4" t="s">
        <v>122</v>
      </c>
      <c r="C57" s="4">
        <v>2.73</v>
      </c>
      <c r="D57" s="4">
        <v>3.4</v>
      </c>
      <c r="E57" s="4">
        <v>2.68</v>
      </c>
      <c r="F57" s="4">
        <v>3.41</v>
      </c>
      <c r="G57" s="4">
        <v>2</v>
      </c>
      <c r="H57" s="4">
        <v>1.88</v>
      </c>
      <c r="I57" s="4">
        <v>1.75</v>
      </c>
      <c r="J57" s="12" t="s">
        <v>15</v>
      </c>
      <c r="L57" s="4" t="s">
        <v>29</v>
      </c>
      <c r="M57" s="4">
        <v>62</v>
      </c>
      <c r="N57" s="36" t="s">
        <v>123</v>
      </c>
      <c r="O57" s="4">
        <v>0</v>
      </c>
    </row>
    <row r="58" spans="1:15" x14ac:dyDescent="0.25">
      <c r="A58" s="6">
        <v>44612</v>
      </c>
      <c r="B58" s="4" t="s">
        <v>124</v>
      </c>
      <c r="C58" s="4">
        <v>1.67</v>
      </c>
      <c r="D58" s="4">
        <v>3.57</v>
      </c>
      <c r="E58" s="4">
        <v>6.62</v>
      </c>
      <c r="F58" s="4">
        <v>3.19</v>
      </c>
      <c r="G58" s="4">
        <v>2.23</v>
      </c>
      <c r="H58" s="4">
        <v>1.71</v>
      </c>
      <c r="I58" s="4">
        <v>1.94</v>
      </c>
      <c r="J58" s="12" t="s">
        <v>15</v>
      </c>
      <c r="L58" s="4" t="s">
        <v>20</v>
      </c>
      <c r="M58" s="4">
        <v>35</v>
      </c>
      <c r="N58" s="36" t="s">
        <v>125</v>
      </c>
      <c r="O58" s="4">
        <v>0</v>
      </c>
    </row>
    <row r="59" spans="1:15" x14ac:dyDescent="0.25">
      <c r="A59" s="6">
        <v>44612</v>
      </c>
      <c r="B59" s="4" t="s">
        <v>126</v>
      </c>
      <c r="C59" s="4">
        <v>2.2400000000000002</v>
      </c>
      <c r="D59" s="4">
        <v>3.08</v>
      </c>
      <c r="E59" s="4">
        <v>3.9</v>
      </c>
      <c r="F59" s="4">
        <v>2.79</v>
      </c>
      <c r="G59" s="4">
        <v>2.2999999999999998</v>
      </c>
      <c r="H59" s="4">
        <v>1.56</v>
      </c>
      <c r="I59" s="4">
        <v>2.19</v>
      </c>
      <c r="J59" s="12" t="s">
        <v>15</v>
      </c>
      <c r="L59" s="4" t="s">
        <v>26</v>
      </c>
      <c r="M59" s="4">
        <v>49</v>
      </c>
      <c r="N59" s="36" t="s">
        <v>127</v>
      </c>
      <c r="O59" s="4">
        <v>0</v>
      </c>
    </row>
    <row r="60" spans="1:15" x14ac:dyDescent="0.25">
      <c r="A60" s="6">
        <v>44612</v>
      </c>
      <c r="B60" s="4" t="s">
        <v>128</v>
      </c>
      <c r="C60" s="4">
        <v>3.54</v>
      </c>
      <c r="D60" s="4">
        <v>3.8</v>
      </c>
      <c r="E60" s="4">
        <v>2.08</v>
      </c>
      <c r="F60" s="4">
        <v>3.82</v>
      </c>
      <c r="G60" s="4">
        <v>1.72</v>
      </c>
      <c r="H60" s="4">
        <v>2.2200000000000002</v>
      </c>
      <c r="I60" s="4">
        <v>1.53</v>
      </c>
      <c r="J60" s="12" t="s">
        <v>15</v>
      </c>
      <c r="L60" s="4" t="s">
        <v>315</v>
      </c>
      <c r="M60" s="4">
        <v>48</v>
      </c>
      <c r="N60" s="4" t="s">
        <v>54</v>
      </c>
      <c r="O60" s="4">
        <v>2.5</v>
      </c>
    </row>
    <row r="61" spans="1:15" x14ac:dyDescent="0.25">
      <c r="A61" s="6">
        <v>44613</v>
      </c>
      <c r="B61" s="4" t="s">
        <v>129</v>
      </c>
      <c r="C61" s="4">
        <v>2.66</v>
      </c>
      <c r="D61" s="4">
        <v>2.84</v>
      </c>
      <c r="E61" s="4">
        <v>3.34</v>
      </c>
      <c r="F61" s="4">
        <v>2.36</v>
      </c>
      <c r="G61" s="4">
        <v>2.88</v>
      </c>
      <c r="H61" s="4">
        <v>1.38</v>
      </c>
      <c r="I61" s="4">
        <v>2.5299999999999998</v>
      </c>
      <c r="J61" s="12" t="s">
        <v>15</v>
      </c>
      <c r="L61" s="4" t="s">
        <v>311</v>
      </c>
      <c r="M61" s="4">
        <v>42</v>
      </c>
      <c r="N61" s="36" t="s">
        <v>127</v>
      </c>
      <c r="O61" s="4">
        <v>0</v>
      </c>
    </row>
    <row r="62" spans="1:15" x14ac:dyDescent="0.25">
      <c r="A62" s="6">
        <v>44613</v>
      </c>
      <c r="B62" s="4" t="s">
        <v>130</v>
      </c>
      <c r="C62" s="4">
        <v>2.06</v>
      </c>
      <c r="D62" s="4">
        <v>3.26</v>
      </c>
      <c r="E62" s="4">
        <v>4.2300000000000004</v>
      </c>
      <c r="F62" s="4">
        <v>2.99</v>
      </c>
      <c r="G62" s="4">
        <v>2.27</v>
      </c>
      <c r="H62" s="4">
        <v>1.67</v>
      </c>
      <c r="I62" s="4">
        <v>2.02</v>
      </c>
      <c r="J62" s="12" t="s">
        <v>15</v>
      </c>
      <c r="L62" s="4" t="s">
        <v>21</v>
      </c>
      <c r="M62" s="4">
        <v>25</v>
      </c>
      <c r="N62" s="4" t="s">
        <v>110</v>
      </c>
      <c r="O62" s="4">
        <v>0</v>
      </c>
    </row>
    <row r="63" spans="1:15" x14ac:dyDescent="0.25">
      <c r="A63" s="6">
        <v>44614</v>
      </c>
      <c r="B63" s="4" t="s">
        <v>131</v>
      </c>
      <c r="C63" s="4">
        <v>2.88</v>
      </c>
      <c r="D63" s="4">
        <v>2.99</v>
      </c>
      <c r="E63" s="4">
        <v>2.9</v>
      </c>
      <c r="F63" s="4">
        <v>2.91</v>
      </c>
      <c r="G63" s="4">
        <v>2.35</v>
      </c>
      <c r="H63" s="4">
        <v>1.65</v>
      </c>
      <c r="I63" s="4">
        <v>2.06</v>
      </c>
      <c r="J63" s="12" t="s">
        <v>15</v>
      </c>
      <c r="L63" s="4" t="s">
        <v>19</v>
      </c>
      <c r="M63" s="4">
        <v>34</v>
      </c>
      <c r="N63" s="4" t="s">
        <v>119</v>
      </c>
      <c r="O63" s="4">
        <v>2</v>
      </c>
    </row>
    <row r="64" spans="1:15" x14ac:dyDescent="0.25">
      <c r="A64" s="6">
        <v>44614</v>
      </c>
      <c r="B64" s="4" t="s">
        <v>132</v>
      </c>
      <c r="C64" s="4">
        <v>3.55</v>
      </c>
      <c r="D64" s="4">
        <v>3.5</v>
      </c>
      <c r="E64" s="4">
        <v>2.17</v>
      </c>
      <c r="F64" s="4">
        <v>3.7</v>
      </c>
      <c r="G64" s="4">
        <v>1.95</v>
      </c>
      <c r="H64" s="4">
        <v>1.92</v>
      </c>
      <c r="I64" s="4">
        <v>1.71</v>
      </c>
      <c r="J64" s="12" t="s">
        <v>15</v>
      </c>
      <c r="L64" s="4" t="s">
        <v>19</v>
      </c>
      <c r="M64" s="4">
        <v>64</v>
      </c>
      <c r="N64" s="4" t="s">
        <v>92</v>
      </c>
      <c r="O64" s="4">
        <v>2.5299999999999998</v>
      </c>
    </row>
    <row r="65" spans="1:15" x14ac:dyDescent="0.25">
      <c r="A65" s="6">
        <v>44614</v>
      </c>
      <c r="B65" s="4" t="s">
        <v>133</v>
      </c>
      <c r="C65" s="4">
        <v>2.52</v>
      </c>
      <c r="D65" s="4">
        <v>3.06</v>
      </c>
      <c r="E65" s="4">
        <v>3.23</v>
      </c>
      <c r="F65" s="4">
        <v>2.7</v>
      </c>
      <c r="G65" s="4">
        <v>2.48</v>
      </c>
      <c r="H65" s="4">
        <v>1.57</v>
      </c>
      <c r="I65" s="4">
        <v>2.17</v>
      </c>
      <c r="J65" s="12" t="s">
        <v>15</v>
      </c>
      <c r="L65" s="4" t="s">
        <v>29</v>
      </c>
      <c r="M65" s="4">
        <v>19</v>
      </c>
      <c r="N65" s="4" t="s">
        <v>66</v>
      </c>
      <c r="O65" s="4">
        <v>2.17</v>
      </c>
    </row>
    <row r="66" spans="1:15" x14ac:dyDescent="0.25">
      <c r="A66" s="6">
        <v>44614</v>
      </c>
      <c r="B66" s="4" t="s">
        <v>134</v>
      </c>
      <c r="C66" s="4">
        <v>2.21</v>
      </c>
      <c r="D66" s="4">
        <v>3.22</v>
      </c>
      <c r="E66" s="4">
        <v>3.76</v>
      </c>
      <c r="F66" s="4">
        <v>3.27</v>
      </c>
      <c r="G66" s="4">
        <v>2.11</v>
      </c>
      <c r="H66" s="4">
        <v>1.78</v>
      </c>
      <c r="I66" s="4">
        <v>1.86</v>
      </c>
      <c r="J66" s="12" t="s">
        <v>15</v>
      </c>
      <c r="L66" s="4" t="s">
        <v>29</v>
      </c>
      <c r="M66" s="4">
        <v>22</v>
      </c>
      <c r="N66" s="4" t="s">
        <v>119</v>
      </c>
      <c r="O66" s="4">
        <v>2.42</v>
      </c>
    </row>
    <row r="67" spans="1:15" x14ac:dyDescent="0.25">
      <c r="A67" s="6">
        <v>44614</v>
      </c>
      <c r="B67" s="4" t="s">
        <v>135</v>
      </c>
      <c r="C67" s="4">
        <v>4.47</v>
      </c>
      <c r="D67" s="4">
        <v>3.27</v>
      </c>
      <c r="E67" s="4">
        <v>2</v>
      </c>
      <c r="F67" s="4">
        <v>3.17</v>
      </c>
      <c r="G67" s="4">
        <v>2.17</v>
      </c>
      <c r="H67" s="4">
        <v>1.74</v>
      </c>
      <c r="I67" s="4">
        <v>1.91</v>
      </c>
      <c r="J67" s="12" t="s">
        <v>15</v>
      </c>
      <c r="L67" s="4" t="s">
        <v>315</v>
      </c>
      <c r="M67" s="4">
        <v>69</v>
      </c>
      <c r="N67" s="4" t="s">
        <v>119</v>
      </c>
      <c r="O67" s="4">
        <v>2.34</v>
      </c>
    </row>
    <row r="68" spans="1:15" x14ac:dyDescent="0.25">
      <c r="A68" s="6">
        <v>44614</v>
      </c>
      <c r="B68" s="4" t="s">
        <v>136</v>
      </c>
      <c r="C68" s="4">
        <v>3.07</v>
      </c>
      <c r="D68" s="4">
        <v>3.08</v>
      </c>
      <c r="E68" s="4">
        <v>2.66</v>
      </c>
      <c r="F68" s="4">
        <v>2.71</v>
      </c>
      <c r="G68" s="4">
        <v>2.52</v>
      </c>
      <c r="H68" s="4">
        <v>1.57</v>
      </c>
      <c r="I68" s="4">
        <v>2.19</v>
      </c>
      <c r="J68" s="12" t="s">
        <v>15</v>
      </c>
      <c r="L68" s="4" t="s">
        <v>29</v>
      </c>
      <c r="M68" s="4">
        <v>24</v>
      </c>
      <c r="N68" s="4" t="s">
        <v>60</v>
      </c>
      <c r="O68" s="4">
        <v>2.48</v>
      </c>
    </row>
    <row r="69" spans="1:15" x14ac:dyDescent="0.25">
      <c r="A69" s="6">
        <v>44614</v>
      </c>
      <c r="B69" s="4" t="s">
        <v>137</v>
      </c>
      <c r="C69" s="4">
        <v>404</v>
      </c>
      <c r="D69" s="4">
        <v>404</v>
      </c>
      <c r="E69" s="4">
        <v>404</v>
      </c>
      <c r="F69" s="4">
        <v>404</v>
      </c>
      <c r="G69" s="4">
        <v>404</v>
      </c>
      <c r="H69" s="4">
        <v>404</v>
      </c>
      <c r="I69" s="4">
        <v>404</v>
      </c>
      <c r="J69" s="12" t="s">
        <v>15</v>
      </c>
      <c r="L69" s="4">
        <v>404</v>
      </c>
      <c r="M69" s="4">
        <v>40</v>
      </c>
      <c r="N69" s="4" t="s">
        <v>92</v>
      </c>
      <c r="O69" s="4">
        <v>2.0699999999999998</v>
      </c>
    </row>
    <row r="70" spans="1:15" x14ac:dyDescent="0.25">
      <c r="A70" s="6">
        <v>44615</v>
      </c>
      <c r="B70" s="4" t="s">
        <v>138</v>
      </c>
      <c r="C70" s="4">
        <v>1.66</v>
      </c>
      <c r="D70" s="4">
        <v>3.76</v>
      </c>
      <c r="E70" s="4">
        <v>6.15</v>
      </c>
      <c r="F70" s="4">
        <v>3.62</v>
      </c>
      <c r="G70" s="4">
        <v>1.98</v>
      </c>
      <c r="H70" s="4">
        <v>1.91</v>
      </c>
      <c r="I70" s="4">
        <v>1.73</v>
      </c>
      <c r="J70" s="12" t="s">
        <v>15</v>
      </c>
      <c r="L70" s="4" t="s">
        <v>19</v>
      </c>
      <c r="M70" s="4">
        <v>40</v>
      </c>
      <c r="N70" s="4" t="s">
        <v>102</v>
      </c>
      <c r="O70" s="4">
        <v>2.54</v>
      </c>
    </row>
    <row r="71" spans="1:15" x14ac:dyDescent="0.25">
      <c r="A71" s="6">
        <v>44615</v>
      </c>
      <c r="B71" s="4" t="s">
        <v>139</v>
      </c>
      <c r="C71" s="4">
        <v>2.1</v>
      </c>
      <c r="D71" s="4">
        <v>3.36</v>
      </c>
      <c r="E71" s="4">
        <v>3.91</v>
      </c>
      <c r="F71" s="4">
        <v>3.01</v>
      </c>
      <c r="G71" s="4">
        <v>2.25</v>
      </c>
      <c r="H71" s="4">
        <v>1.7</v>
      </c>
      <c r="I71" s="4">
        <v>1.97</v>
      </c>
      <c r="J71" s="12" t="s">
        <v>15</v>
      </c>
      <c r="L71" s="4" t="s">
        <v>19</v>
      </c>
      <c r="M71" s="4">
        <v>37</v>
      </c>
      <c r="N71" s="4" t="s">
        <v>60</v>
      </c>
      <c r="O71" s="4">
        <v>2.52</v>
      </c>
    </row>
    <row r="72" spans="1:15" x14ac:dyDescent="0.25">
      <c r="A72" s="6">
        <v>44617</v>
      </c>
      <c r="B72" s="4" t="s">
        <v>140</v>
      </c>
      <c r="C72" s="4">
        <v>1.5</v>
      </c>
      <c r="D72" s="4">
        <v>4.3</v>
      </c>
      <c r="E72" s="4">
        <v>7.88</v>
      </c>
      <c r="F72" s="4">
        <v>3.9</v>
      </c>
      <c r="G72" s="4">
        <v>1.89</v>
      </c>
      <c r="H72" s="4">
        <v>2.0099999999999998</v>
      </c>
      <c r="I72" s="4">
        <v>1.66</v>
      </c>
      <c r="J72" s="12" t="s">
        <v>15</v>
      </c>
      <c r="L72" s="4" t="s">
        <v>21</v>
      </c>
      <c r="M72" s="4">
        <v>29</v>
      </c>
      <c r="N72" s="36" t="s">
        <v>141</v>
      </c>
      <c r="O72" s="4">
        <v>0</v>
      </c>
    </row>
    <row r="73" spans="1:15" x14ac:dyDescent="0.25">
      <c r="A73" s="6">
        <v>44617</v>
      </c>
      <c r="B73" s="4" t="s">
        <v>142</v>
      </c>
      <c r="C73" s="4">
        <v>2.0699999999999998</v>
      </c>
      <c r="D73" s="4">
        <v>3.4</v>
      </c>
      <c r="E73" s="4">
        <v>4.1100000000000003</v>
      </c>
      <c r="F73" s="4">
        <v>3.29</v>
      </c>
      <c r="G73" s="4">
        <v>2.1800000000000002</v>
      </c>
      <c r="H73" s="4">
        <v>1.75</v>
      </c>
      <c r="I73" s="4">
        <v>1.83</v>
      </c>
      <c r="J73" s="12" t="s">
        <v>15</v>
      </c>
      <c r="L73" s="4" t="s">
        <v>24</v>
      </c>
      <c r="M73" s="4">
        <v>59</v>
      </c>
      <c r="N73" s="4" t="s">
        <v>54</v>
      </c>
      <c r="O73" s="4">
        <v>2.76</v>
      </c>
    </row>
    <row r="74" spans="1:15" x14ac:dyDescent="0.25">
      <c r="A74" s="6">
        <v>44618</v>
      </c>
      <c r="B74" s="4" t="s">
        <v>143</v>
      </c>
      <c r="C74" s="4">
        <v>2.61</v>
      </c>
      <c r="D74" s="4">
        <v>3.48</v>
      </c>
      <c r="E74" s="4">
        <v>2.76</v>
      </c>
      <c r="F74" s="4">
        <v>3.97</v>
      </c>
      <c r="G74" s="4">
        <v>1.82</v>
      </c>
      <c r="H74" s="4">
        <v>2.0499999999999998</v>
      </c>
      <c r="I74" s="4">
        <v>1.61</v>
      </c>
      <c r="J74" s="12" t="s">
        <v>15</v>
      </c>
      <c r="L74" s="4" t="s">
        <v>316</v>
      </c>
      <c r="M74" s="4">
        <v>61</v>
      </c>
      <c r="N74" s="4" t="s">
        <v>66</v>
      </c>
      <c r="O74" s="4">
        <v>2.78</v>
      </c>
    </row>
    <row r="75" spans="1:15" x14ac:dyDescent="0.25">
      <c r="A75" s="6">
        <v>44618</v>
      </c>
      <c r="B75" s="4" t="s">
        <v>144</v>
      </c>
      <c r="C75" s="4">
        <v>1.67</v>
      </c>
      <c r="D75" s="4">
        <v>3.73</v>
      </c>
      <c r="E75" s="4">
        <v>5.92</v>
      </c>
      <c r="F75" s="4">
        <v>3.23</v>
      </c>
      <c r="G75" s="4">
        <v>2.16</v>
      </c>
      <c r="H75" s="4">
        <v>1.74</v>
      </c>
      <c r="I75" s="4">
        <v>1.88</v>
      </c>
      <c r="J75" s="12" t="s">
        <v>15</v>
      </c>
      <c r="L75" s="4" t="s">
        <v>20</v>
      </c>
      <c r="M75" s="4">
        <v>25</v>
      </c>
      <c r="N75" s="4" t="s">
        <v>98</v>
      </c>
      <c r="O75" s="4">
        <v>2.65</v>
      </c>
    </row>
    <row r="76" spans="1:15" x14ac:dyDescent="0.25">
      <c r="A76" s="6">
        <v>44618</v>
      </c>
      <c r="B76" s="4" t="s">
        <v>145</v>
      </c>
      <c r="C76" s="4">
        <v>4.26</v>
      </c>
      <c r="D76" s="4">
        <v>3.39</v>
      </c>
      <c r="E76" s="4">
        <v>1.93</v>
      </c>
      <c r="F76" s="4">
        <v>3.27</v>
      </c>
      <c r="G76" s="4">
        <v>2.14</v>
      </c>
      <c r="H76" s="4">
        <v>1.77</v>
      </c>
      <c r="I76" s="4">
        <v>1.88</v>
      </c>
      <c r="J76" s="12" t="s">
        <v>15</v>
      </c>
      <c r="L76" s="4" t="s">
        <v>316</v>
      </c>
      <c r="M76" s="4">
        <v>57</v>
      </c>
      <c r="N76" s="4" t="s">
        <v>60</v>
      </c>
      <c r="O76" s="4">
        <v>1.9</v>
      </c>
    </row>
    <row r="77" spans="1:15" x14ac:dyDescent="0.25">
      <c r="A77" s="6">
        <v>44618</v>
      </c>
      <c r="B77" s="4" t="s">
        <v>146</v>
      </c>
      <c r="C77" s="4">
        <v>2.59</v>
      </c>
      <c r="D77" s="4">
        <v>3.14</v>
      </c>
      <c r="E77" s="4">
        <v>3.1</v>
      </c>
      <c r="F77" s="4">
        <v>2.96</v>
      </c>
      <c r="G77" s="4">
        <v>2.34</v>
      </c>
      <c r="H77" s="4">
        <v>1.65</v>
      </c>
      <c r="I77" s="4">
        <v>2.0499999999999998</v>
      </c>
      <c r="J77" s="12" t="s">
        <v>15</v>
      </c>
      <c r="L77" s="4" t="s">
        <v>23</v>
      </c>
      <c r="M77" s="4">
        <v>36</v>
      </c>
      <c r="N77" s="4" t="s">
        <v>92</v>
      </c>
      <c r="O77" s="4">
        <v>2.46</v>
      </c>
    </row>
    <row r="78" spans="1:15" x14ac:dyDescent="0.25">
      <c r="A78" s="6">
        <v>44618</v>
      </c>
      <c r="B78" s="4" t="s">
        <v>147</v>
      </c>
      <c r="C78" s="4">
        <v>1.76</v>
      </c>
      <c r="D78" s="4">
        <v>3.73</v>
      </c>
      <c r="E78" s="4">
        <v>5.19</v>
      </c>
      <c r="F78" s="4">
        <v>3.45</v>
      </c>
      <c r="G78" s="4">
        <v>2.0499999999999998</v>
      </c>
      <c r="H78" s="4">
        <v>1.85</v>
      </c>
      <c r="I78" s="4">
        <v>1.78</v>
      </c>
      <c r="J78" s="12" t="s">
        <v>15</v>
      </c>
      <c r="L78" s="4" t="s">
        <v>25</v>
      </c>
      <c r="M78" s="4">
        <v>38</v>
      </c>
      <c r="N78" s="4" t="s">
        <v>92</v>
      </c>
      <c r="O78" s="4">
        <v>2.64</v>
      </c>
    </row>
    <row r="79" spans="1:15" x14ac:dyDescent="0.25">
      <c r="A79" s="6">
        <v>44618</v>
      </c>
      <c r="B79" s="4" t="s">
        <v>148</v>
      </c>
      <c r="C79" s="4">
        <v>2.3199999999999998</v>
      </c>
      <c r="D79" s="4">
        <v>3.17</v>
      </c>
      <c r="E79" s="4">
        <v>3.6</v>
      </c>
      <c r="F79" s="4">
        <v>2.79</v>
      </c>
      <c r="G79" s="4">
        <v>2.5</v>
      </c>
      <c r="H79" s="4">
        <v>1.58</v>
      </c>
      <c r="I79" s="4">
        <v>2.17</v>
      </c>
      <c r="J79" s="12" t="s">
        <v>15</v>
      </c>
      <c r="L79" s="4" t="s">
        <v>23</v>
      </c>
      <c r="M79" s="4">
        <v>54</v>
      </c>
      <c r="N79" s="4" t="s">
        <v>149</v>
      </c>
      <c r="O79" s="4">
        <v>2.5099999999999998</v>
      </c>
    </row>
    <row r="80" spans="1:15" x14ac:dyDescent="0.25">
      <c r="A80" s="6">
        <v>44618</v>
      </c>
      <c r="B80" s="4" t="s">
        <v>150</v>
      </c>
      <c r="C80" s="4">
        <v>2.0099999999999998</v>
      </c>
      <c r="D80" s="4">
        <v>3.29</v>
      </c>
      <c r="E80" s="4">
        <v>4.3899999999999997</v>
      </c>
      <c r="F80" s="4">
        <v>2.93</v>
      </c>
      <c r="G80" s="4">
        <v>2.31</v>
      </c>
      <c r="H80" s="4">
        <v>1.66</v>
      </c>
      <c r="I80" s="4">
        <v>2.0299999999999998</v>
      </c>
      <c r="J80" s="12" t="s">
        <v>15</v>
      </c>
      <c r="L80" s="4" t="s">
        <v>21</v>
      </c>
      <c r="M80" s="4">
        <v>37</v>
      </c>
      <c r="N80" s="4" t="s">
        <v>60</v>
      </c>
      <c r="O80" s="4">
        <v>2.16</v>
      </c>
    </row>
    <row r="81" spans="1:15" x14ac:dyDescent="0.25">
      <c r="A81" s="6">
        <v>44618</v>
      </c>
      <c r="B81" s="4" t="s">
        <v>151</v>
      </c>
      <c r="C81" s="4">
        <v>1.92</v>
      </c>
      <c r="D81" s="4">
        <v>3.34</v>
      </c>
      <c r="E81" s="4">
        <v>4.9000000000000004</v>
      </c>
      <c r="F81" s="4">
        <v>2.91</v>
      </c>
      <c r="G81" s="4">
        <v>2.37</v>
      </c>
      <c r="H81" s="4">
        <v>1.65</v>
      </c>
      <c r="I81" s="4">
        <v>2.08</v>
      </c>
      <c r="J81" s="12" t="s">
        <v>15</v>
      </c>
      <c r="L81" s="4" t="s">
        <v>21</v>
      </c>
      <c r="M81" s="4">
        <v>48</v>
      </c>
      <c r="N81" s="4" t="s">
        <v>56</v>
      </c>
      <c r="O81" s="4">
        <v>2.68</v>
      </c>
    </row>
    <row r="82" spans="1:15" x14ac:dyDescent="0.25">
      <c r="A82" s="6">
        <v>44618</v>
      </c>
      <c r="B82" s="4" t="s">
        <v>152</v>
      </c>
      <c r="C82" s="4">
        <v>2.04</v>
      </c>
      <c r="D82" s="4">
        <v>3.1</v>
      </c>
      <c r="E82" s="4">
        <v>4.5199999999999996</v>
      </c>
      <c r="F82" s="4">
        <v>2.79</v>
      </c>
      <c r="G82" s="4">
        <v>2.4300000000000002</v>
      </c>
      <c r="H82" s="4">
        <v>1.6</v>
      </c>
      <c r="I82" s="4">
        <v>2.11</v>
      </c>
      <c r="J82" s="12" t="s">
        <v>15</v>
      </c>
      <c r="L82" s="4" t="s">
        <v>20</v>
      </c>
      <c r="M82" s="4">
        <v>46</v>
      </c>
      <c r="N82" s="4" t="s">
        <v>98</v>
      </c>
      <c r="O82" s="4">
        <v>2.5299999999999998</v>
      </c>
    </row>
    <row r="83" spans="1:15" x14ac:dyDescent="0.25">
      <c r="A83" s="6">
        <v>44618</v>
      </c>
      <c r="B83" s="4" t="s">
        <v>153</v>
      </c>
      <c r="C83" s="4">
        <v>1.58</v>
      </c>
      <c r="D83" s="4">
        <v>3.8</v>
      </c>
      <c r="E83" s="4">
        <v>7.26</v>
      </c>
      <c r="F83" s="4">
        <v>3.36</v>
      </c>
      <c r="G83" s="4">
        <v>2.13</v>
      </c>
      <c r="H83" s="4">
        <v>1.77</v>
      </c>
      <c r="I83" s="4">
        <v>1.86</v>
      </c>
      <c r="J83" s="12" t="s">
        <v>15</v>
      </c>
      <c r="L83" s="4" t="s">
        <v>312</v>
      </c>
      <c r="M83" s="4">
        <v>60</v>
      </c>
      <c r="N83" s="36" t="s">
        <v>127</v>
      </c>
      <c r="O83" s="4">
        <v>0</v>
      </c>
    </row>
    <row r="84" spans="1:15" x14ac:dyDescent="0.25">
      <c r="A84" s="6">
        <v>44618</v>
      </c>
      <c r="B84" s="4" t="s">
        <v>154</v>
      </c>
      <c r="C84" s="4">
        <v>1.67</v>
      </c>
      <c r="D84" s="4">
        <v>3.93</v>
      </c>
      <c r="E84" s="4">
        <v>5.42</v>
      </c>
      <c r="F84" s="4">
        <v>3.52</v>
      </c>
      <c r="G84" s="4">
        <v>2.0499999999999998</v>
      </c>
      <c r="H84" s="4">
        <v>1.83</v>
      </c>
      <c r="I84" s="4">
        <v>1.78</v>
      </c>
      <c r="J84" s="12" t="s">
        <v>15</v>
      </c>
      <c r="L84" s="4" t="s">
        <v>23</v>
      </c>
      <c r="M84" s="4">
        <v>25</v>
      </c>
      <c r="N84" s="4" t="s">
        <v>66</v>
      </c>
      <c r="O84" s="4">
        <v>2.34</v>
      </c>
    </row>
    <row r="85" spans="1:15" x14ac:dyDescent="0.25">
      <c r="A85" s="6">
        <v>44618</v>
      </c>
      <c r="B85" s="4" t="s">
        <v>155</v>
      </c>
      <c r="C85" s="4">
        <v>3.23</v>
      </c>
      <c r="D85" s="4">
        <v>3.08</v>
      </c>
      <c r="E85" s="4">
        <v>2.54</v>
      </c>
      <c r="F85" s="4">
        <v>2.81</v>
      </c>
      <c r="G85" s="4">
        <v>2.44</v>
      </c>
      <c r="H85" s="4">
        <v>1.6</v>
      </c>
      <c r="I85" s="4">
        <v>2.13</v>
      </c>
      <c r="J85" s="12" t="s">
        <v>15</v>
      </c>
      <c r="L85" s="4" t="s">
        <v>20</v>
      </c>
      <c r="M85" s="4">
        <v>55</v>
      </c>
      <c r="N85" s="4" t="s">
        <v>60</v>
      </c>
      <c r="O85" s="4">
        <v>2.27</v>
      </c>
    </row>
    <row r="86" spans="1:15" x14ac:dyDescent="0.25">
      <c r="A86" s="6">
        <v>44618</v>
      </c>
      <c r="B86" s="4" t="s">
        <v>156</v>
      </c>
      <c r="C86" s="4">
        <v>2.4300000000000002</v>
      </c>
      <c r="D86" s="4">
        <v>3.08</v>
      </c>
      <c r="E86" s="4">
        <v>3.36</v>
      </c>
      <c r="F86" s="4">
        <v>2.83</v>
      </c>
      <c r="G86" s="4">
        <v>2.4</v>
      </c>
      <c r="H86" s="4">
        <v>1.61</v>
      </c>
      <c r="I86" s="4">
        <v>2.1</v>
      </c>
      <c r="J86" s="12" t="s">
        <v>15</v>
      </c>
      <c r="L86" s="4" t="s">
        <v>313</v>
      </c>
      <c r="M86" s="4">
        <v>20</v>
      </c>
      <c r="N86" s="4" t="s">
        <v>114</v>
      </c>
      <c r="O86" s="4">
        <v>2.17</v>
      </c>
    </row>
    <row r="87" spans="1:15" x14ac:dyDescent="0.25">
      <c r="A87" s="6">
        <v>44618</v>
      </c>
      <c r="B87" s="4" t="s">
        <v>157</v>
      </c>
      <c r="C87" s="4">
        <v>2.64</v>
      </c>
      <c r="D87" s="4">
        <v>3.17</v>
      </c>
      <c r="E87" s="4">
        <v>3.06</v>
      </c>
      <c r="F87" s="4">
        <v>3.4</v>
      </c>
      <c r="G87" s="4">
        <v>2.14</v>
      </c>
      <c r="H87" s="4">
        <v>1.77</v>
      </c>
      <c r="I87" s="4">
        <v>1.86</v>
      </c>
      <c r="J87" s="12" t="s">
        <v>15</v>
      </c>
      <c r="L87" s="4" t="s">
        <v>25</v>
      </c>
      <c r="M87" s="4">
        <v>8</v>
      </c>
      <c r="N87" s="36" t="s">
        <v>125</v>
      </c>
      <c r="O87" s="4">
        <v>0</v>
      </c>
    </row>
    <row r="88" spans="1:15" x14ac:dyDescent="0.25">
      <c r="A88" s="6">
        <v>44618</v>
      </c>
      <c r="B88" s="4" t="s">
        <v>158</v>
      </c>
      <c r="C88" s="4">
        <v>2.57</v>
      </c>
      <c r="D88" s="4">
        <v>2.91</v>
      </c>
      <c r="E88" s="4">
        <v>3.32</v>
      </c>
      <c r="F88" s="4">
        <v>2.75</v>
      </c>
      <c r="G88" s="4">
        <v>2.44</v>
      </c>
      <c r="H88" s="4">
        <v>1.59</v>
      </c>
      <c r="I88" s="4">
        <v>2.13</v>
      </c>
      <c r="J88" s="12" t="s">
        <v>15</v>
      </c>
      <c r="L88" s="4" t="s">
        <v>20</v>
      </c>
      <c r="M88" s="4">
        <v>48</v>
      </c>
      <c r="N88" s="4" t="s">
        <v>114</v>
      </c>
      <c r="O88" s="4">
        <v>2.79</v>
      </c>
    </row>
    <row r="89" spans="1:15" x14ac:dyDescent="0.25">
      <c r="A89" s="6">
        <v>44619</v>
      </c>
      <c r="B89" s="4" t="s">
        <v>159</v>
      </c>
      <c r="C89" s="4">
        <v>3.2</v>
      </c>
      <c r="D89" s="4">
        <v>3.09</v>
      </c>
      <c r="E89" s="4">
        <v>2.56</v>
      </c>
      <c r="F89" s="4">
        <v>2.74</v>
      </c>
      <c r="G89" s="4">
        <v>2.48</v>
      </c>
      <c r="H89" s="4">
        <v>1.58</v>
      </c>
      <c r="I89" s="4">
        <v>2.16</v>
      </c>
      <c r="J89" s="12" t="s">
        <v>15</v>
      </c>
      <c r="L89" s="4" t="s">
        <v>312</v>
      </c>
      <c r="M89" s="4">
        <v>40</v>
      </c>
      <c r="N89" s="36" t="s">
        <v>127</v>
      </c>
      <c r="O89" s="4">
        <v>0</v>
      </c>
    </row>
    <row r="90" spans="1:15" x14ac:dyDescent="0.25">
      <c r="A90" s="6">
        <v>44619</v>
      </c>
      <c r="B90" s="4" t="s">
        <v>160</v>
      </c>
      <c r="C90" s="4">
        <v>2.1</v>
      </c>
      <c r="D90" s="4">
        <v>3.39</v>
      </c>
      <c r="E90" s="4">
        <v>3.88</v>
      </c>
      <c r="F90" s="4">
        <v>3.35</v>
      </c>
      <c r="G90" s="4">
        <v>2.04</v>
      </c>
      <c r="H90" s="4">
        <v>1.85</v>
      </c>
      <c r="I90" s="4">
        <v>1.79</v>
      </c>
      <c r="J90" s="12" t="s">
        <v>15</v>
      </c>
      <c r="L90" s="4" t="s">
        <v>25</v>
      </c>
      <c r="M90" s="4">
        <v>19</v>
      </c>
      <c r="N90" s="4" t="s">
        <v>102</v>
      </c>
      <c r="O90" s="4">
        <v>2.42</v>
      </c>
    </row>
    <row r="91" spans="1:15" x14ac:dyDescent="0.25">
      <c r="A91" s="6">
        <v>44619</v>
      </c>
      <c r="B91" s="4" t="s">
        <v>161</v>
      </c>
      <c r="C91" s="4">
        <v>2.5499999999999998</v>
      </c>
      <c r="D91" s="4">
        <v>3.05</v>
      </c>
      <c r="E91" s="4">
        <v>3.25</v>
      </c>
      <c r="F91" s="4">
        <v>2.69</v>
      </c>
      <c r="G91" s="4">
        <v>2.5299999999999998</v>
      </c>
      <c r="H91" s="4">
        <v>1.57</v>
      </c>
      <c r="I91" s="4">
        <v>2.2000000000000002</v>
      </c>
      <c r="J91" s="12" t="s">
        <v>15</v>
      </c>
      <c r="L91" s="4" t="s">
        <v>26</v>
      </c>
      <c r="M91" s="4">
        <v>39</v>
      </c>
      <c r="N91" s="4" t="s">
        <v>110</v>
      </c>
      <c r="O91" s="4">
        <v>0</v>
      </c>
    </row>
    <row r="92" spans="1:15" x14ac:dyDescent="0.25">
      <c r="A92" s="6">
        <v>44619</v>
      </c>
      <c r="B92" s="4" t="s">
        <v>162</v>
      </c>
      <c r="C92" s="4">
        <v>1.76</v>
      </c>
      <c r="D92" s="4">
        <v>3.52</v>
      </c>
      <c r="E92" s="4">
        <v>5.28</v>
      </c>
      <c r="F92" s="4">
        <v>3.29</v>
      </c>
      <c r="G92" s="4">
        <v>2.06</v>
      </c>
      <c r="H92" s="4">
        <v>1.81</v>
      </c>
      <c r="I92" s="4">
        <v>1.82</v>
      </c>
      <c r="J92" s="12" t="s">
        <v>15</v>
      </c>
      <c r="L92" s="4" t="s">
        <v>20</v>
      </c>
      <c r="M92" s="4">
        <v>43</v>
      </c>
      <c r="N92" s="36" t="s">
        <v>163</v>
      </c>
      <c r="O92" s="4">
        <v>0</v>
      </c>
    </row>
    <row r="93" spans="1:15" x14ac:dyDescent="0.25">
      <c r="A93" s="6">
        <v>44619</v>
      </c>
      <c r="B93" s="4" t="s">
        <v>164</v>
      </c>
      <c r="C93" s="4">
        <v>1.53</v>
      </c>
      <c r="D93" s="4">
        <v>4.29</v>
      </c>
      <c r="E93" s="4">
        <v>7.2</v>
      </c>
      <c r="F93" s="4">
        <v>4.13</v>
      </c>
      <c r="G93" s="4">
        <v>1.85</v>
      </c>
      <c r="H93" s="4">
        <v>2.06</v>
      </c>
      <c r="I93" s="4">
        <v>1.63</v>
      </c>
      <c r="J93" s="12" t="s">
        <v>15</v>
      </c>
      <c r="L93" s="4" t="s">
        <v>436</v>
      </c>
      <c r="M93" s="4">
        <v>38</v>
      </c>
      <c r="N93" s="4" t="s">
        <v>85</v>
      </c>
      <c r="O93" s="4">
        <v>2.33</v>
      </c>
    </row>
    <row r="94" spans="1:15" x14ac:dyDescent="0.25">
      <c r="A94" s="6">
        <v>44619</v>
      </c>
      <c r="B94" s="4" t="s">
        <v>165</v>
      </c>
      <c r="C94" s="4">
        <v>2.83</v>
      </c>
      <c r="D94" s="4">
        <v>2.98</v>
      </c>
      <c r="E94" s="4">
        <v>2.96</v>
      </c>
      <c r="F94" s="4">
        <v>2.74</v>
      </c>
      <c r="G94" s="4">
        <v>2.5499999999999998</v>
      </c>
      <c r="H94" s="4">
        <v>1.56</v>
      </c>
      <c r="I94" s="4">
        <v>2.21</v>
      </c>
      <c r="J94" s="12" t="s">
        <v>15</v>
      </c>
      <c r="L94" s="4" t="s">
        <v>21</v>
      </c>
      <c r="M94" s="4">
        <v>42</v>
      </c>
      <c r="N94" s="36" t="s">
        <v>127</v>
      </c>
      <c r="O94" s="4">
        <v>0</v>
      </c>
    </row>
    <row r="95" spans="1:15" x14ac:dyDescent="0.25">
      <c r="A95" s="6">
        <v>44619</v>
      </c>
      <c r="B95" s="4" t="s">
        <v>166</v>
      </c>
      <c r="C95" s="4">
        <v>1.77</v>
      </c>
      <c r="D95" s="4">
        <v>3.84</v>
      </c>
      <c r="E95" s="4">
        <v>5.0599999999999996</v>
      </c>
      <c r="F95" s="4">
        <v>3.97</v>
      </c>
      <c r="G95" s="4">
        <v>1.78</v>
      </c>
      <c r="H95" s="4">
        <v>2.15</v>
      </c>
      <c r="I95" s="4">
        <v>1.57</v>
      </c>
      <c r="J95" s="12" t="s">
        <v>15</v>
      </c>
      <c r="L95" s="4" t="s">
        <v>28</v>
      </c>
      <c r="M95" s="4">
        <v>50</v>
      </c>
      <c r="N95" s="4" t="s">
        <v>52</v>
      </c>
      <c r="O95" s="4">
        <v>2.77</v>
      </c>
    </row>
    <row r="96" spans="1:15" x14ac:dyDescent="0.25">
      <c r="A96" s="6">
        <v>44619</v>
      </c>
      <c r="B96" s="4" t="s">
        <v>167</v>
      </c>
      <c r="C96" s="4">
        <v>2.94</v>
      </c>
      <c r="D96" s="4">
        <v>3.12</v>
      </c>
      <c r="E96" s="4">
        <v>2.73</v>
      </c>
      <c r="F96" s="4">
        <v>3.22</v>
      </c>
      <c r="G96" s="4">
        <v>2.14</v>
      </c>
      <c r="H96" s="4">
        <v>1.76</v>
      </c>
      <c r="I96" s="4">
        <v>2.88</v>
      </c>
      <c r="J96" s="12" t="s">
        <v>15</v>
      </c>
      <c r="L96" s="4" t="s">
        <v>28</v>
      </c>
      <c r="M96" s="4">
        <v>61</v>
      </c>
      <c r="N96" s="4" t="s">
        <v>119</v>
      </c>
      <c r="O96" s="4">
        <v>2.46</v>
      </c>
    </row>
    <row r="97" spans="1:15" x14ac:dyDescent="0.25">
      <c r="A97" s="6">
        <v>44619</v>
      </c>
      <c r="B97" s="4" t="s">
        <v>168</v>
      </c>
      <c r="C97" s="4">
        <v>2.31</v>
      </c>
      <c r="D97" s="4">
        <v>3.05</v>
      </c>
      <c r="E97" s="4">
        <v>3.81</v>
      </c>
      <c r="F97" s="4">
        <v>2.69</v>
      </c>
      <c r="G97" s="4">
        <v>2.57</v>
      </c>
      <c r="H97" s="4">
        <v>1.56</v>
      </c>
      <c r="I97" s="4">
        <v>2.2400000000000002</v>
      </c>
      <c r="J97" s="12" t="s">
        <v>15</v>
      </c>
      <c r="L97" s="4" t="s">
        <v>20</v>
      </c>
      <c r="M97" s="4">
        <v>39</v>
      </c>
      <c r="N97" s="4" t="s">
        <v>54</v>
      </c>
      <c r="O97" s="4">
        <v>1.71</v>
      </c>
    </row>
    <row r="98" spans="1:15" x14ac:dyDescent="0.25">
      <c r="A98" s="6">
        <v>44619</v>
      </c>
      <c r="B98" s="4" t="s">
        <v>169</v>
      </c>
      <c r="C98" s="4">
        <v>2.2599999999999998</v>
      </c>
      <c r="D98" s="4">
        <v>2.94</v>
      </c>
      <c r="E98" s="4">
        <v>4.0599999999999996</v>
      </c>
      <c r="F98" s="4">
        <v>2.65</v>
      </c>
      <c r="G98" s="4">
        <v>2.61</v>
      </c>
      <c r="H98" s="4">
        <v>1.54</v>
      </c>
      <c r="I98" s="4">
        <v>2.27</v>
      </c>
      <c r="J98" s="12" t="s">
        <v>15</v>
      </c>
      <c r="L98" s="32" t="s">
        <v>19</v>
      </c>
      <c r="M98" s="4">
        <v>42</v>
      </c>
      <c r="N98" s="36" t="s">
        <v>125</v>
      </c>
      <c r="O98" s="4">
        <v>0</v>
      </c>
    </row>
    <row r="99" spans="1:15" x14ac:dyDescent="0.25">
      <c r="A99" s="6">
        <v>44619</v>
      </c>
      <c r="B99" s="4" t="s">
        <v>170</v>
      </c>
      <c r="C99" s="4">
        <v>1.42</v>
      </c>
      <c r="D99" s="4">
        <v>4.5599999999999996</v>
      </c>
      <c r="E99" s="4">
        <v>9.0500000000000007</v>
      </c>
      <c r="F99" s="4">
        <v>3.98</v>
      </c>
      <c r="G99" s="4">
        <v>1.85</v>
      </c>
      <c r="H99" s="4">
        <v>2.04</v>
      </c>
      <c r="I99" s="4">
        <v>1.63</v>
      </c>
      <c r="J99" s="12" t="s">
        <v>15</v>
      </c>
      <c r="L99" s="4" t="s">
        <v>317</v>
      </c>
      <c r="M99" s="4">
        <v>63</v>
      </c>
      <c r="N99" s="36" t="s">
        <v>125</v>
      </c>
      <c r="O99" s="4">
        <v>0</v>
      </c>
    </row>
    <row r="100" spans="1:15" x14ac:dyDescent="0.25">
      <c r="A100" s="6">
        <v>44620</v>
      </c>
      <c r="B100" s="4" t="s">
        <v>171</v>
      </c>
      <c r="C100" s="4">
        <v>1.88</v>
      </c>
      <c r="D100" s="4">
        <v>3.6</v>
      </c>
      <c r="E100" s="4">
        <v>4.4000000000000004</v>
      </c>
      <c r="F100" s="4">
        <v>3.01</v>
      </c>
      <c r="G100" s="4">
        <v>2.25</v>
      </c>
      <c r="H100" s="4">
        <v>1.68</v>
      </c>
      <c r="I100" s="4">
        <v>1.97</v>
      </c>
      <c r="J100" s="12" t="s">
        <v>15</v>
      </c>
      <c r="L100" s="4" t="s">
        <v>19</v>
      </c>
      <c r="M100" s="4">
        <v>28</v>
      </c>
      <c r="N100" s="36" t="s">
        <v>163</v>
      </c>
      <c r="O100" s="4">
        <v>0</v>
      </c>
    </row>
    <row r="1048576" spans="1:1" x14ac:dyDescent="0.25">
      <c r="A1048576" s="6"/>
    </row>
  </sheetData>
  <conditionalFormatting sqref="K1:K15">
    <cfRule type="cellIs" dxfId="4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36" workbookViewId="0">
      <selection activeCell="B48" sqref="B48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5.42578125" style="34" bestFit="1" customWidth="1"/>
    <col min="6" max="6" width="12.42578125" bestFit="1" customWidth="1"/>
    <col min="7" max="7" width="11.42578125" bestFit="1" customWidth="1"/>
    <col min="8" max="8" width="11.7109375" style="34" bestFit="1" customWidth="1"/>
    <col min="9" max="9" width="25.5703125" bestFit="1" customWidth="1"/>
  </cols>
  <sheetData>
    <row r="1" spans="1:11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1485</v>
      </c>
    </row>
    <row r="2" spans="1:11" x14ac:dyDescent="0.25">
      <c r="A2" s="2">
        <v>44598</v>
      </c>
      <c r="B2" s="3" t="s">
        <v>49</v>
      </c>
      <c r="C2" s="9">
        <v>1.75</v>
      </c>
      <c r="D2" s="4" t="s">
        <v>15</v>
      </c>
      <c r="E2" s="39" t="s">
        <v>33</v>
      </c>
      <c r="F2" s="10">
        <f>C2*D$47</f>
        <v>787.5</v>
      </c>
      <c r="G2" s="10">
        <f>F2-D$47</f>
        <v>337.5</v>
      </c>
      <c r="H2" s="33" t="s">
        <v>310</v>
      </c>
      <c r="I2" s="3" t="s">
        <v>52</v>
      </c>
    </row>
    <row r="3" spans="1:11" x14ac:dyDescent="0.25">
      <c r="A3" s="2">
        <v>44598</v>
      </c>
      <c r="B3" s="3" t="s">
        <v>51</v>
      </c>
      <c r="C3" s="9">
        <v>2</v>
      </c>
      <c r="D3" s="4" t="s">
        <v>15</v>
      </c>
      <c r="E3" s="39" t="s">
        <v>34</v>
      </c>
      <c r="F3" s="10">
        <f>C3*D$47</f>
        <v>900</v>
      </c>
      <c r="G3" s="10">
        <f>F3-D$47</f>
        <v>450</v>
      </c>
      <c r="H3" s="33" t="s">
        <v>29</v>
      </c>
      <c r="I3" s="3" t="s">
        <v>52</v>
      </c>
    </row>
    <row r="4" spans="1:11" x14ac:dyDescent="0.25">
      <c r="A4" s="2">
        <v>44600</v>
      </c>
      <c r="B4" s="3" t="s">
        <v>62</v>
      </c>
      <c r="C4" s="9">
        <v>1.95</v>
      </c>
      <c r="D4" s="4" t="s">
        <v>15</v>
      </c>
      <c r="E4" s="39" t="s">
        <v>33</v>
      </c>
      <c r="F4" s="10">
        <f>C4*D$47</f>
        <v>877.5</v>
      </c>
      <c r="G4" s="10">
        <f>F4-D$47</f>
        <v>427.5</v>
      </c>
      <c r="H4" s="38" t="s">
        <v>311</v>
      </c>
      <c r="I4" s="3" t="s">
        <v>58</v>
      </c>
    </row>
    <row r="5" spans="1:11" x14ac:dyDescent="0.25">
      <c r="A5" s="6">
        <v>44601</v>
      </c>
      <c r="B5" s="4" t="s">
        <v>71</v>
      </c>
      <c r="C5" s="87">
        <v>1.88</v>
      </c>
      <c r="D5" s="4" t="s">
        <v>15</v>
      </c>
      <c r="E5" s="88" t="s">
        <v>33</v>
      </c>
      <c r="F5" s="10">
        <f>C5*D$47</f>
        <v>846</v>
      </c>
      <c r="G5" s="10">
        <f>F5-D$47</f>
        <v>396</v>
      </c>
      <c r="H5" s="33" t="s">
        <v>312</v>
      </c>
      <c r="I5" s="4" t="s">
        <v>60</v>
      </c>
    </row>
    <row r="6" spans="1:11" x14ac:dyDescent="0.25">
      <c r="A6" s="6">
        <v>44604</v>
      </c>
      <c r="B6" s="4" t="s">
        <v>75</v>
      </c>
      <c r="C6" s="9">
        <v>1.42</v>
      </c>
      <c r="D6" s="4" t="s">
        <v>15</v>
      </c>
      <c r="E6" s="39" t="s">
        <v>1480</v>
      </c>
      <c r="F6" s="10">
        <f>C6*D$47</f>
        <v>639</v>
      </c>
      <c r="G6" s="10">
        <f>(F6-D$47)/2</f>
        <v>94.5</v>
      </c>
      <c r="H6" s="33" t="s">
        <v>21</v>
      </c>
      <c r="I6" s="38" t="s">
        <v>66</v>
      </c>
    </row>
    <row r="7" spans="1:11" x14ac:dyDescent="0.25">
      <c r="A7" s="74">
        <v>44605</v>
      </c>
      <c r="B7" s="76" t="s">
        <v>81</v>
      </c>
      <c r="C7" s="9">
        <v>2</v>
      </c>
      <c r="D7" s="4" t="s">
        <v>15</v>
      </c>
      <c r="E7" s="40" t="s">
        <v>34</v>
      </c>
      <c r="F7" s="10">
        <v>0</v>
      </c>
      <c r="G7" s="10">
        <f>(F7-D$47)</f>
        <v>-450</v>
      </c>
      <c r="H7" s="4" t="s">
        <v>25</v>
      </c>
      <c r="I7" s="4" t="s">
        <v>54</v>
      </c>
    </row>
    <row r="8" spans="1:11" x14ac:dyDescent="0.25">
      <c r="A8" s="74">
        <v>44605</v>
      </c>
      <c r="B8" s="76" t="s">
        <v>84</v>
      </c>
      <c r="C8" s="87">
        <v>1.81</v>
      </c>
      <c r="D8" s="4" t="s">
        <v>15</v>
      </c>
      <c r="E8" s="40" t="s">
        <v>33</v>
      </c>
      <c r="F8" s="10">
        <v>0</v>
      </c>
      <c r="G8" s="10">
        <f>(F8-D$47)</f>
        <v>-450</v>
      </c>
      <c r="H8" s="33" t="s">
        <v>22</v>
      </c>
      <c r="I8" s="4" t="s">
        <v>54</v>
      </c>
    </row>
    <row r="9" spans="1:11" x14ac:dyDescent="0.25">
      <c r="A9" s="74">
        <v>44611</v>
      </c>
      <c r="B9" s="76" t="s">
        <v>93</v>
      </c>
      <c r="C9" s="9">
        <v>1.95</v>
      </c>
      <c r="D9" s="4" t="s">
        <v>15</v>
      </c>
      <c r="E9" s="42" t="s">
        <v>34</v>
      </c>
      <c r="F9" s="10">
        <v>0</v>
      </c>
      <c r="G9" s="10">
        <v>0</v>
      </c>
      <c r="H9" s="4" t="s">
        <v>21</v>
      </c>
      <c r="I9" s="4" t="s">
        <v>54</v>
      </c>
    </row>
    <row r="10" spans="1:11" x14ac:dyDescent="0.25">
      <c r="A10" s="96">
        <v>44611</v>
      </c>
      <c r="B10" s="4" t="s">
        <v>104</v>
      </c>
      <c r="C10" s="95">
        <v>2.19</v>
      </c>
      <c r="D10" s="4" t="s">
        <v>15</v>
      </c>
      <c r="E10" s="11" t="s">
        <v>33</v>
      </c>
      <c r="F10" s="10">
        <v>0</v>
      </c>
      <c r="G10" s="10">
        <f>(F10-D$47)</f>
        <v>-450</v>
      </c>
      <c r="H10" s="4" t="s">
        <v>21</v>
      </c>
      <c r="I10" s="4" t="s">
        <v>58</v>
      </c>
      <c r="J10" s="4" t="s">
        <v>1481</v>
      </c>
      <c r="K10">
        <v>3.14</v>
      </c>
    </row>
    <row r="11" spans="1:11" x14ac:dyDescent="0.25">
      <c r="A11" s="96">
        <v>44611</v>
      </c>
      <c r="B11" s="4" t="s">
        <v>108</v>
      </c>
      <c r="C11" s="95">
        <v>2.15</v>
      </c>
      <c r="D11" s="4" t="s">
        <v>15</v>
      </c>
      <c r="E11" s="11" t="s">
        <v>33</v>
      </c>
      <c r="F11" s="10">
        <v>0</v>
      </c>
      <c r="G11" s="10">
        <f>(F11-D$47)</f>
        <v>-450</v>
      </c>
      <c r="H11" s="4" t="s">
        <v>22</v>
      </c>
      <c r="I11" s="4" t="s">
        <v>58</v>
      </c>
      <c r="J11" s="4" t="s">
        <v>1481</v>
      </c>
      <c r="K11">
        <v>3.18</v>
      </c>
    </row>
    <row r="12" spans="1:11" x14ac:dyDescent="0.25">
      <c r="A12" s="6">
        <v>44611</v>
      </c>
      <c r="B12" s="4" t="s">
        <v>91</v>
      </c>
      <c r="C12" s="9">
        <v>1.5</v>
      </c>
      <c r="D12" s="4" t="s">
        <v>15</v>
      </c>
      <c r="E12" s="39" t="s">
        <v>1464</v>
      </c>
      <c r="F12" s="10">
        <f>C12*D$47</f>
        <v>675</v>
      </c>
      <c r="G12" s="10">
        <f t="shared" ref="G12:G21" si="0">F12-D$47</f>
        <v>225</v>
      </c>
      <c r="H12" s="33" t="s">
        <v>25</v>
      </c>
      <c r="I12" s="4" t="s">
        <v>60</v>
      </c>
    </row>
    <row r="13" spans="1:11" x14ac:dyDescent="0.25">
      <c r="A13" s="6">
        <v>44611</v>
      </c>
      <c r="B13" s="4" t="s">
        <v>100</v>
      </c>
      <c r="C13" s="9">
        <v>1.7</v>
      </c>
      <c r="D13" s="4" t="s">
        <v>15</v>
      </c>
      <c r="E13" s="40" t="s">
        <v>33</v>
      </c>
      <c r="F13" s="10">
        <v>0</v>
      </c>
      <c r="G13" s="10">
        <f t="shared" si="0"/>
        <v>-450</v>
      </c>
      <c r="H13" s="33" t="s">
        <v>21</v>
      </c>
      <c r="I13" s="4" t="s">
        <v>52</v>
      </c>
    </row>
    <row r="14" spans="1:11" x14ac:dyDescent="0.25">
      <c r="A14" s="6">
        <v>44611</v>
      </c>
      <c r="B14" s="4" t="s">
        <v>111</v>
      </c>
      <c r="C14" s="87">
        <v>1.92</v>
      </c>
      <c r="D14" s="4" t="s">
        <v>15</v>
      </c>
      <c r="E14" s="39" t="s">
        <v>33</v>
      </c>
      <c r="F14" s="10">
        <f t="shared" ref="F14:F22" si="1">C14*D$47</f>
        <v>864</v>
      </c>
      <c r="G14" s="10">
        <f t="shared" si="0"/>
        <v>414</v>
      </c>
      <c r="H14" s="33" t="s">
        <v>26</v>
      </c>
      <c r="I14" s="38" t="s">
        <v>119</v>
      </c>
    </row>
    <row r="15" spans="1:11" x14ac:dyDescent="0.25">
      <c r="A15" s="6">
        <v>44612</v>
      </c>
      <c r="B15" s="4" t="s">
        <v>118</v>
      </c>
      <c r="C15" s="9">
        <v>1.52</v>
      </c>
      <c r="D15" s="4" t="s">
        <v>15</v>
      </c>
      <c r="E15" s="39" t="s">
        <v>1464</v>
      </c>
      <c r="F15" s="10">
        <f t="shared" si="1"/>
        <v>684</v>
      </c>
      <c r="G15" s="10">
        <f t="shared" si="0"/>
        <v>234</v>
      </c>
      <c r="H15" s="33" t="s">
        <v>312</v>
      </c>
      <c r="I15" s="38" t="s">
        <v>119</v>
      </c>
    </row>
    <row r="16" spans="1:11" x14ac:dyDescent="0.25">
      <c r="A16" s="74">
        <v>44612</v>
      </c>
      <c r="B16" s="76" t="s">
        <v>128</v>
      </c>
      <c r="C16" s="87">
        <v>1.72</v>
      </c>
      <c r="D16" s="4" t="s">
        <v>15</v>
      </c>
      <c r="E16" s="13" t="s">
        <v>33</v>
      </c>
      <c r="F16" s="10">
        <f t="shared" si="1"/>
        <v>774</v>
      </c>
      <c r="G16" s="10">
        <f t="shared" si="0"/>
        <v>324</v>
      </c>
      <c r="H16" s="4" t="s">
        <v>315</v>
      </c>
      <c r="I16" s="4" t="s">
        <v>54</v>
      </c>
    </row>
    <row r="17" spans="1:11" x14ac:dyDescent="0.25">
      <c r="A17" s="6">
        <v>44614</v>
      </c>
      <c r="B17" s="4" t="s">
        <v>132</v>
      </c>
      <c r="C17" s="87">
        <v>1.95</v>
      </c>
      <c r="D17" s="4" t="s">
        <v>15</v>
      </c>
      <c r="E17" s="39" t="s">
        <v>33</v>
      </c>
      <c r="F17" s="10">
        <f t="shared" si="1"/>
        <v>877.5</v>
      </c>
      <c r="G17" s="10">
        <f t="shared" si="0"/>
        <v>427.5</v>
      </c>
      <c r="H17" s="4" t="s">
        <v>19</v>
      </c>
      <c r="I17" s="4" t="s">
        <v>60</v>
      </c>
    </row>
    <row r="18" spans="1:11" x14ac:dyDescent="0.25">
      <c r="A18" s="6">
        <v>44615</v>
      </c>
      <c r="B18" s="4" t="s">
        <v>138</v>
      </c>
      <c r="C18" s="9">
        <v>1.49</v>
      </c>
      <c r="D18" s="4" t="s">
        <v>15</v>
      </c>
      <c r="E18" s="39" t="s">
        <v>1464</v>
      </c>
      <c r="F18" s="10">
        <f t="shared" si="1"/>
        <v>670.5</v>
      </c>
      <c r="G18" s="10">
        <f t="shared" si="0"/>
        <v>220.5</v>
      </c>
      <c r="H18" s="4" t="s">
        <v>311</v>
      </c>
      <c r="I18" s="38" t="s">
        <v>119</v>
      </c>
    </row>
    <row r="19" spans="1:11" x14ac:dyDescent="0.25">
      <c r="A19" s="96">
        <v>44617</v>
      </c>
      <c r="B19" s="4" t="s">
        <v>142</v>
      </c>
      <c r="C19" s="95">
        <v>2.1800000000000002</v>
      </c>
      <c r="D19" s="4" t="s">
        <v>15</v>
      </c>
      <c r="E19" s="39" t="s">
        <v>33</v>
      </c>
      <c r="F19" s="10">
        <f t="shared" si="1"/>
        <v>981.00000000000011</v>
      </c>
      <c r="G19" s="10">
        <f t="shared" si="0"/>
        <v>531.00000000000011</v>
      </c>
      <c r="H19" s="4" t="s">
        <v>24</v>
      </c>
      <c r="I19" s="4" t="s">
        <v>54</v>
      </c>
      <c r="J19" t="s">
        <v>1481</v>
      </c>
      <c r="K19">
        <v>3.29</v>
      </c>
    </row>
    <row r="20" spans="1:11" x14ac:dyDescent="0.25">
      <c r="A20" s="6">
        <v>44618</v>
      </c>
      <c r="B20" s="4" t="s">
        <v>143</v>
      </c>
      <c r="C20" s="87">
        <v>1.82</v>
      </c>
      <c r="D20" s="4" t="s">
        <v>15</v>
      </c>
      <c r="E20" s="39" t="s">
        <v>33</v>
      </c>
      <c r="F20" s="10">
        <f t="shared" si="1"/>
        <v>819</v>
      </c>
      <c r="G20" s="10">
        <f t="shared" si="0"/>
        <v>369</v>
      </c>
      <c r="H20" s="4" t="s">
        <v>316</v>
      </c>
      <c r="I20" s="38" t="s">
        <v>66</v>
      </c>
    </row>
    <row r="21" spans="1:11" x14ac:dyDescent="0.25">
      <c r="A21" s="6">
        <v>44618</v>
      </c>
      <c r="B21" s="4" t="s">
        <v>147</v>
      </c>
      <c r="C21" s="9">
        <v>1.53</v>
      </c>
      <c r="D21" s="4" t="s">
        <v>15</v>
      </c>
      <c r="E21" s="39" t="s">
        <v>1464</v>
      </c>
      <c r="F21" s="10">
        <f t="shared" si="1"/>
        <v>688.5</v>
      </c>
      <c r="G21" s="10">
        <f t="shared" si="0"/>
        <v>238.5</v>
      </c>
      <c r="H21" s="4" t="s">
        <v>313</v>
      </c>
      <c r="I21" s="38" t="s">
        <v>60</v>
      </c>
    </row>
    <row r="22" spans="1:11" x14ac:dyDescent="0.25">
      <c r="A22" s="6">
        <v>44618</v>
      </c>
      <c r="B22" s="4" t="s">
        <v>154</v>
      </c>
      <c r="C22" s="9">
        <v>1.4</v>
      </c>
      <c r="D22" s="4" t="s">
        <v>15</v>
      </c>
      <c r="E22" s="39" t="s">
        <v>1480</v>
      </c>
      <c r="F22" s="10">
        <f t="shared" si="1"/>
        <v>630</v>
      </c>
      <c r="G22" s="10">
        <f>(F22-D$47)/2</f>
        <v>90</v>
      </c>
      <c r="H22" s="4" t="s">
        <v>23</v>
      </c>
      <c r="I22" s="38" t="s">
        <v>66</v>
      </c>
    </row>
    <row r="23" spans="1:11" x14ac:dyDescent="0.25">
      <c r="A23" s="6">
        <v>44619</v>
      </c>
      <c r="B23" s="4" t="s">
        <v>160</v>
      </c>
      <c r="C23" s="9">
        <v>1.55</v>
      </c>
      <c r="D23" s="4" t="s">
        <v>15</v>
      </c>
      <c r="E23" s="39" t="s">
        <v>1464</v>
      </c>
      <c r="F23" s="10">
        <f>C23*D$47</f>
        <v>697.5</v>
      </c>
      <c r="G23" s="10">
        <f>F23-D$47</f>
        <v>247.5</v>
      </c>
      <c r="H23" s="4" t="s">
        <v>25</v>
      </c>
      <c r="I23" s="38" t="s">
        <v>119</v>
      </c>
    </row>
    <row r="24" spans="1:11" x14ac:dyDescent="0.25">
      <c r="A24" s="6">
        <v>44619</v>
      </c>
      <c r="B24" s="4" t="s">
        <v>166</v>
      </c>
      <c r="C24" s="9">
        <v>1.78</v>
      </c>
      <c r="D24" s="4" t="s">
        <v>15</v>
      </c>
      <c r="E24" s="40" t="s">
        <v>33</v>
      </c>
      <c r="F24" s="10">
        <v>0</v>
      </c>
      <c r="G24" s="10">
        <f>F24-D$47</f>
        <v>-450</v>
      </c>
      <c r="H24" s="4" t="s">
        <v>28</v>
      </c>
      <c r="I24" s="4" t="s">
        <v>52</v>
      </c>
    </row>
    <row r="25" spans="1:11" x14ac:dyDescent="0.25">
      <c r="A25" s="74">
        <v>44619</v>
      </c>
      <c r="B25" s="76" t="s">
        <v>164</v>
      </c>
      <c r="C25" s="87">
        <v>1.85</v>
      </c>
      <c r="D25" s="4" t="s">
        <v>15</v>
      </c>
      <c r="E25" s="13" t="s">
        <v>33</v>
      </c>
      <c r="F25" s="10">
        <f>C25*D$47</f>
        <v>832.5</v>
      </c>
      <c r="G25" s="10">
        <f>F25-D$47</f>
        <v>382.5</v>
      </c>
      <c r="H25" s="4" t="s">
        <v>436</v>
      </c>
      <c r="I25" s="4" t="s">
        <v>54</v>
      </c>
    </row>
    <row r="26" spans="1:11" x14ac:dyDescent="0.25">
      <c r="A26" s="74">
        <v>44619</v>
      </c>
      <c r="B26" s="76" t="s">
        <v>168</v>
      </c>
      <c r="C26" s="9">
        <v>2</v>
      </c>
      <c r="D26" s="4" t="s">
        <v>15</v>
      </c>
      <c r="E26" s="13" t="s">
        <v>1276</v>
      </c>
      <c r="F26" s="10">
        <f>C26*D$47</f>
        <v>900</v>
      </c>
      <c r="G26" s="10">
        <f>F26-D$47</f>
        <v>450</v>
      </c>
      <c r="H26" s="4" t="s">
        <v>20</v>
      </c>
      <c r="I26" s="4" t="s">
        <v>54</v>
      </c>
    </row>
    <row r="27" spans="1:11" x14ac:dyDescent="0.25">
      <c r="A27" s="81"/>
      <c r="B27" s="38"/>
      <c r="C27" s="9"/>
      <c r="D27" s="4"/>
      <c r="E27" s="13"/>
      <c r="F27" s="10"/>
      <c r="G27" s="10"/>
      <c r="H27" s="4"/>
      <c r="I27" s="4"/>
    </row>
    <row r="28" spans="1:11" x14ac:dyDescent="0.25">
      <c r="A28" s="81"/>
      <c r="B28" s="38"/>
      <c r="C28" s="9"/>
      <c r="D28" s="4"/>
      <c r="E28" s="13"/>
      <c r="F28" s="10"/>
      <c r="G28" s="10"/>
      <c r="H28" s="4"/>
      <c r="I28" s="4"/>
    </row>
    <row r="29" spans="1:11" x14ac:dyDescent="0.25">
      <c r="A29" s="81"/>
      <c r="B29" s="38"/>
      <c r="C29" s="9"/>
      <c r="D29" s="4"/>
      <c r="E29" s="13"/>
      <c r="F29" s="10"/>
      <c r="G29" s="10"/>
      <c r="H29" s="4"/>
      <c r="I29" s="4"/>
    </row>
    <row r="30" spans="1:11" x14ac:dyDescent="0.25">
      <c r="A30" s="81"/>
      <c r="B30" s="38"/>
      <c r="C30" s="9"/>
      <c r="D30" s="4"/>
      <c r="E30" s="13"/>
      <c r="F30" s="10"/>
      <c r="G30" s="10"/>
      <c r="H30" s="4"/>
      <c r="I30" s="4"/>
    </row>
    <row r="31" spans="1:11" x14ac:dyDescent="0.25">
      <c r="A31" s="81"/>
      <c r="B31" s="38"/>
      <c r="C31" s="9"/>
      <c r="D31" s="69" t="s">
        <v>1482</v>
      </c>
      <c r="E31" s="13"/>
      <c r="F31" s="10"/>
      <c r="G31" s="10"/>
      <c r="H31" s="4"/>
      <c r="I31" s="4"/>
    </row>
    <row r="32" spans="1:11" x14ac:dyDescent="0.25">
      <c r="A32" s="81"/>
      <c r="B32" s="38"/>
      <c r="C32" s="9"/>
      <c r="D32" s="4"/>
      <c r="E32" s="13"/>
      <c r="F32" s="10"/>
      <c r="G32" s="10"/>
      <c r="H32" s="4"/>
      <c r="I32" s="4"/>
    </row>
    <row r="33" spans="1:9" x14ac:dyDescent="0.25">
      <c r="A33" s="81"/>
      <c r="B33" s="38"/>
      <c r="C33" s="9"/>
      <c r="D33" s="4"/>
      <c r="E33" s="13"/>
      <c r="F33" s="10"/>
      <c r="G33" s="10"/>
      <c r="H33" s="4"/>
      <c r="I33" s="4"/>
    </row>
    <row r="34" spans="1:9" x14ac:dyDescent="0.25">
      <c r="A34" s="81"/>
      <c r="B34" s="38"/>
      <c r="C34" s="9"/>
      <c r="D34" s="4"/>
      <c r="E34" s="13"/>
      <c r="F34" s="10"/>
      <c r="G34" s="10"/>
      <c r="H34" s="4"/>
      <c r="I34" s="4"/>
    </row>
    <row r="35" spans="1:9" x14ac:dyDescent="0.25">
      <c r="A35" s="6"/>
      <c r="B35" s="4"/>
      <c r="C35" s="9"/>
      <c r="D35" s="4"/>
      <c r="E35" s="35"/>
      <c r="F35" s="10"/>
      <c r="G35" s="10"/>
      <c r="H35" s="33"/>
      <c r="I35" s="4"/>
    </row>
    <row r="36" spans="1:9" x14ac:dyDescent="0.25">
      <c r="A36" s="4"/>
      <c r="B36" s="4" t="s">
        <v>35</v>
      </c>
      <c r="C36" s="4"/>
      <c r="D36" s="26">
        <f>COUNT(C2:C26)</f>
        <v>25</v>
      </c>
      <c r="E36" s="4" t="s">
        <v>760</v>
      </c>
      <c r="F36" t="s">
        <v>761</v>
      </c>
    </row>
    <row r="37" spans="1:9" x14ac:dyDescent="0.25">
      <c r="A37" s="4"/>
      <c r="B37" s="4" t="s">
        <v>36</v>
      </c>
      <c r="C37" s="4"/>
      <c r="D37" s="11">
        <v>4</v>
      </c>
      <c r="E37" s="4">
        <v>1</v>
      </c>
      <c r="F37" s="45">
        <v>0</v>
      </c>
      <c r="G37" s="46">
        <f>F37 +D45</f>
        <v>25000</v>
      </c>
      <c r="H37" s="33">
        <f>F37/D$45*100</f>
        <v>0</v>
      </c>
    </row>
    <row r="38" spans="1:9" x14ac:dyDescent="0.25">
      <c r="A38" s="4"/>
      <c r="B38" s="4" t="s">
        <v>37</v>
      </c>
      <c r="C38" s="4"/>
      <c r="D38" s="13">
        <f>D36-D37</f>
        <v>21</v>
      </c>
      <c r="E38" s="4">
        <v>2</v>
      </c>
      <c r="F38" s="45">
        <v>0</v>
      </c>
      <c r="G38" s="46">
        <f>F38 +G37</f>
        <v>25000</v>
      </c>
      <c r="H38" s="33">
        <f t="shared" ref="H38:H67" si="2">F38/D$45*100</f>
        <v>0</v>
      </c>
    </row>
    <row r="39" spans="1:9" x14ac:dyDescent="0.25">
      <c r="A39" s="4"/>
      <c r="B39" s="4" t="s">
        <v>38</v>
      </c>
      <c r="C39" s="4"/>
      <c r="D39" s="4">
        <f>D38/D36*100</f>
        <v>84</v>
      </c>
      <c r="E39" s="4">
        <v>3</v>
      </c>
      <c r="F39" s="45">
        <v>0</v>
      </c>
      <c r="G39" s="46">
        <f t="shared" ref="G39:G67" si="3">F39 +G38</f>
        <v>25000</v>
      </c>
      <c r="H39" s="33">
        <f t="shared" si="2"/>
        <v>0</v>
      </c>
    </row>
    <row r="40" spans="1:9" x14ac:dyDescent="0.25">
      <c r="A40" s="4"/>
      <c r="B40" s="4" t="s">
        <v>39</v>
      </c>
      <c r="C40" s="4"/>
      <c r="D40" s="4">
        <f>1/D41*100</f>
        <v>55.543212619417901</v>
      </c>
      <c r="E40" s="4">
        <v>4</v>
      </c>
      <c r="F40" s="45">
        <f>SUM(M21:M21)</f>
        <v>0</v>
      </c>
      <c r="G40" s="46">
        <f t="shared" si="3"/>
        <v>25000</v>
      </c>
      <c r="H40" s="33">
        <f t="shared" si="2"/>
        <v>0</v>
      </c>
    </row>
    <row r="41" spans="1:9" x14ac:dyDescent="0.25">
      <c r="A41" s="4"/>
      <c r="B41" s="4" t="s">
        <v>40</v>
      </c>
      <c r="C41" s="4"/>
      <c r="D41" s="4">
        <f>SUM(C2:C26)/D36</f>
        <v>1.8004</v>
      </c>
      <c r="E41" s="4">
        <v>5</v>
      </c>
      <c r="F41" s="45">
        <v>0</v>
      </c>
      <c r="G41" s="46">
        <f t="shared" si="3"/>
        <v>25000</v>
      </c>
      <c r="H41" s="33">
        <f t="shared" si="2"/>
        <v>0</v>
      </c>
    </row>
    <row r="42" spans="1:9" x14ac:dyDescent="0.25">
      <c r="A42" s="4"/>
      <c r="B42" s="4" t="s">
        <v>41</v>
      </c>
      <c r="C42" s="4"/>
      <c r="D42" s="13">
        <f>D39-D40</f>
        <v>28.456787380582099</v>
      </c>
      <c r="E42" s="4">
        <v>6</v>
      </c>
      <c r="F42" s="45">
        <f>SUM(G2:G3)</f>
        <v>787.5</v>
      </c>
      <c r="G42" s="46">
        <f t="shared" si="3"/>
        <v>25787.5</v>
      </c>
      <c r="H42" s="33">
        <f t="shared" si="2"/>
        <v>3.15</v>
      </c>
    </row>
    <row r="43" spans="1:9" x14ac:dyDescent="0.25">
      <c r="A43" s="4"/>
      <c r="B43" s="4" t="s">
        <v>42</v>
      </c>
      <c r="C43" s="4"/>
      <c r="D43" s="13">
        <f>D42/1</f>
        <v>28.456787380582099</v>
      </c>
      <c r="E43" s="4">
        <v>7</v>
      </c>
      <c r="F43" s="45">
        <v>0</v>
      </c>
      <c r="G43" s="46">
        <f>F43 +G42</f>
        <v>25787.5</v>
      </c>
      <c r="H43" s="33">
        <f t="shared" si="2"/>
        <v>0</v>
      </c>
    </row>
    <row r="44" spans="1:9" ht="18.75" x14ac:dyDescent="0.3">
      <c r="A44" s="4"/>
      <c r="B44" s="14" t="s">
        <v>43</v>
      </c>
      <c r="C44" s="4"/>
      <c r="D44" s="15">
        <v>25000</v>
      </c>
      <c r="E44" s="4">
        <v>8</v>
      </c>
      <c r="F44" s="45">
        <f>SUM(G4:G4)</f>
        <v>427.5</v>
      </c>
      <c r="G44" s="46">
        <f>F44 +G43</f>
        <v>26215</v>
      </c>
      <c r="H44" s="33">
        <f t="shared" si="2"/>
        <v>1.71</v>
      </c>
    </row>
    <row r="45" spans="1:9" ht="18.75" x14ac:dyDescent="0.3">
      <c r="A45" s="4"/>
      <c r="B45" s="4" t="s">
        <v>44</v>
      </c>
      <c r="C45" s="4"/>
      <c r="D45" s="16">
        <v>25000</v>
      </c>
      <c r="E45" s="4">
        <v>9</v>
      </c>
      <c r="F45" s="45">
        <f>SUM(G5)</f>
        <v>396</v>
      </c>
      <c r="G45" s="46">
        <f t="shared" si="3"/>
        <v>26611</v>
      </c>
      <c r="H45" s="33">
        <f t="shared" si="2"/>
        <v>1.5840000000000001</v>
      </c>
    </row>
    <row r="46" spans="1:9" x14ac:dyDescent="0.25">
      <c r="A46" s="4"/>
      <c r="B46" s="4" t="s">
        <v>45</v>
      </c>
      <c r="C46" s="4"/>
      <c r="D46" s="10">
        <f>D45/100</f>
        <v>250</v>
      </c>
      <c r="E46" s="4">
        <v>10</v>
      </c>
      <c r="F46" s="45">
        <f>M22</f>
        <v>0</v>
      </c>
      <c r="G46" s="46">
        <f t="shared" si="3"/>
        <v>26611</v>
      </c>
      <c r="H46" s="33">
        <f t="shared" si="2"/>
        <v>0</v>
      </c>
    </row>
    <row r="47" spans="1:9" x14ac:dyDescent="0.25">
      <c r="A47" s="4"/>
      <c r="B47" s="17" t="s">
        <v>1558</v>
      </c>
      <c r="C47" s="4"/>
      <c r="D47" s="18">
        <f>D46*1.8</f>
        <v>450</v>
      </c>
      <c r="E47" s="4">
        <v>11</v>
      </c>
      <c r="F47" s="45">
        <v>0</v>
      </c>
      <c r="G47" s="46">
        <f t="shared" si="3"/>
        <v>26611</v>
      </c>
      <c r="H47" s="33">
        <f t="shared" si="2"/>
        <v>0</v>
      </c>
    </row>
    <row r="48" spans="1:9" x14ac:dyDescent="0.25">
      <c r="A48" s="4"/>
      <c r="B48" s="4" t="s">
        <v>46</v>
      </c>
      <c r="C48" s="4"/>
      <c r="D48" s="25">
        <f>SUM(G2:G25)</f>
        <v>2709</v>
      </c>
      <c r="E48" s="4">
        <v>12</v>
      </c>
      <c r="F48" s="47">
        <f>SUM(G6:G6)</f>
        <v>94.5</v>
      </c>
      <c r="G48" s="46">
        <f t="shared" si="3"/>
        <v>26705.5</v>
      </c>
      <c r="H48" s="33">
        <f t="shared" si="2"/>
        <v>0.378</v>
      </c>
    </row>
    <row r="49" spans="1:8" x14ac:dyDescent="0.25">
      <c r="A49" s="4"/>
      <c r="B49" s="19" t="s">
        <v>47</v>
      </c>
      <c r="C49" s="4">
        <f>D48/D45</f>
        <v>0.10836</v>
      </c>
      <c r="D49" s="30">
        <f>D48/D44*100</f>
        <v>10.836</v>
      </c>
      <c r="E49" s="4">
        <v>13</v>
      </c>
      <c r="F49" s="45">
        <f>SUM(G7:G8)</f>
        <v>-900</v>
      </c>
      <c r="G49" s="46">
        <f t="shared" si="3"/>
        <v>25805.5</v>
      </c>
      <c r="H49" s="33">
        <f t="shared" si="2"/>
        <v>-3.5999999999999996</v>
      </c>
    </row>
    <row r="50" spans="1:8" x14ac:dyDescent="0.25">
      <c r="A50" s="4"/>
      <c r="B50" s="4"/>
      <c r="C50" s="4"/>
      <c r="D50" s="30"/>
      <c r="E50" s="4">
        <v>14</v>
      </c>
      <c r="F50" s="45">
        <v>0</v>
      </c>
      <c r="G50" s="46">
        <f t="shared" si="3"/>
        <v>25805.5</v>
      </c>
      <c r="H50" s="33">
        <f t="shared" si="2"/>
        <v>0</v>
      </c>
    </row>
    <row r="51" spans="1:8" x14ac:dyDescent="0.25">
      <c r="A51" s="4"/>
      <c r="B51" s="4"/>
      <c r="C51" s="4"/>
      <c r="D51" s="30"/>
      <c r="E51" s="4">
        <v>15</v>
      </c>
      <c r="F51" s="45">
        <v>0</v>
      </c>
      <c r="G51" s="46">
        <f t="shared" si="3"/>
        <v>25805.5</v>
      </c>
      <c r="H51" s="33">
        <f t="shared" si="2"/>
        <v>0</v>
      </c>
    </row>
    <row r="52" spans="1:8" x14ac:dyDescent="0.25">
      <c r="A52" s="4"/>
      <c r="B52" s="20"/>
      <c r="C52" s="4"/>
      <c r="D52" s="30"/>
      <c r="E52" s="4">
        <v>16</v>
      </c>
      <c r="F52" s="45">
        <v>0</v>
      </c>
      <c r="G52" s="46">
        <f t="shared" si="3"/>
        <v>25805.5</v>
      </c>
      <c r="H52" s="33">
        <f t="shared" si="2"/>
        <v>0</v>
      </c>
    </row>
    <row r="53" spans="1:8" x14ac:dyDescent="0.25">
      <c r="A53" s="4"/>
      <c r="B53" s="20"/>
      <c r="C53" s="4"/>
      <c r="D53" s="30"/>
      <c r="E53" s="4">
        <v>17</v>
      </c>
      <c r="F53" s="45">
        <v>0</v>
      </c>
      <c r="G53" s="46">
        <f t="shared" si="3"/>
        <v>25805.5</v>
      </c>
      <c r="H53" s="33">
        <f t="shared" si="2"/>
        <v>0</v>
      </c>
    </row>
    <row r="54" spans="1:8" x14ac:dyDescent="0.25">
      <c r="A54" s="4"/>
      <c r="B54" s="20"/>
      <c r="C54" s="4"/>
      <c r="D54" s="30"/>
      <c r="E54" s="4">
        <v>18</v>
      </c>
      <c r="F54" s="45">
        <v>0</v>
      </c>
      <c r="G54" s="46">
        <f t="shared" si="3"/>
        <v>25805.5</v>
      </c>
      <c r="H54" s="33">
        <f t="shared" si="2"/>
        <v>0</v>
      </c>
    </row>
    <row r="55" spans="1:8" x14ac:dyDescent="0.25">
      <c r="E55" s="4">
        <v>19</v>
      </c>
      <c r="F55" s="45">
        <f>SUM(G12:G14)</f>
        <v>189</v>
      </c>
      <c r="G55" s="46">
        <f t="shared" si="3"/>
        <v>25994.5</v>
      </c>
      <c r="H55" s="33">
        <f t="shared" si="2"/>
        <v>0.75600000000000001</v>
      </c>
    </row>
    <row r="56" spans="1:8" x14ac:dyDescent="0.25">
      <c r="E56" s="4">
        <v>20</v>
      </c>
      <c r="F56" s="45">
        <f>SUM(G15:G15)</f>
        <v>234</v>
      </c>
      <c r="G56" s="46">
        <f t="shared" si="3"/>
        <v>26228.5</v>
      </c>
      <c r="H56" s="33">
        <f t="shared" si="2"/>
        <v>0.93600000000000005</v>
      </c>
    </row>
    <row r="57" spans="1:8" x14ac:dyDescent="0.25">
      <c r="E57" s="4">
        <v>21</v>
      </c>
      <c r="F57" s="45">
        <v>0</v>
      </c>
      <c r="G57" s="46">
        <f t="shared" si="3"/>
        <v>26228.5</v>
      </c>
      <c r="H57" s="33">
        <f t="shared" si="2"/>
        <v>0</v>
      </c>
    </row>
    <row r="58" spans="1:8" x14ac:dyDescent="0.25">
      <c r="E58" s="4">
        <v>22</v>
      </c>
      <c r="F58" s="45">
        <f>SUM(G17:G17)</f>
        <v>427.5</v>
      </c>
      <c r="G58" s="46">
        <f t="shared" si="3"/>
        <v>26656</v>
      </c>
      <c r="H58" s="33">
        <f t="shared" si="2"/>
        <v>1.71</v>
      </c>
    </row>
    <row r="59" spans="1:8" x14ac:dyDescent="0.25">
      <c r="E59" s="4">
        <v>23</v>
      </c>
      <c r="F59" s="45">
        <f>G18</f>
        <v>220.5</v>
      </c>
      <c r="G59" s="46">
        <f t="shared" si="3"/>
        <v>26876.5</v>
      </c>
      <c r="H59" s="33">
        <f t="shared" si="2"/>
        <v>0.88200000000000001</v>
      </c>
    </row>
    <row r="60" spans="1:8" x14ac:dyDescent="0.25">
      <c r="E60" s="4">
        <v>24</v>
      </c>
      <c r="F60" s="45">
        <v>0</v>
      </c>
      <c r="G60" s="46">
        <f t="shared" si="3"/>
        <v>26876.5</v>
      </c>
      <c r="H60" s="33">
        <f t="shared" si="2"/>
        <v>0</v>
      </c>
    </row>
    <row r="61" spans="1:8" x14ac:dyDescent="0.25">
      <c r="E61" s="4">
        <v>25</v>
      </c>
      <c r="F61" s="45">
        <v>0</v>
      </c>
      <c r="G61" s="46">
        <f t="shared" si="3"/>
        <v>26876.5</v>
      </c>
      <c r="H61" s="33">
        <f t="shared" si="2"/>
        <v>0</v>
      </c>
    </row>
    <row r="62" spans="1:8" x14ac:dyDescent="0.25">
      <c r="E62" s="4">
        <v>26</v>
      </c>
      <c r="F62" s="45">
        <f>SUM(G20:G22)</f>
        <v>697.5</v>
      </c>
      <c r="G62" s="46">
        <f t="shared" si="3"/>
        <v>27574</v>
      </c>
      <c r="H62" s="33">
        <f t="shared" si="2"/>
        <v>2.79</v>
      </c>
    </row>
    <row r="63" spans="1:8" x14ac:dyDescent="0.25">
      <c r="E63" s="4">
        <v>27</v>
      </c>
      <c r="F63" s="45">
        <f>SUM(G23:G26)</f>
        <v>630</v>
      </c>
      <c r="G63" s="46">
        <f t="shared" si="3"/>
        <v>28204</v>
      </c>
      <c r="H63" s="33">
        <f t="shared" si="2"/>
        <v>2.52</v>
      </c>
    </row>
    <row r="64" spans="1:8" x14ac:dyDescent="0.25">
      <c r="E64" s="4">
        <v>28</v>
      </c>
      <c r="F64" s="45">
        <v>0</v>
      </c>
      <c r="G64" s="46">
        <f t="shared" si="3"/>
        <v>28204</v>
      </c>
      <c r="H64" s="33">
        <f t="shared" si="2"/>
        <v>0</v>
      </c>
    </row>
    <row r="65" spans="5:8" x14ac:dyDescent="0.25">
      <c r="E65" s="4">
        <v>29</v>
      </c>
      <c r="F65" s="45">
        <v>0</v>
      </c>
      <c r="G65" s="46">
        <f t="shared" si="3"/>
        <v>28204</v>
      </c>
      <c r="H65" s="33">
        <f t="shared" si="2"/>
        <v>0</v>
      </c>
    </row>
    <row r="66" spans="5:8" x14ac:dyDescent="0.25">
      <c r="E66" s="4">
        <v>30</v>
      </c>
      <c r="F66" s="45">
        <v>0</v>
      </c>
      <c r="G66" s="46">
        <f t="shared" si="3"/>
        <v>28204</v>
      </c>
      <c r="H66" s="33">
        <f t="shared" si="2"/>
        <v>0</v>
      </c>
    </row>
    <row r="67" spans="5:8" x14ac:dyDescent="0.25">
      <c r="E67" s="4">
        <v>31</v>
      </c>
      <c r="F67" s="45">
        <v>0</v>
      </c>
      <c r="G67" s="46">
        <f t="shared" si="3"/>
        <v>28204</v>
      </c>
      <c r="H67" s="33">
        <f t="shared" si="2"/>
        <v>0</v>
      </c>
    </row>
  </sheetData>
  <conditionalFormatting sqref="G2:G35">
    <cfRule type="cellIs" dxfId="43" priority="15" operator="lessThan">
      <formula>0</formula>
    </cfRule>
    <cfRule type="cellIs" dxfId="42" priority="16" operator="greaterThan">
      <formula>0</formula>
    </cfRule>
  </conditionalFormatting>
  <conditionalFormatting sqref="F37:F67">
    <cfRule type="cellIs" dxfId="41" priority="9" operator="greaterThan">
      <formula>0</formula>
    </cfRule>
    <cfRule type="cellIs" dxfId="40" priority="10" operator="lessThan">
      <formula>-240.63</formula>
    </cfRule>
    <cfRule type="cellIs" dxfId="39" priority="1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11"/>
  <sheetViews>
    <sheetView topLeftCell="A133" workbookViewId="0">
      <selection activeCell="C150" sqref="C150"/>
    </sheetView>
  </sheetViews>
  <sheetFormatPr defaultRowHeight="15" x14ac:dyDescent="0.25"/>
  <cols>
    <col min="1" max="1" width="10.7109375" bestFit="1" customWidth="1"/>
    <col min="2" max="2" width="29.28515625" style="4" customWidth="1"/>
    <col min="3" max="9" width="9.140625" style="4"/>
    <col min="10" max="10" width="11.7109375" customWidth="1"/>
    <col min="12" max="12" width="9.140625" style="4"/>
    <col min="14" max="14" width="26.7109375" style="4" customWidth="1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  <c r="O1" s="21" t="s">
        <v>1479</v>
      </c>
    </row>
    <row r="2" spans="1:15" x14ac:dyDescent="0.25">
      <c r="A2" s="2">
        <v>44621</v>
      </c>
      <c r="B2" s="3" t="s">
        <v>172</v>
      </c>
      <c r="C2" s="12">
        <v>2.4</v>
      </c>
      <c r="D2" s="12">
        <v>3.05</v>
      </c>
      <c r="E2" s="12">
        <v>3.52</v>
      </c>
      <c r="F2" s="12">
        <v>3.11</v>
      </c>
      <c r="G2" s="12">
        <v>2.23</v>
      </c>
      <c r="H2" s="12">
        <v>1.71</v>
      </c>
      <c r="I2" s="12">
        <v>1.95</v>
      </c>
      <c r="J2" s="12" t="s">
        <v>15</v>
      </c>
      <c r="K2" s="12"/>
      <c r="L2" s="4" t="s">
        <v>21</v>
      </c>
      <c r="M2" s="4">
        <v>32</v>
      </c>
      <c r="N2" s="3" t="s">
        <v>119</v>
      </c>
      <c r="O2" s="4">
        <v>2.62</v>
      </c>
    </row>
    <row r="3" spans="1:15" x14ac:dyDescent="0.25">
      <c r="A3" s="2">
        <v>44621</v>
      </c>
      <c r="B3" s="3" t="s">
        <v>173</v>
      </c>
      <c r="C3" s="12">
        <v>2.2599999999999998</v>
      </c>
      <c r="D3" s="12">
        <v>3.2</v>
      </c>
      <c r="E3" s="12">
        <v>3.66</v>
      </c>
      <c r="F3" s="12">
        <v>3.32</v>
      </c>
      <c r="G3" s="12">
        <v>2.09</v>
      </c>
      <c r="H3" s="12">
        <v>1.8</v>
      </c>
      <c r="I3" s="12">
        <v>1.84</v>
      </c>
      <c r="J3" s="12" t="s">
        <v>15</v>
      </c>
      <c r="K3" s="12"/>
      <c r="L3" s="4" t="s">
        <v>25</v>
      </c>
      <c r="M3" s="4">
        <v>42</v>
      </c>
      <c r="N3" s="3" t="s">
        <v>102</v>
      </c>
      <c r="O3" s="4">
        <v>2.39</v>
      </c>
    </row>
    <row r="4" spans="1:15" x14ac:dyDescent="0.25">
      <c r="A4" s="2">
        <v>44621</v>
      </c>
      <c r="B4" s="5" t="s">
        <v>174</v>
      </c>
      <c r="C4" s="38">
        <v>2.1</v>
      </c>
      <c r="D4" s="38">
        <v>3.29</v>
      </c>
      <c r="E4" s="38">
        <v>3.96</v>
      </c>
      <c r="F4" s="38">
        <v>3.01</v>
      </c>
      <c r="G4" s="38">
        <v>2.2999999999999998</v>
      </c>
      <c r="H4" s="38">
        <v>1.66</v>
      </c>
      <c r="I4" s="38">
        <v>2</v>
      </c>
      <c r="J4" s="12" t="s">
        <v>15</v>
      </c>
      <c r="K4" s="24"/>
      <c r="L4" s="38" t="s">
        <v>20</v>
      </c>
      <c r="M4" s="4">
        <v>14</v>
      </c>
      <c r="N4" s="4" t="s">
        <v>58</v>
      </c>
      <c r="O4" s="4">
        <v>2.42</v>
      </c>
    </row>
    <row r="5" spans="1:15" x14ac:dyDescent="0.25">
      <c r="A5" s="2">
        <v>44621</v>
      </c>
      <c r="B5" s="3" t="s">
        <v>175</v>
      </c>
      <c r="C5" s="38">
        <v>2.59</v>
      </c>
      <c r="D5" s="38">
        <v>3.11</v>
      </c>
      <c r="E5" s="38">
        <v>3.07</v>
      </c>
      <c r="F5" s="38">
        <v>2.91</v>
      </c>
      <c r="G5" s="38">
        <v>2.39</v>
      </c>
      <c r="H5" s="38">
        <v>1.61</v>
      </c>
      <c r="I5" s="38">
        <v>2.08</v>
      </c>
      <c r="J5" s="12" t="s">
        <v>15</v>
      </c>
      <c r="K5" s="28"/>
      <c r="L5" s="38" t="s">
        <v>312</v>
      </c>
      <c r="M5" s="4">
        <v>44</v>
      </c>
      <c r="N5" s="3" t="s">
        <v>58</v>
      </c>
      <c r="O5" s="4">
        <v>2.2999999999999998</v>
      </c>
    </row>
    <row r="6" spans="1:15" x14ac:dyDescent="0.25">
      <c r="A6" s="2">
        <v>44621</v>
      </c>
      <c r="B6" s="3" t="s">
        <v>176</v>
      </c>
      <c r="C6" s="38">
        <v>1.96</v>
      </c>
      <c r="D6" s="38">
        <v>3.57</v>
      </c>
      <c r="E6" s="38">
        <v>4.07</v>
      </c>
      <c r="F6" s="38">
        <v>3.42</v>
      </c>
      <c r="G6" s="38">
        <v>2.0299999999999998</v>
      </c>
      <c r="H6" s="38">
        <v>1.85</v>
      </c>
      <c r="I6" s="38">
        <v>1.78</v>
      </c>
      <c r="J6" s="12" t="s">
        <v>15</v>
      </c>
      <c r="K6" s="28"/>
      <c r="L6" s="38" t="s">
        <v>312</v>
      </c>
      <c r="M6" s="4">
        <v>27</v>
      </c>
      <c r="N6" s="3" t="s">
        <v>105</v>
      </c>
      <c r="O6" s="4">
        <v>2.37</v>
      </c>
    </row>
    <row r="7" spans="1:15" x14ac:dyDescent="0.25">
      <c r="A7" s="2">
        <v>44621</v>
      </c>
      <c r="B7" s="3" t="s">
        <v>177</v>
      </c>
      <c r="C7" s="38">
        <v>2.2999999999999998</v>
      </c>
      <c r="D7" s="38">
        <v>3.42</v>
      </c>
      <c r="E7" s="38">
        <v>3.27</v>
      </c>
      <c r="F7" s="38">
        <v>3.96</v>
      </c>
      <c r="G7" s="38">
        <v>1.82</v>
      </c>
      <c r="H7" s="38">
        <v>2.0499999999999998</v>
      </c>
      <c r="I7" s="38">
        <v>1.61</v>
      </c>
      <c r="J7" s="12" t="s">
        <v>15</v>
      </c>
      <c r="K7" s="28"/>
      <c r="L7" s="38" t="s">
        <v>316</v>
      </c>
      <c r="M7" s="4">
        <v>43</v>
      </c>
      <c r="N7" s="3" t="s">
        <v>66</v>
      </c>
      <c r="O7" s="4">
        <v>2.79</v>
      </c>
    </row>
    <row r="8" spans="1:15" x14ac:dyDescent="0.25">
      <c r="A8" s="6">
        <v>44622</v>
      </c>
      <c r="B8" s="4" t="s">
        <v>178</v>
      </c>
      <c r="C8" s="4">
        <v>3.02</v>
      </c>
      <c r="D8" s="4">
        <v>3.02</v>
      </c>
      <c r="E8" s="4">
        <v>2.73</v>
      </c>
      <c r="F8" s="4">
        <v>3.05</v>
      </c>
      <c r="G8" s="4">
        <v>2.29</v>
      </c>
      <c r="H8" s="4">
        <v>1.68</v>
      </c>
      <c r="I8" s="4">
        <v>1.95</v>
      </c>
      <c r="J8" s="12" t="s">
        <v>15</v>
      </c>
      <c r="L8" s="4" t="s">
        <v>29</v>
      </c>
      <c r="M8" s="4">
        <v>38</v>
      </c>
      <c r="N8" s="4" t="s">
        <v>119</v>
      </c>
      <c r="O8" s="4">
        <v>2.73</v>
      </c>
    </row>
    <row r="9" spans="1:15" x14ac:dyDescent="0.25">
      <c r="A9" s="6">
        <v>44623</v>
      </c>
      <c r="B9" s="4" t="s">
        <v>179</v>
      </c>
      <c r="C9" s="4">
        <v>2.4</v>
      </c>
      <c r="D9" s="4">
        <v>3.12</v>
      </c>
      <c r="E9" s="4">
        <v>3.46</v>
      </c>
      <c r="F9" s="4">
        <v>3.44</v>
      </c>
      <c r="G9" s="4">
        <v>2.0099999999999998</v>
      </c>
      <c r="H9" s="4">
        <v>1.88</v>
      </c>
      <c r="I9" s="4">
        <v>1.76</v>
      </c>
      <c r="J9" s="12" t="s">
        <v>15</v>
      </c>
      <c r="L9" s="4" t="s">
        <v>21</v>
      </c>
      <c r="M9" s="4">
        <v>50</v>
      </c>
      <c r="N9" s="4" t="s">
        <v>119</v>
      </c>
      <c r="O9" s="4">
        <v>2.74</v>
      </c>
    </row>
    <row r="10" spans="1:15" x14ac:dyDescent="0.25">
      <c r="A10" s="6">
        <v>44623</v>
      </c>
      <c r="B10" s="4" t="s">
        <v>180</v>
      </c>
      <c r="C10" s="4">
        <v>1.74</v>
      </c>
      <c r="D10" s="4">
        <v>3.62</v>
      </c>
      <c r="E10" s="4">
        <v>5.63</v>
      </c>
      <c r="F10" s="4">
        <v>3.44</v>
      </c>
      <c r="G10" s="4">
        <v>2.06</v>
      </c>
      <c r="H10" s="4">
        <v>1.84</v>
      </c>
      <c r="I10" s="4">
        <v>1.79</v>
      </c>
      <c r="J10" s="12" t="s">
        <v>15</v>
      </c>
      <c r="L10" s="4" t="s">
        <v>316</v>
      </c>
      <c r="M10" s="4">
        <v>51</v>
      </c>
      <c r="N10" s="4" t="s">
        <v>119</v>
      </c>
      <c r="O10" s="4">
        <v>2.2400000000000002</v>
      </c>
    </row>
    <row r="11" spans="1:15" x14ac:dyDescent="0.25">
      <c r="A11" s="6">
        <v>44624</v>
      </c>
      <c r="B11" s="4" t="s">
        <v>181</v>
      </c>
      <c r="C11" s="4">
        <v>4.8</v>
      </c>
      <c r="D11" s="4">
        <v>3.14</v>
      </c>
      <c r="E11" s="4">
        <v>2</v>
      </c>
      <c r="F11" s="4">
        <v>2.64</v>
      </c>
      <c r="G11" s="4">
        <v>2.69</v>
      </c>
      <c r="H11" s="4">
        <v>1.52</v>
      </c>
      <c r="I11" s="4">
        <v>2.33</v>
      </c>
      <c r="J11" s="12" t="s">
        <v>15</v>
      </c>
      <c r="L11" s="4" t="s">
        <v>29</v>
      </c>
      <c r="M11" s="4">
        <v>57</v>
      </c>
      <c r="N11" s="4" t="s">
        <v>85</v>
      </c>
      <c r="O11" s="4">
        <v>1.65</v>
      </c>
    </row>
    <row r="12" spans="1:15" x14ac:dyDescent="0.25">
      <c r="A12" s="6">
        <v>44624</v>
      </c>
      <c r="B12" s="4" t="s">
        <v>182</v>
      </c>
      <c r="C12" s="4">
        <v>2.2400000000000002</v>
      </c>
      <c r="D12" s="4">
        <v>3.4</v>
      </c>
      <c r="E12" s="4">
        <v>3.4</v>
      </c>
      <c r="F12" s="4">
        <v>3.3</v>
      </c>
      <c r="G12" s="37">
        <v>2.0699999999999998</v>
      </c>
      <c r="H12" s="4">
        <v>1.8</v>
      </c>
      <c r="I12" s="4">
        <v>1.83</v>
      </c>
      <c r="J12" s="12" t="s">
        <v>15</v>
      </c>
      <c r="L12" s="4" t="s">
        <v>25</v>
      </c>
      <c r="M12" s="4">
        <v>43</v>
      </c>
      <c r="N12" s="4" t="s">
        <v>58</v>
      </c>
      <c r="O12" s="4">
        <v>2.6</v>
      </c>
    </row>
    <row r="13" spans="1:15" x14ac:dyDescent="0.25">
      <c r="A13" s="6">
        <v>44625</v>
      </c>
      <c r="B13" s="4" t="s">
        <v>183</v>
      </c>
      <c r="C13" s="4">
        <v>2.7</v>
      </c>
      <c r="D13" s="4">
        <v>2.97</v>
      </c>
      <c r="E13" s="4">
        <v>3.06</v>
      </c>
      <c r="F13" s="4">
        <v>2.5299999999999998</v>
      </c>
      <c r="G13" s="4">
        <v>2.61</v>
      </c>
      <c r="H13" s="4">
        <v>1.53</v>
      </c>
      <c r="I13" s="4">
        <v>2.29</v>
      </c>
      <c r="J13" s="12" t="s">
        <v>15</v>
      </c>
      <c r="L13" s="4" t="s">
        <v>21</v>
      </c>
      <c r="M13" s="4">
        <v>32</v>
      </c>
      <c r="N13" s="4" t="s">
        <v>105</v>
      </c>
      <c r="O13" s="4">
        <v>2.09</v>
      </c>
    </row>
    <row r="14" spans="1:15" x14ac:dyDescent="0.25">
      <c r="A14" s="6">
        <v>44625</v>
      </c>
      <c r="B14" s="4" t="s">
        <v>184</v>
      </c>
      <c r="C14" s="4">
        <v>3.23</v>
      </c>
      <c r="D14" s="4">
        <v>2.96</v>
      </c>
      <c r="E14" s="4">
        <v>2.63</v>
      </c>
      <c r="F14" s="4">
        <v>2.95</v>
      </c>
      <c r="G14" s="4">
        <v>2.29</v>
      </c>
      <c r="H14" s="4">
        <v>1.68</v>
      </c>
      <c r="I14" s="4">
        <v>2.0099999999999998</v>
      </c>
      <c r="J14" s="12" t="s">
        <v>15</v>
      </c>
      <c r="L14" s="4" t="s">
        <v>19</v>
      </c>
      <c r="M14" s="4">
        <v>47</v>
      </c>
      <c r="N14" s="4" t="s">
        <v>102</v>
      </c>
      <c r="O14" s="4">
        <v>2.35</v>
      </c>
    </row>
    <row r="15" spans="1:15" x14ac:dyDescent="0.25">
      <c r="A15" s="6">
        <v>44625</v>
      </c>
      <c r="B15" s="4" t="s">
        <v>185</v>
      </c>
      <c r="C15" s="4">
        <v>3.23</v>
      </c>
      <c r="D15" s="4">
        <v>3.12</v>
      </c>
      <c r="E15" s="4">
        <v>2.48</v>
      </c>
      <c r="F15" s="4">
        <v>2.75</v>
      </c>
      <c r="G15" s="4">
        <v>2.39</v>
      </c>
      <c r="H15" s="4">
        <v>1.61</v>
      </c>
      <c r="I15" s="4">
        <v>2.1</v>
      </c>
      <c r="J15" s="12" t="s">
        <v>15</v>
      </c>
      <c r="L15" s="4" t="s">
        <v>20</v>
      </c>
      <c r="M15" s="4">
        <v>18</v>
      </c>
      <c r="N15" s="4" t="s">
        <v>58</v>
      </c>
      <c r="O15" s="4">
        <v>2.58</v>
      </c>
    </row>
    <row r="16" spans="1:15" x14ac:dyDescent="0.25">
      <c r="A16" s="6">
        <v>44625</v>
      </c>
      <c r="B16" s="4" t="s">
        <v>186</v>
      </c>
      <c r="C16" s="4">
        <v>2.4</v>
      </c>
      <c r="D16" s="4">
        <v>3.11</v>
      </c>
      <c r="E16" s="4">
        <v>3.45</v>
      </c>
      <c r="F16" s="4">
        <v>3.38</v>
      </c>
      <c r="G16" s="4">
        <v>2.12</v>
      </c>
      <c r="H16" s="4">
        <v>1.78</v>
      </c>
      <c r="I16" s="4">
        <v>1.85</v>
      </c>
      <c r="J16" s="12" t="s">
        <v>15</v>
      </c>
      <c r="L16" s="4" t="s">
        <v>25</v>
      </c>
      <c r="M16" s="4">
        <v>26</v>
      </c>
      <c r="N16" s="4" t="s">
        <v>102</v>
      </c>
      <c r="O16" s="4">
        <v>2.4700000000000002</v>
      </c>
    </row>
    <row r="17" spans="1:15" x14ac:dyDescent="0.25">
      <c r="A17" s="6">
        <v>44625</v>
      </c>
      <c r="B17" s="4" t="s">
        <v>187</v>
      </c>
      <c r="C17" s="4">
        <v>2.41</v>
      </c>
      <c r="D17" s="4">
        <v>3.19</v>
      </c>
      <c r="E17" s="4">
        <v>3.28</v>
      </c>
      <c r="F17" s="4">
        <v>3.09</v>
      </c>
      <c r="G17" s="4">
        <v>2.21</v>
      </c>
      <c r="H17" s="4">
        <v>1.7</v>
      </c>
      <c r="I17" s="4">
        <v>1.93</v>
      </c>
      <c r="J17" s="12" t="s">
        <v>15</v>
      </c>
      <c r="L17" s="4" t="s">
        <v>19</v>
      </c>
      <c r="M17" s="4">
        <v>59</v>
      </c>
      <c r="N17" s="4" t="s">
        <v>105</v>
      </c>
      <c r="O17" s="4">
        <v>2.68</v>
      </c>
    </row>
    <row r="18" spans="1:15" x14ac:dyDescent="0.25">
      <c r="A18" s="6">
        <v>44625</v>
      </c>
      <c r="B18" s="4" t="s">
        <v>188</v>
      </c>
      <c r="C18" s="4">
        <v>1.54</v>
      </c>
      <c r="D18" s="4">
        <v>4.5</v>
      </c>
      <c r="E18" s="4">
        <v>6.49</v>
      </c>
      <c r="F18" s="4">
        <v>4.01</v>
      </c>
      <c r="G18" s="4">
        <v>1.75</v>
      </c>
      <c r="H18" s="4">
        <v>2.1800000000000002</v>
      </c>
      <c r="I18" s="4">
        <v>1.55</v>
      </c>
      <c r="J18" s="12" t="s">
        <v>15</v>
      </c>
      <c r="L18" s="4" t="s">
        <v>28</v>
      </c>
      <c r="M18" s="4">
        <v>42</v>
      </c>
      <c r="N18" s="4" t="s">
        <v>52</v>
      </c>
      <c r="O18" s="4">
        <v>2.74</v>
      </c>
    </row>
    <row r="19" spans="1:15" x14ac:dyDescent="0.25">
      <c r="A19" s="6">
        <v>44625</v>
      </c>
      <c r="B19" s="4" t="s">
        <v>189</v>
      </c>
      <c r="C19" s="4">
        <v>3.81</v>
      </c>
      <c r="D19" s="4">
        <v>3.48</v>
      </c>
      <c r="E19" s="4">
        <v>2.06</v>
      </c>
      <c r="F19" s="4">
        <v>3.28</v>
      </c>
      <c r="G19" s="37">
        <v>2.0699999999999998</v>
      </c>
      <c r="H19" s="4">
        <v>1.82</v>
      </c>
      <c r="I19" s="4">
        <v>2.81</v>
      </c>
      <c r="J19" s="12" t="s">
        <v>15</v>
      </c>
      <c r="L19" s="4" t="s">
        <v>313</v>
      </c>
      <c r="M19" s="4">
        <v>18</v>
      </c>
      <c r="N19" s="4" t="s">
        <v>76</v>
      </c>
      <c r="O19" s="4">
        <v>2.44</v>
      </c>
    </row>
    <row r="20" spans="1:15" x14ac:dyDescent="0.25">
      <c r="A20" s="6">
        <v>44625</v>
      </c>
      <c r="B20" s="4" t="s">
        <v>190</v>
      </c>
      <c r="C20" s="4">
        <v>2.8</v>
      </c>
      <c r="D20" s="4">
        <v>3.17</v>
      </c>
      <c r="E20" s="4">
        <v>2.86</v>
      </c>
      <c r="F20" s="4">
        <v>2.93</v>
      </c>
      <c r="G20" s="4">
        <v>2.34</v>
      </c>
      <c r="H20" s="4">
        <v>1.66</v>
      </c>
      <c r="I20" s="4">
        <v>2.0499999999999998</v>
      </c>
      <c r="J20" s="12" t="s">
        <v>15</v>
      </c>
      <c r="L20" s="4" t="s">
        <v>25</v>
      </c>
      <c r="M20" s="4">
        <v>12</v>
      </c>
      <c r="N20" s="4" t="s">
        <v>149</v>
      </c>
      <c r="O20" s="4">
        <v>0</v>
      </c>
    </row>
    <row r="21" spans="1:15" x14ac:dyDescent="0.25">
      <c r="A21" s="6">
        <v>44625</v>
      </c>
      <c r="B21" s="4" t="s">
        <v>191</v>
      </c>
      <c r="C21" s="4">
        <v>4.97</v>
      </c>
      <c r="D21" s="4">
        <v>4.09</v>
      </c>
      <c r="E21" s="4">
        <v>1.73</v>
      </c>
      <c r="F21" s="4">
        <v>404</v>
      </c>
      <c r="G21" s="4">
        <v>1.72</v>
      </c>
      <c r="H21" s="4">
        <v>2.2200000000000002</v>
      </c>
      <c r="I21" s="4">
        <v>1.53</v>
      </c>
      <c r="J21" s="12" t="s">
        <v>15</v>
      </c>
      <c r="L21" s="4" t="s">
        <v>20</v>
      </c>
      <c r="M21" s="4">
        <v>9</v>
      </c>
      <c r="N21" s="4" t="s">
        <v>50</v>
      </c>
      <c r="O21" s="4">
        <v>2.77</v>
      </c>
    </row>
    <row r="22" spans="1:15" x14ac:dyDescent="0.25">
      <c r="A22" s="6">
        <v>44625</v>
      </c>
      <c r="B22" s="4" t="s">
        <v>192</v>
      </c>
      <c r="C22" s="4">
        <v>3.22</v>
      </c>
      <c r="D22" s="4">
        <v>3.25</v>
      </c>
      <c r="E22" s="4">
        <v>2.48</v>
      </c>
      <c r="F22" s="4">
        <v>3.14</v>
      </c>
      <c r="G22" s="4">
        <v>2.19</v>
      </c>
      <c r="H22" s="4">
        <v>1.75</v>
      </c>
      <c r="I22" s="4">
        <v>1.93</v>
      </c>
      <c r="J22" s="12" t="s">
        <v>15</v>
      </c>
      <c r="L22" s="4" t="s">
        <v>311</v>
      </c>
      <c r="M22" s="4">
        <v>28</v>
      </c>
      <c r="N22" s="4" t="s">
        <v>149</v>
      </c>
      <c r="O22" s="4">
        <v>0</v>
      </c>
    </row>
    <row r="23" spans="1:15" x14ac:dyDescent="0.25">
      <c r="A23" s="6">
        <v>44625</v>
      </c>
      <c r="B23" s="4" t="s">
        <v>193</v>
      </c>
      <c r="C23" s="4">
        <v>3.35</v>
      </c>
      <c r="D23" s="4">
        <v>3.25</v>
      </c>
      <c r="E23" s="4">
        <v>2.37</v>
      </c>
      <c r="F23" s="4">
        <v>3.12</v>
      </c>
      <c r="G23" s="4">
        <v>2.15</v>
      </c>
      <c r="H23" s="4">
        <v>1.76</v>
      </c>
      <c r="I23" s="4">
        <v>1.9</v>
      </c>
      <c r="J23" s="12" t="s">
        <v>15</v>
      </c>
      <c r="L23" s="4" t="s">
        <v>25</v>
      </c>
      <c r="M23" s="4">
        <v>29</v>
      </c>
      <c r="N23" s="4" t="s">
        <v>60</v>
      </c>
      <c r="O23" s="4">
        <v>2.21</v>
      </c>
    </row>
    <row r="24" spans="1:15" x14ac:dyDescent="0.25">
      <c r="A24" s="6">
        <v>44625</v>
      </c>
      <c r="B24" s="4" t="s">
        <v>194</v>
      </c>
      <c r="C24" s="4">
        <v>3.14</v>
      </c>
      <c r="D24" s="4">
        <v>3.35</v>
      </c>
      <c r="E24" s="4">
        <v>2.41</v>
      </c>
      <c r="F24" s="4">
        <v>3.39</v>
      </c>
      <c r="G24" s="4">
        <v>2.04</v>
      </c>
      <c r="H24" s="4">
        <v>1.83</v>
      </c>
      <c r="I24" s="4">
        <v>1.79</v>
      </c>
      <c r="J24" s="12" t="s">
        <v>15</v>
      </c>
      <c r="L24" s="4" t="s">
        <v>21</v>
      </c>
      <c r="M24" s="4">
        <v>35</v>
      </c>
      <c r="N24" s="4" t="s">
        <v>58</v>
      </c>
      <c r="O24" s="4">
        <v>2.5299999999999998</v>
      </c>
    </row>
    <row r="25" spans="1:15" x14ac:dyDescent="0.25">
      <c r="A25" s="6">
        <v>44625</v>
      </c>
      <c r="B25" s="4" t="s">
        <v>195</v>
      </c>
      <c r="C25" s="4">
        <v>1.92</v>
      </c>
      <c r="D25" s="4">
        <v>3.24</v>
      </c>
      <c r="E25" s="4">
        <v>4.87</v>
      </c>
      <c r="F25" s="4">
        <v>2.63</v>
      </c>
      <c r="G25" s="4">
        <v>2.54</v>
      </c>
      <c r="H25" s="4">
        <v>1.55</v>
      </c>
      <c r="I25" s="4">
        <v>2.2200000000000002</v>
      </c>
      <c r="J25" s="12" t="s">
        <v>15</v>
      </c>
      <c r="L25" s="4" t="s">
        <v>21</v>
      </c>
      <c r="M25" s="4">
        <v>36</v>
      </c>
      <c r="N25" s="4" t="s">
        <v>98</v>
      </c>
      <c r="O25" s="4">
        <v>0</v>
      </c>
    </row>
    <row r="26" spans="1:15" x14ac:dyDescent="0.25">
      <c r="A26" s="6">
        <v>44625</v>
      </c>
      <c r="B26" s="4" t="s">
        <v>196</v>
      </c>
      <c r="C26" s="4">
        <v>2.08</v>
      </c>
      <c r="D26" s="4">
        <v>3.08</v>
      </c>
      <c r="E26" s="4">
        <v>4.37</v>
      </c>
      <c r="F26" s="4">
        <v>2.52</v>
      </c>
      <c r="G26" s="4">
        <v>2.7</v>
      </c>
      <c r="H26" s="4">
        <v>1.5</v>
      </c>
      <c r="I26" s="4">
        <v>2.35</v>
      </c>
      <c r="J26" s="12" t="s">
        <v>15</v>
      </c>
      <c r="L26" s="4" t="s">
        <v>20</v>
      </c>
      <c r="M26" s="4">
        <v>28</v>
      </c>
      <c r="N26" s="4" t="s">
        <v>114</v>
      </c>
      <c r="O26" s="4">
        <v>0</v>
      </c>
    </row>
    <row r="27" spans="1:15" x14ac:dyDescent="0.25">
      <c r="A27" s="6">
        <v>44625</v>
      </c>
      <c r="B27" s="4" t="s">
        <v>197</v>
      </c>
      <c r="C27" s="4">
        <v>2</v>
      </c>
      <c r="D27" s="4">
        <v>3.33</v>
      </c>
      <c r="E27" s="4">
        <v>4.38</v>
      </c>
      <c r="F27" s="4">
        <v>3.17</v>
      </c>
      <c r="G27" s="4">
        <v>2.19</v>
      </c>
      <c r="H27" s="4">
        <v>1.73</v>
      </c>
      <c r="I27" s="4">
        <v>1.92</v>
      </c>
      <c r="J27" s="12" t="s">
        <v>15</v>
      </c>
      <c r="L27" s="4" t="s">
        <v>28</v>
      </c>
      <c r="M27" s="4">
        <v>34</v>
      </c>
      <c r="N27" s="4" t="s">
        <v>92</v>
      </c>
      <c r="O27" s="4">
        <v>2.5609999999999999</v>
      </c>
    </row>
    <row r="28" spans="1:15" x14ac:dyDescent="0.25">
      <c r="A28" s="6">
        <v>44625</v>
      </c>
      <c r="B28" s="4" t="s">
        <v>198</v>
      </c>
      <c r="C28" s="4">
        <v>2.76</v>
      </c>
      <c r="D28" s="4">
        <v>3.06</v>
      </c>
      <c r="E28" s="4">
        <v>2.96</v>
      </c>
      <c r="F28" s="4">
        <v>2.88</v>
      </c>
      <c r="G28" s="4">
        <v>2.39</v>
      </c>
      <c r="H28" s="4">
        <v>1.63</v>
      </c>
      <c r="I28" s="4">
        <v>2.09</v>
      </c>
      <c r="J28" s="12" t="s">
        <v>15</v>
      </c>
      <c r="L28" s="4" t="s">
        <v>313</v>
      </c>
      <c r="M28" s="4">
        <v>64</v>
      </c>
      <c r="N28" s="4" t="s">
        <v>60</v>
      </c>
      <c r="O28" s="4">
        <v>2.38</v>
      </c>
    </row>
    <row r="29" spans="1:15" x14ac:dyDescent="0.25">
      <c r="A29" s="6">
        <v>44625</v>
      </c>
      <c r="B29" s="4" t="s">
        <v>199</v>
      </c>
      <c r="C29" s="4">
        <v>1.81</v>
      </c>
      <c r="D29" s="4">
        <v>3.77</v>
      </c>
      <c r="E29" s="4">
        <v>4.84</v>
      </c>
      <c r="F29" s="4">
        <v>3.87</v>
      </c>
      <c r="G29" s="4">
        <v>1.86</v>
      </c>
      <c r="H29" s="4">
        <v>2.0499999999999998</v>
      </c>
      <c r="I29" s="4">
        <v>1.64</v>
      </c>
      <c r="J29" s="12" t="s">
        <v>15</v>
      </c>
      <c r="L29" s="4" t="s">
        <v>313</v>
      </c>
      <c r="M29" s="4">
        <v>40</v>
      </c>
      <c r="N29" s="4" t="s">
        <v>85</v>
      </c>
      <c r="O29" s="4">
        <v>2.5</v>
      </c>
    </row>
    <row r="30" spans="1:15" x14ac:dyDescent="0.25">
      <c r="A30" s="6">
        <v>44626</v>
      </c>
      <c r="B30" s="4" t="s">
        <v>200</v>
      </c>
      <c r="C30" s="4">
        <v>8.61</v>
      </c>
      <c r="D30" s="4">
        <v>4.9800000000000004</v>
      </c>
      <c r="E30" s="4">
        <v>1.41</v>
      </c>
      <c r="F30" s="4">
        <v>404</v>
      </c>
      <c r="G30" s="4">
        <v>1.74</v>
      </c>
      <c r="H30" s="4">
        <v>2.2000000000000002</v>
      </c>
      <c r="I30" s="4">
        <v>1.55</v>
      </c>
      <c r="J30" s="12" t="s">
        <v>15</v>
      </c>
      <c r="L30" s="4" t="s">
        <v>19</v>
      </c>
      <c r="M30" s="4">
        <v>62</v>
      </c>
      <c r="N30" s="4" t="s">
        <v>85</v>
      </c>
      <c r="O30" s="4">
        <v>2.44</v>
      </c>
    </row>
    <row r="31" spans="1:15" x14ac:dyDescent="0.25">
      <c r="A31" s="6">
        <v>44626</v>
      </c>
      <c r="B31" s="4" t="s">
        <v>201</v>
      </c>
      <c r="C31" s="4">
        <v>1.66</v>
      </c>
      <c r="D31" s="4">
        <v>3.74</v>
      </c>
      <c r="E31" s="4">
        <v>6.48</v>
      </c>
      <c r="F31" s="4">
        <v>3.21</v>
      </c>
      <c r="G31" s="4">
        <v>2.21</v>
      </c>
      <c r="H31" s="4">
        <v>1.74</v>
      </c>
      <c r="I31" s="4">
        <v>1.91</v>
      </c>
      <c r="J31" s="12" t="s">
        <v>15</v>
      </c>
      <c r="L31" s="4" t="s">
        <v>436</v>
      </c>
      <c r="M31" s="4">
        <v>18</v>
      </c>
      <c r="N31" s="4" t="s">
        <v>52</v>
      </c>
      <c r="O31" s="4">
        <v>2.75</v>
      </c>
    </row>
    <row r="32" spans="1:15" x14ac:dyDescent="0.25">
      <c r="A32" s="6">
        <v>44626</v>
      </c>
      <c r="B32" s="4" t="s">
        <v>202</v>
      </c>
      <c r="C32" s="4">
        <v>2.65</v>
      </c>
      <c r="D32" s="4">
        <v>3.44</v>
      </c>
      <c r="E32" s="4">
        <v>2.83</v>
      </c>
      <c r="F32" s="4">
        <v>3.88</v>
      </c>
      <c r="G32" s="4">
        <v>1.82</v>
      </c>
      <c r="H32" s="4">
        <v>2.08</v>
      </c>
      <c r="I32" s="4">
        <v>1.61</v>
      </c>
      <c r="J32" s="12" t="s">
        <v>15</v>
      </c>
      <c r="L32" s="4" t="s">
        <v>28</v>
      </c>
      <c r="M32" s="4">
        <v>39</v>
      </c>
      <c r="N32" s="4" t="s">
        <v>52</v>
      </c>
      <c r="O32" s="4">
        <v>2.64</v>
      </c>
    </row>
    <row r="33" spans="1:15" x14ac:dyDescent="0.25">
      <c r="A33" s="6">
        <v>44626</v>
      </c>
      <c r="B33" s="4" t="s">
        <v>203</v>
      </c>
      <c r="C33" s="4">
        <v>4</v>
      </c>
      <c r="D33" s="4">
        <v>3.09</v>
      </c>
      <c r="E33" s="4">
        <v>2.23</v>
      </c>
      <c r="F33" s="4">
        <v>2.65</v>
      </c>
      <c r="G33" s="4">
        <v>2.67</v>
      </c>
      <c r="H33" s="4">
        <v>1.53</v>
      </c>
      <c r="I33" s="4">
        <v>2.31</v>
      </c>
      <c r="J33" s="12" t="s">
        <v>15</v>
      </c>
      <c r="L33" s="4" t="s">
        <v>21</v>
      </c>
      <c r="M33" s="4">
        <v>39</v>
      </c>
      <c r="N33" s="4" t="s">
        <v>52</v>
      </c>
      <c r="O33" s="4">
        <v>2.71</v>
      </c>
    </row>
    <row r="34" spans="1:15" x14ac:dyDescent="0.25">
      <c r="A34" s="6">
        <v>44626</v>
      </c>
      <c r="B34" s="4" t="s">
        <v>204</v>
      </c>
      <c r="C34" s="4">
        <v>1.89</v>
      </c>
      <c r="D34" s="4">
        <v>3.28</v>
      </c>
      <c r="E34" s="4">
        <v>5.25</v>
      </c>
      <c r="F34" s="4">
        <v>2.86</v>
      </c>
      <c r="G34" s="4">
        <v>2.46</v>
      </c>
      <c r="H34" s="4">
        <v>1.61</v>
      </c>
      <c r="I34" s="4">
        <v>2.14</v>
      </c>
      <c r="J34" s="12" t="s">
        <v>15</v>
      </c>
      <c r="L34" s="4" t="s">
        <v>20</v>
      </c>
      <c r="M34" s="4">
        <v>41</v>
      </c>
      <c r="N34" s="4" t="s">
        <v>52</v>
      </c>
      <c r="O34" s="4">
        <v>2.77</v>
      </c>
    </row>
    <row r="35" spans="1:15" x14ac:dyDescent="0.25">
      <c r="A35" s="6">
        <v>44628</v>
      </c>
      <c r="B35" s="4" t="s">
        <v>205</v>
      </c>
      <c r="C35" s="4">
        <v>2.93</v>
      </c>
      <c r="D35" s="4">
        <v>3.08</v>
      </c>
      <c r="E35" s="4">
        <v>2.77</v>
      </c>
      <c r="F35" s="4">
        <v>2.72</v>
      </c>
      <c r="G35" s="4">
        <v>2.6</v>
      </c>
      <c r="H35" s="4">
        <v>1.54</v>
      </c>
      <c r="I35" s="4">
        <v>2.25</v>
      </c>
      <c r="J35" s="12" t="s">
        <v>15</v>
      </c>
      <c r="L35" s="4" t="s">
        <v>21</v>
      </c>
      <c r="M35" s="4">
        <v>45</v>
      </c>
      <c r="N35" s="4" t="s">
        <v>92</v>
      </c>
      <c r="O35" s="4">
        <v>2.0699999999999998</v>
      </c>
    </row>
    <row r="36" spans="1:15" x14ac:dyDescent="0.25">
      <c r="A36" s="6">
        <v>44628</v>
      </c>
      <c r="B36" s="4" t="s">
        <v>206</v>
      </c>
      <c r="C36" s="4">
        <v>2.21</v>
      </c>
      <c r="D36" s="4">
        <v>3.02</v>
      </c>
      <c r="E36" s="4">
        <v>4.08</v>
      </c>
      <c r="F36" s="4">
        <v>2.5</v>
      </c>
      <c r="G36" s="4">
        <v>2.76</v>
      </c>
      <c r="H36" s="4">
        <v>1.49</v>
      </c>
      <c r="I36" s="4">
        <v>2.4</v>
      </c>
      <c r="J36" s="12" t="s">
        <v>15</v>
      </c>
      <c r="L36" s="4" t="s">
        <v>29</v>
      </c>
      <c r="M36" s="4">
        <v>61</v>
      </c>
      <c r="N36" s="4" t="s">
        <v>60</v>
      </c>
      <c r="O36" s="4">
        <v>2.59</v>
      </c>
    </row>
    <row r="37" spans="1:15" x14ac:dyDescent="0.25">
      <c r="A37" s="6">
        <v>44628</v>
      </c>
      <c r="B37" s="4" t="s">
        <v>207</v>
      </c>
      <c r="C37" s="4">
        <v>2.09</v>
      </c>
      <c r="D37" s="4">
        <v>3.42</v>
      </c>
      <c r="E37" s="4">
        <v>3.85</v>
      </c>
      <c r="F37" s="4">
        <v>3.28</v>
      </c>
      <c r="G37" s="4">
        <v>2.12</v>
      </c>
      <c r="H37" s="4">
        <v>1.78</v>
      </c>
      <c r="I37" s="4">
        <v>1.86</v>
      </c>
      <c r="J37" s="12" t="s">
        <v>15</v>
      </c>
      <c r="L37" s="4" t="s">
        <v>28</v>
      </c>
      <c r="M37" s="4">
        <v>53</v>
      </c>
      <c r="N37" s="4" t="s">
        <v>60</v>
      </c>
      <c r="O37" s="4">
        <v>2.41</v>
      </c>
    </row>
    <row r="38" spans="1:15" x14ac:dyDescent="0.25">
      <c r="A38" s="6">
        <v>44628</v>
      </c>
      <c r="B38" s="4" t="s">
        <v>208</v>
      </c>
      <c r="C38" s="4">
        <v>2.82</v>
      </c>
      <c r="D38" s="4">
        <v>3.47</v>
      </c>
      <c r="E38" s="4">
        <v>2.57</v>
      </c>
      <c r="F38" s="4">
        <v>3.42</v>
      </c>
      <c r="G38" s="4">
        <v>2</v>
      </c>
      <c r="H38" s="4">
        <v>1.86</v>
      </c>
      <c r="I38" s="4">
        <v>1.76</v>
      </c>
      <c r="J38" s="12" t="s">
        <v>15</v>
      </c>
      <c r="L38" s="4" t="s">
        <v>19</v>
      </c>
      <c r="M38" s="4">
        <v>10</v>
      </c>
      <c r="N38" s="4" t="s">
        <v>58</v>
      </c>
      <c r="O38" s="4">
        <v>2.262</v>
      </c>
    </row>
    <row r="39" spans="1:15" x14ac:dyDescent="0.25">
      <c r="A39" s="6">
        <v>44628</v>
      </c>
      <c r="B39" s="4" t="s">
        <v>209</v>
      </c>
      <c r="C39" s="4">
        <v>1.84</v>
      </c>
      <c r="D39" s="4">
        <v>3.51</v>
      </c>
      <c r="E39" s="4">
        <v>4.83</v>
      </c>
      <c r="F39" s="4">
        <v>3.33</v>
      </c>
      <c r="G39" s="4">
        <v>2.12</v>
      </c>
      <c r="H39" s="4">
        <v>1.76</v>
      </c>
      <c r="I39" s="4">
        <v>1.85</v>
      </c>
      <c r="J39" s="12" t="s">
        <v>15</v>
      </c>
      <c r="L39" s="4" t="s">
        <v>313</v>
      </c>
      <c r="M39" s="4">
        <v>35</v>
      </c>
      <c r="N39" s="4" t="s">
        <v>76</v>
      </c>
      <c r="O39" s="4">
        <v>2.75</v>
      </c>
    </row>
    <row r="40" spans="1:15" x14ac:dyDescent="0.25">
      <c r="A40" s="6">
        <v>44631</v>
      </c>
      <c r="B40" s="4" t="s">
        <v>210</v>
      </c>
      <c r="C40" s="4">
        <v>1.93</v>
      </c>
      <c r="D40" s="4">
        <v>3.08</v>
      </c>
      <c r="E40" s="4">
        <v>4.9000000000000004</v>
      </c>
      <c r="F40" s="4">
        <v>2.5499999999999998</v>
      </c>
      <c r="G40" s="4">
        <v>2.72</v>
      </c>
      <c r="H40" s="4">
        <v>1.47</v>
      </c>
      <c r="I40" s="4">
        <v>2.35</v>
      </c>
      <c r="J40" s="12" t="s">
        <v>15</v>
      </c>
      <c r="L40" s="4" t="s">
        <v>20</v>
      </c>
      <c r="M40" s="4">
        <v>57</v>
      </c>
      <c r="N40" s="4" t="s">
        <v>18</v>
      </c>
      <c r="O40" s="4">
        <v>0</v>
      </c>
    </row>
    <row r="41" spans="1:15" x14ac:dyDescent="0.25">
      <c r="A41" s="6">
        <v>44631</v>
      </c>
      <c r="B41" s="4" t="s">
        <v>211</v>
      </c>
      <c r="C41" s="4">
        <v>1.36</v>
      </c>
      <c r="D41" s="4">
        <v>4.83</v>
      </c>
      <c r="E41" s="4">
        <v>11.76</v>
      </c>
      <c r="F41" s="4">
        <v>3.73</v>
      </c>
      <c r="G41" s="4">
        <v>1.96</v>
      </c>
      <c r="H41" s="4">
        <v>1.94</v>
      </c>
      <c r="I41" s="4">
        <v>1.71</v>
      </c>
      <c r="J41" s="12" t="s">
        <v>15</v>
      </c>
      <c r="L41" s="4" t="s">
        <v>25</v>
      </c>
      <c r="M41" s="4">
        <v>28</v>
      </c>
      <c r="N41" s="4" t="s">
        <v>85</v>
      </c>
      <c r="O41" s="4">
        <v>2.62</v>
      </c>
    </row>
    <row r="42" spans="1:15" x14ac:dyDescent="0.25">
      <c r="A42" s="6">
        <v>44631</v>
      </c>
      <c r="B42" s="4" t="s">
        <v>212</v>
      </c>
      <c r="C42" s="4">
        <v>1.76</v>
      </c>
      <c r="D42" s="4">
        <v>3.65</v>
      </c>
      <c r="E42" s="4">
        <v>5.52</v>
      </c>
      <c r="F42" s="4">
        <v>3.42</v>
      </c>
      <c r="G42" s="4">
        <v>2.14</v>
      </c>
      <c r="H42" s="4">
        <v>1.78</v>
      </c>
      <c r="I42" s="4">
        <v>1.86</v>
      </c>
      <c r="J42" s="12" t="s">
        <v>15</v>
      </c>
      <c r="L42" s="4" t="s">
        <v>29</v>
      </c>
      <c r="M42" s="4">
        <v>25</v>
      </c>
      <c r="N42" s="4" t="s">
        <v>52</v>
      </c>
      <c r="O42" s="4">
        <v>2.69</v>
      </c>
    </row>
    <row r="43" spans="1:15" x14ac:dyDescent="0.25">
      <c r="A43" s="6">
        <v>44632</v>
      </c>
      <c r="B43" s="4" t="s">
        <v>213</v>
      </c>
      <c r="C43" s="4">
        <v>2.88</v>
      </c>
      <c r="D43" s="4">
        <v>3.19</v>
      </c>
      <c r="E43" s="4">
        <v>2.69</v>
      </c>
      <c r="F43" s="4">
        <v>3.15</v>
      </c>
      <c r="G43" s="4">
        <v>2.21</v>
      </c>
      <c r="H43" s="4">
        <v>1.7</v>
      </c>
      <c r="I43" s="4" t="s">
        <v>438</v>
      </c>
      <c r="J43" s="12" t="s">
        <v>15</v>
      </c>
      <c r="L43" s="4" t="s">
        <v>23</v>
      </c>
      <c r="M43" s="4">
        <v>10</v>
      </c>
      <c r="N43" s="4" t="s">
        <v>76</v>
      </c>
      <c r="O43" s="4">
        <v>2.73</v>
      </c>
    </row>
    <row r="44" spans="1:15" x14ac:dyDescent="0.25">
      <c r="A44" s="6">
        <v>44632</v>
      </c>
      <c r="B44" s="4" t="s">
        <v>214</v>
      </c>
      <c r="C44" s="4">
        <v>2.25</v>
      </c>
      <c r="D44" s="4">
        <v>3.24</v>
      </c>
      <c r="E44" s="4">
        <v>3.58</v>
      </c>
      <c r="F44" s="4">
        <v>3.1</v>
      </c>
      <c r="G44" s="4">
        <v>2.2200000000000002</v>
      </c>
      <c r="H44" s="4">
        <v>1.7</v>
      </c>
      <c r="I44" s="4">
        <v>1.94</v>
      </c>
      <c r="J44" s="12" t="s">
        <v>15</v>
      </c>
      <c r="L44" s="4" t="s">
        <v>316</v>
      </c>
      <c r="M44" s="4">
        <v>16</v>
      </c>
      <c r="N44" s="4" t="s">
        <v>98</v>
      </c>
      <c r="O44" s="4">
        <v>0</v>
      </c>
    </row>
    <row r="45" spans="1:15" x14ac:dyDescent="0.25">
      <c r="A45" s="6">
        <v>44632</v>
      </c>
      <c r="B45" s="4" t="s">
        <v>215</v>
      </c>
      <c r="C45" s="4">
        <v>3.65</v>
      </c>
      <c r="D45" s="4">
        <v>3.17</v>
      </c>
      <c r="E45" s="4">
        <v>2.25</v>
      </c>
      <c r="F45" s="4">
        <v>3.05</v>
      </c>
      <c r="G45" s="4">
        <v>2.2000000000000002</v>
      </c>
      <c r="H45" s="4">
        <v>1.71</v>
      </c>
      <c r="I45" s="4">
        <v>1.93</v>
      </c>
      <c r="J45" s="12" t="s">
        <v>15</v>
      </c>
      <c r="L45" s="4" t="s">
        <v>437</v>
      </c>
      <c r="M45" s="4">
        <v>41</v>
      </c>
      <c r="N45" s="4" t="s">
        <v>114</v>
      </c>
      <c r="O45" s="4">
        <v>0</v>
      </c>
    </row>
    <row r="46" spans="1:15" x14ac:dyDescent="0.25">
      <c r="A46" s="6">
        <v>44632</v>
      </c>
      <c r="B46" s="4" t="s">
        <v>216</v>
      </c>
      <c r="C46" s="4">
        <v>2.71</v>
      </c>
      <c r="D46" s="4">
        <v>3.26</v>
      </c>
      <c r="E46" s="4">
        <v>2.84</v>
      </c>
      <c r="F46" s="4">
        <v>3.08</v>
      </c>
      <c r="G46" s="4">
        <v>2.23</v>
      </c>
      <c r="H46" s="4">
        <v>1.71</v>
      </c>
      <c r="I46" s="4">
        <v>1.95</v>
      </c>
      <c r="J46" s="12" t="s">
        <v>15</v>
      </c>
      <c r="L46" s="4" t="s">
        <v>437</v>
      </c>
      <c r="M46" s="4">
        <v>57</v>
      </c>
      <c r="N46" s="4" t="s">
        <v>60</v>
      </c>
      <c r="O46" s="4">
        <v>2.34</v>
      </c>
    </row>
    <row r="47" spans="1:15" x14ac:dyDescent="0.25">
      <c r="A47" s="6">
        <v>44632</v>
      </c>
      <c r="B47" s="4" t="s">
        <v>217</v>
      </c>
      <c r="C47" s="4">
        <v>2.29</v>
      </c>
      <c r="D47" s="4">
        <v>3.19</v>
      </c>
      <c r="E47" s="4">
        <v>3.61</v>
      </c>
      <c r="F47" s="4">
        <v>2.88</v>
      </c>
      <c r="G47" s="4">
        <v>2.37</v>
      </c>
      <c r="H47" s="4">
        <v>1.64</v>
      </c>
      <c r="I47" s="4">
        <v>2.0699999999999998</v>
      </c>
      <c r="J47" s="12" t="s">
        <v>15</v>
      </c>
      <c r="L47" s="4" t="s">
        <v>22</v>
      </c>
      <c r="M47" s="4">
        <v>51</v>
      </c>
      <c r="N47" s="4" t="s">
        <v>110</v>
      </c>
      <c r="O47" s="4">
        <v>0</v>
      </c>
    </row>
    <row r="48" spans="1:15" x14ac:dyDescent="0.25">
      <c r="A48" s="6">
        <v>44632</v>
      </c>
      <c r="B48" s="4" t="s">
        <v>218</v>
      </c>
      <c r="C48" s="4">
        <v>1.84</v>
      </c>
      <c r="D48" s="4">
        <v>3.63</v>
      </c>
      <c r="E48" s="4">
        <v>4.6399999999999997</v>
      </c>
      <c r="F48" s="4">
        <v>3.36</v>
      </c>
      <c r="G48" s="4">
        <v>2.06</v>
      </c>
      <c r="H48" s="4">
        <v>1.83</v>
      </c>
      <c r="I48" s="4">
        <v>1.79</v>
      </c>
      <c r="J48" s="12" t="s">
        <v>15</v>
      </c>
      <c r="L48" s="4" t="s">
        <v>29</v>
      </c>
      <c r="M48" s="4">
        <v>23</v>
      </c>
      <c r="N48" s="4" t="s">
        <v>105</v>
      </c>
      <c r="O48" s="4">
        <v>2.44</v>
      </c>
    </row>
    <row r="49" spans="1:15" x14ac:dyDescent="0.25">
      <c r="A49" s="6">
        <v>44632</v>
      </c>
      <c r="B49" s="4" t="s">
        <v>219</v>
      </c>
      <c r="C49" s="4">
        <v>2.08</v>
      </c>
      <c r="D49" s="4">
        <v>3.22</v>
      </c>
      <c r="E49" s="4">
        <v>4.12</v>
      </c>
      <c r="F49" s="4">
        <v>2.92</v>
      </c>
      <c r="G49" s="4">
        <v>2.33</v>
      </c>
      <c r="H49" s="4">
        <v>1.64</v>
      </c>
      <c r="I49" s="4">
        <v>2.04</v>
      </c>
      <c r="J49" s="12" t="s">
        <v>15</v>
      </c>
      <c r="L49" s="4" t="s">
        <v>28</v>
      </c>
      <c r="M49" s="4">
        <v>13</v>
      </c>
      <c r="N49" s="4" t="s">
        <v>114</v>
      </c>
      <c r="O49" s="4">
        <v>0</v>
      </c>
    </row>
    <row r="50" spans="1:15" x14ac:dyDescent="0.25">
      <c r="A50" s="6">
        <v>44632</v>
      </c>
      <c r="B50" s="4" t="s">
        <v>220</v>
      </c>
      <c r="C50" s="38">
        <v>2.25</v>
      </c>
      <c r="D50" s="38">
        <v>3.14</v>
      </c>
      <c r="E50" s="38">
        <v>3.79</v>
      </c>
      <c r="F50" s="38">
        <v>3.28</v>
      </c>
      <c r="G50" s="38">
        <v>2.17</v>
      </c>
      <c r="H50" s="38">
        <v>1.75</v>
      </c>
      <c r="I50" s="38">
        <v>1.89</v>
      </c>
      <c r="J50" s="12" t="s">
        <v>15</v>
      </c>
      <c r="L50" s="4" t="s">
        <v>21</v>
      </c>
      <c r="M50" s="4">
        <v>32</v>
      </c>
      <c r="N50" s="4" t="s">
        <v>119</v>
      </c>
      <c r="O50" s="4">
        <v>2.75</v>
      </c>
    </row>
    <row r="51" spans="1:15" x14ac:dyDescent="0.25">
      <c r="A51" s="6">
        <v>44632</v>
      </c>
      <c r="B51" s="4" t="s">
        <v>221</v>
      </c>
      <c r="C51" s="38">
        <v>1.6</v>
      </c>
      <c r="D51" s="38">
        <v>3.77</v>
      </c>
      <c r="E51" s="38">
        <v>4.54</v>
      </c>
      <c r="F51" s="38">
        <v>404</v>
      </c>
      <c r="G51" s="38">
        <v>1.86</v>
      </c>
      <c r="H51" s="38">
        <v>1.88</v>
      </c>
      <c r="I51" s="38">
        <v>1.64</v>
      </c>
      <c r="J51" s="12" t="s">
        <v>15</v>
      </c>
      <c r="L51" s="4" t="s">
        <v>28</v>
      </c>
      <c r="M51" s="4">
        <v>77</v>
      </c>
      <c r="N51" s="4" t="s">
        <v>222</v>
      </c>
      <c r="O51" s="4">
        <v>0</v>
      </c>
    </row>
    <row r="52" spans="1:15" x14ac:dyDescent="0.25">
      <c r="A52" s="6">
        <v>44632</v>
      </c>
      <c r="B52" s="4" t="s">
        <v>223</v>
      </c>
      <c r="C52" s="4">
        <v>3.5</v>
      </c>
      <c r="D52" s="4">
        <v>3.29</v>
      </c>
      <c r="E52" s="4">
        <v>2.25</v>
      </c>
      <c r="F52" s="4">
        <v>2.95</v>
      </c>
      <c r="G52" s="4">
        <v>2.27</v>
      </c>
      <c r="H52" s="4">
        <v>1.67</v>
      </c>
      <c r="I52" s="4">
        <v>1.99</v>
      </c>
      <c r="J52" s="12" t="s">
        <v>15</v>
      </c>
      <c r="L52" s="4" t="s">
        <v>311</v>
      </c>
      <c r="M52" s="4">
        <v>36</v>
      </c>
      <c r="N52" s="4" t="s">
        <v>58</v>
      </c>
      <c r="O52" s="4">
        <v>2.21</v>
      </c>
    </row>
    <row r="53" spans="1:15" x14ac:dyDescent="0.25">
      <c r="A53" s="6">
        <v>44632</v>
      </c>
      <c r="B53" s="4" t="s">
        <v>224</v>
      </c>
      <c r="C53" s="4">
        <v>3.03</v>
      </c>
      <c r="D53" s="4">
        <v>3.29</v>
      </c>
      <c r="E53" s="4">
        <v>2.5099999999999998</v>
      </c>
      <c r="F53" s="4">
        <v>3.13</v>
      </c>
      <c r="G53" s="4">
        <v>2.16</v>
      </c>
      <c r="H53" s="4">
        <v>1.74</v>
      </c>
      <c r="I53" s="4">
        <v>1.9</v>
      </c>
      <c r="J53" s="12" t="s">
        <v>15</v>
      </c>
      <c r="L53" s="4" t="s">
        <v>19</v>
      </c>
      <c r="M53" s="4">
        <v>56</v>
      </c>
      <c r="N53" s="4" t="s">
        <v>66</v>
      </c>
      <c r="O53" s="4">
        <v>2.48</v>
      </c>
    </row>
    <row r="54" spans="1:15" x14ac:dyDescent="0.25">
      <c r="A54" s="6">
        <v>44632</v>
      </c>
      <c r="B54" s="4" t="s">
        <v>225</v>
      </c>
      <c r="C54" s="4">
        <v>3.22</v>
      </c>
      <c r="D54" s="4">
        <v>3.26</v>
      </c>
      <c r="E54" s="4">
        <v>2.41</v>
      </c>
      <c r="F54" s="4">
        <v>2.96</v>
      </c>
      <c r="G54" s="4">
        <v>2.2599999999999998</v>
      </c>
      <c r="H54" s="4">
        <v>1.68</v>
      </c>
      <c r="I54" s="4">
        <v>1.99</v>
      </c>
      <c r="J54" s="12" t="s">
        <v>15</v>
      </c>
      <c r="L54" s="4" t="s">
        <v>23</v>
      </c>
      <c r="M54" s="4">
        <v>70</v>
      </c>
      <c r="N54" s="4" t="s">
        <v>105</v>
      </c>
      <c r="O54" s="4">
        <v>2.59</v>
      </c>
    </row>
    <row r="55" spans="1:15" x14ac:dyDescent="0.25">
      <c r="A55" s="6">
        <v>44632</v>
      </c>
      <c r="B55" s="4" t="s">
        <v>226</v>
      </c>
      <c r="C55" s="4">
        <v>1.8</v>
      </c>
      <c r="D55" s="4">
        <v>3.45</v>
      </c>
      <c r="E55" s="4">
        <v>5.43</v>
      </c>
      <c r="F55" s="4">
        <v>3.41</v>
      </c>
      <c r="G55" s="4">
        <v>2.08</v>
      </c>
      <c r="H55" s="4">
        <v>1.82</v>
      </c>
      <c r="I55" s="4">
        <v>1.81</v>
      </c>
      <c r="J55" s="12" t="s">
        <v>15</v>
      </c>
      <c r="L55" s="4" t="s">
        <v>22</v>
      </c>
      <c r="M55" s="4">
        <v>55</v>
      </c>
      <c r="N55" s="4" t="s">
        <v>119</v>
      </c>
      <c r="O55" s="4">
        <v>2.71</v>
      </c>
    </row>
    <row r="56" spans="1:15" x14ac:dyDescent="0.25">
      <c r="A56" s="6">
        <v>44632</v>
      </c>
      <c r="B56" s="4" t="s">
        <v>227</v>
      </c>
      <c r="C56" s="4">
        <v>3.13</v>
      </c>
      <c r="D56" s="4">
        <v>3.18</v>
      </c>
      <c r="E56" s="4">
        <v>2.58</v>
      </c>
      <c r="F56" s="4">
        <v>2.91</v>
      </c>
      <c r="G56" s="4">
        <v>2.46</v>
      </c>
      <c r="H56" s="4">
        <v>1.6</v>
      </c>
      <c r="I56" s="4">
        <v>2.13</v>
      </c>
      <c r="J56" s="12" t="s">
        <v>15</v>
      </c>
      <c r="L56" s="4" t="s">
        <v>20</v>
      </c>
      <c r="M56" s="4">
        <v>53</v>
      </c>
      <c r="N56" s="4" t="s">
        <v>52</v>
      </c>
      <c r="O56" s="4">
        <v>2.08</v>
      </c>
    </row>
    <row r="57" spans="1:15" x14ac:dyDescent="0.25">
      <c r="A57" s="6">
        <v>44632</v>
      </c>
      <c r="B57" s="4" t="s">
        <v>228</v>
      </c>
      <c r="C57" s="4">
        <v>1.73</v>
      </c>
      <c r="D57" s="4">
        <v>3.1</v>
      </c>
      <c r="E57" s="4">
        <v>5.66</v>
      </c>
      <c r="F57" s="4">
        <v>2.66</v>
      </c>
      <c r="G57" s="4">
        <v>2.46</v>
      </c>
      <c r="H57" s="4">
        <v>1.52</v>
      </c>
      <c r="I57" s="4">
        <v>2.16</v>
      </c>
      <c r="J57" s="12" t="s">
        <v>15</v>
      </c>
      <c r="L57" s="4" t="s">
        <v>25</v>
      </c>
      <c r="M57" s="4">
        <v>44</v>
      </c>
      <c r="N57" s="4" t="s">
        <v>229</v>
      </c>
      <c r="O57" s="4">
        <v>0</v>
      </c>
    </row>
    <row r="58" spans="1:15" x14ac:dyDescent="0.25">
      <c r="A58" s="6">
        <v>44632</v>
      </c>
      <c r="B58" s="4" t="s">
        <v>230</v>
      </c>
      <c r="C58" s="4">
        <v>3.1</v>
      </c>
      <c r="D58" s="4">
        <v>3.32</v>
      </c>
      <c r="E58" s="4">
        <v>2.35</v>
      </c>
      <c r="F58" s="4">
        <v>3.2</v>
      </c>
      <c r="G58" s="4">
        <v>2.1</v>
      </c>
      <c r="H58" s="4">
        <v>1.78</v>
      </c>
      <c r="I58" s="4">
        <v>1.85</v>
      </c>
      <c r="J58" s="12" t="s">
        <v>15</v>
      </c>
      <c r="L58" s="4" t="s">
        <v>29</v>
      </c>
      <c r="M58" s="4">
        <v>53</v>
      </c>
      <c r="N58" s="4" t="s">
        <v>66</v>
      </c>
      <c r="O58" s="4">
        <v>2.4500000000000002</v>
      </c>
    </row>
    <row r="59" spans="1:15" x14ac:dyDescent="0.25">
      <c r="A59" s="6">
        <v>44633</v>
      </c>
      <c r="B59" s="4" t="s">
        <v>231</v>
      </c>
      <c r="C59" s="4">
        <v>2.4700000000000002</v>
      </c>
      <c r="D59" s="4">
        <v>2.91</v>
      </c>
      <c r="E59" s="4">
        <v>3.65</v>
      </c>
      <c r="F59" s="4">
        <v>2.54</v>
      </c>
      <c r="G59" s="4">
        <v>2.75</v>
      </c>
      <c r="H59" s="4">
        <v>1.51</v>
      </c>
      <c r="I59" s="4">
        <v>2.39</v>
      </c>
      <c r="J59" s="12" t="s">
        <v>15</v>
      </c>
      <c r="L59" s="4" t="s">
        <v>28</v>
      </c>
      <c r="M59" s="4">
        <v>30</v>
      </c>
      <c r="N59" s="4" t="s">
        <v>52</v>
      </c>
      <c r="O59" s="4">
        <v>2.34</v>
      </c>
    </row>
    <row r="60" spans="1:15" x14ac:dyDescent="0.25">
      <c r="A60" s="6">
        <v>44633</v>
      </c>
      <c r="B60" s="4" t="s">
        <v>232</v>
      </c>
      <c r="C60" s="4">
        <v>4.07</v>
      </c>
      <c r="D60" s="4">
        <v>3.5</v>
      </c>
      <c r="E60" s="4">
        <v>2.0299999999999998</v>
      </c>
      <c r="F60" s="4">
        <v>3.8</v>
      </c>
      <c r="G60" s="4">
        <v>1.92</v>
      </c>
      <c r="H60" s="4">
        <v>1.99</v>
      </c>
      <c r="I60" s="4">
        <v>1.68</v>
      </c>
      <c r="J60" s="12" t="s">
        <v>15</v>
      </c>
      <c r="L60" s="4" t="s">
        <v>315</v>
      </c>
      <c r="M60" s="4">
        <v>30</v>
      </c>
      <c r="N60" s="4" t="s">
        <v>52</v>
      </c>
      <c r="O60" s="4">
        <v>2.46</v>
      </c>
    </row>
    <row r="61" spans="1:15" x14ac:dyDescent="0.25">
      <c r="A61" s="6">
        <v>44633</v>
      </c>
      <c r="B61" s="4" t="s">
        <v>233</v>
      </c>
      <c r="C61" s="4">
        <v>2.29</v>
      </c>
      <c r="D61" s="4">
        <v>3.13</v>
      </c>
      <c r="E61" s="4">
        <v>3.77</v>
      </c>
      <c r="F61" s="4">
        <v>3.18</v>
      </c>
      <c r="G61" s="4">
        <v>2.23</v>
      </c>
      <c r="H61" s="4">
        <v>1.72</v>
      </c>
      <c r="I61" s="4">
        <v>1.94</v>
      </c>
      <c r="J61" s="12" t="s">
        <v>15</v>
      </c>
      <c r="L61" s="4" t="s">
        <v>23</v>
      </c>
      <c r="M61" s="4">
        <v>49</v>
      </c>
      <c r="N61" s="4" t="s">
        <v>52</v>
      </c>
      <c r="O61" s="4">
        <v>2.62</v>
      </c>
    </row>
    <row r="62" spans="1:15" x14ac:dyDescent="0.25">
      <c r="A62" s="6">
        <v>44633</v>
      </c>
      <c r="B62" s="4" t="s">
        <v>234</v>
      </c>
      <c r="C62" s="4">
        <v>1.82</v>
      </c>
      <c r="D62" s="4">
        <v>3.14</v>
      </c>
      <c r="E62" s="4">
        <v>4.74</v>
      </c>
      <c r="F62" s="4">
        <v>404</v>
      </c>
      <c r="G62" s="4">
        <v>2.27</v>
      </c>
      <c r="H62" s="4">
        <v>1.63</v>
      </c>
      <c r="I62" s="4">
        <v>1.99</v>
      </c>
      <c r="J62" s="12" t="s">
        <v>15</v>
      </c>
      <c r="L62" s="4" t="s">
        <v>316</v>
      </c>
      <c r="M62" s="4">
        <v>60</v>
      </c>
      <c r="N62" s="4" t="s">
        <v>235</v>
      </c>
      <c r="O62" s="4">
        <v>0</v>
      </c>
    </row>
    <row r="63" spans="1:15" x14ac:dyDescent="0.25">
      <c r="A63" s="6">
        <v>44633</v>
      </c>
      <c r="B63" s="4" t="s">
        <v>236</v>
      </c>
      <c r="C63" s="4">
        <v>2.79</v>
      </c>
      <c r="D63" s="4">
        <v>3.2</v>
      </c>
      <c r="E63" s="4">
        <v>2.8</v>
      </c>
      <c r="F63" s="4">
        <v>3.42</v>
      </c>
      <c r="G63" s="4">
        <v>2.0699999999999998</v>
      </c>
      <c r="H63" s="4">
        <v>1.83</v>
      </c>
      <c r="I63" s="4">
        <v>1.81</v>
      </c>
      <c r="J63" s="12" t="s">
        <v>15</v>
      </c>
      <c r="L63" s="4" t="s">
        <v>28</v>
      </c>
      <c r="M63" s="4">
        <v>52</v>
      </c>
      <c r="N63" s="4" t="s">
        <v>110</v>
      </c>
      <c r="O63" s="4">
        <v>0</v>
      </c>
    </row>
    <row r="64" spans="1:15" x14ac:dyDescent="0.25">
      <c r="A64" s="6">
        <v>44633</v>
      </c>
      <c r="B64" s="4" t="s">
        <v>237</v>
      </c>
      <c r="C64" s="4">
        <v>3.76</v>
      </c>
      <c r="D64" s="4">
        <v>3.05</v>
      </c>
      <c r="E64" s="4">
        <v>2.2799999999999998</v>
      </c>
      <c r="F64" s="4">
        <v>2.5299999999999998</v>
      </c>
      <c r="G64" s="4">
        <v>2.71</v>
      </c>
      <c r="H64" s="4">
        <v>1.51</v>
      </c>
      <c r="I64" s="4">
        <v>2.36</v>
      </c>
      <c r="J64" s="12" t="s">
        <v>15</v>
      </c>
      <c r="L64" s="4" t="s">
        <v>20</v>
      </c>
      <c r="M64" s="4">
        <v>63</v>
      </c>
      <c r="N64" s="4" t="s">
        <v>17</v>
      </c>
      <c r="O64" s="4">
        <v>0</v>
      </c>
    </row>
    <row r="65" spans="1:15" x14ac:dyDescent="0.25">
      <c r="A65" s="6">
        <v>44633</v>
      </c>
      <c r="B65" s="4" t="s">
        <v>238</v>
      </c>
      <c r="C65" s="4">
        <v>2.82</v>
      </c>
      <c r="D65" s="4">
        <v>3.14</v>
      </c>
      <c r="E65" s="4">
        <v>2.87</v>
      </c>
      <c r="F65" s="4">
        <v>3.36</v>
      </c>
      <c r="G65" s="4">
        <v>2.17</v>
      </c>
      <c r="H65" s="4">
        <v>1.76</v>
      </c>
      <c r="I65" s="4">
        <v>1.89</v>
      </c>
      <c r="J65" s="12" t="s">
        <v>15</v>
      </c>
      <c r="L65" s="4" t="s">
        <v>20</v>
      </c>
      <c r="M65" s="4">
        <v>50</v>
      </c>
      <c r="N65" s="4" t="s">
        <v>50</v>
      </c>
      <c r="O65" s="4">
        <v>2.7</v>
      </c>
    </row>
    <row r="66" spans="1:15" x14ac:dyDescent="0.25">
      <c r="A66" s="6">
        <v>44634</v>
      </c>
      <c r="B66" s="4" t="s">
        <v>239</v>
      </c>
      <c r="C66" s="4">
        <v>5.96</v>
      </c>
      <c r="D66" s="4">
        <v>4.26</v>
      </c>
      <c r="E66" s="4">
        <v>1.61</v>
      </c>
      <c r="F66" s="4">
        <v>3.95</v>
      </c>
      <c r="G66" s="4">
        <v>1.78</v>
      </c>
      <c r="H66" s="4">
        <v>2.14</v>
      </c>
      <c r="I66" s="4">
        <v>1.58</v>
      </c>
      <c r="J66" s="12" t="s">
        <v>15</v>
      </c>
      <c r="L66" s="4" t="s">
        <v>27</v>
      </c>
      <c r="M66" s="4">
        <v>56</v>
      </c>
      <c r="N66" s="4" t="s">
        <v>85</v>
      </c>
      <c r="O66" s="4">
        <v>2.35</v>
      </c>
    </row>
    <row r="67" spans="1:15" x14ac:dyDescent="0.25">
      <c r="A67" s="6">
        <v>44635</v>
      </c>
      <c r="B67" s="4" t="s">
        <v>240</v>
      </c>
      <c r="C67" s="4">
        <v>4.1900000000000004</v>
      </c>
      <c r="D67" s="4">
        <v>3.41</v>
      </c>
      <c r="E67" s="4">
        <v>1.94</v>
      </c>
      <c r="F67" s="4">
        <v>3.01</v>
      </c>
      <c r="G67" s="4">
        <v>2.23</v>
      </c>
      <c r="H67" s="4">
        <v>1.67</v>
      </c>
      <c r="I67" s="4">
        <v>1.95</v>
      </c>
      <c r="J67" s="12" t="s">
        <v>15</v>
      </c>
      <c r="L67" s="4" t="s">
        <v>20</v>
      </c>
      <c r="M67" s="4">
        <v>47</v>
      </c>
      <c r="N67" s="4" t="s">
        <v>241</v>
      </c>
      <c r="O67" s="4">
        <v>0</v>
      </c>
    </row>
    <row r="68" spans="1:15" x14ac:dyDescent="0.25">
      <c r="A68" s="6">
        <v>44635</v>
      </c>
      <c r="B68" s="4" t="s">
        <v>242</v>
      </c>
      <c r="C68" s="4">
        <v>2</v>
      </c>
      <c r="D68" s="4">
        <v>3.28</v>
      </c>
      <c r="E68" s="4">
        <v>4.46</v>
      </c>
      <c r="F68" s="4">
        <v>3.22</v>
      </c>
      <c r="G68" s="4">
        <v>2.25</v>
      </c>
      <c r="H68" s="4">
        <v>1.7</v>
      </c>
      <c r="I68" s="4">
        <v>1.95</v>
      </c>
      <c r="J68" s="12" t="s">
        <v>15</v>
      </c>
      <c r="L68" s="4" t="s">
        <v>312</v>
      </c>
      <c r="M68" s="4">
        <v>38</v>
      </c>
      <c r="N68" s="4" t="s">
        <v>119</v>
      </c>
      <c r="O68" s="4">
        <v>2.3199999999999998</v>
      </c>
    </row>
    <row r="69" spans="1:15" x14ac:dyDescent="0.25">
      <c r="A69" s="6">
        <v>44635</v>
      </c>
      <c r="B69" s="4" t="s">
        <v>243</v>
      </c>
      <c r="C69" s="4">
        <v>3.38</v>
      </c>
      <c r="D69" s="4">
        <v>3.07</v>
      </c>
      <c r="E69" s="4">
        <v>2.4300000000000002</v>
      </c>
      <c r="F69" s="4">
        <v>2.84</v>
      </c>
      <c r="G69" s="4">
        <v>2.41</v>
      </c>
      <c r="H69" s="4">
        <v>1.61</v>
      </c>
      <c r="I69" s="4">
        <v>2.1</v>
      </c>
      <c r="J69" s="12" t="s">
        <v>15</v>
      </c>
      <c r="L69" s="4" t="s">
        <v>19</v>
      </c>
      <c r="M69" s="4">
        <v>33</v>
      </c>
      <c r="N69" s="4" t="s">
        <v>58</v>
      </c>
      <c r="O69" s="4">
        <v>2.2999999999999998</v>
      </c>
    </row>
    <row r="70" spans="1:15" x14ac:dyDescent="0.25">
      <c r="A70" s="6">
        <v>44635</v>
      </c>
      <c r="B70" s="4" t="s">
        <v>244</v>
      </c>
      <c r="C70" s="4">
        <v>1.69</v>
      </c>
      <c r="D70" s="4">
        <v>3.48</v>
      </c>
      <c r="E70" s="4">
        <v>6.63</v>
      </c>
      <c r="F70" s="4">
        <v>2.73</v>
      </c>
      <c r="G70" s="4">
        <v>2.5499999999999998</v>
      </c>
      <c r="H70" s="4">
        <v>1.56</v>
      </c>
      <c r="I70" s="4">
        <v>2.21</v>
      </c>
      <c r="J70" s="12" t="s">
        <v>15</v>
      </c>
      <c r="L70" s="4" t="s">
        <v>29</v>
      </c>
      <c r="M70" s="4">
        <v>30</v>
      </c>
      <c r="N70" s="4" t="s">
        <v>119</v>
      </c>
      <c r="O70" s="4">
        <v>2.25</v>
      </c>
    </row>
    <row r="71" spans="1:15" x14ac:dyDescent="0.25">
      <c r="A71" s="6">
        <v>44635</v>
      </c>
      <c r="B71" s="4" t="s">
        <v>245</v>
      </c>
      <c r="C71" s="4">
        <v>3.08</v>
      </c>
      <c r="D71" s="4">
        <v>3.45</v>
      </c>
      <c r="E71" s="4">
        <v>2.42</v>
      </c>
      <c r="F71" s="4">
        <v>4.29</v>
      </c>
      <c r="G71" s="4">
        <v>1.76</v>
      </c>
      <c r="H71" s="4">
        <v>2.14</v>
      </c>
      <c r="I71" s="4">
        <v>1.56</v>
      </c>
      <c r="J71" s="12" t="s">
        <v>15</v>
      </c>
      <c r="L71" s="4" t="s">
        <v>21</v>
      </c>
      <c r="M71" s="4">
        <v>36</v>
      </c>
      <c r="N71" s="4" t="s">
        <v>119</v>
      </c>
      <c r="O71" s="4">
        <v>2.68</v>
      </c>
    </row>
    <row r="72" spans="1:15" x14ac:dyDescent="0.25">
      <c r="A72" s="6">
        <v>44635</v>
      </c>
      <c r="B72" s="4" t="s">
        <v>246</v>
      </c>
      <c r="C72" s="4">
        <v>6.97</v>
      </c>
      <c r="D72" s="4">
        <v>3.97</v>
      </c>
      <c r="E72" s="4">
        <v>1.57</v>
      </c>
      <c r="F72" s="4">
        <v>3.26</v>
      </c>
      <c r="G72" s="4">
        <v>2.17</v>
      </c>
      <c r="H72" s="4">
        <v>1.75</v>
      </c>
      <c r="I72" s="4">
        <v>1.89</v>
      </c>
      <c r="J72" s="12" t="s">
        <v>15</v>
      </c>
      <c r="L72" s="4" t="s">
        <v>312</v>
      </c>
      <c r="M72" s="4">
        <v>65</v>
      </c>
      <c r="N72" s="4" t="s">
        <v>119</v>
      </c>
      <c r="O72" s="4">
        <v>2.0099999999999998</v>
      </c>
    </row>
    <row r="73" spans="1:15" x14ac:dyDescent="0.25">
      <c r="A73" s="6">
        <v>44635</v>
      </c>
      <c r="B73" s="4" t="s">
        <v>247</v>
      </c>
      <c r="C73" s="4">
        <v>1.57</v>
      </c>
      <c r="D73" s="4">
        <v>4.2699999999999996</v>
      </c>
      <c r="E73" s="4">
        <v>6.04</v>
      </c>
      <c r="F73" s="4">
        <v>4.01</v>
      </c>
      <c r="G73" s="4">
        <v>1.79</v>
      </c>
      <c r="H73" s="4">
        <v>2.08</v>
      </c>
      <c r="I73" s="4">
        <v>1.59</v>
      </c>
      <c r="J73" s="12" t="s">
        <v>15</v>
      </c>
      <c r="L73" s="4" t="s">
        <v>25</v>
      </c>
      <c r="M73" s="4">
        <v>13</v>
      </c>
      <c r="N73" s="4" t="s">
        <v>105</v>
      </c>
      <c r="O73" s="4">
        <v>2.56</v>
      </c>
    </row>
    <row r="74" spans="1:15" x14ac:dyDescent="0.25">
      <c r="A74" s="6">
        <v>44635</v>
      </c>
      <c r="B74" s="4" t="s">
        <v>248</v>
      </c>
      <c r="C74" s="4">
        <v>1.72</v>
      </c>
      <c r="D74" s="4">
        <v>3.69</v>
      </c>
      <c r="E74" s="4">
        <v>5.44</v>
      </c>
      <c r="F74" s="4">
        <v>3.14</v>
      </c>
      <c r="G74" s="4">
        <v>2.23</v>
      </c>
      <c r="H74" s="4">
        <v>1.7</v>
      </c>
      <c r="I74" s="4">
        <v>1.94</v>
      </c>
      <c r="J74" s="12" t="s">
        <v>15</v>
      </c>
      <c r="L74" s="4" t="s">
        <v>21</v>
      </c>
      <c r="M74" s="4">
        <v>33</v>
      </c>
      <c r="N74" s="4" t="s">
        <v>58</v>
      </c>
      <c r="O74" s="4">
        <v>2.2999999999999998</v>
      </c>
    </row>
    <row r="75" spans="1:15" x14ac:dyDescent="0.25">
      <c r="A75" s="6">
        <v>44635</v>
      </c>
      <c r="B75" s="4" t="s">
        <v>249</v>
      </c>
      <c r="C75" s="4">
        <v>2.6</v>
      </c>
      <c r="D75" s="4">
        <v>3.11</v>
      </c>
      <c r="E75" s="4">
        <v>3.06</v>
      </c>
      <c r="F75" s="4">
        <v>2.96</v>
      </c>
      <c r="G75" s="4">
        <v>2.34</v>
      </c>
      <c r="H75" s="4">
        <v>1.64</v>
      </c>
      <c r="I75" s="4">
        <v>2.04</v>
      </c>
      <c r="J75" s="12" t="s">
        <v>15</v>
      </c>
      <c r="L75" s="4" t="s">
        <v>23</v>
      </c>
      <c r="M75" s="4">
        <v>47</v>
      </c>
      <c r="N75" s="4" t="s">
        <v>105</v>
      </c>
      <c r="O75" s="4">
        <v>2.09</v>
      </c>
    </row>
    <row r="76" spans="1:15" x14ac:dyDescent="0.25">
      <c r="A76" s="6">
        <v>44635</v>
      </c>
      <c r="B76" s="4" t="s">
        <v>250</v>
      </c>
      <c r="C76" s="4">
        <v>3.16</v>
      </c>
      <c r="D76" s="4">
        <v>3.15</v>
      </c>
      <c r="E76" s="4">
        <v>2.52</v>
      </c>
      <c r="F76" s="4">
        <v>3.05</v>
      </c>
      <c r="G76" s="4">
        <v>2.29</v>
      </c>
      <c r="H76" s="4">
        <v>1.67</v>
      </c>
      <c r="I76" s="4">
        <v>1.99</v>
      </c>
      <c r="J76" s="12" t="s">
        <v>15</v>
      </c>
      <c r="L76" s="4" t="s">
        <v>24</v>
      </c>
      <c r="M76" s="4">
        <v>44</v>
      </c>
      <c r="N76" s="4" t="s">
        <v>114</v>
      </c>
      <c r="O76" s="4">
        <v>0</v>
      </c>
    </row>
    <row r="77" spans="1:15" x14ac:dyDescent="0.25">
      <c r="A77" s="6">
        <v>44635</v>
      </c>
      <c r="B77" s="4" t="s">
        <v>251</v>
      </c>
      <c r="C77" s="4">
        <v>2.94</v>
      </c>
      <c r="D77" s="4">
        <v>3.25</v>
      </c>
      <c r="E77" s="4">
        <v>2.6</v>
      </c>
      <c r="F77" s="4">
        <v>3.39</v>
      </c>
      <c r="G77" s="4">
        <v>2</v>
      </c>
      <c r="H77" s="4">
        <v>1.83</v>
      </c>
      <c r="I77" s="4">
        <v>1.75</v>
      </c>
      <c r="J77" s="12" t="s">
        <v>15</v>
      </c>
      <c r="L77" s="4" t="s">
        <v>19</v>
      </c>
      <c r="M77" s="4">
        <v>14</v>
      </c>
      <c r="N77" s="4" t="s">
        <v>114</v>
      </c>
      <c r="O77" s="4">
        <v>0</v>
      </c>
    </row>
    <row r="78" spans="1:15" x14ac:dyDescent="0.25">
      <c r="A78" s="6">
        <v>44635</v>
      </c>
      <c r="B78" s="4" t="s">
        <v>252</v>
      </c>
      <c r="C78" s="4">
        <v>2.62</v>
      </c>
      <c r="D78" s="4">
        <v>3.22</v>
      </c>
      <c r="E78" s="4">
        <v>2.94</v>
      </c>
      <c r="F78" s="4">
        <v>3.28</v>
      </c>
      <c r="G78" s="37">
        <v>2.0699999999999998</v>
      </c>
      <c r="H78" s="4">
        <v>1.81</v>
      </c>
      <c r="I78" s="4">
        <v>2.82</v>
      </c>
      <c r="J78" s="12" t="s">
        <v>15</v>
      </c>
      <c r="L78" s="4" t="s">
        <v>20</v>
      </c>
      <c r="M78" s="4">
        <v>26</v>
      </c>
      <c r="N78" s="4" t="s">
        <v>76</v>
      </c>
      <c r="O78" s="4">
        <v>2.15</v>
      </c>
    </row>
    <row r="79" spans="1:15" x14ac:dyDescent="0.25">
      <c r="A79" s="6">
        <v>44635</v>
      </c>
      <c r="B79" s="4" t="s">
        <v>253</v>
      </c>
      <c r="C79" s="4">
        <v>2.2799999999999998</v>
      </c>
      <c r="D79" s="4">
        <v>3.05</v>
      </c>
      <c r="E79" s="4">
        <v>3.74</v>
      </c>
      <c r="F79" s="4">
        <v>2.59</v>
      </c>
      <c r="G79" s="4">
        <v>2.61</v>
      </c>
      <c r="H79" s="4">
        <v>1.53</v>
      </c>
      <c r="I79" s="4">
        <v>2.2799999999999998</v>
      </c>
      <c r="J79" s="12" t="s">
        <v>15</v>
      </c>
      <c r="L79" s="4" t="s">
        <v>313</v>
      </c>
      <c r="M79" s="4">
        <v>50</v>
      </c>
      <c r="N79" s="4" t="s">
        <v>105</v>
      </c>
      <c r="O79" s="4">
        <v>2.25</v>
      </c>
    </row>
    <row r="80" spans="1:15" x14ac:dyDescent="0.25">
      <c r="A80" s="6">
        <v>44635</v>
      </c>
      <c r="B80" s="4" t="s">
        <v>254</v>
      </c>
      <c r="C80" s="4">
        <v>4.58</v>
      </c>
      <c r="D80" s="4">
        <v>3.04</v>
      </c>
      <c r="E80" s="4">
        <v>2.0499999999999998</v>
      </c>
      <c r="F80" s="4">
        <v>2.19</v>
      </c>
      <c r="G80" s="4">
        <v>3.02</v>
      </c>
      <c r="H80" s="4">
        <v>1.4</v>
      </c>
      <c r="I80" s="4">
        <v>2.68</v>
      </c>
      <c r="J80" s="12" t="s">
        <v>15</v>
      </c>
      <c r="L80" s="4" t="s">
        <v>29</v>
      </c>
      <c r="M80" s="4">
        <v>30</v>
      </c>
      <c r="N80" s="4" t="s">
        <v>114</v>
      </c>
      <c r="O80" s="4">
        <v>0</v>
      </c>
    </row>
    <row r="81" spans="1:15" x14ac:dyDescent="0.25">
      <c r="A81" s="6">
        <v>44635</v>
      </c>
      <c r="B81" s="4" t="s">
        <v>255</v>
      </c>
      <c r="C81" s="4">
        <v>2.58</v>
      </c>
      <c r="D81" s="4">
        <v>3.21</v>
      </c>
      <c r="E81" s="4">
        <v>2.99</v>
      </c>
      <c r="F81" s="4">
        <v>3.04</v>
      </c>
      <c r="G81" s="4">
        <v>2.23</v>
      </c>
      <c r="H81" s="4">
        <v>1.69</v>
      </c>
      <c r="I81" s="4">
        <v>1.95</v>
      </c>
      <c r="J81" s="12" t="s">
        <v>15</v>
      </c>
      <c r="L81" s="4" t="s">
        <v>21</v>
      </c>
      <c r="M81" s="4">
        <v>31</v>
      </c>
      <c r="N81" s="4" t="s">
        <v>105</v>
      </c>
      <c r="O81" s="4">
        <v>2.15</v>
      </c>
    </row>
    <row r="82" spans="1:15" x14ac:dyDescent="0.25">
      <c r="A82" s="6">
        <v>44635</v>
      </c>
      <c r="B82" s="4" t="s">
        <v>256</v>
      </c>
      <c r="C82" s="4">
        <v>3.28</v>
      </c>
      <c r="D82" s="4">
        <v>2.78</v>
      </c>
      <c r="E82" s="4">
        <v>2.69</v>
      </c>
      <c r="F82" s="4">
        <v>2.06</v>
      </c>
      <c r="G82" s="4">
        <v>3.29</v>
      </c>
      <c r="H82" s="4">
        <v>1.35</v>
      </c>
      <c r="I82" s="4">
        <v>2.92</v>
      </c>
      <c r="J82" s="12" t="s">
        <v>15</v>
      </c>
      <c r="L82" s="4" t="s">
        <v>21</v>
      </c>
      <c r="M82" s="4">
        <v>29</v>
      </c>
      <c r="N82" s="4" t="s">
        <v>98</v>
      </c>
      <c r="O82" s="4">
        <v>0</v>
      </c>
    </row>
    <row r="83" spans="1:15" x14ac:dyDescent="0.25">
      <c r="A83" s="6">
        <v>44635</v>
      </c>
      <c r="B83" s="4" t="s">
        <v>257</v>
      </c>
      <c r="C83" s="4">
        <v>3.19</v>
      </c>
      <c r="D83" s="4">
        <v>2.98</v>
      </c>
      <c r="E83" s="4">
        <v>2.61</v>
      </c>
      <c r="F83" s="4">
        <v>2.42</v>
      </c>
      <c r="G83" s="4">
        <v>2.82</v>
      </c>
      <c r="H83" s="4">
        <v>1.46</v>
      </c>
      <c r="I83" s="4">
        <v>2.46</v>
      </c>
      <c r="J83" s="12" t="s">
        <v>15</v>
      </c>
      <c r="L83" s="4" t="s">
        <v>19</v>
      </c>
      <c r="M83" s="4">
        <v>70</v>
      </c>
      <c r="N83" s="4" t="s">
        <v>105</v>
      </c>
      <c r="O83" s="4">
        <v>2.25</v>
      </c>
    </row>
    <row r="84" spans="1:15" x14ac:dyDescent="0.25">
      <c r="A84" s="6">
        <v>44635</v>
      </c>
      <c r="B84" s="4" t="s">
        <v>258</v>
      </c>
      <c r="C84" s="4">
        <v>1.63</v>
      </c>
      <c r="D84" s="4">
        <v>4.04</v>
      </c>
      <c r="E84" s="4">
        <v>5.63</v>
      </c>
      <c r="F84" s="4">
        <v>3.29</v>
      </c>
      <c r="G84" s="4">
        <v>2.08</v>
      </c>
      <c r="H84" s="4">
        <v>1.79</v>
      </c>
      <c r="I84" s="4">
        <v>1.83</v>
      </c>
      <c r="J84" s="12" t="s">
        <v>15</v>
      </c>
      <c r="L84" s="4" t="s">
        <v>25</v>
      </c>
      <c r="M84" s="4">
        <v>39</v>
      </c>
      <c r="N84" s="4" t="s">
        <v>105</v>
      </c>
      <c r="O84" s="4">
        <v>2.37</v>
      </c>
    </row>
    <row r="85" spans="1:15" x14ac:dyDescent="0.25">
      <c r="A85" s="6">
        <v>44636</v>
      </c>
      <c r="B85" s="4" t="s">
        <v>259</v>
      </c>
      <c r="C85" s="4">
        <v>2.4300000000000002</v>
      </c>
      <c r="D85" s="4">
        <v>3.1</v>
      </c>
      <c r="E85" s="4">
        <v>3.1</v>
      </c>
      <c r="F85" s="4">
        <v>3.01</v>
      </c>
      <c r="G85" s="4">
        <v>2.19</v>
      </c>
      <c r="H85" s="4">
        <v>1.74</v>
      </c>
      <c r="I85" s="4">
        <v>1.93</v>
      </c>
      <c r="J85" s="12" t="s">
        <v>15</v>
      </c>
      <c r="L85" s="4" t="s">
        <v>436</v>
      </c>
      <c r="M85" s="4">
        <v>28</v>
      </c>
      <c r="N85" s="4" t="s">
        <v>92</v>
      </c>
      <c r="O85" s="4">
        <v>2.23</v>
      </c>
    </row>
    <row r="86" spans="1:15" x14ac:dyDescent="0.25">
      <c r="A86" s="6">
        <v>44636</v>
      </c>
      <c r="B86" s="4" t="s">
        <v>260</v>
      </c>
      <c r="C86" s="4">
        <v>2.4</v>
      </c>
      <c r="D86" s="4">
        <v>3.07</v>
      </c>
      <c r="E86" s="4">
        <v>3.51</v>
      </c>
      <c r="F86" s="4">
        <v>2.4700000000000002</v>
      </c>
      <c r="G86" s="4">
        <v>2.75</v>
      </c>
      <c r="H86" s="4">
        <v>1.49</v>
      </c>
      <c r="I86" s="4">
        <v>2.4</v>
      </c>
      <c r="J86" s="12" t="s">
        <v>15</v>
      </c>
      <c r="L86" s="4" t="s">
        <v>22</v>
      </c>
      <c r="M86" s="4">
        <v>44</v>
      </c>
      <c r="N86" s="4" t="s">
        <v>92</v>
      </c>
      <c r="O86" s="4">
        <v>2.13</v>
      </c>
    </row>
    <row r="87" spans="1:15" x14ac:dyDescent="0.25">
      <c r="A87" s="6">
        <v>44638</v>
      </c>
      <c r="B87" s="4" t="s">
        <v>261</v>
      </c>
      <c r="C87" s="4">
        <v>2.54</v>
      </c>
      <c r="D87" s="4">
        <v>2.82</v>
      </c>
      <c r="E87" s="4">
        <v>3.38</v>
      </c>
      <c r="F87" s="4">
        <v>2.41</v>
      </c>
      <c r="G87" s="4">
        <v>2.81</v>
      </c>
      <c r="H87" s="4">
        <v>1.45</v>
      </c>
      <c r="I87" s="4">
        <v>2.44</v>
      </c>
      <c r="J87" s="12" t="s">
        <v>15</v>
      </c>
      <c r="L87" s="4" t="s">
        <v>20</v>
      </c>
      <c r="M87" s="4">
        <v>13</v>
      </c>
      <c r="N87" s="4" t="s">
        <v>18</v>
      </c>
      <c r="O87" s="4">
        <v>0</v>
      </c>
    </row>
    <row r="88" spans="1:15" x14ac:dyDescent="0.25">
      <c r="A88" s="6">
        <v>44639</v>
      </c>
      <c r="B88" s="4" t="s">
        <v>262</v>
      </c>
      <c r="C88" s="4">
        <v>3.24</v>
      </c>
      <c r="D88" s="4">
        <v>3.53</v>
      </c>
      <c r="E88" s="4">
        <v>2.27</v>
      </c>
      <c r="F88" s="4">
        <v>4.1399999999999997</v>
      </c>
      <c r="G88" s="4">
        <v>1.81</v>
      </c>
      <c r="H88" s="4">
        <v>2.0499999999999998</v>
      </c>
      <c r="I88" s="4">
        <v>1.6</v>
      </c>
      <c r="J88" s="12" t="s">
        <v>15</v>
      </c>
      <c r="L88" s="4" t="s">
        <v>19</v>
      </c>
      <c r="M88" s="4">
        <v>30</v>
      </c>
      <c r="N88" s="4" t="s">
        <v>98</v>
      </c>
      <c r="O88" s="4">
        <v>0</v>
      </c>
    </row>
    <row r="89" spans="1:15" x14ac:dyDescent="0.25">
      <c r="A89" s="6">
        <v>44639</v>
      </c>
      <c r="B89" s="4" t="s">
        <v>263</v>
      </c>
      <c r="C89" s="4">
        <v>4.3600000000000003</v>
      </c>
      <c r="D89" s="4">
        <v>3.45</v>
      </c>
      <c r="E89" s="4">
        <v>1.94</v>
      </c>
      <c r="F89" s="4">
        <v>3.15</v>
      </c>
      <c r="G89" s="4">
        <v>2.2200000000000002</v>
      </c>
      <c r="H89" s="4">
        <v>1.7</v>
      </c>
      <c r="I89" s="4">
        <v>1.93</v>
      </c>
      <c r="J89" s="12" t="s">
        <v>15</v>
      </c>
      <c r="L89" s="4" t="s">
        <v>28</v>
      </c>
      <c r="M89" s="4">
        <v>41</v>
      </c>
      <c r="N89" s="4" t="s">
        <v>66</v>
      </c>
      <c r="O89" s="4">
        <v>2.69</v>
      </c>
    </row>
    <row r="90" spans="1:15" x14ac:dyDescent="0.25">
      <c r="A90" s="6">
        <v>44639</v>
      </c>
      <c r="B90" s="4" t="s">
        <v>264</v>
      </c>
      <c r="C90" s="4">
        <v>2.1</v>
      </c>
      <c r="D90" s="4">
        <v>3.95</v>
      </c>
      <c r="E90" s="4">
        <v>3.35</v>
      </c>
      <c r="F90" s="4">
        <v>3.86</v>
      </c>
      <c r="G90" s="4">
        <v>1.8</v>
      </c>
      <c r="H90" s="4">
        <v>2.1</v>
      </c>
      <c r="I90" s="4">
        <v>1.6</v>
      </c>
      <c r="J90" s="12" t="s">
        <v>15</v>
      </c>
      <c r="L90" s="4" t="s">
        <v>312</v>
      </c>
      <c r="M90" s="4">
        <v>53</v>
      </c>
      <c r="N90" s="4" t="s">
        <v>265</v>
      </c>
      <c r="O90" s="4">
        <v>0</v>
      </c>
    </row>
    <row r="91" spans="1:15" x14ac:dyDescent="0.25">
      <c r="A91" s="6">
        <v>44639</v>
      </c>
      <c r="B91" s="4" t="s">
        <v>266</v>
      </c>
      <c r="C91" s="4">
        <v>2.2000000000000002</v>
      </c>
      <c r="D91" s="4">
        <v>3.09</v>
      </c>
      <c r="E91" s="4">
        <v>3.75</v>
      </c>
      <c r="F91" s="4">
        <v>2.4900000000000002</v>
      </c>
      <c r="G91" s="4">
        <v>2.57</v>
      </c>
      <c r="H91" s="4">
        <v>1.52</v>
      </c>
      <c r="I91" s="4">
        <v>2.25</v>
      </c>
      <c r="J91" s="12" t="s">
        <v>15</v>
      </c>
      <c r="L91" s="4" t="s">
        <v>23</v>
      </c>
      <c r="M91" s="4">
        <v>57</v>
      </c>
      <c r="N91" s="4" t="s">
        <v>18</v>
      </c>
      <c r="O91" s="4">
        <v>0</v>
      </c>
    </row>
    <row r="92" spans="1:15" x14ac:dyDescent="0.25">
      <c r="A92" s="6">
        <v>44639</v>
      </c>
      <c r="B92" s="4" t="s">
        <v>267</v>
      </c>
      <c r="C92" s="4">
        <v>2.73</v>
      </c>
      <c r="D92" s="4">
        <v>3.24</v>
      </c>
      <c r="E92" s="4">
        <v>2.88</v>
      </c>
      <c r="F92" s="4">
        <v>3.14</v>
      </c>
      <c r="G92" s="4">
        <v>2.19</v>
      </c>
      <c r="H92" s="4">
        <v>1.75</v>
      </c>
      <c r="I92" s="4">
        <v>1.93</v>
      </c>
      <c r="J92" s="12" t="s">
        <v>15</v>
      </c>
      <c r="L92" s="4" t="s">
        <v>28</v>
      </c>
      <c r="M92" s="4">
        <v>48</v>
      </c>
      <c r="N92" s="4" t="s">
        <v>85</v>
      </c>
      <c r="O92" s="4">
        <v>2.73</v>
      </c>
    </row>
    <row r="93" spans="1:15" x14ac:dyDescent="0.25">
      <c r="A93" s="6">
        <v>44639</v>
      </c>
      <c r="B93" s="4" t="s">
        <v>268</v>
      </c>
      <c r="C93" s="4">
        <v>2.17</v>
      </c>
      <c r="D93" s="4">
        <v>3.43</v>
      </c>
      <c r="E93" s="4">
        <v>3.61</v>
      </c>
      <c r="F93" s="4">
        <v>3.51</v>
      </c>
      <c r="G93" s="4">
        <v>1.98</v>
      </c>
      <c r="H93" s="4">
        <v>1.91</v>
      </c>
      <c r="I93" s="4">
        <v>1.74</v>
      </c>
      <c r="J93" s="12" t="s">
        <v>15</v>
      </c>
      <c r="L93" s="4" t="s">
        <v>22</v>
      </c>
      <c r="M93" s="4">
        <v>36</v>
      </c>
      <c r="N93" s="4" t="s">
        <v>119</v>
      </c>
      <c r="O93" s="4">
        <v>2.27</v>
      </c>
    </row>
    <row r="94" spans="1:15" x14ac:dyDescent="0.25">
      <c r="A94" s="6">
        <v>44639</v>
      </c>
      <c r="B94" s="4" t="s">
        <v>269</v>
      </c>
      <c r="C94" s="4">
        <v>2.98</v>
      </c>
      <c r="D94" s="4">
        <v>3.1</v>
      </c>
      <c r="E94" s="4">
        <v>2.67</v>
      </c>
      <c r="F94" s="4">
        <v>2.86</v>
      </c>
      <c r="G94" s="4">
        <v>2.44</v>
      </c>
      <c r="H94" s="4">
        <v>1.59</v>
      </c>
      <c r="I94" s="4">
        <v>2.11</v>
      </c>
      <c r="J94" s="12" t="s">
        <v>15</v>
      </c>
      <c r="L94" s="4" t="s">
        <v>21</v>
      </c>
      <c r="M94" s="4">
        <v>38</v>
      </c>
      <c r="N94" s="4" t="s">
        <v>58</v>
      </c>
      <c r="O94" s="4">
        <v>2.5</v>
      </c>
    </row>
    <row r="95" spans="1:15" x14ac:dyDescent="0.25">
      <c r="A95" s="6">
        <v>44639</v>
      </c>
      <c r="B95" s="4" t="s">
        <v>270</v>
      </c>
      <c r="C95" s="4">
        <v>2.6</v>
      </c>
      <c r="D95" s="4">
        <v>2.81</v>
      </c>
      <c r="E95" s="4">
        <v>3.3</v>
      </c>
      <c r="F95" s="4">
        <v>2.64</v>
      </c>
      <c r="G95" s="4">
        <v>2.56</v>
      </c>
      <c r="H95" s="4">
        <v>1.52</v>
      </c>
      <c r="I95" s="4">
        <v>2.2200000000000002</v>
      </c>
      <c r="J95" s="12" t="s">
        <v>15</v>
      </c>
      <c r="L95" s="4" t="s">
        <v>29</v>
      </c>
      <c r="M95" s="4">
        <v>28</v>
      </c>
      <c r="N95" s="4" t="s">
        <v>18</v>
      </c>
      <c r="O95" s="4">
        <v>0</v>
      </c>
    </row>
    <row r="96" spans="1:15" x14ac:dyDescent="0.25">
      <c r="A96" s="6">
        <v>44639</v>
      </c>
      <c r="B96" s="4" t="s">
        <v>271</v>
      </c>
      <c r="C96" s="4">
        <v>2.4300000000000002</v>
      </c>
      <c r="D96" s="4">
        <v>3.08</v>
      </c>
      <c r="E96" s="4">
        <v>3.37</v>
      </c>
      <c r="F96" s="4">
        <v>2.88</v>
      </c>
      <c r="G96" s="4">
        <v>2.42</v>
      </c>
      <c r="H96" s="4">
        <v>1.6</v>
      </c>
      <c r="I96" s="4">
        <v>2.1</v>
      </c>
      <c r="J96" s="12" t="s">
        <v>15</v>
      </c>
      <c r="L96" s="4" t="s">
        <v>313</v>
      </c>
      <c r="M96" s="4">
        <v>47</v>
      </c>
      <c r="N96" s="4" t="s">
        <v>58</v>
      </c>
      <c r="O96" s="4">
        <v>2.5299999999999998</v>
      </c>
    </row>
    <row r="97" spans="1:15" x14ac:dyDescent="0.25">
      <c r="A97" s="6">
        <v>44639</v>
      </c>
      <c r="B97" s="4" t="s">
        <v>272</v>
      </c>
      <c r="C97" s="4">
        <v>3.62</v>
      </c>
      <c r="D97" s="4">
        <v>3.49</v>
      </c>
      <c r="E97" s="4">
        <v>2.12</v>
      </c>
      <c r="F97" s="4">
        <v>3.39</v>
      </c>
      <c r="G97" s="37">
        <v>2.0699999999999998</v>
      </c>
      <c r="H97" s="4">
        <v>1.81</v>
      </c>
      <c r="I97" s="4">
        <v>1.81</v>
      </c>
      <c r="J97" s="12" t="s">
        <v>15</v>
      </c>
      <c r="L97" s="4" t="s">
        <v>29</v>
      </c>
      <c r="M97" s="4">
        <v>31</v>
      </c>
      <c r="N97" s="4" t="s">
        <v>76</v>
      </c>
      <c r="O97" s="4">
        <v>2.74</v>
      </c>
    </row>
    <row r="98" spans="1:15" x14ac:dyDescent="0.25">
      <c r="A98" s="6">
        <v>44639</v>
      </c>
      <c r="B98" s="4" t="s">
        <v>273</v>
      </c>
      <c r="C98" s="4">
        <v>2.0699999999999998</v>
      </c>
      <c r="D98" s="4">
        <v>3.11</v>
      </c>
      <c r="E98" s="4">
        <v>4.37</v>
      </c>
      <c r="F98" s="4">
        <v>2.4300000000000002</v>
      </c>
      <c r="G98" s="4">
        <v>2.71</v>
      </c>
      <c r="H98" s="4">
        <v>1.49</v>
      </c>
      <c r="I98" s="4">
        <v>2.38</v>
      </c>
      <c r="J98" s="12" t="s">
        <v>15</v>
      </c>
      <c r="L98" s="4" t="s">
        <v>22</v>
      </c>
      <c r="M98" s="4">
        <v>38</v>
      </c>
      <c r="N98" s="4" t="s">
        <v>114</v>
      </c>
      <c r="O98" s="4">
        <v>0</v>
      </c>
    </row>
    <row r="99" spans="1:15" x14ac:dyDescent="0.25">
      <c r="A99" s="6">
        <v>44639</v>
      </c>
      <c r="B99" s="4" t="s">
        <v>274</v>
      </c>
      <c r="C99" s="4">
        <v>2.52</v>
      </c>
      <c r="D99" s="4">
        <v>3.06</v>
      </c>
      <c r="E99" s="4">
        <v>3.23</v>
      </c>
      <c r="F99" s="4">
        <v>3</v>
      </c>
      <c r="G99" s="4">
        <v>2.2799999999999998</v>
      </c>
      <c r="H99" s="4">
        <v>1.667</v>
      </c>
      <c r="I99" s="4">
        <v>1.99</v>
      </c>
      <c r="J99" s="12" t="s">
        <v>15</v>
      </c>
      <c r="L99" s="4" t="s">
        <v>28</v>
      </c>
      <c r="M99" s="4">
        <v>43</v>
      </c>
      <c r="N99" s="4" t="s">
        <v>105</v>
      </c>
      <c r="O99" s="4">
        <v>2.39</v>
      </c>
    </row>
    <row r="100" spans="1:15" x14ac:dyDescent="0.25">
      <c r="A100" s="6">
        <v>44639</v>
      </c>
      <c r="B100" s="4" t="s">
        <v>275</v>
      </c>
      <c r="C100" s="4">
        <v>2.46</v>
      </c>
      <c r="D100" s="4">
        <v>3.02</v>
      </c>
      <c r="E100" s="4">
        <v>3.38</v>
      </c>
      <c r="F100" s="4">
        <v>2.86</v>
      </c>
      <c r="G100" s="4">
        <v>2.42</v>
      </c>
      <c r="H100" s="4">
        <v>1.6</v>
      </c>
      <c r="I100" s="4">
        <v>2.11</v>
      </c>
      <c r="J100" s="12" t="s">
        <v>15</v>
      </c>
      <c r="L100" s="4" t="s">
        <v>21</v>
      </c>
      <c r="M100" s="4">
        <v>81</v>
      </c>
      <c r="N100" s="4" t="s">
        <v>16</v>
      </c>
      <c r="O100" s="4">
        <v>2.25</v>
      </c>
    </row>
    <row r="101" spans="1:15" x14ac:dyDescent="0.25">
      <c r="A101" s="6">
        <v>44639</v>
      </c>
      <c r="B101" s="4" t="s">
        <v>276</v>
      </c>
      <c r="C101" s="4">
        <v>5.07</v>
      </c>
      <c r="D101" s="4">
        <v>3.99</v>
      </c>
      <c r="E101" s="4">
        <v>1.7</v>
      </c>
      <c r="F101" s="4">
        <v>3.72</v>
      </c>
      <c r="G101" s="4">
        <v>1.93</v>
      </c>
      <c r="H101" s="4">
        <v>1.93</v>
      </c>
      <c r="I101" s="4">
        <v>1.69</v>
      </c>
      <c r="J101" s="12" t="s">
        <v>15</v>
      </c>
      <c r="L101" s="4" t="s">
        <v>23</v>
      </c>
      <c r="M101" s="4">
        <v>25</v>
      </c>
      <c r="N101" s="4" t="s">
        <v>58</v>
      </c>
      <c r="O101" s="4">
        <v>2.77</v>
      </c>
    </row>
    <row r="102" spans="1:15" x14ac:dyDescent="0.25">
      <c r="A102" s="6">
        <v>44639</v>
      </c>
      <c r="B102" s="4" t="s">
        <v>277</v>
      </c>
      <c r="C102" s="4">
        <v>3.16</v>
      </c>
      <c r="D102" s="4">
        <v>3.08</v>
      </c>
      <c r="E102" s="4">
        <v>2.5499999999999998</v>
      </c>
      <c r="F102" s="4">
        <v>2.63</v>
      </c>
      <c r="G102" s="4">
        <v>2.54</v>
      </c>
      <c r="H102" s="4">
        <v>1.55</v>
      </c>
      <c r="I102" s="4">
        <v>2.2200000000000002</v>
      </c>
      <c r="J102" s="12" t="s">
        <v>15</v>
      </c>
      <c r="L102" s="4" t="s">
        <v>23</v>
      </c>
      <c r="M102" s="4">
        <v>75</v>
      </c>
      <c r="N102" s="37" t="s">
        <v>16</v>
      </c>
      <c r="O102" s="4">
        <v>2.75</v>
      </c>
    </row>
    <row r="103" spans="1:15" x14ac:dyDescent="0.25">
      <c r="A103" s="6">
        <v>44639</v>
      </c>
      <c r="B103" s="4" t="s">
        <v>278</v>
      </c>
      <c r="C103" s="4">
        <v>1.92</v>
      </c>
      <c r="D103" s="4">
        <v>3.57</v>
      </c>
      <c r="E103" s="4">
        <v>4.5199999999999996</v>
      </c>
      <c r="F103" s="4">
        <v>3.4</v>
      </c>
      <c r="G103" s="4">
        <v>2.09</v>
      </c>
      <c r="H103" s="4">
        <v>1.82</v>
      </c>
      <c r="I103" s="4">
        <v>1.83</v>
      </c>
      <c r="J103" s="12" t="s">
        <v>15</v>
      </c>
      <c r="L103" s="4" t="s">
        <v>313</v>
      </c>
      <c r="M103" s="4">
        <v>18</v>
      </c>
      <c r="N103" s="4" t="s">
        <v>85</v>
      </c>
      <c r="O103" s="4">
        <v>2.72</v>
      </c>
    </row>
    <row r="104" spans="1:15" x14ac:dyDescent="0.25">
      <c r="A104" s="6">
        <v>44639</v>
      </c>
      <c r="B104" s="4" t="s">
        <v>279</v>
      </c>
      <c r="C104" s="4">
        <v>2.86</v>
      </c>
      <c r="D104" s="4">
        <v>3.2</v>
      </c>
      <c r="E104" s="4">
        <v>2.74</v>
      </c>
      <c r="F104" s="4">
        <v>3.57</v>
      </c>
      <c r="G104" s="4">
        <v>2.0099999999999998</v>
      </c>
      <c r="H104" s="4">
        <v>1.88</v>
      </c>
      <c r="I104" s="4">
        <v>1.74</v>
      </c>
      <c r="J104" s="12" t="s">
        <v>15</v>
      </c>
      <c r="L104" s="4" t="s">
        <v>29</v>
      </c>
      <c r="M104" s="4">
        <v>30</v>
      </c>
      <c r="N104" s="4" t="s">
        <v>119</v>
      </c>
      <c r="O104" s="4">
        <v>2.1</v>
      </c>
    </row>
    <row r="105" spans="1:15" x14ac:dyDescent="0.25">
      <c r="A105" s="6">
        <v>44639</v>
      </c>
      <c r="B105" s="4" t="s">
        <v>280</v>
      </c>
      <c r="C105" s="4">
        <v>1.79</v>
      </c>
      <c r="D105" s="4">
        <v>3.46</v>
      </c>
      <c r="E105" s="4">
        <v>5.33</v>
      </c>
      <c r="F105" s="4">
        <v>2.83</v>
      </c>
      <c r="G105" s="4">
        <v>2.46</v>
      </c>
      <c r="H105" s="4">
        <v>1.58</v>
      </c>
      <c r="I105" s="4">
        <v>2.13</v>
      </c>
      <c r="J105" s="12" t="s">
        <v>15</v>
      </c>
      <c r="L105" s="4" t="s">
        <v>27</v>
      </c>
      <c r="M105" s="4">
        <v>77</v>
      </c>
      <c r="N105" s="4" t="s">
        <v>66</v>
      </c>
      <c r="O105" s="4">
        <v>2.3199999999999998</v>
      </c>
    </row>
    <row r="106" spans="1:15" x14ac:dyDescent="0.25">
      <c r="A106" s="6">
        <v>44639</v>
      </c>
      <c r="B106" s="4" t="s">
        <v>281</v>
      </c>
      <c r="C106" s="4">
        <v>1.72</v>
      </c>
      <c r="D106" s="4">
        <v>3.39</v>
      </c>
      <c r="E106" s="4">
        <v>6.23</v>
      </c>
      <c r="F106" s="4">
        <v>2.4500000000000002</v>
      </c>
      <c r="G106" s="4">
        <v>2.83</v>
      </c>
      <c r="H106" s="4">
        <v>1.46</v>
      </c>
      <c r="I106" s="4">
        <v>2.46</v>
      </c>
      <c r="J106" s="12" t="s">
        <v>15</v>
      </c>
      <c r="L106" s="4" t="s">
        <v>22</v>
      </c>
      <c r="M106" s="4">
        <v>37</v>
      </c>
      <c r="N106" s="4" t="s">
        <v>98</v>
      </c>
      <c r="O106" s="4">
        <v>0</v>
      </c>
    </row>
    <row r="107" spans="1:15" x14ac:dyDescent="0.25">
      <c r="A107" s="6">
        <v>44639</v>
      </c>
      <c r="B107" s="4" t="s">
        <v>282</v>
      </c>
      <c r="C107" s="4">
        <v>2.35</v>
      </c>
      <c r="D107" s="4">
        <v>3.16</v>
      </c>
      <c r="E107" s="4">
        <v>3.5</v>
      </c>
      <c r="F107" s="4">
        <v>2.58</v>
      </c>
      <c r="G107" s="4">
        <v>2.59</v>
      </c>
      <c r="H107" s="4">
        <v>1.55</v>
      </c>
      <c r="I107" s="4">
        <v>2.27</v>
      </c>
      <c r="J107" s="12" t="s">
        <v>15</v>
      </c>
      <c r="L107" s="4" t="s">
        <v>22</v>
      </c>
      <c r="M107" s="4">
        <v>44</v>
      </c>
      <c r="N107" s="4" t="s">
        <v>60</v>
      </c>
      <c r="O107" s="4">
        <v>2.31</v>
      </c>
    </row>
    <row r="108" spans="1:15" x14ac:dyDescent="0.25">
      <c r="A108" s="6">
        <v>44639</v>
      </c>
      <c r="B108" s="4" t="s">
        <v>283</v>
      </c>
      <c r="C108" s="4">
        <v>1.93</v>
      </c>
      <c r="D108" s="4">
        <v>3.57</v>
      </c>
      <c r="E108" s="4">
        <v>4.37</v>
      </c>
      <c r="F108" s="4">
        <v>3.36</v>
      </c>
      <c r="G108" s="4">
        <v>2.09</v>
      </c>
      <c r="H108" s="4">
        <v>1.8</v>
      </c>
      <c r="I108" s="4">
        <v>1.83</v>
      </c>
      <c r="J108" s="12" t="s">
        <v>15</v>
      </c>
      <c r="L108" s="4" t="s">
        <v>29</v>
      </c>
      <c r="M108" s="4">
        <v>41</v>
      </c>
      <c r="N108" s="4" t="s">
        <v>92</v>
      </c>
      <c r="O108" s="4">
        <v>2.69</v>
      </c>
    </row>
    <row r="109" spans="1:15" x14ac:dyDescent="0.25">
      <c r="A109" s="6">
        <v>44640</v>
      </c>
      <c r="B109" s="4" t="s">
        <v>284</v>
      </c>
      <c r="C109" s="4">
        <v>2.4700000000000002</v>
      </c>
      <c r="D109" s="4">
        <v>3.1</v>
      </c>
      <c r="E109" s="4">
        <v>3.39</v>
      </c>
      <c r="F109" s="4">
        <v>2.99</v>
      </c>
      <c r="G109" s="4">
        <v>2.37</v>
      </c>
      <c r="H109" s="4">
        <v>1.65</v>
      </c>
      <c r="I109" s="4">
        <v>2.06</v>
      </c>
      <c r="J109" s="12" t="s">
        <v>15</v>
      </c>
      <c r="L109" s="4" t="s">
        <v>20</v>
      </c>
      <c r="M109" s="4">
        <v>16</v>
      </c>
      <c r="N109" s="4" t="s">
        <v>52</v>
      </c>
      <c r="O109" s="4">
        <v>2.4300000000000002</v>
      </c>
    </row>
    <row r="110" spans="1:15" x14ac:dyDescent="0.25">
      <c r="A110" s="6">
        <v>44640</v>
      </c>
      <c r="B110" s="4" t="s">
        <v>285</v>
      </c>
      <c r="C110" s="4">
        <v>3.8</v>
      </c>
      <c r="D110" s="4">
        <v>3.35</v>
      </c>
      <c r="E110" s="4">
        <v>2.08</v>
      </c>
      <c r="F110" s="4">
        <v>3.39</v>
      </c>
      <c r="G110" s="4">
        <v>2.1</v>
      </c>
      <c r="H110" s="4">
        <v>1.81</v>
      </c>
      <c r="I110" s="4">
        <v>1.84</v>
      </c>
      <c r="J110" s="12" t="s">
        <v>15</v>
      </c>
      <c r="L110" s="4" t="s">
        <v>20</v>
      </c>
      <c r="M110" s="4">
        <v>36</v>
      </c>
      <c r="N110" s="4" t="s">
        <v>54</v>
      </c>
      <c r="O110" s="4">
        <v>2</v>
      </c>
    </row>
    <row r="111" spans="1:15" x14ac:dyDescent="0.25">
      <c r="A111" s="6">
        <v>44640</v>
      </c>
      <c r="B111" s="4" t="s">
        <v>286</v>
      </c>
      <c r="C111" s="4">
        <v>1.68</v>
      </c>
      <c r="D111" s="4">
        <v>3.44</v>
      </c>
      <c r="E111" s="4">
        <v>4.45</v>
      </c>
      <c r="F111" s="4">
        <v>2.5499999999999998</v>
      </c>
      <c r="G111" s="4">
        <v>2.2000000000000002</v>
      </c>
      <c r="H111" s="4">
        <v>1.61</v>
      </c>
      <c r="I111" s="4">
        <v>1.95</v>
      </c>
      <c r="J111" s="12" t="s">
        <v>15</v>
      </c>
      <c r="L111" s="4" t="s">
        <v>29</v>
      </c>
      <c r="M111" s="4">
        <v>60</v>
      </c>
      <c r="N111" s="37" t="s">
        <v>222</v>
      </c>
      <c r="O111" s="4">
        <v>0</v>
      </c>
    </row>
    <row r="112" spans="1:15" x14ac:dyDescent="0.25">
      <c r="A112" s="6">
        <v>44640</v>
      </c>
      <c r="B112" s="4" t="s">
        <v>287</v>
      </c>
      <c r="C112" s="4">
        <v>1.68</v>
      </c>
      <c r="D112" s="4">
        <v>3.91</v>
      </c>
      <c r="E112" s="4">
        <v>5.5</v>
      </c>
      <c r="F112" s="4">
        <v>3.43</v>
      </c>
      <c r="G112" s="4">
        <v>2.0499999999999998</v>
      </c>
      <c r="H112" s="4">
        <v>1.85</v>
      </c>
      <c r="I112" s="4">
        <v>1.79</v>
      </c>
      <c r="J112" s="12" t="s">
        <v>15</v>
      </c>
      <c r="L112" s="4" t="s">
        <v>21</v>
      </c>
      <c r="M112" s="4">
        <v>17</v>
      </c>
      <c r="N112" s="4" t="s">
        <v>110</v>
      </c>
      <c r="O112" s="4">
        <v>0</v>
      </c>
    </row>
    <row r="113" spans="1:15" x14ac:dyDescent="0.25">
      <c r="A113" s="6">
        <v>44640</v>
      </c>
      <c r="B113" s="4" t="s">
        <v>288</v>
      </c>
      <c r="C113" s="4">
        <v>3.68</v>
      </c>
      <c r="D113" s="4">
        <v>3.22</v>
      </c>
      <c r="E113" s="4">
        <v>2.2799999999999998</v>
      </c>
      <c r="F113" s="4">
        <v>2.87</v>
      </c>
      <c r="G113" s="4">
        <v>2.42</v>
      </c>
      <c r="H113" s="4">
        <v>1.63</v>
      </c>
      <c r="I113" s="4">
        <v>2.11</v>
      </c>
      <c r="J113" s="12" t="s">
        <v>15</v>
      </c>
      <c r="L113" s="4" t="s">
        <v>29</v>
      </c>
      <c r="M113" s="4">
        <v>44</v>
      </c>
      <c r="N113" s="4" t="s">
        <v>52</v>
      </c>
      <c r="O113" s="4">
        <v>2.4300000000000002</v>
      </c>
    </row>
    <row r="114" spans="1:15" x14ac:dyDescent="0.25">
      <c r="A114" s="6">
        <v>44640</v>
      </c>
      <c r="B114" s="4" t="s">
        <v>289</v>
      </c>
      <c r="C114" s="4">
        <v>1.95</v>
      </c>
      <c r="D114" s="4">
        <v>3.53</v>
      </c>
      <c r="E114" s="4">
        <v>4.37</v>
      </c>
      <c r="F114" s="4">
        <v>3.54</v>
      </c>
      <c r="G114" s="4">
        <v>2.02</v>
      </c>
      <c r="H114" s="4">
        <v>1.88</v>
      </c>
      <c r="I114" s="4">
        <v>1.77</v>
      </c>
      <c r="J114" s="12" t="s">
        <v>15</v>
      </c>
      <c r="L114" s="4" t="s">
        <v>25</v>
      </c>
      <c r="M114" s="4">
        <v>44</v>
      </c>
      <c r="N114" s="4" t="s">
        <v>50</v>
      </c>
      <c r="O114" s="4">
        <v>2.3199999999999998</v>
      </c>
    </row>
    <row r="115" spans="1:15" x14ac:dyDescent="0.25">
      <c r="A115" s="6">
        <v>44640</v>
      </c>
      <c r="B115" s="4" t="s">
        <v>290</v>
      </c>
      <c r="C115" s="4">
        <v>1.53</v>
      </c>
      <c r="D115" s="4">
        <v>4.3600000000000003</v>
      </c>
      <c r="E115" s="4">
        <v>6.92</v>
      </c>
      <c r="F115" s="4">
        <v>4.0599999999999996</v>
      </c>
      <c r="G115" s="4">
        <v>1.85</v>
      </c>
      <c r="H115" s="4">
        <v>2.0699999999999998</v>
      </c>
      <c r="I115" s="4">
        <v>1.61</v>
      </c>
      <c r="J115" s="12" t="s">
        <v>15</v>
      </c>
      <c r="L115" s="4" t="s">
        <v>28</v>
      </c>
      <c r="M115" s="4">
        <v>32</v>
      </c>
      <c r="N115" s="4" t="s">
        <v>119</v>
      </c>
      <c r="O115" s="4">
        <v>2.44</v>
      </c>
    </row>
    <row r="116" spans="1:15" x14ac:dyDescent="0.25">
      <c r="A116" s="6">
        <v>44640</v>
      </c>
      <c r="B116" s="4" t="s">
        <v>291</v>
      </c>
      <c r="C116" s="4">
        <v>4.4000000000000004</v>
      </c>
      <c r="D116" s="4">
        <v>3.55</v>
      </c>
      <c r="E116" s="4">
        <v>1.93</v>
      </c>
      <c r="F116" s="4">
        <v>3.56</v>
      </c>
      <c r="G116" s="4">
        <v>2.02</v>
      </c>
      <c r="H116" s="4">
        <v>1.87</v>
      </c>
      <c r="I116" s="4">
        <v>1.76</v>
      </c>
      <c r="J116" s="12" t="s">
        <v>15</v>
      </c>
      <c r="L116" s="4" t="s">
        <v>19</v>
      </c>
      <c r="M116" s="4">
        <v>19</v>
      </c>
      <c r="N116" s="4" t="s">
        <v>110</v>
      </c>
      <c r="O116" s="4">
        <v>0</v>
      </c>
    </row>
    <row r="117" spans="1:15" x14ac:dyDescent="0.25">
      <c r="A117" s="6">
        <v>44640</v>
      </c>
      <c r="B117" s="4" t="s">
        <v>292</v>
      </c>
      <c r="C117" s="4">
        <v>2.36</v>
      </c>
      <c r="D117" s="4">
        <v>3.46</v>
      </c>
      <c r="E117" s="4">
        <v>3.23</v>
      </c>
      <c r="F117" s="4">
        <v>4.09</v>
      </c>
      <c r="G117" s="4">
        <v>1.76</v>
      </c>
      <c r="H117" s="4">
        <v>2.16</v>
      </c>
      <c r="I117" s="4">
        <v>1.56</v>
      </c>
      <c r="J117" s="12" t="s">
        <v>15</v>
      </c>
      <c r="L117" s="4" t="s">
        <v>439</v>
      </c>
      <c r="M117" s="4">
        <v>35</v>
      </c>
      <c r="N117" s="4" t="s">
        <v>54</v>
      </c>
      <c r="O117" s="4">
        <v>2.79</v>
      </c>
    </row>
    <row r="118" spans="1:15" x14ac:dyDescent="0.25">
      <c r="A118" s="6">
        <v>44640</v>
      </c>
      <c r="B118" s="4" t="s">
        <v>293</v>
      </c>
      <c r="C118" s="4">
        <v>4.47</v>
      </c>
      <c r="D118" s="4">
        <v>3.67</v>
      </c>
      <c r="E118" s="4">
        <v>1.9</v>
      </c>
      <c r="F118" s="4">
        <v>3.6</v>
      </c>
      <c r="G118" s="4">
        <v>1.99</v>
      </c>
      <c r="H118" s="4">
        <v>1.92</v>
      </c>
      <c r="I118" s="4">
        <v>1.74</v>
      </c>
      <c r="J118" s="12" t="s">
        <v>15</v>
      </c>
      <c r="L118" s="4" t="s">
        <v>29</v>
      </c>
      <c r="M118" s="4">
        <v>38</v>
      </c>
      <c r="N118" s="4" t="s">
        <v>52</v>
      </c>
      <c r="O118" s="4">
        <v>2.5</v>
      </c>
    </row>
    <row r="119" spans="1:15" x14ac:dyDescent="0.25">
      <c r="A119" s="6">
        <v>44640</v>
      </c>
      <c r="B119" s="4" t="s">
        <v>294</v>
      </c>
      <c r="C119" s="4">
        <v>3.67</v>
      </c>
      <c r="D119" s="4">
        <v>3.16</v>
      </c>
      <c r="E119" s="4">
        <v>2.2799999999999998</v>
      </c>
      <c r="F119" s="4">
        <v>3.15</v>
      </c>
      <c r="G119" s="4">
        <v>2.1800000000000002</v>
      </c>
      <c r="H119" s="4">
        <v>1.74</v>
      </c>
      <c r="I119" s="4">
        <v>1.92</v>
      </c>
      <c r="J119" s="12" t="s">
        <v>15</v>
      </c>
      <c r="L119" s="4" t="s">
        <v>23</v>
      </c>
      <c r="M119" s="4">
        <v>31</v>
      </c>
      <c r="N119" s="4" t="s">
        <v>119</v>
      </c>
      <c r="O119" s="4">
        <v>2.7</v>
      </c>
    </row>
    <row r="120" spans="1:15" x14ac:dyDescent="0.25">
      <c r="A120" s="6">
        <v>44641</v>
      </c>
      <c r="B120" s="4" t="s">
        <v>295</v>
      </c>
      <c r="C120" s="4">
        <v>4.1900000000000004</v>
      </c>
      <c r="D120" s="4">
        <v>3.52</v>
      </c>
      <c r="E120" s="4">
        <v>1.95</v>
      </c>
      <c r="F120" s="4">
        <v>3.39</v>
      </c>
      <c r="G120" s="4">
        <v>2.11</v>
      </c>
      <c r="H120" s="4">
        <v>1.78</v>
      </c>
      <c r="I120" s="4">
        <v>1.84</v>
      </c>
      <c r="J120" s="12" t="s">
        <v>15</v>
      </c>
      <c r="L120" s="4" t="s">
        <v>28</v>
      </c>
      <c r="M120" s="4">
        <v>18</v>
      </c>
      <c r="N120" s="4" t="s">
        <v>58</v>
      </c>
      <c r="O120" s="4">
        <v>2.7</v>
      </c>
    </row>
    <row r="121" spans="1:15" x14ac:dyDescent="0.25">
      <c r="A121" s="6">
        <v>44642</v>
      </c>
      <c r="B121" s="4" t="s">
        <v>296</v>
      </c>
      <c r="C121" s="4">
        <v>2.86</v>
      </c>
      <c r="D121" s="4">
        <v>2.93</v>
      </c>
      <c r="E121" s="4">
        <v>2.92</v>
      </c>
      <c r="F121" s="4">
        <v>2.59</v>
      </c>
      <c r="G121" s="4">
        <v>2.7</v>
      </c>
      <c r="H121" s="4">
        <v>1.5</v>
      </c>
      <c r="I121" s="4">
        <v>2.34</v>
      </c>
      <c r="J121" s="12" t="s">
        <v>15</v>
      </c>
      <c r="L121" s="4" t="s">
        <v>27</v>
      </c>
      <c r="M121" s="4">
        <v>41</v>
      </c>
      <c r="N121" s="4" t="s">
        <v>105</v>
      </c>
      <c r="O121" s="4">
        <v>2.57</v>
      </c>
    </row>
    <row r="122" spans="1:15" x14ac:dyDescent="0.25">
      <c r="A122" s="6">
        <v>44642</v>
      </c>
      <c r="B122" s="4" t="s">
        <v>297</v>
      </c>
      <c r="C122" s="4">
        <v>3.1</v>
      </c>
      <c r="D122" s="4">
        <v>3.38</v>
      </c>
      <c r="E122" s="4">
        <v>2.41</v>
      </c>
      <c r="F122" s="4">
        <v>3.27</v>
      </c>
      <c r="G122" s="4">
        <v>2.1</v>
      </c>
      <c r="H122" s="4">
        <v>1.78</v>
      </c>
      <c r="I122" s="4">
        <v>1.84</v>
      </c>
      <c r="J122" s="12" t="s">
        <v>15</v>
      </c>
      <c r="L122" s="4" t="s">
        <v>28</v>
      </c>
      <c r="M122" s="4">
        <v>57</v>
      </c>
      <c r="N122" s="4" t="s">
        <v>105</v>
      </c>
      <c r="O122" s="4">
        <v>2.25</v>
      </c>
    </row>
    <row r="123" spans="1:15" x14ac:dyDescent="0.25">
      <c r="A123" s="6">
        <v>44643</v>
      </c>
      <c r="B123" s="4" t="s">
        <v>298</v>
      </c>
      <c r="C123" s="4">
        <v>1.93</v>
      </c>
      <c r="D123" s="4">
        <v>3.46</v>
      </c>
      <c r="E123" s="4">
        <v>4.42</v>
      </c>
      <c r="F123" s="4">
        <v>3.1</v>
      </c>
      <c r="G123" s="4">
        <v>2.21</v>
      </c>
      <c r="H123" s="4">
        <v>1.7</v>
      </c>
      <c r="I123" s="4">
        <v>1.93</v>
      </c>
      <c r="J123" s="12" t="s">
        <v>15</v>
      </c>
      <c r="L123" s="4" t="s">
        <v>437</v>
      </c>
      <c r="M123" s="4">
        <v>62</v>
      </c>
      <c r="N123" s="37" t="s">
        <v>16</v>
      </c>
      <c r="O123" s="4">
        <v>2.42</v>
      </c>
    </row>
    <row r="124" spans="1:15" x14ac:dyDescent="0.25">
      <c r="A124" s="6">
        <v>44646</v>
      </c>
      <c r="B124" s="4" t="s">
        <v>299</v>
      </c>
      <c r="C124" s="4">
        <v>1.7</v>
      </c>
      <c r="D124" s="4">
        <v>3.51</v>
      </c>
      <c r="E124" s="4">
        <v>6.07</v>
      </c>
      <c r="F124" s="4">
        <v>2.56</v>
      </c>
      <c r="G124" s="4">
        <v>2.6</v>
      </c>
      <c r="H124" s="4">
        <v>1.53</v>
      </c>
      <c r="I124" s="4">
        <v>2.27</v>
      </c>
      <c r="J124" s="12" t="s">
        <v>15</v>
      </c>
      <c r="L124" s="4" t="s">
        <v>316</v>
      </c>
      <c r="M124" s="4">
        <v>52</v>
      </c>
      <c r="N124" s="37" t="s">
        <v>16</v>
      </c>
      <c r="O124" s="4">
        <v>1.25</v>
      </c>
    </row>
    <row r="125" spans="1:15" x14ac:dyDescent="0.25">
      <c r="A125" s="6">
        <v>44646</v>
      </c>
      <c r="B125" s="4" t="s">
        <v>300</v>
      </c>
      <c r="C125" s="4">
        <v>2.57</v>
      </c>
      <c r="D125" s="4">
        <v>3.11</v>
      </c>
      <c r="E125" s="4">
        <v>3.1</v>
      </c>
      <c r="F125" s="4">
        <v>2.76</v>
      </c>
      <c r="G125" s="4">
        <v>2.44</v>
      </c>
      <c r="H125" s="4">
        <v>1.59</v>
      </c>
      <c r="I125" s="4">
        <v>2.13</v>
      </c>
      <c r="J125" s="12" t="s">
        <v>15</v>
      </c>
      <c r="L125" s="4" t="s">
        <v>20</v>
      </c>
      <c r="M125" s="4">
        <v>53</v>
      </c>
      <c r="N125" s="4" t="s">
        <v>105</v>
      </c>
      <c r="O125" s="4">
        <v>2.0499999999999998</v>
      </c>
    </row>
    <row r="126" spans="1:15" x14ac:dyDescent="0.25">
      <c r="A126" s="6">
        <v>44646</v>
      </c>
      <c r="B126" s="4" t="s">
        <v>301</v>
      </c>
      <c r="C126" s="4">
        <v>2.95</v>
      </c>
      <c r="D126" s="4">
        <v>3.12</v>
      </c>
      <c r="E126" s="4">
        <v>2.67</v>
      </c>
      <c r="F126" s="4">
        <v>2.67</v>
      </c>
      <c r="G126" s="4">
        <v>2.52</v>
      </c>
      <c r="H126" s="4">
        <v>1.56</v>
      </c>
      <c r="I126" s="4">
        <v>2.2000000000000002</v>
      </c>
      <c r="J126" s="12" t="s">
        <v>15</v>
      </c>
      <c r="L126" s="4" t="s">
        <v>29</v>
      </c>
      <c r="M126" s="4">
        <v>39</v>
      </c>
      <c r="N126" s="37" t="s">
        <v>16</v>
      </c>
      <c r="O126" s="4">
        <v>2</v>
      </c>
    </row>
    <row r="127" spans="1:15" x14ac:dyDescent="0.25">
      <c r="A127" s="6">
        <v>44646</v>
      </c>
      <c r="B127" s="4" t="s">
        <v>302</v>
      </c>
      <c r="C127" s="4">
        <v>4.63</v>
      </c>
      <c r="D127" s="4">
        <v>3.75</v>
      </c>
      <c r="E127" s="4">
        <v>1.79</v>
      </c>
      <c r="F127" s="4">
        <v>3.56</v>
      </c>
      <c r="G127" s="4">
        <v>1.97</v>
      </c>
      <c r="H127" s="4">
        <v>1.9</v>
      </c>
      <c r="I127" s="4">
        <v>1.73</v>
      </c>
      <c r="J127" s="12" t="s">
        <v>15</v>
      </c>
      <c r="L127" s="4" t="s">
        <v>19</v>
      </c>
      <c r="M127" s="4">
        <v>44</v>
      </c>
      <c r="N127" s="4" t="s">
        <v>58</v>
      </c>
      <c r="O127" s="4">
        <v>2.65</v>
      </c>
    </row>
    <row r="128" spans="1:15" x14ac:dyDescent="0.25">
      <c r="A128" s="6">
        <v>44646</v>
      </c>
      <c r="B128" s="4" t="s">
        <v>303</v>
      </c>
      <c r="C128" s="4">
        <v>4.07</v>
      </c>
      <c r="D128" s="4">
        <v>3.61</v>
      </c>
      <c r="E128" s="4">
        <v>1.95</v>
      </c>
      <c r="F128" s="4">
        <v>3.32</v>
      </c>
      <c r="G128" s="4">
        <v>2.0099999999999998</v>
      </c>
      <c r="H128" s="4">
        <v>1.87</v>
      </c>
      <c r="I128" s="4">
        <v>1.77</v>
      </c>
      <c r="J128" s="12" t="s">
        <v>15</v>
      </c>
      <c r="L128" s="4" t="s">
        <v>27</v>
      </c>
      <c r="M128" s="4">
        <v>23</v>
      </c>
      <c r="N128" s="4" t="s">
        <v>105</v>
      </c>
      <c r="O128" s="4">
        <v>2.61</v>
      </c>
    </row>
    <row r="129" spans="1:15" x14ac:dyDescent="0.25">
      <c r="A129" s="6">
        <v>44646</v>
      </c>
      <c r="B129" s="4" t="s">
        <v>304</v>
      </c>
      <c r="C129" s="4">
        <v>2.35</v>
      </c>
      <c r="D129" s="4">
        <v>3.11</v>
      </c>
      <c r="E129" s="4">
        <v>3.5</v>
      </c>
      <c r="F129" s="4">
        <v>2.77</v>
      </c>
      <c r="G129" s="4">
        <v>2.46</v>
      </c>
      <c r="H129" s="4">
        <v>1.58</v>
      </c>
      <c r="I129" s="4">
        <v>2.14</v>
      </c>
      <c r="J129" s="12" t="s">
        <v>15</v>
      </c>
      <c r="L129" s="4" t="s">
        <v>28</v>
      </c>
      <c r="M129" s="4">
        <v>42</v>
      </c>
      <c r="N129" s="37" t="s">
        <v>16</v>
      </c>
      <c r="O129" s="4">
        <v>2.5</v>
      </c>
    </row>
    <row r="130" spans="1:15" x14ac:dyDescent="0.25">
      <c r="A130" s="6">
        <v>44646</v>
      </c>
      <c r="B130" s="4" t="s">
        <v>305</v>
      </c>
      <c r="C130" s="4">
        <v>2.99</v>
      </c>
      <c r="D130" s="4">
        <v>3.14</v>
      </c>
      <c r="E130" s="4">
        <v>2.63</v>
      </c>
      <c r="F130" s="4">
        <v>2.8</v>
      </c>
      <c r="G130" s="4">
        <v>2.4</v>
      </c>
      <c r="H130" s="4">
        <v>1.61</v>
      </c>
      <c r="I130" s="4">
        <v>2.09</v>
      </c>
      <c r="J130" s="12" t="s">
        <v>15</v>
      </c>
      <c r="L130" s="4" t="s">
        <v>19</v>
      </c>
      <c r="M130" s="4">
        <v>30</v>
      </c>
      <c r="N130" s="37" t="s">
        <v>16</v>
      </c>
      <c r="O130" s="4">
        <v>2.25</v>
      </c>
    </row>
    <row r="131" spans="1:15" x14ac:dyDescent="0.25">
      <c r="A131" s="6">
        <v>44647</v>
      </c>
      <c r="B131" s="4" t="s">
        <v>306</v>
      </c>
      <c r="C131" s="4">
        <v>2.83</v>
      </c>
      <c r="D131" s="4">
        <v>2.99</v>
      </c>
      <c r="E131" s="4">
        <v>2.81</v>
      </c>
      <c r="F131" s="4">
        <v>2.66</v>
      </c>
      <c r="G131" s="4">
        <v>2.4300000000000002</v>
      </c>
      <c r="H131" s="4">
        <v>1.52</v>
      </c>
      <c r="I131" s="4">
        <v>2.23</v>
      </c>
      <c r="J131" s="12" t="s">
        <v>15</v>
      </c>
      <c r="L131" s="4" t="s">
        <v>314</v>
      </c>
      <c r="M131" s="4">
        <v>39</v>
      </c>
      <c r="N131" s="4" t="s">
        <v>18</v>
      </c>
      <c r="O131" s="4">
        <v>0</v>
      </c>
    </row>
    <row r="132" spans="1:15" x14ac:dyDescent="0.25">
      <c r="A132" s="6">
        <v>44649</v>
      </c>
      <c r="B132" s="4" t="s">
        <v>307</v>
      </c>
      <c r="C132" s="4">
        <v>3.02</v>
      </c>
      <c r="D132" s="4">
        <v>3.15</v>
      </c>
      <c r="E132" s="4">
        <v>2.61</v>
      </c>
      <c r="F132" s="4">
        <v>2.91</v>
      </c>
      <c r="G132" s="4">
        <v>2.34</v>
      </c>
      <c r="H132" s="4">
        <v>1.64</v>
      </c>
      <c r="I132" s="4">
        <v>2.04</v>
      </c>
      <c r="J132" s="12" t="s">
        <v>15</v>
      </c>
      <c r="L132" s="4" t="s">
        <v>312</v>
      </c>
      <c r="M132" s="4">
        <v>68</v>
      </c>
      <c r="N132" s="4" t="s">
        <v>105</v>
      </c>
      <c r="O132" s="4">
        <v>2.2000000000000002</v>
      </c>
    </row>
    <row r="133" spans="1:15" x14ac:dyDescent="0.25">
      <c r="A133" s="6">
        <v>44649</v>
      </c>
      <c r="B133" s="4" t="s">
        <v>308</v>
      </c>
      <c r="C133" s="4">
        <v>2.0299999999999998</v>
      </c>
      <c r="D133" s="4">
        <v>3.42</v>
      </c>
      <c r="E133" s="4">
        <v>4.0199999999999996</v>
      </c>
      <c r="F133" s="4">
        <v>3.22</v>
      </c>
      <c r="G133" s="4">
        <v>2.09</v>
      </c>
      <c r="H133" s="4">
        <v>1.79</v>
      </c>
      <c r="I133" s="4">
        <v>1.85</v>
      </c>
      <c r="J133" s="12" t="s">
        <v>15</v>
      </c>
      <c r="L133" s="4" t="s">
        <v>22</v>
      </c>
      <c r="M133" s="4">
        <v>36</v>
      </c>
      <c r="N133" s="4" t="s">
        <v>58</v>
      </c>
      <c r="O133" s="4">
        <v>2.36</v>
      </c>
    </row>
    <row r="134" spans="1:15" x14ac:dyDescent="0.25">
      <c r="A134" s="6">
        <v>44650</v>
      </c>
      <c r="B134" s="4" t="s">
        <v>309</v>
      </c>
      <c r="C134" s="4">
        <v>3.04</v>
      </c>
      <c r="D134" s="4">
        <v>3.14</v>
      </c>
      <c r="E134" s="4">
        <v>2.59</v>
      </c>
      <c r="F134" s="4">
        <v>2.99</v>
      </c>
      <c r="G134" s="4">
        <v>2.2200000000000002</v>
      </c>
      <c r="H134" s="4">
        <v>1.7</v>
      </c>
      <c r="I134" s="4">
        <v>1.95</v>
      </c>
      <c r="J134" s="12" t="s">
        <v>15</v>
      </c>
      <c r="L134" s="4" t="s">
        <v>311</v>
      </c>
      <c r="M134" s="4">
        <v>46</v>
      </c>
      <c r="N134" s="37" t="s">
        <v>16</v>
      </c>
      <c r="O134" s="4">
        <v>2.5</v>
      </c>
    </row>
    <row r="1048511" spans="1:1" x14ac:dyDescent="0.25">
      <c r="A1048511" s="2"/>
    </row>
  </sheetData>
  <conditionalFormatting sqref="K1:K7">
    <cfRule type="cellIs" dxfId="3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43" workbookViewId="0">
      <selection activeCell="D55" sqref="D55"/>
    </sheetView>
  </sheetViews>
  <sheetFormatPr defaultRowHeight="15" x14ac:dyDescent="0.25"/>
  <cols>
    <col min="1" max="1" width="10.7109375" bestFit="1" customWidth="1"/>
    <col min="2" max="2" width="35.28515625" bestFit="1" customWidth="1"/>
    <col min="3" max="3" width="7" bestFit="1" customWidth="1"/>
    <col min="4" max="4" width="23.28515625" bestFit="1" customWidth="1"/>
    <col min="5" max="5" width="15.42578125" style="4" bestFit="1" customWidth="1"/>
    <col min="6" max="6" width="11.42578125" style="4" bestFit="1" customWidth="1"/>
    <col min="7" max="7" width="11.7109375" style="4" bestFit="1" customWidth="1"/>
    <col min="8" max="8" width="9.140625" style="4"/>
    <col min="9" max="9" width="30.42578125" style="4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2">
        <v>44621</v>
      </c>
      <c r="B2" s="3" t="s">
        <v>176</v>
      </c>
      <c r="C2" s="9">
        <v>2.0299999999999998</v>
      </c>
      <c r="D2" s="4" t="s">
        <v>15</v>
      </c>
      <c r="E2" s="39" t="s">
        <v>33</v>
      </c>
      <c r="F2" s="10">
        <f>C2*D$54</f>
        <v>913.49999999999989</v>
      </c>
      <c r="G2" s="10">
        <f>F2-D$54</f>
        <v>463.49999999999989</v>
      </c>
      <c r="H2" s="38" t="s">
        <v>312</v>
      </c>
      <c r="I2" s="3" t="s">
        <v>58</v>
      </c>
    </row>
    <row r="3" spans="1:9" x14ac:dyDescent="0.25">
      <c r="A3" s="2">
        <v>44621</v>
      </c>
      <c r="B3" s="3" t="s">
        <v>177</v>
      </c>
      <c r="C3" s="87">
        <v>1.82</v>
      </c>
      <c r="D3" s="4" t="s">
        <v>15</v>
      </c>
      <c r="E3" s="39" t="s">
        <v>33</v>
      </c>
      <c r="F3" s="10">
        <f>C3*D$54</f>
        <v>819</v>
      </c>
      <c r="G3" s="10">
        <f>F3-D$54</f>
        <v>369</v>
      </c>
      <c r="H3" s="38" t="s">
        <v>316</v>
      </c>
      <c r="I3" s="44" t="s">
        <v>66</v>
      </c>
    </row>
    <row r="4" spans="1:9" x14ac:dyDescent="0.25">
      <c r="A4" s="6">
        <v>44623</v>
      </c>
      <c r="B4" s="4" t="s">
        <v>179</v>
      </c>
      <c r="C4" s="9">
        <v>1.52</v>
      </c>
      <c r="D4" s="4" t="s">
        <v>15</v>
      </c>
      <c r="E4" s="41" t="s">
        <v>1464</v>
      </c>
      <c r="F4" s="10">
        <v>0</v>
      </c>
      <c r="G4" s="10">
        <v>0</v>
      </c>
      <c r="H4" s="4" t="s">
        <v>21</v>
      </c>
      <c r="I4" s="38" t="s">
        <v>119</v>
      </c>
    </row>
    <row r="5" spans="1:9" x14ac:dyDescent="0.25">
      <c r="A5" s="6">
        <v>44623</v>
      </c>
      <c r="B5" s="4" t="s">
        <v>180</v>
      </c>
      <c r="C5" s="9">
        <v>1.53</v>
      </c>
      <c r="D5" s="4" t="s">
        <v>15</v>
      </c>
      <c r="E5" s="39" t="s">
        <v>1464</v>
      </c>
      <c r="F5" s="10">
        <f>C5*D$54</f>
        <v>688.5</v>
      </c>
      <c r="G5" s="10">
        <f t="shared" ref="G5:G13" si="0">F5-D$54</f>
        <v>238.5</v>
      </c>
      <c r="H5" s="4" t="s">
        <v>316</v>
      </c>
      <c r="I5" s="38" t="s">
        <v>119</v>
      </c>
    </row>
    <row r="6" spans="1:9" x14ac:dyDescent="0.25">
      <c r="A6" s="74">
        <v>44624</v>
      </c>
      <c r="B6" s="76" t="s">
        <v>181</v>
      </c>
      <c r="C6" s="9">
        <v>2</v>
      </c>
      <c r="D6" s="4" t="s">
        <v>15</v>
      </c>
      <c r="E6" s="13" t="s">
        <v>34</v>
      </c>
      <c r="F6" s="10">
        <f>C6*D$54</f>
        <v>900</v>
      </c>
      <c r="G6" s="10">
        <f t="shared" si="0"/>
        <v>450</v>
      </c>
      <c r="H6" s="4" t="s">
        <v>29</v>
      </c>
      <c r="I6" s="4" t="s">
        <v>54</v>
      </c>
    </row>
    <row r="7" spans="1:9" x14ac:dyDescent="0.25">
      <c r="A7" s="6">
        <v>44624</v>
      </c>
      <c r="B7" s="4" t="s">
        <v>182</v>
      </c>
      <c r="C7" s="95">
        <v>2.0699999999999998</v>
      </c>
      <c r="D7" s="4" t="s">
        <v>15</v>
      </c>
      <c r="E7" s="13" t="s">
        <v>33</v>
      </c>
      <c r="F7" s="10">
        <f>C7*D$54</f>
        <v>931.49999999999989</v>
      </c>
      <c r="G7" s="10">
        <f t="shared" si="0"/>
        <v>481.49999999999989</v>
      </c>
      <c r="H7" s="4" t="s">
        <v>25</v>
      </c>
      <c r="I7" s="4" t="s">
        <v>58</v>
      </c>
    </row>
    <row r="8" spans="1:9" x14ac:dyDescent="0.25">
      <c r="A8" s="74">
        <v>44625</v>
      </c>
      <c r="B8" s="76" t="s">
        <v>199</v>
      </c>
      <c r="C8" s="87">
        <v>1.86</v>
      </c>
      <c r="D8" s="4" t="s">
        <v>15</v>
      </c>
      <c r="E8" s="13" t="s">
        <v>33</v>
      </c>
      <c r="F8" s="10">
        <f>C8*D$54</f>
        <v>837</v>
      </c>
      <c r="G8" s="10">
        <f t="shared" si="0"/>
        <v>387</v>
      </c>
      <c r="H8" s="4" t="s">
        <v>313</v>
      </c>
      <c r="I8" s="4" t="s">
        <v>54</v>
      </c>
    </row>
    <row r="9" spans="1:9" x14ac:dyDescent="0.25">
      <c r="A9" s="6">
        <v>44625</v>
      </c>
      <c r="B9" s="4" t="s">
        <v>187</v>
      </c>
      <c r="C9" s="95">
        <v>2.21</v>
      </c>
      <c r="D9" s="4" t="s">
        <v>15</v>
      </c>
      <c r="E9" s="13" t="s">
        <v>33</v>
      </c>
      <c r="F9" s="10">
        <f>C9*D$54</f>
        <v>994.5</v>
      </c>
      <c r="G9" s="10">
        <f t="shared" si="0"/>
        <v>544.5</v>
      </c>
      <c r="H9" s="4" t="s">
        <v>19</v>
      </c>
      <c r="I9" s="4" t="s">
        <v>58</v>
      </c>
    </row>
    <row r="10" spans="1:9" x14ac:dyDescent="0.25">
      <c r="A10" s="6">
        <v>44625</v>
      </c>
      <c r="B10" s="4" t="s">
        <v>188</v>
      </c>
      <c r="C10" s="9">
        <v>1.75</v>
      </c>
      <c r="D10" s="4" t="s">
        <v>15</v>
      </c>
      <c r="E10" s="40" t="s">
        <v>33</v>
      </c>
      <c r="F10" s="10"/>
      <c r="G10" s="10">
        <f t="shared" si="0"/>
        <v>-450</v>
      </c>
      <c r="H10" s="33" t="s">
        <v>28</v>
      </c>
      <c r="I10" s="4" t="s">
        <v>52</v>
      </c>
    </row>
    <row r="11" spans="1:9" x14ac:dyDescent="0.25">
      <c r="A11" s="6">
        <v>44625</v>
      </c>
      <c r="B11" s="4" t="s">
        <v>191</v>
      </c>
      <c r="C11" s="9">
        <v>1.72</v>
      </c>
      <c r="D11" s="4" t="s">
        <v>15</v>
      </c>
      <c r="E11" s="40" t="s">
        <v>33</v>
      </c>
      <c r="F11" s="10">
        <v>0</v>
      </c>
      <c r="G11" s="10">
        <f t="shared" si="0"/>
        <v>-450</v>
      </c>
      <c r="H11" s="33" t="s">
        <v>20</v>
      </c>
      <c r="I11" s="4" t="s">
        <v>52</v>
      </c>
    </row>
    <row r="12" spans="1:9" x14ac:dyDescent="0.25">
      <c r="A12" s="6">
        <v>44625</v>
      </c>
      <c r="B12" s="4" t="s">
        <v>194</v>
      </c>
      <c r="C12" s="9">
        <v>2.04</v>
      </c>
      <c r="D12" s="4" t="s">
        <v>15</v>
      </c>
      <c r="E12" s="40" t="s">
        <v>33</v>
      </c>
      <c r="F12" s="10">
        <v>0</v>
      </c>
      <c r="G12" s="10">
        <f t="shared" si="0"/>
        <v>-450</v>
      </c>
      <c r="H12" s="33" t="s">
        <v>21</v>
      </c>
      <c r="I12" s="4" t="s">
        <v>58</v>
      </c>
    </row>
    <row r="13" spans="1:9" x14ac:dyDescent="0.25">
      <c r="A13" s="6">
        <v>44626</v>
      </c>
      <c r="B13" s="4" t="s">
        <v>202</v>
      </c>
      <c r="C13" s="9">
        <v>1.82</v>
      </c>
      <c r="D13" s="4" t="s">
        <v>15</v>
      </c>
      <c r="E13" s="40" t="s">
        <v>33</v>
      </c>
      <c r="F13" s="10">
        <v>0</v>
      </c>
      <c r="G13" s="10">
        <f t="shared" si="0"/>
        <v>-450</v>
      </c>
      <c r="H13" s="4" t="s">
        <v>28</v>
      </c>
      <c r="I13" s="4" t="s">
        <v>52</v>
      </c>
    </row>
    <row r="14" spans="1:9" x14ac:dyDescent="0.25">
      <c r="A14" s="6">
        <v>44626</v>
      </c>
      <c r="B14" s="4" t="s">
        <v>203</v>
      </c>
      <c r="C14" s="9">
        <v>2</v>
      </c>
      <c r="D14" s="4" t="s">
        <v>15</v>
      </c>
      <c r="E14" s="41" t="s">
        <v>34</v>
      </c>
      <c r="F14" s="10">
        <v>0</v>
      </c>
      <c r="G14" s="10">
        <v>0</v>
      </c>
      <c r="H14" s="4" t="s">
        <v>21</v>
      </c>
      <c r="I14" s="4" t="s">
        <v>52</v>
      </c>
    </row>
    <row r="15" spans="1:9" x14ac:dyDescent="0.25">
      <c r="A15" s="6">
        <v>44626</v>
      </c>
      <c r="B15" s="4" t="s">
        <v>204</v>
      </c>
      <c r="C15" s="9">
        <v>2</v>
      </c>
      <c r="D15" s="4" t="s">
        <v>15</v>
      </c>
      <c r="E15" s="39" t="s">
        <v>34</v>
      </c>
      <c r="F15" s="10">
        <f>C15*D$54</f>
        <v>900</v>
      </c>
      <c r="G15" s="10">
        <f t="shared" ref="G15:G25" si="1">F15-D$54</f>
        <v>450</v>
      </c>
      <c r="H15" s="4" t="s">
        <v>20</v>
      </c>
      <c r="I15" s="4" t="s">
        <v>52</v>
      </c>
    </row>
    <row r="16" spans="1:9" x14ac:dyDescent="0.25">
      <c r="A16" s="6">
        <v>44626</v>
      </c>
      <c r="B16" s="4" t="s">
        <v>200</v>
      </c>
      <c r="C16" s="87">
        <v>1.74</v>
      </c>
      <c r="D16" s="4" t="s">
        <v>15</v>
      </c>
      <c r="E16" s="13" t="s">
        <v>1464</v>
      </c>
      <c r="F16" s="10">
        <f>C16*D$54</f>
        <v>783</v>
      </c>
      <c r="G16" s="10">
        <f t="shared" si="1"/>
        <v>333</v>
      </c>
      <c r="H16" s="4" t="s">
        <v>19</v>
      </c>
      <c r="I16" s="4" t="s">
        <v>54</v>
      </c>
    </row>
    <row r="17" spans="1:9" x14ac:dyDescent="0.25">
      <c r="A17" s="6">
        <v>44628</v>
      </c>
      <c r="B17" s="4" t="s">
        <v>208</v>
      </c>
      <c r="C17" s="9">
        <v>2</v>
      </c>
      <c r="D17" s="4" t="s">
        <v>15</v>
      </c>
      <c r="E17" s="39" t="s">
        <v>33</v>
      </c>
      <c r="F17" s="10">
        <f>C17*D$54</f>
        <v>900</v>
      </c>
      <c r="G17" s="10">
        <f t="shared" si="1"/>
        <v>450</v>
      </c>
      <c r="H17" s="33" t="s">
        <v>19</v>
      </c>
      <c r="I17" s="4" t="s">
        <v>58</v>
      </c>
    </row>
    <row r="18" spans="1:9" x14ac:dyDescent="0.25">
      <c r="A18" s="74">
        <v>44631</v>
      </c>
      <c r="B18" s="76" t="s">
        <v>211</v>
      </c>
      <c r="C18" s="87">
        <v>1.96</v>
      </c>
      <c r="D18" s="4" t="s">
        <v>15</v>
      </c>
      <c r="E18" s="13" t="s">
        <v>33</v>
      </c>
      <c r="F18" s="10">
        <f>C18*D$54</f>
        <v>882</v>
      </c>
      <c r="G18" s="10">
        <f t="shared" si="1"/>
        <v>432</v>
      </c>
      <c r="H18" s="4" t="s">
        <v>25</v>
      </c>
      <c r="I18" s="4" t="s">
        <v>54</v>
      </c>
    </row>
    <row r="19" spans="1:9" x14ac:dyDescent="0.25">
      <c r="A19" s="6">
        <v>44632</v>
      </c>
      <c r="B19" s="4" t="s">
        <v>218</v>
      </c>
      <c r="C19" s="9">
        <v>2.06</v>
      </c>
      <c r="D19" s="4" t="s">
        <v>15</v>
      </c>
      <c r="E19" s="40" t="s">
        <v>33</v>
      </c>
      <c r="F19" s="10">
        <v>0</v>
      </c>
      <c r="G19" s="10">
        <f t="shared" si="1"/>
        <v>-450</v>
      </c>
      <c r="H19" s="4" t="s">
        <v>29</v>
      </c>
      <c r="I19" s="4" t="s">
        <v>58</v>
      </c>
    </row>
    <row r="20" spans="1:9" x14ac:dyDescent="0.25">
      <c r="A20" s="6">
        <v>44633</v>
      </c>
      <c r="B20" s="4" t="s">
        <v>231</v>
      </c>
      <c r="C20" s="9">
        <v>2</v>
      </c>
      <c r="D20" s="4" t="s">
        <v>15</v>
      </c>
      <c r="E20" s="39" t="s">
        <v>34</v>
      </c>
      <c r="F20" s="10">
        <f>C20*D$54</f>
        <v>900</v>
      </c>
      <c r="G20" s="10">
        <f t="shared" si="1"/>
        <v>450</v>
      </c>
      <c r="H20" s="4" t="s">
        <v>28</v>
      </c>
      <c r="I20" s="4" t="s">
        <v>52</v>
      </c>
    </row>
    <row r="21" spans="1:9" x14ac:dyDescent="0.25">
      <c r="A21" s="6">
        <v>44633</v>
      </c>
      <c r="B21" s="4" t="s">
        <v>232</v>
      </c>
      <c r="C21" s="9">
        <v>1.92</v>
      </c>
      <c r="D21" s="4" t="s">
        <v>15</v>
      </c>
      <c r="E21" s="39" t="s">
        <v>33</v>
      </c>
      <c r="F21" s="10">
        <f>C21*D$54</f>
        <v>864</v>
      </c>
      <c r="G21" s="10">
        <f t="shared" si="1"/>
        <v>414</v>
      </c>
      <c r="H21" s="4" t="s">
        <v>315</v>
      </c>
      <c r="I21" s="4" t="s">
        <v>52</v>
      </c>
    </row>
    <row r="22" spans="1:9" x14ac:dyDescent="0.25">
      <c r="A22" s="74">
        <v>44634</v>
      </c>
      <c r="B22" s="76" t="s">
        <v>239</v>
      </c>
      <c r="C22" s="87">
        <v>1.78</v>
      </c>
      <c r="D22" s="4" t="s">
        <v>15</v>
      </c>
      <c r="E22" s="13" t="s">
        <v>33</v>
      </c>
      <c r="F22" s="10">
        <f>C22*D$54</f>
        <v>801</v>
      </c>
      <c r="G22" s="10">
        <f t="shared" si="1"/>
        <v>351</v>
      </c>
      <c r="H22" s="4" t="s">
        <v>27</v>
      </c>
      <c r="I22" s="4" t="s">
        <v>54</v>
      </c>
    </row>
    <row r="23" spans="1:9" x14ac:dyDescent="0.25">
      <c r="A23" s="6">
        <v>44635</v>
      </c>
      <c r="B23" s="4" t="s">
        <v>245</v>
      </c>
      <c r="C23" s="87">
        <v>1.76</v>
      </c>
      <c r="D23" s="4" t="s">
        <v>15</v>
      </c>
      <c r="E23" s="40" t="s">
        <v>33</v>
      </c>
      <c r="F23" s="10">
        <v>0</v>
      </c>
      <c r="G23" s="10">
        <f t="shared" si="1"/>
        <v>-450</v>
      </c>
      <c r="H23" s="4" t="s">
        <v>21</v>
      </c>
      <c r="I23" s="38" t="s">
        <v>119</v>
      </c>
    </row>
    <row r="24" spans="1:9" x14ac:dyDescent="0.25">
      <c r="A24" s="6">
        <v>44635</v>
      </c>
      <c r="B24" s="4" t="s">
        <v>247</v>
      </c>
      <c r="C24" s="9">
        <v>1.79</v>
      </c>
      <c r="D24" s="4" t="s">
        <v>15</v>
      </c>
      <c r="E24" s="39" t="s">
        <v>33</v>
      </c>
      <c r="F24" s="10">
        <f>C24*D$54</f>
        <v>805.5</v>
      </c>
      <c r="G24" s="10">
        <f t="shared" si="1"/>
        <v>355.5</v>
      </c>
      <c r="H24" s="4" t="s">
        <v>25</v>
      </c>
      <c r="I24" s="4" t="s">
        <v>58</v>
      </c>
    </row>
    <row r="25" spans="1:9" x14ac:dyDescent="0.25">
      <c r="A25" s="6">
        <v>44639</v>
      </c>
      <c r="B25" s="4" t="s">
        <v>267</v>
      </c>
      <c r="C25" s="95">
        <v>2.19</v>
      </c>
      <c r="D25" s="4" t="s">
        <v>15</v>
      </c>
      <c r="E25" s="40" t="s">
        <v>33</v>
      </c>
      <c r="F25" s="10">
        <v>0</v>
      </c>
      <c r="G25" s="10">
        <f t="shared" si="1"/>
        <v>-450</v>
      </c>
      <c r="H25" s="4" t="s">
        <v>20</v>
      </c>
      <c r="I25" s="4" t="s">
        <v>54</v>
      </c>
    </row>
    <row r="26" spans="1:9" x14ac:dyDescent="0.25">
      <c r="A26" s="6">
        <v>44639</v>
      </c>
      <c r="B26" s="4" t="s">
        <v>268</v>
      </c>
      <c r="C26" s="9">
        <v>1.5</v>
      </c>
      <c r="D26" s="4" t="s">
        <v>15</v>
      </c>
      <c r="E26" s="41" t="s">
        <v>1464</v>
      </c>
      <c r="F26" s="10">
        <v>0</v>
      </c>
      <c r="G26" s="10">
        <v>0</v>
      </c>
      <c r="H26" s="4" t="s">
        <v>22</v>
      </c>
      <c r="I26" s="38" t="s">
        <v>119</v>
      </c>
    </row>
    <row r="27" spans="1:9" x14ac:dyDescent="0.25">
      <c r="A27" s="6">
        <v>44639</v>
      </c>
      <c r="B27" s="4" t="s">
        <v>276</v>
      </c>
      <c r="C27" s="9">
        <v>1.93</v>
      </c>
      <c r="D27" s="4" t="s">
        <v>15</v>
      </c>
      <c r="E27" s="40" t="s">
        <v>33</v>
      </c>
      <c r="F27" s="10">
        <v>0</v>
      </c>
      <c r="G27" s="10">
        <f t="shared" ref="G27:G38" si="2">F27-D$54</f>
        <v>-450</v>
      </c>
      <c r="H27" s="4" t="s">
        <v>23</v>
      </c>
      <c r="I27" s="4" t="s">
        <v>58</v>
      </c>
    </row>
    <row r="28" spans="1:9" x14ac:dyDescent="0.25">
      <c r="A28" s="6">
        <v>44639</v>
      </c>
      <c r="B28" s="4" t="s">
        <v>278</v>
      </c>
      <c r="C28" s="95">
        <v>2.09</v>
      </c>
      <c r="D28" s="4" t="s">
        <v>15</v>
      </c>
      <c r="E28" s="39" t="s">
        <v>33</v>
      </c>
      <c r="F28" s="10">
        <f>C28*D$54</f>
        <v>940.49999999999989</v>
      </c>
      <c r="G28" s="10">
        <f t="shared" si="2"/>
        <v>490.49999999999989</v>
      </c>
      <c r="H28" s="4" t="s">
        <v>313</v>
      </c>
      <c r="I28" s="4" t="s">
        <v>54</v>
      </c>
    </row>
    <row r="29" spans="1:9" x14ac:dyDescent="0.25">
      <c r="A29" s="6">
        <v>44639</v>
      </c>
      <c r="B29" s="4" t="s">
        <v>279</v>
      </c>
      <c r="C29" s="9">
        <v>1.5</v>
      </c>
      <c r="D29" s="4" t="s">
        <v>15</v>
      </c>
      <c r="E29" s="40" t="s">
        <v>1464</v>
      </c>
      <c r="F29" s="10">
        <v>0</v>
      </c>
      <c r="G29" s="10">
        <f t="shared" si="2"/>
        <v>-450</v>
      </c>
      <c r="H29" s="4" t="s">
        <v>29</v>
      </c>
      <c r="I29" s="38" t="s">
        <v>119</v>
      </c>
    </row>
    <row r="30" spans="1:9" x14ac:dyDescent="0.25">
      <c r="A30" s="6">
        <v>44639</v>
      </c>
      <c r="B30" s="4" t="s">
        <v>283</v>
      </c>
      <c r="C30" s="95">
        <v>2.09</v>
      </c>
      <c r="D30" s="4" t="s">
        <v>15</v>
      </c>
      <c r="E30" s="40" t="s">
        <v>532</v>
      </c>
      <c r="F30" s="10"/>
      <c r="G30" s="10">
        <f t="shared" si="2"/>
        <v>-450</v>
      </c>
      <c r="H30" s="4" t="s">
        <v>29</v>
      </c>
      <c r="I30" s="4" t="s">
        <v>60</v>
      </c>
    </row>
    <row r="31" spans="1:9" x14ac:dyDescent="0.25">
      <c r="A31" s="74">
        <v>44640</v>
      </c>
      <c r="B31" s="76" t="s">
        <v>292</v>
      </c>
      <c r="C31" s="87">
        <v>1.76</v>
      </c>
      <c r="D31" s="4" t="s">
        <v>15</v>
      </c>
      <c r="E31" s="13" t="s">
        <v>33</v>
      </c>
      <c r="F31" s="10">
        <f>C31*D$54</f>
        <v>792</v>
      </c>
      <c r="G31" s="10">
        <f t="shared" si="2"/>
        <v>342</v>
      </c>
      <c r="H31" s="4" t="s">
        <v>439</v>
      </c>
      <c r="I31" s="4" t="s">
        <v>54</v>
      </c>
    </row>
    <row r="32" spans="1:9" x14ac:dyDescent="0.25">
      <c r="A32" s="6">
        <v>44640</v>
      </c>
      <c r="B32" s="4" t="s">
        <v>288</v>
      </c>
      <c r="C32" s="9">
        <v>2</v>
      </c>
      <c r="D32" s="4" t="s">
        <v>15</v>
      </c>
      <c r="E32" s="39" t="s">
        <v>34</v>
      </c>
      <c r="F32" s="10">
        <f>C32*D$54</f>
        <v>900</v>
      </c>
      <c r="G32" s="10">
        <f t="shared" si="2"/>
        <v>450</v>
      </c>
      <c r="H32" s="4" t="s">
        <v>29</v>
      </c>
      <c r="I32" s="4" t="s">
        <v>52</v>
      </c>
    </row>
    <row r="33" spans="1:9" x14ac:dyDescent="0.25">
      <c r="A33" s="6">
        <v>44640</v>
      </c>
      <c r="B33" s="4" t="s">
        <v>289</v>
      </c>
      <c r="C33" s="9">
        <v>2.02</v>
      </c>
      <c r="D33" s="4" t="s">
        <v>15</v>
      </c>
      <c r="E33" s="39" t="s">
        <v>33</v>
      </c>
      <c r="F33" s="10">
        <f>C33*D$54</f>
        <v>909</v>
      </c>
      <c r="G33" s="10">
        <f t="shared" si="2"/>
        <v>459</v>
      </c>
      <c r="H33" s="4" t="s">
        <v>25</v>
      </c>
      <c r="I33" s="4" t="s">
        <v>52</v>
      </c>
    </row>
    <row r="34" spans="1:9" x14ac:dyDescent="0.25">
      <c r="A34" s="6">
        <v>44640</v>
      </c>
      <c r="B34" s="4" t="s">
        <v>290</v>
      </c>
      <c r="C34" s="87">
        <v>1.81</v>
      </c>
      <c r="D34" s="4" t="s">
        <v>15</v>
      </c>
      <c r="E34" s="40" t="s">
        <v>33</v>
      </c>
      <c r="F34" s="10">
        <v>0</v>
      </c>
      <c r="G34" s="10">
        <f t="shared" si="2"/>
        <v>-450</v>
      </c>
      <c r="H34" s="4" t="s">
        <v>28</v>
      </c>
      <c r="I34" s="38" t="s">
        <v>119</v>
      </c>
    </row>
    <row r="35" spans="1:9" x14ac:dyDescent="0.25">
      <c r="A35" s="6">
        <v>44640</v>
      </c>
      <c r="B35" s="4" t="s">
        <v>293</v>
      </c>
      <c r="C35" s="9">
        <v>1.99</v>
      </c>
      <c r="D35" s="4" t="s">
        <v>15</v>
      </c>
      <c r="E35" s="40" t="s">
        <v>33</v>
      </c>
      <c r="F35" s="10">
        <v>0</v>
      </c>
      <c r="G35" s="10">
        <f t="shared" si="2"/>
        <v>-450</v>
      </c>
      <c r="H35" s="4" t="s">
        <v>29</v>
      </c>
      <c r="I35" s="4" t="s">
        <v>52</v>
      </c>
    </row>
    <row r="36" spans="1:9" x14ac:dyDescent="0.25">
      <c r="A36" s="6">
        <v>44641</v>
      </c>
      <c r="B36" s="4" t="s">
        <v>295</v>
      </c>
      <c r="C36" s="95">
        <v>2.11</v>
      </c>
      <c r="D36" s="4" t="s">
        <v>15</v>
      </c>
      <c r="E36" s="40" t="s">
        <v>532</v>
      </c>
      <c r="F36" s="10"/>
      <c r="G36" s="10">
        <f t="shared" si="2"/>
        <v>-450</v>
      </c>
      <c r="H36" s="4" t="s">
        <v>28</v>
      </c>
      <c r="I36" s="4" t="s">
        <v>58</v>
      </c>
    </row>
    <row r="37" spans="1:9" x14ac:dyDescent="0.25">
      <c r="A37" s="6">
        <v>44646</v>
      </c>
      <c r="B37" s="4" t="s">
        <v>302</v>
      </c>
      <c r="C37" s="9">
        <v>1.97</v>
      </c>
      <c r="D37" s="4" t="s">
        <v>15</v>
      </c>
      <c r="E37" s="39" t="s">
        <v>33</v>
      </c>
      <c r="F37" s="10">
        <f>C37*D$54</f>
        <v>886.5</v>
      </c>
      <c r="G37" s="10">
        <f t="shared" si="2"/>
        <v>436.5</v>
      </c>
      <c r="H37" s="4" t="s">
        <v>19</v>
      </c>
      <c r="I37" s="4" t="s">
        <v>58</v>
      </c>
    </row>
    <row r="38" spans="1:9" x14ac:dyDescent="0.25">
      <c r="A38" s="6">
        <v>44646</v>
      </c>
      <c r="B38" s="4" t="s">
        <v>303</v>
      </c>
      <c r="C38" s="9">
        <v>2.0099999999999998</v>
      </c>
      <c r="D38" s="4" t="s">
        <v>15</v>
      </c>
      <c r="E38" s="39" t="s">
        <v>33</v>
      </c>
      <c r="F38" s="10">
        <f>C38*D$54</f>
        <v>904.49999999999989</v>
      </c>
      <c r="G38" s="10">
        <f t="shared" si="2"/>
        <v>454.49999999999989</v>
      </c>
      <c r="H38" s="4" t="s">
        <v>27</v>
      </c>
      <c r="I38" s="4" t="s">
        <v>58</v>
      </c>
    </row>
    <row r="39" spans="1:9" x14ac:dyDescent="0.25">
      <c r="A39" s="6"/>
      <c r="B39" s="4"/>
      <c r="C39" s="9"/>
      <c r="D39" s="4"/>
      <c r="E39" s="35"/>
      <c r="F39" s="10"/>
      <c r="G39" s="10"/>
      <c r="I39" s="38"/>
    </row>
    <row r="40" spans="1:9" x14ac:dyDescent="0.25">
      <c r="A40" s="6"/>
      <c r="B40" s="4"/>
      <c r="C40" s="9"/>
      <c r="D40" s="4"/>
      <c r="E40" s="35"/>
      <c r="F40" s="10"/>
      <c r="G40" s="10"/>
      <c r="I40" s="38"/>
    </row>
    <row r="41" spans="1:9" x14ac:dyDescent="0.25">
      <c r="A41" s="6"/>
      <c r="B41" s="4"/>
      <c r="C41" s="9"/>
      <c r="D41" s="69" t="s">
        <v>1482</v>
      </c>
      <c r="E41" s="35"/>
      <c r="F41" s="10"/>
      <c r="G41" s="10"/>
      <c r="I41" s="38"/>
    </row>
    <row r="42" spans="1:9" x14ac:dyDescent="0.25">
      <c r="A42" s="6"/>
      <c r="B42" s="4"/>
      <c r="C42" s="9"/>
      <c r="D42" s="4"/>
      <c r="E42" s="35"/>
      <c r="F42" s="10"/>
      <c r="G42" s="10"/>
      <c r="H42" s="33"/>
      <c r="I42" s="38"/>
    </row>
    <row r="43" spans="1:9" x14ac:dyDescent="0.25">
      <c r="A43" s="4"/>
      <c r="B43" s="4" t="s">
        <v>35</v>
      </c>
      <c r="C43" s="4"/>
      <c r="D43" s="26">
        <f>COUNT(C2:C42)</f>
        <v>37</v>
      </c>
      <c r="E43" s="4" t="s">
        <v>760</v>
      </c>
      <c r="F43" s="4" t="s">
        <v>761</v>
      </c>
      <c r="H43" s="33"/>
      <c r="I43" s="38"/>
    </row>
    <row r="44" spans="1:9" x14ac:dyDescent="0.25">
      <c r="A44" s="4"/>
      <c r="B44" s="4" t="s">
        <v>36</v>
      </c>
      <c r="C44" s="4"/>
      <c r="D44" s="11">
        <v>13</v>
      </c>
      <c r="E44" s="4">
        <v>1</v>
      </c>
      <c r="F44" s="45">
        <f>SUM(G2:G3)</f>
        <v>832.49999999999989</v>
      </c>
      <c r="G44" s="46">
        <f>F44 +D52</f>
        <v>25832.5</v>
      </c>
      <c r="H44" s="33">
        <f>F44/D$52*100</f>
        <v>3.3299999999999996</v>
      </c>
      <c r="I44" s="38"/>
    </row>
    <row r="45" spans="1:9" x14ac:dyDescent="0.25">
      <c r="A45" s="4"/>
      <c r="B45" s="4" t="s">
        <v>37</v>
      </c>
      <c r="C45" s="4"/>
      <c r="D45" s="13">
        <f>D43-D44</f>
        <v>24</v>
      </c>
      <c r="E45" s="4">
        <v>2</v>
      </c>
      <c r="F45" s="45">
        <v>0</v>
      </c>
      <c r="G45" s="46">
        <f>F45 +G44</f>
        <v>25832.5</v>
      </c>
      <c r="H45" s="33">
        <f t="shared" ref="H45:H74" si="3">F45/D$52*100</f>
        <v>0</v>
      </c>
      <c r="I45" s="38"/>
    </row>
    <row r="46" spans="1:9" x14ac:dyDescent="0.25">
      <c r="A46" s="4"/>
      <c r="B46" s="4" t="s">
        <v>38</v>
      </c>
      <c r="C46" s="4"/>
      <c r="D46" s="4">
        <f>D45/D43*100</f>
        <v>64.86486486486487</v>
      </c>
      <c r="E46" s="4">
        <v>3</v>
      </c>
      <c r="F46" s="45">
        <f>SUM(G4:G5)</f>
        <v>238.5</v>
      </c>
      <c r="G46" s="46">
        <f t="shared" ref="G46:G74" si="4">F46 +G45</f>
        <v>26071</v>
      </c>
      <c r="H46" s="33">
        <f t="shared" si="3"/>
        <v>0.95399999999999996</v>
      </c>
      <c r="I46" s="38"/>
    </row>
    <row r="47" spans="1:9" x14ac:dyDescent="0.25">
      <c r="A47" s="4"/>
      <c r="B47" s="4" t="s">
        <v>39</v>
      </c>
      <c r="C47" s="4"/>
      <c r="D47" s="4">
        <f>1/D48*100</f>
        <v>52.594171997157076</v>
      </c>
      <c r="E47" s="4">
        <v>4</v>
      </c>
      <c r="F47" s="45">
        <f>G6</f>
        <v>450</v>
      </c>
      <c r="G47" s="46">
        <f t="shared" si="4"/>
        <v>26521</v>
      </c>
      <c r="H47" s="33">
        <f t="shared" si="3"/>
        <v>1.7999999999999998</v>
      </c>
      <c r="I47" s="38"/>
    </row>
    <row r="48" spans="1:9" x14ac:dyDescent="0.25">
      <c r="A48" s="4"/>
      <c r="B48" s="4" t="s">
        <v>40</v>
      </c>
      <c r="C48" s="4"/>
      <c r="D48" s="4">
        <f>SUM(C2:C42)/D43</f>
        <v>1.9013513513513511</v>
      </c>
      <c r="E48" s="4">
        <v>5</v>
      </c>
      <c r="F48" s="45">
        <f>SUM(G8:G12)</f>
        <v>-418.5</v>
      </c>
      <c r="G48" s="46">
        <f t="shared" si="4"/>
        <v>26102.5</v>
      </c>
      <c r="H48" s="33">
        <f t="shared" si="3"/>
        <v>-1.6740000000000002</v>
      </c>
      <c r="I48" s="38"/>
    </row>
    <row r="49" spans="1:9" x14ac:dyDescent="0.25">
      <c r="A49" s="4"/>
      <c r="B49" s="4" t="s">
        <v>41</v>
      </c>
      <c r="C49" s="4"/>
      <c r="D49" s="13">
        <f>D46-D47</f>
        <v>12.270692867707794</v>
      </c>
      <c r="E49" s="4">
        <v>6</v>
      </c>
      <c r="F49" s="45">
        <f>SUM(G13:G16)</f>
        <v>333</v>
      </c>
      <c r="G49" s="46">
        <f t="shared" si="4"/>
        <v>26435.5</v>
      </c>
      <c r="H49" s="33">
        <f t="shared" si="3"/>
        <v>1.3320000000000001</v>
      </c>
      <c r="I49" s="38"/>
    </row>
    <row r="50" spans="1:9" x14ac:dyDescent="0.25">
      <c r="A50" s="4"/>
      <c r="B50" s="4" t="s">
        <v>42</v>
      </c>
      <c r="C50" s="4"/>
      <c r="D50" s="13">
        <f>D49/1</f>
        <v>12.270692867707794</v>
      </c>
      <c r="E50" s="4">
        <v>7</v>
      </c>
      <c r="F50" s="45">
        <v>0</v>
      </c>
      <c r="G50" s="46">
        <f>F50 +G49</f>
        <v>26435.5</v>
      </c>
      <c r="H50" s="33">
        <f t="shared" si="3"/>
        <v>0</v>
      </c>
      <c r="I50" s="38"/>
    </row>
    <row r="51" spans="1:9" ht="18.75" x14ac:dyDescent="0.3">
      <c r="A51" s="4"/>
      <c r="B51" s="14" t="s">
        <v>43</v>
      </c>
      <c r="C51" s="4"/>
      <c r="D51" s="15">
        <v>25000</v>
      </c>
      <c r="E51" s="4">
        <v>8</v>
      </c>
      <c r="F51" s="45">
        <f>SUM(G17:G17)</f>
        <v>450</v>
      </c>
      <c r="G51" s="46">
        <f>F51 +G50</f>
        <v>26885.5</v>
      </c>
      <c r="H51" s="33">
        <f t="shared" si="3"/>
        <v>1.7999999999999998</v>
      </c>
      <c r="I51" s="38"/>
    </row>
    <row r="52" spans="1:9" ht="18.75" x14ac:dyDescent="0.3">
      <c r="A52" s="4"/>
      <c r="B52" s="4" t="s">
        <v>44</v>
      </c>
      <c r="C52" s="4"/>
      <c r="D52" s="16">
        <v>25000</v>
      </c>
      <c r="E52" s="4">
        <v>9</v>
      </c>
      <c r="F52" s="45">
        <v>0</v>
      </c>
      <c r="G52" s="46">
        <f t="shared" si="4"/>
        <v>26885.5</v>
      </c>
      <c r="H52" s="33">
        <f t="shared" si="3"/>
        <v>0</v>
      </c>
      <c r="I52" s="38"/>
    </row>
    <row r="53" spans="1:9" x14ac:dyDescent="0.25">
      <c r="A53" s="4"/>
      <c r="B53" s="4" t="s">
        <v>45</v>
      </c>
      <c r="C53" s="4"/>
      <c r="D53" s="10">
        <f>D52/100</f>
        <v>250</v>
      </c>
      <c r="E53" s="4">
        <v>10</v>
      </c>
      <c r="F53" s="45">
        <v>0</v>
      </c>
      <c r="G53" s="46">
        <f t="shared" si="4"/>
        <v>26885.5</v>
      </c>
      <c r="H53" s="33">
        <f t="shared" si="3"/>
        <v>0</v>
      </c>
      <c r="I53" s="38"/>
    </row>
    <row r="54" spans="1:9" x14ac:dyDescent="0.25">
      <c r="A54" s="4"/>
      <c r="B54" s="17" t="s">
        <v>1558</v>
      </c>
      <c r="C54" s="4"/>
      <c r="D54" s="18">
        <f>D53*1.8</f>
        <v>450</v>
      </c>
      <c r="E54" s="4">
        <v>11</v>
      </c>
      <c r="F54" s="45">
        <f>G18</f>
        <v>432</v>
      </c>
      <c r="G54" s="46">
        <f t="shared" si="4"/>
        <v>27317.5</v>
      </c>
      <c r="H54" s="33">
        <f t="shared" si="3"/>
        <v>1.728</v>
      </c>
    </row>
    <row r="55" spans="1:9" x14ac:dyDescent="0.25">
      <c r="A55" s="4"/>
      <c r="B55" s="4" t="s">
        <v>46</v>
      </c>
      <c r="C55" s="4"/>
      <c r="D55" s="25">
        <f>SUM(G2:G42)</f>
        <v>2952</v>
      </c>
      <c r="E55" s="4">
        <v>12</v>
      </c>
      <c r="F55" s="45">
        <f>SUM(G19:G19)</f>
        <v>-450</v>
      </c>
      <c r="G55" s="46">
        <f t="shared" si="4"/>
        <v>26867.5</v>
      </c>
      <c r="H55" s="33">
        <f t="shared" si="3"/>
        <v>-1.7999999999999998</v>
      </c>
    </row>
    <row r="56" spans="1:9" x14ac:dyDescent="0.25">
      <c r="A56" s="4"/>
      <c r="B56" s="19" t="s">
        <v>47</v>
      </c>
      <c r="C56" s="4">
        <f>D55/D52</f>
        <v>0.11808</v>
      </c>
      <c r="D56" s="38">
        <f>D55/D51*100</f>
        <v>11.808</v>
      </c>
      <c r="E56" s="4">
        <v>13</v>
      </c>
      <c r="F56" s="45">
        <f>SUM(G20:G21)</f>
        <v>864</v>
      </c>
      <c r="G56" s="46">
        <f t="shared" si="4"/>
        <v>27731.5</v>
      </c>
      <c r="H56" s="33">
        <f t="shared" si="3"/>
        <v>3.456</v>
      </c>
    </row>
    <row r="57" spans="1:9" x14ac:dyDescent="0.25">
      <c r="A57" s="4"/>
      <c r="B57" s="4"/>
      <c r="C57" s="4"/>
      <c r="D57" s="38"/>
      <c r="E57" s="4">
        <v>14</v>
      </c>
      <c r="F57" s="45">
        <f>G22</f>
        <v>351</v>
      </c>
      <c r="G57" s="46">
        <f t="shared" si="4"/>
        <v>28082.5</v>
      </c>
      <c r="H57" s="33">
        <f t="shared" si="3"/>
        <v>1.4040000000000001</v>
      </c>
    </row>
    <row r="58" spans="1:9" x14ac:dyDescent="0.25">
      <c r="A58" s="4"/>
      <c r="B58" s="4"/>
      <c r="C58" s="4"/>
      <c r="D58" s="38"/>
      <c r="E58" s="4">
        <v>15</v>
      </c>
      <c r="F58" s="45">
        <f>SUM(G23:G24)</f>
        <v>-94.5</v>
      </c>
      <c r="G58" s="46">
        <f t="shared" si="4"/>
        <v>27988</v>
      </c>
      <c r="H58" s="33">
        <f t="shared" si="3"/>
        <v>-0.378</v>
      </c>
    </row>
    <row r="59" spans="1:9" x14ac:dyDescent="0.25">
      <c r="A59" s="4"/>
      <c r="B59" s="20"/>
      <c r="C59" s="4"/>
      <c r="D59" s="38"/>
      <c r="E59" s="4">
        <v>16</v>
      </c>
      <c r="F59" s="45">
        <v>0</v>
      </c>
      <c r="G59" s="46">
        <f t="shared" si="4"/>
        <v>27988</v>
      </c>
      <c r="H59" s="33">
        <f t="shared" si="3"/>
        <v>0</v>
      </c>
    </row>
    <row r="60" spans="1:9" x14ac:dyDescent="0.25">
      <c r="A60" s="4"/>
      <c r="B60" s="20"/>
      <c r="C60" s="4"/>
      <c r="D60" s="38"/>
      <c r="E60" s="4">
        <v>17</v>
      </c>
      <c r="F60" s="45">
        <v>0</v>
      </c>
      <c r="G60" s="46">
        <f t="shared" si="4"/>
        <v>27988</v>
      </c>
      <c r="H60" s="33">
        <f t="shared" si="3"/>
        <v>0</v>
      </c>
    </row>
    <row r="61" spans="1:9" x14ac:dyDescent="0.25">
      <c r="A61" s="4"/>
      <c r="B61" s="20"/>
      <c r="C61" s="4"/>
      <c r="D61" s="38"/>
      <c r="E61" s="4">
        <v>18</v>
      </c>
      <c r="F61" s="45">
        <v>0</v>
      </c>
      <c r="G61" s="46">
        <f t="shared" si="4"/>
        <v>27988</v>
      </c>
      <c r="H61" s="33">
        <f t="shared" si="3"/>
        <v>0</v>
      </c>
    </row>
    <row r="62" spans="1:9" x14ac:dyDescent="0.25">
      <c r="E62" s="4">
        <v>19</v>
      </c>
      <c r="F62" s="45">
        <f>SUM(G26:G29)</f>
        <v>-409.50000000000011</v>
      </c>
      <c r="G62" s="46">
        <f t="shared" si="4"/>
        <v>27578.5</v>
      </c>
      <c r="H62" s="33">
        <f t="shared" si="3"/>
        <v>-1.6380000000000006</v>
      </c>
    </row>
    <row r="63" spans="1:9" x14ac:dyDescent="0.25">
      <c r="E63" s="4">
        <v>20</v>
      </c>
      <c r="F63" s="45">
        <f>SUM(G31:G35)</f>
        <v>351</v>
      </c>
      <c r="G63" s="46">
        <f t="shared" si="4"/>
        <v>27929.5</v>
      </c>
      <c r="H63" s="33">
        <f t="shared" si="3"/>
        <v>1.4040000000000001</v>
      </c>
    </row>
    <row r="64" spans="1:9" x14ac:dyDescent="0.25">
      <c r="E64" s="4">
        <v>21</v>
      </c>
      <c r="F64" s="45">
        <v>0</v>
      </c>
      <c r="G64" s="46">
        <f t="shared" si="4"/>
        <v>27929.5</v>
      </c>
      <c r="H64" s="33">
        <f t="shared" si="3"/>
        <v>0</v>
      </c>
    </row>
    <row r="65" spans="5:8" x14ac:dyDescent="0.25">
      <c r="E65" s="4">
        <v>22</v>
      </c>
      <c r="F65" s="45">
        <v>0</v>
      </c>
      <c r="G65" s="46">
        <f t="shared" si="4"/>
        <v>27929.5</v>
      </c>
      <c r="H65" s="33">
        <f t="shared" si="3"/>
        <v>0</v>
      </c>
    </row>
    <row r="66" spans="5:8" x14ac:dyDescent="0.25">
      <c r="E66" s="4">
        <v>23</v>
      </c>
      <c r="F66" s="45">
        <v>0</v>
      </c>
      <c r="G66" s="46">
        <f t="shared" si="4"/>
        <v>27929.5</v>
      </c>
      <c r="H66" s="33">
        <f t="shared" si="3"/>
        <v>0</v>
      </c>
    </row>
    <row r="67" spans="5:8" x14ac:dyDescent="0.25">
      <c r="E67" s="4">
        <v>24</v>
      </c>
      <c r="F67" s="45">
        <v>0</v>
      </c>
      <c r="G67" s="46">
        <f t="shared" si="4"/>
        <v>27929.5</v>
      </c>
      <c r="H67" s="33">
        <f t="shared" si="3"/>
        <v>0</v>
      </c>
    </row>
    <row r="68" spans="5:8" x14ac:dyDescent="0.25">
      <c r="E68" s="4">
        <v>25</v>
      </c>
      <c r="F68" s="45">
        <v>0</v>
      </c>
      <c r="G68" s="46">
        <f t="shared" si="4"/>
        <v>27929.5</v>
      </c>
      <c r="H68" s="33">
        <f t="shared" si="3"/>
        <v>0</v>
      </c>
    </row>
    <row r="69" spans="5:8" x14ac:dyDescent="0.25">
      <c r="E69" s="4">
        <v>26</v>
      </c>
      <c r="F69" s="45">
        <f>SUM(G37:G38)</f>
        <v>890.99999999999989</v>
      </c>
      <c r="G69" s="46">
        <f t="shared" si="4"/>
        <v>28820.5</v>
      </c>
      <c r="H69" s="33">
        <f t="shared" si="3"/>
        <v>3.5639999999999996</v>
      </c>
    </row>
    <row r="70" spans="5:8" x14ac:dyDescent="0.25">
      <c r="E70" s="4">
        <v>27</v>
      </c>
      <c r="F70" s="45">
        <v>0</v>
      </c>
      <c r="G70" s="46">
        <f t="shared" si="4"/>
        <v>28820.5</v>
      </c>
      <c r="H70" s="33">
        <f t="shared" si="3"/>
        <v>0</v>
      </c>
    </row>
    <row r="71" spans="5:8" x14ac:dyDescent="0.25">
      <c r="E71" s="4">
        <v>28</v>
      </c>
      <c r="F71" s="45">
        <v>0</v>
      </c>
      <c r="G71" s="46">
        <f t="shared" si="4"/>
        <v>28820.5</v>
      </c>
      <c r="H71" s="33">
        <f t="shared" si="3"/>
        <v>0</v>
      </c>
    </row>
    <row r="72" spans="5:8" x14ac:dyDescent="0.25">
      <c r="E72" s="4">
        <v>29</v>
      </c>
      <c r="F72" s="45">
        <v>0</v>
      </c>
      <c r="G72" s="46">
        <f t="shared" si="4"/>
        <v>28820.5</v>
      </c>
      <c r="H72" s="33">
        <f t="shared" si="3"/>
        <v>0</v>
      </c>
    </row>
    <row r="73" spans="5:8" x14ac:dyDescent="0.25">
      <c r="E73" s="4">
        <v>30</v>
      </c>
      <c r="F73" s="45">
        <v>0</v>
      </c>
      <c r="G73" s="46">
        <f t="shared" si="4"/>
        <v>28820.5</v>
      </c>
      <c r="H73" s="33">
        <f t="shared" si="3"/>
        <v>0</v>
      </c>
    </row>
    <row r="74" spans="5:8" x14ac:dyDescent="0.25">
      <c r="E74" s="4">
        <v>31</v>
      </c>
      <c r="F74" s="45">
        <v>0</v>
      </c>
      <c r="G74" s="46">
        <f t="shared" si="4"/>
        <v>28820.5</v>
      </c>
      <c r="H74" s="33">
        <f t="shared" si="3"/>
        <v>0</v>
      </c>
    </row>
    <row r="75" spans="5:8" x14ac:dyDescent="0.25">
      <c r="E75" s="33"/>
      <c r="H75" s="33"/>
    </row>
  </sheetData>
  <conditionalFormatting sqref="G2:G42">
    <cfRule type="cellIs" dxfId="37" priority="17" operator="lessThan">
      <formula>0</formula>
    </cfRule>
    <cfRule type="cellIs" dxfId="36" priority="18" operator="greaterThan">
      <formula>0</formula>
    </cfRule>
  </conditionalFormatting>
  <conditionalFormatting sqref="F44:F74">
    <cfRule type="cellIs" dxfId="35" priority="11" operator="greaterThan">
      <formula>0</formula>
    </cfRule>
    <cfRule type="cellIs" dxfId="34" priority="12" operator="lessThan">
      <formula>-240.63</formula>
    </cfRule>
    <cfRule type="cellIs" dxfId="33" priority="1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2"/>
  <sheetViews>
    <sheetView topLeftCell="A195" workbookViewId="0">
      <selection activeCell="B195" sqref="B195"/>
    </sheetView>
  </sheetViews>
  <sheetFormatPr defaultRowHeight="15" x14ac:dyDescent="0.25"/>
  <cols>
    <col min="1" max="1" width="10.7109375" bestFit="1" customWidth="1"/>
    <col min="2" max="2" width="34" customWidth="1"/>
    <col min="3" max="9" width="9.140625" style="4"/>
    <col min="10" max="10" width="10.28515625" bestFit="1" customWidth="1"/>
    <col min="12" max="12" width="9.140625" style="4"/>
    <col min="14" max="14" width="27.28515625" style="4" customWidth="1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  <c r="O1" s="21" t="s">
        <v>1479</v>
      </c>
    </row>
    <row r="2" spans="1:15" x14ac:dyDescent="0.25">
      <c r="A2" s="2">
        <v>44653</v>
      </c>
      <c r="B2" s="3" t="s">
        <v>318</v>
      </c>
      <c r="C2" s="12">
        <v>2.78</v>
      </c>
      <c r="D2" s="12">
        <v>3.04</v>
      </c>
      <c r="E2" s="12">
        <v>2.96</v>
      </c>
      <c r="F2" s="12">
        <v>2.91</v>
      </c>
      <c r="G2" s="12">
        <v>2.37</v>
      </c>
      <c r="H2" s="12">
        <v>1.64</v>
      </c>
      <c r="I2" s="12">
        <v>2.0699999999999998</v>
      </c>
      <c r="J2" s="12" t="s">
        <v>15</v>
      </c>
      <c r="K2" s="12"/>
      <c r="L2" s="4" t="s">
        <v>312</v>
      </c>
      <c r="M2" s="4">
        <v>30</v>
      </c>
      <c r="N2" s="3" t="s">
        <v>119</v>
      </c>
      <c r="O2" s="4">
        <v>2.13</v>
      </c>
    </row>
    <row r="3" spans="1:15" x14ac:dyDescent="0.25">
      <c r="A3" s="2">
        <v>44653</v>
      </c>
      <c r="B3" s="3" t="s">
        <v>319</v>
      </c>
      <c r="C3" s="4">
        <v>3.36</v>
      </c>
      <c r="D3" s="4">
        <v>3.03</v>
      </c>
      <c r="E3" s="4">
        <v>2.4700000000000002</v>
      </c>
      <c r="F3" s="4">
        <v>2.5299999999999998</v>
      </c>
      <c r="G3" s="4">
        <v>2.63</v>
      </c>
      <c r="H3" s="4">
        <v>1.52</v>
      </c>
      <c r="I3" s="4">
        <v>2.2999999999999998</v>
      </c>
      <c r="J3" s="12" t="s">
        <v>15</v>
      </c>
      <c r="L3" s="4" t="s">
        <v>19</v>
      </c>
      <c r="M3" s="4">
        <v>21</v>
      </c>
      <c r="N3" s="4" t="s">
        <v>105</v>
      </c>
      <c r="O3" s="4">
        <v>2.42</v>
      </c>
    </row>
    <row r="4" spans="1:15" x14ac:dyDescent="0.25">
      <c r="A4" s="2">
        <v>44653</v>
      </c>
      <c r="B4" s="5" t="s">
        <v>320</v>
      </c>
      <c r="C4" s="4">
        <v>666</v>
      </c>
      <c r="D4" s="4">
        <v>666</v>
      </c>
      <c r="E4" s="4">
        <v>666</v>
      </c>
      <c r="F4" s="4">
        <v>666</v>
      </c>
      <c r="G4" s="4">
        <v>666</v>
      </c>
      <c r="H4" s="4">
        <v>666</v>
      </c>
      <c r="I4" s="4">
        <v>666</v>
      </c>
      <c r="J4" s="12" t="s">
        <v>15</v>
      </c>
      <c r="L4" s="4">
        <v>666</v>
      </c>
      <c r="M4" s="4">
        <v>26</v>
      </c>
      <c r="O4" s="4">
        <v>0</v>
      </c>
    </row>
    <row r="5" spans="1:15" x14ac:dyDescent="0.25">
      <c r="A5" s="2">
        <v>44653</v>
      </c>
      <c r="B5" s="3" t="s">
        <v>321</v>
      </c>
      <c r="C5" s="4">
        <v>3.22</v>
      </c>
      <c r="D5" s="4">
        <v>3.34</v>
      </c>
      <c r="E5" s="4">
        <v>2.4</v>
      </c>
      <c r="F5" s="4">
        <v>3.12</v>
      </c>
      <c r="G5" s="4">
        <v>2.21</v>
      </c>
      <c r="H5" s="4">
        <v>1.72</v>
      </c>
      <c r="I5" s="4">
        <v>1.93</v>
      </c>
      <c r="J5" s="12" t="s">
        <v>15</v>
      </c>
      <c r="L5" s="4" t="s">
        <v>315</v>
      </c>
      <c r="M5" s="4">
        <v>31</v>
      </c>
      <c r="N5" s="4" t="s">
        <v>92</v>
      </c>
      <c r="O5" s="4">
        <v>2.12</v>
      </c>
    </row>
    <row r="6" spans="1:15" x14ac:dyDescent="0.25">
      <c r="A6" s="6">
        <v>44653</v>
      </c>
      <c r="B6" s="4" t="s">
        <v>322</v>
      </c>
      <c r="C6" s="4">
        <v>4.51</v>
      </c>
      <c r="D6" s="4">
        <v>3.78</v>
      </c>
      <c r="E6" s="4">
        <v>1.86</v>
      </c>
      <c r="F6" s="4">
        <v>3.92</v>
      </c>
      <c r="G6" s="4">
        <v>1.86</v>
      </c>
      <c r="H6" s="4">
        <v>2.0499999999999998</v>
      </c>
      <c r="I6" s="4">
        <v>1.64</v>
      </c>
      <c r="J6" s="12" t="s">
        <v>15</v>
      </c>
      <c r="L6" s="4" t="s">
        <v>19</v>
      </c>
      <c r="M6" s="4">
        <v>31</v>
      </c>
      <c r="N6" s="4" t="s">
        <v>54</v>
      </c>
      <c r="O6" s="4">
        <v>2.7</v>
      </c>
    </row>
    <row r="7" spans="1:15" x14ac:dyDescent="0.25">
      <c r="A7" s="6">
        <v>44653</v>
      </c>
      <c r="B7" s="4" t="s">
        <v>323</v>
      </c>
      <c r="C7" s="4">
        <v>3.81</v>
      </c>
      <c r="D7" s="4">
        <v>3.39</v>
      </c>
      <c r="E7" s="4">
        <v>2.12</v>
      </c>
      <c r="F7" s="4">
        <v>3.25</v>
      </c>
      <c r="G7" s="4">
        <v>2.09</v>
      </c>
      <c r="H7" s="4">
        <v>1.8</v>
      </c>
      <c r="I7" s="4">
        <v>1.85</v>
      </c>
      <c r="J7" s="12" t="s">
        <v>15</v>
      </c>
      <c r="L7" s="4" t="s">
        <v>311</v>
      </c>
      <c r="M7" s="4">
        <v>57</v>
      </c>
      <c r="N7" s="4" t="s">
        <v>119</v>
      </c>
      <c r="O7" s="4">
        <v>2.38</v>
      </c>
    </row>
    <row r="8" spans="1:15" x14ac:dyDescent="0.25">
      <c r="A8" s="6">
        <v>44653</v>
      </c>
      <c r="B8" s="4" t="s">
        <v>324</v>
      </c>
      <c r="C8" s="4">
        <v>2.11</v>
      </c>
      <c r="D8" s="4">
        <v>3.5</v>
      </c>
      <c r="E8" s="4">
        <v>3.73</v>
      </c>
      <c r="F8" s="4">
        <v>3.36</v>
      </c>
      <c r="G8" s="4">
        <v>2.02</v>
      </c>
      <c r="H8" s="4">
        <v>1.88</v>
      </c>
      <c r="I8" s="4">
        <v>1.78</v>
      </c>
      <c r="J8" s="12" t="s">
        <v>15</v>
      </c>
      <c r="L8" s="4" t="s">
        <v>312</v>
      </c>
      <c r="M8" s="4">
        <v>63</v>
      </c>
      <c r="N8" s="4" t="s">
        <v>60</v>
      </c>
      <c r="O8" s="4">
        <v>2.04</v>
      </c>
    </row>
    <row r="9" spans="1:15" x14ac:dyDescent="0.25">
      <c r="A9" s="6">
        <v>44653</v>
      </c>
      <c r="B9" s="4" t="s">
        <v>325</v>
      </c>
      <c r="C9" s="4">
        <v>2.13</v>
      </c>
      <c r="D9" s="4">
        <v>3.5</v>
      </c>
      <c r="E9" s="4">
        <v>3.58</v>
      </c>
      <c r="F9" s="4">
        <v>3.29</v>
      </c>
      <c r="G9" s="4">
        <v>2.06</v>
      </c>
      <c r="H9" s="4">
        <v>1.81</v>
      </c>
      <c r="I9" s="4">
        <v>1.82</v>
      </c>
      <c r="J9" s="12" t="s">
        <v>15</v>
      </c>
      <c r="L9" s="4" t="s">
        <v>19</v>
      </c>
      <c r="M9" s="4">
        <v>12</v>
      </c>
      <c r="N9" s="4" t="s">
        <v>58</v>
      </c>
      <c r="O9" s="4">
        <v>2.63</v>
      </c>
    </row>
    <row r="10" spans="1:15" x14ac:dyDescent="0.25">
      <c r="A10" s="6">
        <v>44653</v>
      </c>
      <c r="B10" s="4" t="s">
        <v>326</v>
      </c>
      <c r="C10" s="4">
        <v>1.93</v>
      </c>
      <c r="D10" s="4">
        <v>3.24</v>
      </c>
      <c r="E10" s="4">
        <v>4.78</v>
      </c>
      <c r="F10" s="4">
        <v>2.38</v>
      </c>
      <c r="G10" s="4">
        <v>2.79</v>
      </c>
      <c r="H10" s="4">
        <v>1.46</v>
      </c>
      <c r="I10" s="4">
        <v>2.46</v>
      </c>
      <c r="J10" s="12" t="s">
        <v>15</v>
      </c>
      <c r="L10" s="4" t="s">
        <v>22</v>
      </c>
      <c r="M10" s="4">
        <v>23</v>
      </c>
      <c r="N10" s="4" t="s">
        <v>66</v>
      </c>
      <c r="O10" s="4">
        <v>1.98</v>
      </c>
    </row>
    <row r="11" spans="1:15" x14ac:dyDescent="0.25">
      <c r="A11" s="6">
        <v>44653</v>
      </c>
      <c r="B11" s="4" t="s">
        <v>327</v>
      </c>
      <c r="C11" s="4">
        <v>2.68</v>
      </c>
      <c r="D11" s="4">
        <v>3.14</v>
      </c>
      <c r="E11" s="4">
        <v>2.94</v>
      </c>
      <c r="F11" s="4">
        <v>3.14</v>
      </c>
      <c r="G11" s="4">
        <v>2.21</v>
      </c>
      <c r="H11" s="4">
        <v>1.7</v>
      </c>
      <c r="I11" s="4">
        <v>1.93</v>
      </c>
      <c r="J11" s="12" t="s">
        <v>15</v>
      </c>
      <c r="L11" s="4" t="s">
        <v>28</v>
      </c>
      <c r="M11" s="4">
        <v>29</v>
      </c>
      <c r="N11" s="4" t="s">
        <v>105</v>
      </c>
      <c r="O11" s="4">
        <v>2.79</v>
      </c>
    </row>
    <row r="12" spans="1:15" x14ac:dyDescent="0.25">
      <c r="A12" s="6">
        <v>44653</v>
      </c>
      <c r="B12" s="4" t="s">
        <v>328</v>
      </c>
      <c r="C12" s="4">
        <v>2.85</v>
      </c>
      <c r="D12" s="4">
        <v>3.12</v>
      </c>
      <c r="E12" s="4">
        <v>2.76</v>
      </c>
      <c r="F12" s="4">
        <v>2.91</v>
      </c>
      <c r="G12" s="4">
        <v>2.34</v>
      </c>
      <c r="H12" s="4">
        <v>1.63</v>
      </c>
      <c r="I12" s="4">
        <v>2.0499999999999998</v>
      </c>
      <c r="J12" s="12" t="s">
        <v>15</v>
      </c>
      <c r="L12" s="4" t="s">
        <v>23</v>
      </c>
      <c r="M12" s="4">
        <v>31</v>
      </c>
      <c r="N12" s="4" t="s">
        <v>114</v>
      </c>
      <c r="O12" s="4">
        <v>0</v>
      </c>
    </row>
    <row r="13" spans="1:15" x14ac:dyDescent="0.25">
      <c r="A13" s="6">
        <v>44653</v>
      </c>
      <c r="B13" s="4" t="s">
        <v>329</v>
      </c>
      <c r="C13" s="4">
        <v>2.35</v>
      </c>
      <c r="D13" s="4">
        <v>3.11</v>
      </c>
      <c r="E13" s="4">
        <v>3.5</v>
      </c>
      <c r="F13" s="4">
        <v>2.93</v>
      </c>
      <c r="G13" s="4">
        <v>2.33</v>
      </c>
      <c r="H13" s="4">
        <v>1.64</v>
      </c>
      <c r="I13" s="4">
        <v>2.04</v>
      </c>
      <c r="J13" s="12" t="s">
        <v>15</v>
      </c>
      <c r="L13" s="4" t="s">
        <v>25</v>
      </c>
      <c r="M13" s="4">
        <v>48</v>
      </c>
      <c r="N13" s="4" t="s">
        <v>98</v>
      </c>
      <c r="O13" s="4">
        <v>0</v>
      </c>
    </row>
    <row r="14" spans="1:15" x14ac:dyDescent="0.25">
      <c r="A14" s="6">
        <v>44653</v>
      </c>
      <c r="B14" s="4" t="s">
        <v>330</v>
      </c>
      <c r="C14" s="4">
        <v>5.49</v>
      </c>
      <c r="D14" s="4">
        <v>4.3499999999999996</v>
      </c>
      <c r="E14" s="4">
        <v>1.61</v>
      </c>
      <c r="F14" s="4">
        <v>4.28</v>
      </c>
      <c r="G14" s="4">
        <v>1.77</v>
      </c>
      <c r="H14" s="4">
        <v>2.13</v>
      </c>
      <c r="I14" s="4">
        <v>1.56</v>
      </c>
      <c r="J14" s="12" t="s">
        <v>15</v>
      </c>
      <c r="L14" s="4" t="s">
        <v>315</v>
      </c>
      <c r="M14" s="4">
        <v>78</v>
      </c>
      <c r="N14" s="4" t="s">
        <v>60</v>
      </c>
      <c r="O14" s="4">
        <v>2.38</v>
      </c>
    </row>
    <row r="15" spans="1:15" x14ac:dyDescent="0.25">
      <c r="A15" s="6">
        <v>44653</v>
      </c>
      <c r="B15" s="4" t="s">
        <v>331</v>
      </c>
      <c r="C15" s="4">
        <v>3.96</v>
      </c>
      <c r="D15" s="4">
        <v>2.9</v>
      </c>
      <c r="E15" s="4">
        <v>2.29</v>
      </c>
      <c r="F15" s="4">
        <v>2.58</v>
      </c>
      <c r="G15" s="4">
        <v>2.66</v>
      </c>
      <c r="H15" s="4">
        <v>1.51</v>
      </c>
      <c r="I15" s="4">
        <v>2.31</v>
      </c>
      <c r="J15" s="12" t="s">
        <v>15</v>
      </c>
      <c r="L15" s="4" t="s">
        <v>23</v>
      </c>
      <c r="M15" s="4">
        <v>35</v>
      </c>
      <c r="N15" s="4" t="s">
        <v>114</v>
      </c>
      <c r="O15" s="4">
        <v>0</v>
      </c>
    </row>
    <row r="16" spans="1:15" x14ac:dyDescent="0.25">
      <c r="A16" s="6">
        <v>44653</v>
      </c>
      <c r="B16" s="4" t="s">
        <v>332</v>
      </c>
      <c r="C16" s="4">
        <v>2.46</v>
      </c>
      <c r="D16" s="4">
        <v>3.53</v>
      </c>
      <c r="E16" s="4">
        <v>2.91</v>
      </c>
      <c r="F16" s="4">
        <v>4.04</v>
      </c>
      <c r="G16" s="4">
        <v>1.77</v>
      </c>
      <c r="H16" s="4">
        <v>2.11</v>
      </c>
      <c r="I16" s="4">
        <v>1.57</v>
      </c>
      <c r="J16" s="12" t="s">
        <v>15</v>
      </c>
      <c r="L16" s="4" t="s">
        <v>28</v>
      </c>
      <c r="M16" s="4">
        <v>28</v>
      </c>
      <c r="N16" s="4" t="s">
        <v>58</v>
      </c>
      <c r="O16" s="4">
        <v>2.64</v>
      </c>
    </row>
    <row r="17" spans="1:15" x14ac:dyDescent="0.25">
      <c r="A17" s="6">
        <v>44653</v>
      </c>
      <c r="B17" s="4" t="s">
        <v>333</v>
      </c>
      <c r="C17" s="4">
        <v>2.6</v>
      </c>
      <c r="D17" s="4">
        <v>2.91</v>
      </c>
      <c r="E17" s="4">
        <v>3.28</v>
      </c>
      <c r="F17" s="4">
        <v>2.42</v>
      </c>
      <c r="G17" s="4">
        <v>2.69</v>
      </c>
      <c r="H17" s="4">
        <v>1.5</v>
      </c>
      <c r="I17" s="4">
        <v>2.36</v>
      </c>
      <c r="J17" s="12" t="s">
        <v>15</v>
      </c>
      <c r="L17" s="4" t="s">
        <v>21</v>
      </c>
      <c r="M17" s="4">
        <v>43</v>
      </c>
      <c r="N17" s="4" t="s">
        <v>114</v>
      </c>
      <c r="O17" s="4">
        <v>0</v>
      </c>
    </row>
    <row r="18" spans="1:15" x14ac:dyDescent="0.25">
      <c r="A18" s="6">
        <v>44653</v>
      </c>
      <c r="B18" s="4" t="s">
        <v>334</v>
      </c>
      <c r="C18" s="4">
        <v>3.47</v>
      </c>
      <c r="D18" s="4">
        <v>3.18</v>
      </c>
      <c r="E18" s="4">
        <v>2.39</v>
      </c>
      <c r="F18" s="4">
        <v>3.03</v>
      </c>
      <c r="G18" s="4">
        <v>2.33</v>
      </c>
      <c r="H18" s="4">
        <v>1.67</v>
      </c>
      <c r="I18" s="4">
        <v>2.09</v>
      </c>
      <c r="J18" s="12" t="s">
        <v>15</v>
      </c>
      <c r="L18" s="4" t="s">
        <v>762</v>
      </c>
      <c r="M18" s="4">
        <v>32</v>
      </c>
      <c r="N18" s="4" t="s">
        <v>50</v>
      </c>
      <c r="O18" s="4">
        <v>2.61</v>
      </c>
    </row>
    <row r="19" spans="1:15" x14ac:dyDescent="0.25">
      <c r="A19" s="6">
        <v>44653</v>
      </c>
      <c r="B19" s="4" t="s">
        <v>335</v>
      </c>
      <c r="C19" s="4">
        <v>2.91</v>
      </c>
      <c r="D19" s="4">
        <v>2.97</v>
      </c>
      <c r="E19" s="4">
        <v>2.84</v>
      </c>
      <c r="F19" s="4">
        <v>2.84</v>
      </c>
      <c r="G19" s="4">
        <v>2.5099999999999998</v>
      </c>
      <c r="H19" s="4">
        <v>1.56</v>
      </c>
      <c r="I19" s="4">
        <v>2.16</v>
      </c>
      <c r="J19" s="12" t="s">
        <v>15</v>
      </c>
      <c r="L19" s="4" t="s">
        <v>21</v>
      </c>
      <c r="M19" s="4">
        <v>38</v>
      </c>
      <c r="N19" s="4" t="s">
        <v>98</v>
      </c>
      <c r="O19" s="4">
        <v>0</v>
      </c>
    </row>
    <row r="20" spans="1:15" x14ac:dyDescent="0.25">
      <c r="A20" s="6">
        <v>44653</v>
      </c>
      <c r="B20" s="4" t="s">
        <v>336</v>
      </c>
      <c r="C20" s="4">
        <v>3.23</v>
      </c>
      <c r="D20" s="4">
        <v>3.14</v>
      </c>
      <c r="E20" s="4">
        <v>2.5</v>
      </c>
      <c r="F20" s="4">
        <v>3.05</v>
      </c>
      <c r="G20" s="4">
        <v>2.2799999999999998</v>
      </c>
      <c r="H20" s="4">
        <v>1.68</v>
      </c>
      <c r="I20" s="4">
        <v>1.99</v>
      </c>
      <c r="J20" s="12" t="s">
        <v>15</v>
      </c>
      <c r="L20" s="4" t="s">
        <v>20</v>
      </c>
      <c r="M20" s="4">
        <v>49</v>
      </c>
      <c r="N20" s="4" t="s">
        <v>92</v>
      </c>
      <c r="O20" s="4">
        <v>2.4700000000000002</v>
      </c>
    </row>
    <row r="21" spans="1:15" x14ac:dyDescent="0.25">
      <c r="A21" s="6">
        <v>44653</v>
      </c>
      <c r="B21" s="4" t="s">
        <v>337</v>
      </c>
      <c r="C21" s="4">
        <v>1.43</v>
      </c>
      <c r="D21" s="4">
        <v>4.5</v>
      </c>
      <c r="E21" s="4">
        <v>8.6300000000000008</v>
      </c>
      <c r="F21" s="4">
        <v>3.73</v>
      </c>
      <c r="G21" s="4">
        <v>1.91</v>
      </c>
      <c r="H21" s="4">
        <v>1.96</v>
      </c>
      <c r="I21" s="4">
        <v>1.67</v>
      </c>
      <c r="J21" s="12" t="s">
        <v>15</v>
      </c>
      <c r="L21" s="4" t="s">
        <v>20</v>
      </c>
      <c r="M21" s="4">
        <v>26</v>
      </c>
      <c r="N21" s="4" t="s">
        <v>76</v>
      </c>
      <c r="O21" s="4">
        <v>2.57</v>
      </c>
    </row>
    <row r="22" spans="1:15" x14ac:dyDescent="0.25">
      <c r="A22" s="6">
        <v>44653</v>
      </c>
      <c r="B22" s="4" t="s">
        <v>338</v>
      </c>
      <c r="C22" s="4">
        <v>2.5299999999999998</v>
      </c>
      <c r="D22" s="4">
        <v>3.06</v>
      </c>
      <c r="E22" s="4">
        <v>3.22</v>
      </c>
      <c r="F22" s="4">
        <v>2.69</v>
      </c>
      <c r="G22" s="4">
        <v>2.46</v>
      </c>
      <c r="H22" s="4">
        <v>1.58</v>
      </c>
      <c r="I22" s="4">
        <v>2.16</v>
      </c>
      <c r="J22" s="12" t="s">
        <v>15</v>
      </c>
      <c r="L22" s="4" t="s">
        <v>23</v>
      </c>
      <c r="M22" s="4">
        <v>60</v>
      </c>
      <c r="N22" s="4" t="s">
        <v>58</v>
      </c>
      <c r="O22" s="4">
        <v>2.4700000000000002</v>
      </c>
    </row>
    <row r="23" spans="1:15" x14ac:dyDescent="0.25">
      <c r="A23" s="6">
        <v>44654</v>
      </c>
      <c r="B23" s="4" t="s">
        <v>339</v>
      </c>
      <c r="C23" s="4">
        <v>4.0199999999999996</v>
      </c>
      <c r="D23" s="4">
        <v>3.37</v>
      </c>
      <c r="E23" s="4">
        <v>2.0699999999999998</v>
      </c>
      <c r="F23" s="4">
        <v>3.13</v>
      </c>
      <c r="G23" s="4">
        <v>2.2000000000000002</v>
      </c>
      <c r="H23" s="4">
        <v>1.72</v>
      </c>
      <c r="I23" s="4">
        <v>1.93</v>
      </c>
      <c r="J23" s="12" t="s">
        <v>15</v>
      </c>
      <c r="L23" s="4" t="s">
        <v>20</v>
      </c>
      <c r="M23" s="4">
        <v>49</v>
      </c>
      <c r="N23" s="4" t="s">
        <v>60</v>
      </c>
      <c r="O23" s="4">
        <v>2.2599999999999998</v>
      </c>
    </row>
    <row r="24" spans="1:15" x14ac:dyDescent="0.25">
      <c r="A24" s="6">
        <v>44654</v>
      </c>
      <c r="B24" s="4" t="s">
        <v>340</v>
      </c>
      <c r="C24" s="4">
        <v>2.63</v>
      </c>
      <c r="D24" s="4">
        <v>1.52</v>
      </c>
      <c r="E24" s="4">
        <v>8.41</v>
      </c>
      <c r="F24" s="4">
        <v>2.25</v>
      </c>
      <c r="G24" s="4">
        <v>2.56</v>
      </c>
      <c r="H24" s="4">
        <v>1.38</v>
      </c>
      <c r="I24" s="4">
        <v>2.2799999999999998</v>
      </c>
      <c r="J24" s="12" t="s">
        <v>15</v>
      </c>
      <c r="L24" s="4" t="s">
        <v>21</v>
      </c>
      <c r="M24" s="4">
        <v>39</v>
      </c>
      <c r="N24" s="4" t="s">
        <v>222</v>
      </c>
      <c r="O24" s="4">
        <v>0</v>
      </c>
    </row>
    <row r="25" spans="1:15" x14ac:dyDescent="0.25">
      <c r="A25" s="6">
        <v>44654</v>
      </c>
      <c r="B25" s="4" t="s">
        <v>341</v>
      </c>
      <c r="C25" s="4">
        <v>1.78</v>
      </c>
      <c r="D25" s="4">
        <v>3.23</v>
      </c>
      <c r="E25" s="4">
        <v>4.16</v>
      </c>
      <c r="F25" s="4">
        <v>404</v>
      </c>
      <c r="G25" s="4">
        <v>2.21</v>
      </c>
      <c r="H25" s="4">
        <v>1.6</v>
      </c>
      <c r="I25" s="4">
        <v>1.96</v>
      </c>
      <c r="J25" s="12" t="s">
        <v>15</v>
      </c>
      <c r="L25" s="4" t="s">
        <v>21</v>
      </c>
      <c r="M25" s="4">
        <v>11</v>
      </c>
      <c r="N25" s="4" t="s">
        <v>222</v>
      </c>
      <c r="O25" s="4">
        <v>0</v>
      </c>
    </row>
    <row r="26" spans="1:15" x14ac:dyDescent="0.25">
      <c r="A26" s="6">
        <v>44654</v>
      </c>
      <c r="B26" s="4" t="s">
        <v>342</v>
      </c>
      <c r="C26" s="4">
        <v>2.74</v>
      </c>
      <c r="D26" s="4">
        <v>3.16</v>
      </c>
      <c r="E26" s="4">
        <v>2.94</v>
      </c>
      <c r="F26" s="4">
        <v>3</v>
      </c>
      <c r="G26" s="4">
        <v>2.2999999999999998</v>
      </c>
      <c r="H26" s="4">
        <v>1.68</v>
      </c>
      <c r="I26" s="4">
        <v>2.02</v>
      </c>
      <c r="J26" s="12" t="s">
        <v>15</v>
      </c>
      <c r="L26" s="4" t="s">
        <v>26</v>
      </c>
      <c r="M26" s="4">
        <v>54</v>
      </c>
      <c r="N26" s="4" t="s">
        <v>50</v>
      </c>
      <c r="O26" s="4">
        <v>2.2200000000000002</v>
      </c>
    </row>
    <row r="27" spans="1:15" x14ac:dyDescent="0.25">
      <c r="A27" s="6">
        <v>44654</v>
      </c>
      <c r="B27" s="4" t="s">
        <v>343</v>
      </c>
      <c r="C27" s="4">
        <v>2.9</v>
      </c>
      <c r="D27" s="4">
        <v>3.14</v>
      </c>
      <c r="E27" s="4">
        <v>2.75</v>
      </c>
      <c r="F27" s="4">
        <v>2.95</v>
      </c>
      <c r="G27" s="4">
        <v>2.42</v>
      </c>
      <c r="H27" s="4">
        <v>1.61</v>
      </c>
      <c r="I27" s="4">
        <v>2.1</v>
      </c>
      <c r="J27" s="12" t="s">
        <v>15</v>
      </c>
      <c r="L27" s="4" t="s">
        <v>21</v>
      </c>
      <c r="M27" s="4">
        <v>37</v>
      </c>
      <c r="N27" s="4" t="s">
        <v>102</v>
      </c>
      <c r="O27" s="4">
        <v>2.2999999999999998</v>
      </c>
    </row>
    <row r="28" spans="1:15" x14ac:dyDescent="0.25">
      <c r="A28" s="6">
        <v>44654</v>
      </c>
      <c r="B28" s="4" t="s">
        <v>344</v>
      </c>
      <c r="C28" s="4">
        <v>606</v>
      </c>
      <c r="D28" s="4">
        <v>606</v>
      </c>
      <c r="E28" s="4">
        <v>606</v>
      </c>
      <c r="F28" s="4">
        <v>606</v>
      </c>
      <c r="G28" s="4">
        <v>606</v>
      </c>
      <c r="H28" s="4">
        <v>606</v>
      </c>
      <c r="I28" s="4">
        <v>606</v>
      </c>
      <c r="J28" s="12" t="s">
        <v>15</v>
      </c>
      <c r="L28" s="4">
        <v>606</v>
      </c>
      <c r="M28" s="4">
        <v>23</v>
      </c>
      <c r="O28" s="4">
        <v>0</v>
      </c>
    </row>
    <row r="29" spans="1:15" x14ac:dyDescent="0.25">
      <c r="A29" s="6">
        <v>44654</v>
      </c>
      <c r="B29" s="4" t="s">
        <v>768</v>
      </c>
      <c r="C29" s="4">
        <v>606</v>
      </c>
      <c r="D29" s="4">
        <v>606</v>
      </c>
      <c r="E29" s="4">
        <v>606</v>
      </c>
      <c r="F29" s="4">
        <v>606</v>
      </c>
      <c r="G29" s="4">
        <v>606</v>
      </c>
      <c r="H29" s="4">
        <v>606</v>
      </c>
      <c r="I29" s="4">
        <v>606</v>
      </c>
      <c r="J29" s="12" t="s">
        <v>15</v>
      </c>
      <c r="L29" s="4">
        <v>606</v>
      </c>
      <c r="M29" s="4">
        <v>34</v>
      </c>
      <c r="O29" s="4">
        <v>0</v>
      </c>
    </row>
    <row r="30" spans="1:15" x14ac:dyDescent="0.25">
      <c r="A30" s="6">
        <v>44654</v>
      </c>
      <c r="B30" s="4" t="s">
        <v>345</v>
      </c>
      <c r="C30" s="4">
        <v>606</v>
      </c>
      <c r="D30" s="4">
        <v>606</v>
      </c>
      <c r="E30" s="4">
        <v>606</v>
      </c>
      <c r="F30" s="4">
        <v>606</v>
      </c>
      <c r="G30" s="4">
        <v>606</v>
      </c>
      <c r="H30" s="4">
        <v>606</v>
      </c>
      <c r="I30" s="4">
        <v>606</v>
      </c>
      <c r="J30" s="12" t="s">
        <v>15</v>
      </c>
      <c r="L30" s="4">
        <v>606</v>
      </c>
      <c r="M30" s="4">
        <v>32</v>
      </c>
      <c r="O30" s="4">
        <v>0</v>
      </c>
    </row>
    <row r="31" spans="1:15" x14ac:dyDescent="0.25">
      <c r="A31" s="6">
        <v>44654</v>
      </c>
      <c r="B31" s="4" t="s">
        <v>346</v>
      </c>
      <c r="C31" s="4">
        <v>2.9</v>
      </c>
      <c r="D31" s="4">
        <v>2.85</v>
      </c>
      <c r="E31" s="4">
        <v>2.4</v>
      </c>
      <c r="F31" s="4">
        <v>2.52</v>
      </c>
      <c r="G31" s="4">
        <v>2.37</v>
      </c>
      <c r="H31" s="4">
        <v>1.5</v>
      </c>
      <c r="I31" s="4">
        <v>2.1</v>
      </c>
      <c r="J31" s="12" t="s">
        <v>15</v>
      </c>
      <c r="L31" s="4" t="s">
        <v>28</v>
      </c>
      <c r="M31" s="4">
        <v>18</v>
      </c>
      <c r="N31" s="4" t="s">
        <v>222</v>
      </c>
      <c r="O31" s="4">
        <v>0</v>
      </c>
    </row>
    <row r="32" spans="1:15" x14ac:dyDescent="0.25">
      <c r="A32" s="6">
        <v>44654</v>
      </c>
      <c r="B32" s="4" t="s">
        <v>347</v>
      </c>
      <c r="C32" s="4">
        <v>606</v>
      </c>
      <c r="D32" s="4">
        <v>606</v>
      </c>
      <c r="E32" s="4">
        <v>606</v>
      </c>
      <c r="F32" s="4">
        <v>606</v>
      </c>
      <c r="G32" s="4">
        <v>606</v>
      </c>
      <c r="H32" s="4">
        <v>606</v>
      </c>
      <c r="I32" s="4">
        <v>606</v>
      </c>
      <c r="J32" s="12" t="s">
        <v>15</v>
      </c>
      <c r="L32" s="4">
        <v>606</v>
      </c>
      <c r="M32" s="4">
        <v>70</v>
      </c>
      <c r="O32" s="4">
        <v>0</v>
      </c>
    </row>
    <row r="33" spans="1:15" x14ac:dyDescent="0.25">
      <c r="A33" s="6">
        <v>44654</v>
      </c>
      <c r="B33" s="4" t="s">
        <v>348</v>
      </c>
      <c r="C33" s="4">
        <v>2.68</v>
      </c>
      <c r="D33" s="4">
        <v>3.07</v>
      </c>
      <c r="E33" s="4">
        <v>2.42</v>
      </c>
      <c r="F33" s="4">
        <v>404</v>
      </c>
      <c r="G33" s="4">
        <v>2</v>
      </c>
      <c r="H33" s="4">
        <v>1.72</v>
      </c>
      <c r="I33" s="4">
        <v>1.78</v>
      </c>
      <c r="J33" s="12" t="s">
        <v>15</v>
      </c>
      <c r="L33" s="4" t="s">
        <v>311</v>
      </c>
      <c r="M33" s="4">
        <v>39</v>
      </c>
      <c r="N33" s="4" t="s">
        <v>222</v>
      </c>
      <c r="O33" s="4">
        <v>0</v>
      </c>
    </row>
    <row r="34" spans="1:15" x14ac:dyDescent="0.25">
      <c r="A34" s="6">
        <v>44654</v>
      </c>
      <c r="B34" s="4" t="s">
        <v>349</v>
      </c>
      <c r="C34" s="4">
        <v>404</v>
      </c>
      <c r="D34" s="4">
        <v>404</v>
      </c>
      <c r="E34" s="4">
        <v>404</v>
      </c>
      <c r="F34" s="4">
        <v>404</v>
      </c>
      <c r="G34" s="4">
        <v>404</v>
      </c>
      <c r="H34" s="4">
        <v>404</v>
      </c>
      <c r="I34" s="4">
        <v>404</v>
      </c>
      <c r="J34" s="12" t="s">
        <v>15</v>
      </c>
      <c r="L34" s="4">
        <v>404</v>
      </c>
      <c r="M34" s="4">
        <v>13</v>
      </c>
      <c r="N34" s="4" t="s">
        <v>222</v>
      </c>
      <c r="O34" s="4">
        <v>0</v>
      </c>
    </row>
    <row r="35" spans="1:15" x14ac:dyDescent="0.25">
      <c r="A35" s="6">
        <v>44654</v>
      </c>
      <c r="B35" s="4" t="s">
        <v>350</v>
      </c>
      <c r="C35" s="4">
        <v>7.88</v>
      </c>
      <c r="D35" s="4">
        <v>4.2</v>
      </c>
      <c r="E35" s="4">
        <v>1.52</v>
      </c>
      <c r="F35" s="4">
        <v>3.51</v>
      </c>
      <c r="G35" s="4">
        <v>2.04</v>
      </c>
      <c r="H35" s="4">
        <v>1.87</v>
      </c>
      <c r="I35" s="4">
        <v>1.78</v>
      </c>
      <c r="J35" s="12" t="s">
        <v>15</v>
      </c>
      <c r="L35" s="4" t="s">
        <v>19</v>
      </c>
      <c r="M35" s="4">
        <v>37</v>
      </c>
      <c r="N35" s="4" t="s">
        <v>52</v>
      </c>
      <c r="O35" s="4">
        <v>2.54</v>
      </c>
    </row>
    <row r="36" spans="1:15" x14ac:dyDescent="0.25">
      <c r="A36" s="6">
        <v>44654</v>
      </c>
      <c r="B36" s="4" t="s">
        <v>351</v>
      </c>
      <c r="C36" s="4">
        <v>606</v>
      </c>
      <c r="D36" s="4">
        <v>606</v>
      </c>
      <c r="E36" s="4">
        <v>606</v>
      </c>
      <c r="F36" s="4">
        <v>606</v>
      </c>
      <c r="G36" s="4">
        <v>606</v>
      </c>
      <c r="H36" s="4">
        <v>606</v>
      </c>
      <c r="I36" s="4">
        <v>606</v>
      </c>
      <c r="J36" s="12" t="s">
        <v>15</v>
      </c>
      <c r="L36" s="4">
        <v>606</v>
      </c>
      <c r="M36" s="4">
        <v>59</v>
      </c>
      <c r="O36" s="4">
        <v>0</v>
      </c>
    </row>
    <row r="37" spans="1:15" x14ac:dyDescent="0.25">
      <c r="A37" s="6">
        <v>44654</v>
      </c>
      <c r="B37" s="4" t="s">
        <v>352</v>
      </c>
      <c r="C37" s="4">
        <v>1.4</v>
      </c>
      <c r="D37" s="4">
        <v>4</v>
      </c>
      <c r="E37" s="4">
        <v>6.78</v>
      </c>
      <c r="F37" s="4">
        <v>404</v>
      </c>
      <c r="G37" s="4">
        <v>1.99</v>
      </c>
      <c r="H37" s="4">
        <v>1.74</v>
      </c>
      <c r="I37" s="4">
        <v>1.8</v>
      </c>
      <c r="J37" s="12" t="s">
        <v>15</v>
      </c>
      <c r="L37" s="4" t="s">
        <v>24</v>
      </c>
      <c r="M37" s="4">
        <v>18</v>
      </c>
      <c r="N37" s="4" t="s">
        <v>222</v>
      </c>
      <c r="O37" s="4">
        <v>0</v>
      </c>
    </row>
    <row r="38" spans="1:15" x14ac:dyDescent="0.25">
      <c r="A38" s="6">
        <v>44654</v>
      </c>
      <c r="B38" s="4" t="s">
        <v>353</v>
      </c>
      <c r="C38" s="4">
        <v>606</v>
      </c>
      <c r="D38" s="4">
        <v>606</v>
      </c>
      <c r="E38" s="4">
        <v>606</v>
      </c>
      <c r="F38" s="4">
        <v>606</v>
      </c>
      <c r="G38" s="4">
        <v>606</v>
      </c>
      <c r="H38" s="4">
        <v>606</v>
      </c>
      <c r="I38" s="4">
        <v>606</v>
      </c>
      <c r="J38" s="12" t="s">
        <v>15</v>
      </c>
      <c r="L38" s="4">
        <v>606</v>
      </c>
      <c r="M38" s="4">
        <v>43</v>
      </c>
      <c r="O38" s="4">
        <v>0</v>
      </c>
    </row>
    <row r="39" spans="1:15" x14ac:dyDescent="0.25">
      <c r="A39" s="6">
        <v>44654</v>
      </c>
      <c r="B39" s="4" t="s">
        <v>354</v>
      </c>
      <c r="C39" s="4">
        <v>3.25</v>
      </c>
      <c r="D39" s="4">
        <v>3.1</v>
      </c>
      <c r="E39" s="4">
        <v>2.48</v>
      </c>
      <c r="F39" s="4">
        <v>2.64</v>
      </c>
      <c r="G39" s="4">
        <v>2.52</v>
      </c>
      <c r="H39" s="4">
        <v>1.56</v>
      </c>
      <c r="I39" s="4">
        <v>2.21</v>
      </c>
      <c r="J39" s="12" t="s">
        <v>15</v>
      </c>
      <c r="L39" s="4" t="s">
        <v>19</v>
      </c>
      <c r="M39" s="4">
        <v>44</v>
      </c>
      <c r="N39" s="4" t="s">
        <v>16</v>
      </c>
      <c r="O39" s="4">
        <v>2</v>
      </c>
    </row>
    <row r="40" spans="1:15" x14ac:dyDescent="0.25">
      <c r="A40" s="6">
        <v>44654</v>
      </c>
      <c r="B40" s="4" t="s">
        <v>355</v>
      </c>
      <c r="C40" s="4">
        <v>3.58</v>
      </c>
      <c r="D40" s="4">
        <v>2.8</v>
      </c>
      <c r="E40" s="4">
        <v>2.5299999999999998</v>
      </c>
      <c r="F40" s="4">
        <v>2.08</v>
      </c>
      <c r="G40" s="4">
        <v>3.31</v>
      </c>
      <c r="H40" s="4">
        <v>1.35</v>
      </c>
      <c r="I40" s="4">
        <v>2.93</v>
      </c>
      <c r="J40" s="12" t="s">
        <v>15</v>
      </c>
      <c r="L40" s="4" t="s">
        <v>23</v>
      </c>
      <c r="M40" s="4">
        <v>49</v>
      </c>
      <c r="N40" s="4" t="s">
        <v>16</v>
      </c>
      <c r="O40" s="4">
        <v>1.63</v>
      </c>
    </row>
    <row r="41" spans="1:15" x14ac:dyDescent="0.25">
      <c r="A41" s="6">
        <v>44654</v>
      </c>
      <c r="B41" s="4" t="s">
        <v>356</v>
      </c>
      <c r="C41" s="4">
        <v>2.7</v>
      </c>
      <c r="D41" s="4">
        <v>2.95</v>
      </c>
      <c r="E41" s="4">
        <v>3.2</v>
      </c>
      <c r="F41" s="4">
        <v>2.4700000000000002</v>
      </c>
      <c r="G41" s="4">
        <v>2.84</v>
      </c>
      <c r="H41" s="4">
        <v>1.48</v>
      </c>
      <c r="I41" s="4">
        <v>2.4700000000000002</v>
      </c>
      <c r="J41" s="12" t="s">
        <v>15</v>
      </c>
      <c r="L41" s="4" t="s">
        <v>20</v>
      </c>
      <c r="M41" s="4">
        <v>31</v>
      </c>
      <c r="N41" s="4" t="s">
        <v>50</v>
      </c>
      <c r="O41" s="4">
        <v>2.0299999999999998</v>
      </c>
    </row>
    <row r="42" spans="1:15" x14ac:dyDescent="0.25">
      <c r="A42" s="6">
        <v>44654</v>
      </c>
      <c r="B42" s="4" t="s">
        <v>533</v>
      </c>
      <c r="C42" s="4">
        <v>2.12</v>
      </c>
      <c r="D42" s="4">
        <v>3.24</v>
      </c>
      <c r="E42" s="4">
        <v>4.1399999999999997</v>
      </c>
      <c r="F42" s="4">
        <v>2.82</v>
      </c>
      <c r="G42" s="4">
        <v>2.4500000000000002</v>
      </c>
      <c r="H42" s="4">
        <v>1.61</v>
      </c>
      <c r="I42" s="4">
        <v>2.13</v>
      </c>
      <c r="J42" s="12" t="s">
        <v>15</v>
      </c>
      <c r="L42" s="4" t="s">
        <v>29</v>
      </c>
      <c r="M42" s="4">
        <v>18</v>
      </c>
      <c r="N42" s="4" t="s">
        <v>85</v>
      </c>
      <c r="O42" s="4">
        <v>2.72</v>
      </c>
    </row>
    <row r="43" spans="1:15" x14ac:dyDescent="0.25">
      <c r="A43" s="6">
        <v>44655</v>
      </c>
      <c r="B43" s="4" t="s">
        <v>357</v>
      </c>
      <c r="C43" s="4">
        <v>3.73</v>
      </c>
      <c r="D43" s="4">
        <v>2.83</v>
      </c>
      <c r="E43" s="4">
        <v>2.42</v>
      </c>
      <c r="F43" s="4">
        <v>2.2000000000000002</v>
      </c>
      <c r="G43" s="4">
        <v>3.1</v>
      </c>
      <c r="H43" s="4">
        <v>1.38</v>
      </c>
      <c r="I43" s="4">
        <v>2.73</v>
      </c>
      <c r="J43" s="12" t="s">
        <v>15</v>
      </c>
      <c r="L43" s="4" t="s">
        <v>23</v>
      </c>
      <c r="M43" s="4">
        <v>60</v>
      </c>
      <c r="N43" s="4" t="s">
        <v>98</v>
      </c>
      <c r="O43" s="4">
        <v>0</v>
      </c>
    </row>
    <row r="44" spans="1:15" x14ac:dyDescent="0.25">
      <c r="A44" s="6">
        <v>44656</v>
      </c>
      <c r="B44" s="4" t="s">
        <v>359</v>
      </c>
      <c r="C44" s="4">
        <v>2.4300000000000002</v>
      </c>
      <c r="D44" s="4">
        <v>3.33</v>
      </c>
      <c r="E44" s="4">
        <v>3.13</v>
      </c>
      <c r="F44" s="4">
        <v>3.21</v>
      </c>
      <c r="G44" s="4">
        <v>2.13</v>
      </c>
      <c r="H44" s="4">
        <v>1.76</v>
      </c>
      <c r="I44" s="4">
        <v>1.87</v>
      </c>
      <c r="J44" s="12" t="s">
        <v>15</v>
      </c>
      <c r="L44" s="4" t="s">
        <v>21</v>
      </c>
      <c r="M44" s="4">
        <v>48</v>
      </c>
      <c r="N44" s="4" t="s">
        <v>76</v>
      </c>
      <c r="O44" s="4">
        <v>2.5</v>
      </c>
    </row>
    <row r="45" spans="1:15" x14ac:dyDescent="0.25">
      <c r="A45" s="6">
        <v>44656</v>
      </c>
      <c r="B45" s="4" t="s">
        <v>358</v>
      </c>
      <c r="C45" s="4">
        <v>4.8099999999999996</v>
      </c>
      <c r="D45" s="4">
        <v>3.82</v>
      </c>
      <c r="E45" s="4">
        <v>1.76</v>
      </c>
      <c r="F45" s="4">
        <v>3.62</v>
      </c>
      <c r="G45" s="4">
        <v>1.94</v>
      </c>
      <c r="H45" s="4">
        <v>1.93</v>
      </c>
      <c r="I45" s="4">
        <v>1.7</v>
      </c>
      <c r="J45" s="12" t="s">
        <v>15</v>
      </c>
      <c r="L45" s="4" t="s">
        <v>315</v>
      </c>
      <c r="M45" s="4">
        <v>29</v>
      </c>
      <c r="N45" s="4" t="s">
        <v>66</v>
      </c>
      <c r="O45" s="4">
        <v>2.42</v>
      </c>
    </row>
    <row r="46" spans="1:15" x14ac:dyDescent="0.25">
      <c r="A46" s="6">
        <v>44656</v>
      </c>
      <c r="B46" s="4" t="s">
        <v>534</v>
      </c>
      <c r="C46" s="4">
        <v>2.08</v>
      </c>
      <c r="D46" s="4">
        <v>3.23</v>
      </c>
      <c r="E46" s="4">
        <v>4.09</v>
      </c>
      <c r="F46" s="4">
        <v>3.12</v>
      </c>
      <c r="G46" s="4">
        <v>2.21</v>
      </c>
      <c r="H46" s="4">
        <v>1.71</v>
      </c>
      <c r="I46" s="4">
        <v>1.93</v>
      </c>
      <c r="J46" s="12" t="s">
        <v>15</v>
      </c>
      <c r="L46" s="4" t="s">
        <v>20</v>
      </c>
      <c r="M46" s="4">
        <v>31</v>
      </c>
      <c r="N46" s="4" t="s">
        <v>58</v>
      </c>
      <c r="O46" s="4">
        <v>2.3199999999999998</v>
      </c>
    </row>
    <row r="47" spans="1:15" x14ac:dyDescent="0.25">
      <c r="A47" s="6">
        <v>44656</v>
      </c>
      <c r="B47" s="4" t="s">
        <v>360</v>
      </c>
      <c r="C47" s="4">
        <v>2.13</v>
      </c>
      <c r="D47" s="4">
        <v>3.26</v>
      </c>
      <c r="E47" s="4">
        <v>3.98</v>
      </c>
      <c r="F47" s="4">
        <v>2.86</v>
      </c>
      <c r="G47" s="4">
        <v>2.46</v>
      </c>
      <c r="H47" s="4">
        <v>1.61</v>
      </c>
      <c r="I47" s="4">
        <v>2.11</v>
      </c>
      <c r="J47" s="12" t="s">
        <v>15</v>
      </c>
      <c r="L47" s="4" t="s">
        <v>28</v>
      </c>
      <c r="M47" s="4">
        <v>54</v>
      </c>
      <c r="N47" s="4" t="s">
        <v>60</v>
      </c>
      <c r="O47" s="4">
        <v>2.2999999999999998</v>
      </c>
    </row>
    <row r="48" spans="1:15" x14ac:dyDescent="0.25">
      <c r="A48" s="6">
        <v>44656</v>
      </c>
      <c r="B48" s="4" t="s">
        <v>361</v>
      </c>
      <c r="C48" s="4">
        <v>4.72</v>
      </c>
      <c r="D48" s="4">
        <v>3.63</v>
      </c>
      <c r="E48" s="4">
        <v>1.85</v>
      </c>
      <c r="F48" s="4">
        <v>3.59</v>
      </c>
      <c r="G48" s="4">
        <v>1.97</v>
      </c>
      <c r="H48" s="4">
        <v>1.92</v>
      </c>
      <c r="I48" s="4">
        <v>1.72</v>
      </c>
      <c r="J48" s="12" t="s">
        <v>15</v>
      </c>
      <c r="L48" s="4" t="s">
        <v>22</v>
      </c>
      <c r="M48" s="4">
        <v>54</v>
      </c>
      <c r="N48" s="4" t="s">
        <v>119</v>
      </c>
      <c r="O48" s="4">
        <v>2.5</v>
      </c>
    </row>
    <row r="49" spans="1:15" x14ac:dyDescent="0.25">
      <c r="A49" s="6">
        <v>44656</v>
      </c>
      <c r="B49" s="4" t="s">
        <v>362</v>
      </c>
      <c r="C49" s="4">
        <v>2.16</v>
      </c>
      <c r="D49" s="4">
        <v>3.28</v>
      </c>
      <c r="E49" s="4">
        <v>3.85</v>
      </c>
      <c r="F49" s="4">
        <v>2.79</v>
      </c>
      <c r="G49" s="4">
        <v>2.4</v>
      </c>
      <c r="H49" s="4">
        <v>1.62</v>
      </c>
      <c r="I49" s="4">
        <v>2.1</v>
      </c>
      <c r="J49" s="12" t="s">
        <v>15</v>
      </c>
      <c r="L49" s="4" t="s">
        <v>20</v>
      </c>
      <c r="M49" s="4">
        <v>31</v>
      </c>
      <c r="N49" s="4" t="s">
        <v>92</v>
      </c>
      <c r="O49" s="4">
        <v>2.4900000000000002</v>
      </c>
    </row>
    <row r="50" spans="1:15" x14ac:dyDescent="0.25">
      <c r="A50" s="6">
        <v>44656</v>
      </c>
      <c r="B50" s="4" t="s">
        <v>363</v>
      </c>
      <c r="C50" s="4">
        <v>3.74</v>
      </c>
      <c r="D50" s="4">
        <v>3.33</v>
      </c>
      <c r="E50" s="4">
        <v>2.17</v>
      </c>
      <c r="F50" s="4">
        <v>3.07</v>
      </c>
      <c r="G50" s="4">
        <v>2.19</v>
      </c>
      <c r="H50" s="4">
        <v>1.73</v>
      </c>
      <c r="I50" s="4">
        <v>1.93</v>
      </c>
      <c r="J50" s="12" t="s">
        <v>15</v>
      </c>
      <c r="L50" s="4" t="s">
        <v>27</v>
      </c>
      <c r="M50" s="4">
        <v>43</v>
      </c>
      <c r="N50" s="4" t="s">
        <v>119</v>
      </c>
      <c r="O50" s="4">
        <v>2.1</v>
      </c>
    </row>
    <row r="51" spans="1:15" x14ac:dyDescent="0.25">
      <c r="A51" s="6">
        <v>44656</v>
      </c>
      <c r="B51" s="4" t="s">
        <v>364</v>
      </c>
      <c r="C51" s="4">
        <v>3.52</v>
      </c>
      <c r="D51" s="4">
        <v>3.26</v>
      </c>
      <c r="E51" s="4">
        <v>2.2799999999999998</v>
      </c>
      <c r="F51" s="4">
        <v>2.77</v>
      </c>
      <c r="G51" s="4">
        <v>2.46</v>
      </c>
      <c r="H51" s="4">
        <v>1.6</v>
      </c>
      <c r="I51" s="4">
        <v>2.14</v>
      </c>
      <c r="J51" s="12" t="s">
        <v>15</v>
      </c>
      <c r="L51" s="4" t="s">
        <v>28</v>
      </c>
      <c r="M51" s="4">
        <v>31</v>
      </c>
      <c r="N51" s="37" t="s">
        <v>535</v>
      </c>
      <c r="O51" s="4">
        <v>0</v>
      </c>
    </row>
    <row r="52" spans="1:15" x14ac:dyDescent="0.25">
      <c r="A52" s="6">
        <v>44656</v>
      </c>
      <c r="B52" s="4" t="s">
        <v>365</v>
      </c>
      <c r="C52" s="4">
        <v>3.49</v>
      </c>
      <c r="D52" s="4">
        <v>3.34</v>
      </c>
      <c r="E52" s="4">
        <v>2.2599999999999998</v>
      </c>
      <c r="F52" s="4">
        <v>3.71</v>
      </c>
      <c r="G52" s="4">
        <v>1.93</v>
      </c>
      <c r="H52" s="4">
        <v>1.95</v>
      </c>
      <c r="I52" s="4">
        <v>1.69</v>
      </c>
      <c r="J52" s="12" t="s">
        <v>15</v>
      </c>
      <c r="L52" s="4" t="s">
        <v>315</v>
      </c>
      <c r="M52" s="4">
        <v>41</v>
      </c>
      <c r="N52" s="4" t="s">
        <v>119</v>
      </c>
      <c r="O52" s="4">
        <v>2.29</v>
      </c>
    </row>
    <row r="53" spans="1:15" x14ac:dyDescent="0.25">
      <c r="A53" s="6">
        <v>44657</v>
      </c>
      <c r="B53" s="4" t="s">
        <v>366</v>
      </c>
      <c r="C53" s="4">
        <v>2.59</v>
      </c>
      <c r="D53" s="4">
        <v>3.38</v>
      </c>
      <c r="E53" s="4">
        <v>2.89</v>
      </c>
      <c r="F53" s="4">
        <v>3.51</v>
      </c>
      <c r="G53" s="4">
        <v>2.0099999999999998</v>
      </c>
      <c r="H53" s="4">
        <v>1.88</v>
      </c>
      <c r="I53" s="4">
        <v>1.76</v>
      </c>
      <c r="J53" s="12" t="s">
        <v>15</v>
      </c>
      <c r="L53" s="4" t="s">
        <v>22</v>
      </c>
      <c r="M53" s="4">
        <v>43</v>
      </c>
      <c r="N53" s="37" t="s">
        <v>265</v>
      </c>
      <c r="O53" s="4">
        <v>0</v>
      </c>
    </row>
    <row r="54" spans="1:15" x14ac:dyDescent="0.25">
      <c r="A54" s="6">
        <v>44657</v>
      </c>
      <c r="B54" s="4" t="s">
        <v>367</v>
      </c>
      <c r="C54" s="4">
        <v>3.06</v>
      </c>
      <c r="D54" s="4">
        <v>3.32</v>
      </c>
      <c r="E54" s="4">
        <v>2.5099999999999998</v>
      </c>
      <c r="F54" s="4">
        <v>3.18</v>
      </c>
      <c r="G54" s="4">
        <v>2.2000000000000002</v>
      </c>
      <c r="H54" s="4">
        <v>1.73</v>
      </c>
      <c r="I54" s="4">
        <v>1.93</v>
      </c>
      <c r="J54" s="12" t="s">
        <v>15</v>
      </c>
      <c r="L54" s="4" t="s">
        <v>314</v>
      </c>
      <c r="M54" s="4">
        <v>17</v>
      </c>
      <c r="N54" s="37" t="s">
        <v>265</v>
      </c>
      <c r="O54" s="4">
        <v>0</v>
      </c>
    </row>
    <row r="55" spans="1:15" x14ac:dyDescent="0.25">
      <c r="A55" s="6">
        <v>44657</v>
      </c>
      <c r="B55" s="4" t="s">
        <v>368</v>
      </c>
      <c r="C55" s="4">
        <v>3.11</v>
      </c>
      <c r="D55" s="4">
        <v>2.95</v>
      </c>
      <c r="E55" s="4">
        <v>2.73</v>
      </c>
      <c r="F55" s="4">
        <v>2.41</v>
      </c>
      <c r="G55" s="4">
        <v>2.81</v>
      </c>
      <c r="H55" s="4">
        <v>1.47</v>
      </c>
      <c r="I55" s="4">
        <v>2.46</v>
      </c>
      <c r="J55" s="12" t="s">
        <v>15</v>
      </c>
      <c r="L55" s="4" t="s">
        <v>27</v>
      </c>
      <c r="M55" s="4">
        <v>45</v>
      </c>
      <c r="N55" s="37" t="s">
        <v>536</v>
      </c>
      <c r="O55" s="4">
        <v>0</v>
      </c>
    </row>
    <row r="56" spans="1:15" x14ac:dyDescent="0.25">
      <c r="A56" s="6">
        <v>44657</v>
      </c>
      <c r="B56" s="4" t="s">
        <v>369</v>
      </c>
      <c r="C56" s="4">
        <v>2.2799999999999998</v>
      </c>
      <c r="D56" s="4">
        <v>3.15</v>
      </c>
      <c r="E56" s="4">
        <v>3.68</v>
      </c>
      <c r="F56" s="4">
        <v>2.82</v>
      </c>
      <c r="G56" s="4">
        <v>2.4</v>
      </c>
      <c r="H56" s="4">
        <v>1.62</v>
      </c>
      <c r="I56" s="4">
        <v>2.1</v>
      </c>
      <c r="J56" s="12" t="s">
        <v>15</v>
      </c>
      <c r="L56" s="4" t="s">
        <v>312</v>
      </c>
      <c r="M56" s="4">
        <v>41</v>
      </c>
      <c r="N56" s="37" t="s">
        <v>536</v>
      </c>
      <c r="O56" s="4">
        <v>0</v>
      </c>
    </row>
    <row r="57" spans="1:15" x14ac:dyDescent="0.25">
      <c r="A57" s="6">
        <v>44659</v>
      </c>
      <c r="B57" s="4" t="s">
        <v>370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2" t="s">
        <v>15</v>
      </c>
      <c r="L57" s="4">
        <v>606</v>
      </c>
      <c r="M57" s="4">
        <v>47</v>
      </c>
      <c r="O57" s="4">
        <v>0</v>
      </c>
    </row>
    <row r="58" spans="1:15" x14ac:dyDescent="0.25">
      <c r="A58" s="6">
        <v>44659</v>
      </c>
      <c r="B58" s="4" t="s">
        <v>372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2" t="s">
        <v>15</v>
      </c>
      <c r="L58" s="4">
        <v>606</v>
      </c>
      <c r="M58" s="4">
        <v>49</v>
      </c>
      <c r="O58" s="4">
        <v>0</v>
      </c>
    </row>
    <row r="59" spans="1:15" x14ac:dyDescent="0.25">
      <c r="A59" s="6">
        <v>44659</v>
      </c>
      <c r="B59" s="4" t="s">
        <v>373</v>
      </c>
      <c r="C59" s="4">
        <v>2.16</v>
      </c>
      <c r="D59" s="4">
        <v>3.21</v>
      </c>
      <c r="E59" s="4">
        <v>4.03</v>
      </c>
      <c r="F59" s="4">
        <v>3.05</v>
      </c>
      <c r="G59" s="4">
        <v>2.31</v>
      </c>
      <c r="H59" s="4">
        <v>1.68</v>
      </c>
      <c r="I59" s="4">
        <v>2.0099999999999998</v>
      </c>
      <c r="J59" s="12" t="s">
        <v>15</v>
      </c>
      <c r="L59" s="4" t="s">
        <v>763</v>
      </c>
      <c r="M59" s="4">
        <v>41</v>
      </c>
      <c r="N59" s="4" t="s">
        <v>52</v>
      </c>
      <c r="O59" s="4">
        <v>2.15</v>
      </c>
    </row>
    <row r="60" spans="1:15" x14ac:dyDescent="0.25">
      <c r="A60" s="6">
        <v>44660</v>
      </c>
      <c r="B60" s="4" t="s">
        <v>374</v>
      </c>
      <c r="C60" s="4">
        <v>1.72</v>
      </c>
      <c r="D60" s="4">
        <v>3.29</v>
      </c>
      <c r="E60" s="4">
        <v>6.63</v>
      </c>
      <c r="F60" s="4">
        <v>2.29</v>
      </c>
      <c r="G60" s="4">
        <v>2.94</v>
      </c>
      <c r="H60" s="4">
        <v>1.4</v>
      </c>
      <c r="I60" s="4">
        <v>2.59</v>
      </c>
      <c r="J60" s="12" t="s">
        <v>15</v>
      </c>
      <c r="L60" s="4" t="s">
        <v>25</v>
      </c>
      <c r="M60" s="4">
        <v>74</v>
      </c>
      <c r="N60" s="4" t="s">
        <v>114</v>
      </c>
      <c r="O60" s="4">
        <v>0</v>
      </c>
    </row>
    <row r="61" spans="1:15" x14ac:dyDescent="0.25">
      <c r="A61" s="6">
        <v>44660</v>
      </c>
      <c r="B61" s="4" t="s">
        <v>375</v>
      </c>
      <c r="C61" s="4">
        <v>2</v>
      </c>
      <c r="D61" s="4">
        <v>3.37</v>
      </c>
      <c r="E61" s="4">
        <v>4.2300000000000004</v>
      </c>
      <c r="F61" s="4">
        <v>3.07</v>
      </c>
      <c r="G61" s="4">
        <v>2.2200000000000002</v>
      </c>
      <c r="H61" s="4">
        <v>1.7</v>
      </c>
      <c r="I61" s="4">
        <v>1.94</v>
      </c>
      <c r="J61" s="12" t="s">
        <v>15</v>
      </c>
      <c r="L61" s="4" t="s">
        <v>20</v>
      </c>
      <c r="M61" s="4">
        <v>45</v>
      </c>
      <c r="N61" s="4" t="s">
        <v>114</v>
      </c>
      <c r="O61" s="4">
        <v>0</v>
      </c>
    </row>
    <row r="62" spans="1:15" x14ac:dyDescent="0.25">
      <c r="A62" s="6">
        <v>44660</v>
      </c>
      <c r="B62" s="4" t="s">
        <v>376</v>
      </c>
      <c r="C62" s="4">
        <v>1.74</v>
      </c>
      <c r="D62" s="4">
        <v>3.81</v>
      </c>
      <c r="E62" s="4">
        <v>5.21</v>
      </c>
      <c r="F62" s="4">
        <v>3.49</v>
      </c>
      <c r="G62" s="4">
        <v>2.0499999999999998</v>
      </c>
      <c r="H62" s="4">
        <v>1.85</v>
      </c>
      <c r="I62" s="4">
        <v>1.78</v>
      </c>
      <c r="J62" s="12" t="s">
        <v>15</v>
      </c>
      <c r="L62" s="4" t="s">
        <v>21</v>
      </c>
      <c r="M62" s="4">
        <v>51</v>
      </c>
      <c r="N62" s="4" t="s">
        <v>60</v>
      </c>
      <c r="O62" s="4">
        <v>2.6</v>
      </c>
    </row>
    <row r="63" spans="1:15" x14ac:dyDescent="0.25">
      <c r="A63" s="6">
        <v>44660</v>
      </c>
      <c r="B63" s="4" t="s">
        <v>377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2" t="s">
        <v>15</v>
      </c>
      <c r="L63" s="4">
        <v>606</v>
      </c>
      <c r="M63" s="4">
        <v>21</v>
      </c>
      <c r="O63" s="4">
        <v>0</v>
      </c>
    </row>
    <row r="64" spans="1:15" x14ac:dyDescent="0.25">
      <c r="A64" s="6">
        <v>44660</v>
      </c>
      <c r="B64" s="4" t="s">
        <v>378</v>
      </c>
      <c r="C64" s="4">
        <v>3.9</v>
      </c>
      <c r="D64" s="4">
        <v>3.61</v>
      </c>
      <c r="E64" s="4">
        <v>2</v>
      </c>
      <c r="F64" s="4">
        <v>3.43</v>
      </c>
      <c r="G64" s="4">
        <v>2.02</v>
      </c>
      <c r="H64" s="4">
        <v>1.86</v>
      </c>
      <c r="I64" s="4">
        <v>1.76</v>
      </c>
      <c r="J64" s="12" t="s">
        <v>15</v>
      </c>
      <c r="L64" s="4" t="s">
        <v>21</v>
      </c>
      <c r="M64" s="4">
        <v>67</v>
      </c>
      <c r="N64" s="4" t="s">
        <v>66</v>
      </c>
      <c r="O64" s="4">
        <v>2.77</v>
      </c>
    </row>
    <row r="65" spans="1:15" x14ac:dyDescent="0.25">
      <c r="A65" s="6">
        <v>44660</v>
      </c>
      <c r="B65" s="4" t="s">
        <v>537</v>
      </c>
      <c r="C65" s="4">
        <v>2.58</v>
      </c>
      <c r="D65" s="4">
        <v>3.09</v>
      </c>
      <c r="E65" s="4">
        <v>3.12</v>
      </c>
      <c r="F65" s="4">
        <v>2.79</v>
      </c>
      <c r="G65" s="4">
        <v>2.4500000000000002</v>
      </c>
      <c r="H65" s="4">
        <v>1.58</v>
      </c>
      <c r="I65" s="4">
        <v>2.13</v>
      </c>
      <c r="J65" s="12" t="s">
        <v>15</v>
      </c>
      <c r="L65" s="4" t="s">
        <v>23</v>
      </c>
      <c r="M65" s="4">
        <v>47</v>
      </c>
      <c r="N65" s="4" t="s">
        <v>105</v>
      </c>
      <c r="O65" s="4">
        <v>2.29</v>
      </c>
    </row>
    <row r="66" spans="1:15" x14ac:dyDescent="0.25">
      <c r="A66" s="6">
        <v>44660</v>
      </c>
      <c r="B66" s="4" t="s">
        <v>379</v>
      </c>
      <c r="C66" s="4">
        <v>4.28</v>
      </c>
      <c r="D66" s="4">
        <v>3.14</v>
      </c>
      <c r="E66" s="4">
        <v>2.0699999999999998</v>
      </c>
      <c r="F66" s="4">
        <v>2.62</v>
      </c>
      <c r="G66" s="4">
        <v>2.56</v>
      </c>
      <c r="H66" s="4">
        <v>1.54</v>
      </c>
      <c r="I66" s="4">
        <v>2.23</v>
      </c>
      <c r="J66" s="12" t="s">
        <v>15</v>
      </c>
      <c r="L66" s="4" t="s">
        <v>23</v>
      </c>
      <c r="M66" s="4">
        <v>62</v>
      </c>
      <c r="N66" s="4" t="s">
        <v>98</v>
      </c>
      <c r="O66" s="4">
        <v>0</v>
      </c>
    </row>
    <row r="67" spans="1:15" x14ac:dyDescent="0.25">
      <c r="A67" s="6">
        <v>44660</v>
      </c>
      <c r="B67" s="4" t="s">
        <v>380</v>
      </c>
      <c r="C67" s="4">
        <v>4.3899999999999997</v>
      </c>
      <c r="D67" s="4">
        <v>3.35</v>
      </c>
      <c r="E67" s="4">
        <v>1.97</v>
      </c>
      <c r="F67" s="4">
        <v>3.18</v>
      </c>
      <c r="G67" s="4">
        <v>2.15</v>
      </c>
      <c r="H67" s="4">
        <v>1.74</v>
      </c>
      <c r="I67" s="4">
        <v>1.89</v>
      </c>
      <c r="J67" s="12" t="s">
        <v>15</v>
      </c>
      <c r="L67" s="4" t="s">
        <v>762</v>
      </c>
      <c r="M67" s="4">
        <v>44</v>
      </c>
      <c r="N67" s="4" t="s">
        <v>98</v>
      </c>
      <c r="O67" s="4">
        <v>0</v>
      </c>
    </row>
    <row r="68" spans="1:15" x14ac:dyDescent="0.25">
      <c r="A68" s="6">
        <v>44660</v>
      </c>
      <c r="B68" s="4" t="s">
        <v>381</v>
      </c>
      <c r="C68" s="4">
        <v>2.82</v>
      </c>
      <c r="D68" s="4">
        <v>2.91</v>
      </c>
      <c r="E68" s="4">
        <v>2.99</v>
      </c>
      <c r="F68" s="4">
        <v>2.46</v>
      </c>
      <c r="G68" s="4">
        <v>2.77</v>
      </c>
      <c r="H68" s="4">
        <v>1.47</v>
      </c>
      <c r="I68" s="4">
        <v>2.42</v>
      </c>
      <c r="J68" s="12" t="s">
        <v>15</v>
      </c>
      <c r="L68" s="4" t="s">
        <v>28</v>
      </c>
      <c r="M68" s="4">
        <v>66</v>
      </c>
      <c r="N68" s="4" t="s">
        <v>384</v>
      </c>
      <c r="O68" s="4">
        <v>1.5</v>
      </c>
    </row>
    <row r="69" spans="1:15" x14ac:dyDescent="0.25">
      <c r="A69" s="6">
        <v>44660</v>
      </c>
      <c r="B69" s="4" t="s">
        <v>382</v>
      </c>
      <c r="C69" s="4">
        <v>1.4</v>
      </c>
      <c r="D69" s="4">
        <v>4.9000000000000004</v>
      </c>
      <c r="E69" s="4">
        <v>8.6199999999999992</v>
      </c>
      <c r="F69" s="4">
        <v>4.1500000000000004</v>
      </c>
      <c r="G69" s="4">
        <v>1.74</v>
      </c>
      <c r="H69" s="4">
        <v>2.19</v>
      </c>
      <c r="I69" s="4">
        <v>1.55</v>
      </c>
      <c r="J69" s="12" t="s">
        <v>15</v>
      </c>
      <c r="L69" s="4" t="s">
        <v>20</v>
      </c>
      <c r="M69" s="4">
        <v>35</v>
      </c>
      <c r="N69" s="4" t="s">
        <v>102</v>
      </c>
      <c r="O69" s="4">
        <v>2.6</v>
      </c>
    </row>
    <row r="70" spans="1:15" x14ac:dyDescent="0.25">
      <c r="A70" s="6">
        <v>44660</v>
      </c>
      <c r="B70" s="4" t="s">
        <v>383</v>
      </c>
      <c r="C70" s="4">
        <v>3.79</v>
      </c>
      <c r="D70" s="4">
        <v>3.46</v>
      </c>
      <c r="E70" s="4">
        <v>2.08</v>
      </c>
      <c r="F70" s="4">
        <v>3.02</v>
      </c>
      <c r="G70" s="4">
        <v>2.2200000000000002</v>
      </c>
      <c r="H70" s="4">
        <v>1.7</v>
      </c>
      <c r="I70" s="4">
        <v>1.67</v>
      </c>
      <c r="J70" s="12" t="s">
        <v>15</v>
      </c>
      <c r="L70" s="4" t="s">
        <v>311</v>
      </c>
      <c r="M70" s="4">
        <v>22</v>
      </c>
      <c r="N70" s="4" t="s">
        <v>384</v>
      </c>
      <c r="O70" s="4">
        <v>2.63</v>
      </c>
    </row>
    <row r="71" spans="1:15" x14ac:dyDescent="0.25">
      <c r="A71" s="6">
        <v>44660</v>
      </c>
      <c r="B71" s="4" t="s">
        <v>385</v>
      </c>
      <c r="C71" s="4">
        <v>606</v>
      </c>
      <c r="D71" s="4">
        <v>606</v>
      </c>
      <c r="E71" s="4">
        <v>606</v>
      </c>
      <c r="F71" s="4">
        <v>606</v>
      </c>
      <c r="G71" s="4">
        <v>606</v>
      </c>
      <c r="H71" s="4">
        <v>606</v>
      </c>
      <c r="I71" s="4">
        <v>606</v>
      </c>
      <c r="J71" s="12" t="s">
        <v>15</v>
      </c>
      <c r="L71" s="4">
        <v>606</v>
      </c>
      <c r="M71" s="4">
        <v>17</v>
      </c>
      <c r="O71" s="4">
        <v>0</v>
      </c>
    </row>
    <row r="72" spans="1:15" x14ac:dyDescent="0.25">
      <c r="A72" s="6">
        <v>44660</v>
      </c>
      <c r="B72" s="4" t="s">
        <v>386</v>
      </c>
      <c r="C72" s="4">
        <v>2.0299999999999998</v>
      </c>
      <c r="D72" s="4">
        <v>3.45</v>
      </c>
      <c r="E72" s="4">
        <v>4.05</v>
      </c>
      <c r="F72" s="4">
        <v>3.06</v>
      </c>
      <c r="G72" s="4">
        <v>2.21</v>
      </c>
      <c r="H72" s="4">
        <v>1.72</v>
      </c>
      <c r="I72" s="4">
        <v>1.94</v>
      </c>
      <c r="J72" s="12" t="s">
        <v>15</v>
      </c>
      <c r="L72" s="4" t="s">
        <v>25</v>
      </c>
      <c r="M72" s="4">
        <v>35</v>
      </c>
      <c r="N72" s="4" t="s">
        <v>92</v>
      </c>
      <c r="O72" s="4">
        <v>2.66</v>
      </c>
    </row>
    <row r="73" spans="1:15" x14ac:dyDescent="0.25">
      <c r="A73" s="6">
        <v>44660</v>
      </c>
      <c r="B73" s="4" t="s">
        <v>387</v>
      </c>
      <c r="C73" s="4">
        <v>2.2200000000000002</v>
      </c>
      <c r="D73" s="4">
        <v>3.22</v>
      </c>
      <c r="E73" s="4">
        <v>3.65</v>
      </c>
      <c r="F73" s="4">
        <v>2.78</v>
      </c>
      <c r="G73" s="4">
        <v>2.4300000000000002</v>
      </c>
      <c r="H73" s="4">
        <v>1.6</v>
      </c>
      <c r="I73" s="4">
        <v>2.12</v>
      </c>
      <c r="J73" s="12" t="s">
        <v>15</v>
      </c>
      <c r="L73" s="4" t="s">
        <v>20</v>
      </c>
      <c r="M73" s="4">
        <v>52</v>
      </c>
      <c r="N73" s="4" t="s">
        <v>105</v>
      </c>
      <c r="O73" s="4">
        <v>2.0499999999999998</v>
      </c>
    </row>
    <row r="74" spans="1:15" x14ac:dyDescent="0.25">
      <c r="A74" s="6">
        <v>44660</v>
      </c>
      <c r="B74" s="4" t="s">
        <v>388</v>
      </c>
      <c r="C74" s="4">
        <v>3.45</v>
      </c>
      <c r="D74" s="4">
        <v>3.15</v>
      </c>
      <c r="E74" s="4">
        <v>2.35</v>
      </c>
      <c r="F74" s="4">
        <v>2.61</v>
      </c>
      <c r="G74" s="4">
        <v>2.57</v>
      </c>
      <c r="H74" s="4">
        <v>1.54</v>
      </c>
      <c r="I74" s="4">
        <v>2.2400000000000002</v>
      </c>
      <c r="J74" s="12" t="s">
        <v>15</v>
      </c>
      <c r="L74" s="4" t="s">
        <v>21</v>
      </c>
      <c r="M74" s="4">
        <v>48</v>
      </c>
      <c r="N74" s="4" t="s">
        <v>76</v>
      </c>
      <c r="O74" s="4">
        <v>2.2999999999999998</v>
      </c>
    </row>
    <row r="75" spans="1:15" x14ac:dyDescent="0.25">
      <c r="A75" s="6">
        <v>44660</v>
      </c>
      <c r="B75" s="4" t="s">
        <v>389</v>
      </c>
      <c r="C75" s="4">
        <v>2.25</v>
      </c>
      <c r="D75" s="4">
        <v>3.38</v>
      </c>
      <c r="E75" s="4">
        <v>3.4</v>
      </c>
      <c r="F75" s="4">
        <v>3.11</v>
      </c>
      <c r="G75" s="4">
        <v>2.19</v>
      </c>
      <c r="H75" s="4">
        <v>1.72</v>
      </c>
      <c r="I75" s="4">
        <v>1.93</v>
      </c>
      <c r="J75" s="12" t="s">
        <v>15</v>
      </c>
      <c r="L75" s="4" t="s">
        <v>20</v>
      </c>
      <c r="M75" s="4">
        <v>56</v>
      </c>
      <c r="N75" s="4" t="s">
        <v>105</v>
      </c>
      <c r="O75" s="4">
        <v>2.39</v>
      </c>
    </row>
    <row r="76" spans="1:15" x14ac:dyDescent="0.25">
      <c r="A76" s="6">
        <v>44660</v>
      </c>
      <c r="B76" s="4" t="s">
        <v>538</v>
      </c>
      <c r="C76" s="4">
        <v>2.14</v>
      </c>
      <c r="D76" s="4">
        <v>3.49</v>
      </c>
      <c r="E76" s="4">
        <v>3.58</v>
      </c>
      <c r="F76" s="4">
        <v>3.4</v>
      </c>
      <c r="G76" s="4">
        <v>2.0099999999999998</v>
      </c>
      <c r="H76" s="4">
        <v>1.87</v>
      </c>
      <c r="I76" s="4">
        <v>1.76</v>
      </c>
      <c r="J76" s="12" t="s">
        <v>15</v>
      </c>
      <c r="L76" s="4" t="s">
        <v>28</v>
      </c>
      <c r="M76" s="4">
        <v>20</v>
      </c>
      <c r="N76" s="4" t="s">
        <v>58</v>
      </c>
      <c r="O76" s="4">
        <v>2.54</v>
      </c>
    </row>
    <row r="77" spans="1:15" x14ac:dyDescent="0.25">
      <c r="A77" s="6">
        <v>44660</v>
      </c>
      <c r="B77" s="4" t="s">
        <v>390</v>
      </c>
      <c r="C77" s="4">
        <v>1.9</v>
      </c>
      <c r="D77" s="4">
        <v>3.48</v>
      </c>
      <c r="E77" s="4">
        <v>4.63</v>
      </c>
      <c r="F77" s="4">
        <v>2.96</v>
      </c>
      <c r="G77" s="4">
        <v>2.2799999999999998</v>
      </c>
      <c r="H77" s="4">
        <v>1.68</v>
      </c>
      <c r="I77" s="4">
        <v>2</v>
      </c>
      <c r="J77" s="12" t="s">
        <v>15</v>
      </c>
      <c r="L77" s="4" t="s">
        <v>311</v>
      </c>
      <c r="M77" s="4">
        <v>62</v>
      </c>
      <c r="N77" s="4" t="s">
        <v>60</v>
      </c>
      <c r="O77" s="4">
        <v>2.1800000000000002</v>
      </c>
    </row>
    <row r="78" spans="1:15" x14ac:dyDescent="0.25">
      <c r="A78" s="6">
        <v>44661</v>
      </c>
      <c r="B78" s="4" t="s">
        <v>391</v>
      </c>
      <c r="C78" s="4">
        <v>3.91</v>
      </c>
      <c r="D78" s="4">
        <v>3.14</v>
      </c>
      <c r="E78" s="4">
        <v>2.2000000000000002</v>
      </c>
      <c r="F78" s="4">
        <v>2.61</v>
      </c>
      <c r="G78" s="4">
        <v>2.62</v>
      </c>
      <c r="H78" s="4">
        <v>1.53</v>
      </c>
      <c r="I78" s="4">
        <v>2.2799999999999998</v>
      </c>
      <c r="J78" s="12" t="s">
        <v>15</v>
      </c>
      <c r="L78" s="4" t="s">
        <v>313</v>
      </c>
      <c r="M78" s="4">
        <v>51</v>
      </c>
      <c r="N78" s="37" t="s">
        <v>17</v>
      </c>
      <c r="O78" s="4">
        <v>0</v>
      </c>
    </row>
    <row r="79" spans="1:15" x14ac:dyDescent="0.25">
      <c r="A79" s="6">
        <v>44661</v>
      </c>
      <c r="B79" s="4" t="s">
        <v>392</v>
      </c>
      <c r="C79" s="4">
        <v>3.24</v>
      </c>
      <c r="D79" s="4">
        <v>2.97</v>
      </c>
      <c r="E79" s="4">
        <v>2.58</v>
      </c>
      <c r="F79" s="4">
        <v>2.52</v>
      </c>
      <c r="G79" s="4">
        <v>2.67</v>
      </c>
      <c r="H79" s="4">
        <v>1.51</v>
      </c>
      <c r="I79" s="4">
        <v>2.33</v>
      </c>
      <c r="J79" s="12" t="s">
        <v>15</v>
      </c>
      <c r="L79" s="4" t="s">
        <v>20</v>
      </c>
      <c r="M79" s="4">
        <v>31</v>
      </c>
      <c r="N79" s="4" t="s">
        <v>16</v>
      </c>
      <c r="O79" s="4">
        <v>2.17</v>
      </c>
    </row>
    <row r="80" spans="1:15" x14ac:dyDescent="0.25">
      <c r="A80" s="6">
        <v>44661</v>
      </c>
      <c r="B80" s="4" t="s">
        <v>393</v>
      </c>
      <c r="C80" s="4">
        <v>606</v>
      </c>
      <c r="D80" s="4">
        <v>606</v>
      </c>
      <c r="E80" s="4">
        <v>606</v>
      </c>
      <c r="F80" s="4">
        <v>606</v>
      </c>
      <c r="G80" s="4">
        <v>606</v>
      </c>
      <c r="H80" s="4">
        <v>606</v>
      </c>
      <c r="I80" s="4">
        <v>606</v>
      </c>
      <c r="J80" s="12" t="s">
        <v>15</v>
      </c>
      <c r="L80" s="4">
        <v>606</v>
      </c>
      <c r="M80" s="4">
        <v>36</v>
      </c>
      <c r="O80" s="4">
        <v>0</v>
      </c>
    </row>
    <row r="81" spans="1:15" x14ac:dyDescent="0.25">
      <c r="A81" s="6">
        <v>44661</v>
      </c>
      <c r="B81" s="4" t="s">
        <v>394</v>
      </c>
      <c r="C81" s="4">
        <v>2.2999999999999998</v>
      </c>
      <c r="D81" s="4">
        <v>3.06</v>
      </c>
      <c r="E81" s="4">
        <v>3.75</v>
      </c>
      <c r="F81" s="4">
        <v>2.48</v>
      </c>
      <c r="G81" s="4">
        <v>2.78</v>
      </c>
      <c r="H81" s="4">
        <v>1.49</v>
      </c>
      <c r="I81" s="4">
        <v>2.42</v>
      </c>
      <c r="J81" s="12" t="s">
        <v>15</v>
      </c>
      <c r="L81" s="4" t="s">
        <v>20</v>
      </c>
      <c r="M81" s="4">
        <v>36</v>
      </c>
      <c r="N81" s="37" t="s">
        <v>17</v>
      </c>
      <c r="O81" s="4">
        <v>0</v>
      </c>
    </row>
    <row r="82" spans="1:15" x14ac:dyDescent="0.25">
      <c r="A82" s="6">
        <v>44661</v>
      </c>
      <c r="B82" s="4" t="s">
        <v>395</v>
      </c>
      <c r="C82" s="4">
        <v>2.57</v>
      </c>
      <c r="D82" s="4">
        <v>3.2</v>
      </c>
      <c r="E82" s="4">
        <v>3.07</v>
      </c>
      <c r="F82" s="4">
        <v>2.81</v>
      </c>
      <c r="G82" s="4">
        <v>2.41</v>
      </c>
      <c r="H82" s="4">
        <v>1.62</v>
      </c>
      <c r="I82" s="4">
        <v>2.11</v>
      </c>
      <c r="J82" s="12" t="s">
        <v>15</v>
      </c>
      <c r="L82" s="4" t="s">
        <v>21</v>
      </c>
      <c r="M82" s="4">
        <v>51</v>
      </c>
      <c r="N82" s="37" t="s">
        <v>17</v>
      </c>
      <c r="O82" s="4">
        <v>0</v>
      </c>
    </row>
    <row r="83" spans="1:15" x14ac:dyDescent="0.25">
      <c r="A83" s="6">
        <v>44661</v>
      </c>
      <c r="B83" s="4" t="s">
        <v>396</v>
      </c>
      <c r="C83" s="4">
        <v>2.5099999999999998</v>
      </c>
      <c r="D83" s="4">
        <v>3.41</v>
      </c>
      <c r="E83" s="4">
        <v>3.03</v>
      </c>
      <c r="F83" s="4">
        <v>4.01</v>
      </c>
      <c r="G83" s="4">
        <v>1.9</v>
      </c>
      <c r="H83" s="4">
        <v>2.0099999999999998</v>
      </c>
      <c r="I83" s="4">
        <v>1.66</v>
      </c>
      <c r="J83" s="12" t="s">
        <v>15</v>
      </c>
      <c r="L83" s="4" t="s">
        <v>21</v>
      </c>
      <c r="M83" s="4">
        <v>52</v>
      </c>
      <c r="N83" s="38" t="s">
        <v>50</v>
      </c>
      <c r="O83" s="4">
        <v>2.62</v>
      </c>
    </row>
    <row r="84" spans="1:15" x14ac:dyDescent="0.25">
      <c r="A84" s="6">
        <v>44661</v>
      </c>
      <c r="B84" s="4" t="s">
        <v>397</v>
      </c>
      <c r="C84" s="4">
        <v>2.4500000000000002</v>
      </c>
      <c r="D84" s="4">
        <v>3.33</v>
      </c>
      <c r="E84" s="4">
        <v>3.08</v>
      </c>
      <c r="F84" s="4">
        <v>3.09</v>
      </c>
      <c r="G84" s="4">
        <v>2.2000000000000002</v>
      </c>
      <c r="H84" s="4">
        <v>1.71</v>
      </c>
      <c r="I84" s="4">
        <v>1.93</v>
      </c>
      <c r="J84" s="12" t="s">
        <v>15</v>
      </c>
      <c r="L84" s="4" t="s">
        <v>25</v>
      </c>
      <c r="M84" s="4">
        <v>32</v>
      </c>
      <c r="N84" s="4" t="s">
        <v>384</v>
      </c>
      <c r="O84" s="4">
        <v>1.67</v>
      </c>
    </row>
    <row r="85" spans="1:15" x14ac:dyDescent="0.25">
      <c r="A85" s="6">
        <v>44661</v>
      </c>
      <c r="B85" s="4" t="s">
        <v>398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2" t="s">
        <v>15</v>
      </c>
      <c r="L85" s="4">
        <v>606</v>
      </c>
      <c r="M85" s="4">
        <v>25</v>
      </c>
      <c r="O85" s="4">
        <v>0</v>
      </c>
    </row>
    <row r="86" spans="1:15" x14ac:dyDescent="0.25">
      <c r="A86" s="6">
        <v>44662</v>
      </c>
      <c r="B86" s="4" t="s">
        <v>399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2" t="s">
        <v>15</v>
      </c>
      <c r="L86" s="4">
        <v>606</v>
      </c>
      <c r="M86" s="4">
        <v>28</v>
      </c>
      <c r="O86" s="4">
        <v>0</v>
      </c>
    </row>
    <row r="87" spans="1:15" x14ac:dyDescent="0.25">
      <c r="A87" s="6">
        <v>44662</v>
      </c>
      <c r="B87" s="4" t="s">
        <v>400</v>
      </c>
      <c r="C87" s="4">
        <v>2.48</v>
      </c>
      <c r="D87" s="4">
        <v>3.15</v>
      </c>
      <c r="E87" s="4">
        <v>3.25</v>
      </c>
      <c r="F87" s="4">
        <v>2.93</v>
      </c>
      <c r="G87" s="4">
        <v>2.31</v>
      </c>
      <c r="H87" s="4">
        <v>1.66</v>
      </c>
      <c r="I87" s="4">
        <v>2.0299999999999998</v>
      </c>
      <c r="J87" s="12" t="s">
        <v>15</v>
      </c>
      <c r="L87" s="4" t="s">
        <v>22</v>
      </c>
      <c r="M87" s="4">
        <v>24</v>
      </c>
      <c r="N87" s="4" t="s">
        <v>60</v>
      </c>
      <c r="O87" s="4">
        <v>2.46</v>
      </c>
    </row>
    <row r="88" spans="1:15" x14ac:dyDescent="0.25">
      <c r="A88" s="6">
        <v>44665</v>
      </c>
      <c r="B88" s="4" t="s">
        <v>401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2" t="s">
        <v>15</v>
      </c>
      <c r="L88" s="4">
        <v>606</v>
      </c>
      <c r="M88" s="4">
        <v>63</v>
      </c>
      <c r="O88" s="4">
        <v>0</v>
      </c>
    </row>
    <row r="89" spans="1:15" x14ac:dyDescent="0.25">
      <c r="A89" s="6">
        <v>44665</v>
      </c>
      <c r="B89" s="4" t="s">
        <v>539</v>
      </c>
      <c r="C89" s="4">
        <v>3.13</v>
      </c>
      <c r="D89" s="4">
        <v>3.28</v>
      </c>
      <c r="E89" s="4">
        <v>2.44</v>
      </c>
      <c r="F89" s="4">
        <v>3.26</v>
      </c>
      <c r="G89" s="4">
        <v>2.13</v>
      </c>
      <c r="H89" s="4">
        <v>1.75</v>
      </c>
      <c r="I89" s="4">
        <v>1.87</v>
      </c>
      <c r="J89" s="12" t="s">
        <v>15</v>
      </c>
      <c r="L89" s="4" t="s">
        <v>24</v>
      </c>
      <c r="M89" s="4">
        <v>65</v>
      </c>
      <c r="N89" s="4" t="s">
        <v>66</v>
      </c>
      <c r="O89" s="4">
        <v>2.19</v>
      </c>
    </row>
    <row r="90" spans="1:15" x14ac:dyDescent="0.25">
      <c r="A90" s="6">
        <v>44666</v>
      </c>
      <c r="B90" s="4" t="s">
        <v>402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2" t="s">
        <v>15</v>
      </c>
      <c r="L90" s="4">
        <v>606</v>
      </c>
      <c r="M90" s="4">
        <v>42</v>
      </c>
      <c r="O90" s="4">
        <v>0</v>
      </c>
    </row>
    <row r="91" spans="1:15" x14ac:dyDescent="0.25">
      <c r="A91" s="6">
        <v>44666</v>
      </c>
      <c r="B91" s="4" t="s">
        <v>403</v>
      </c>
      <c r="C91" s="4">
        <v>3.83</v>
      </c>
      <c r="D91" s="4">
        <v>3.74</v>
      </c>
      <c r="E91" s="4">
        <v>2.02</v>
      </c>
      <c r="F91" s="4">
        <v>3.72</v>
      </c>
      <c r="G91" s="4">
        <v>1.89</v>
      </c>
      <c r="H91" s="4">
        <v>2</v>
      </c>
      <c r="I91" s="4">
        <v>1.67</v>
      </c>
      <c r="J91" s="12" t="s">
        <v>15</v>
      </c>
      <c r="L91" s="4" t="s">
        <v>762</v>
      </c>
      <c r="M91" s="4">
        <v>42</v>
      </c>
      <c r="N91" s="4" t="s">
        <v>60</v>
      </c>
      <c r="O91" s="4">
        <v>2.5</v>
      </c>
    </row>
    <row r="92" spans="1:15" x14ac:dyDescent="0.25">
      <c r="A92" s="6">
        <v>44666</v>
      </c>
      <c r="B92" s="4" t="s">
        <v>404</v>
      </c>
      <c r="C92" s="4">
        <v>1.93</v>
      </c>
      <c r="D92" s="4">
        <v>3.57</v>
      </c>
      <c r="E92" s="4">
        <v>4.33</v>
      </c>
      <c r="F92" s="4">
        <v>3.32</v>
      </c>
      <c r="G92" s="4">
        <v>2.12</v>
      </c>
      <c r="H92" s="4">
        <v>1.78</v>
      </c>
      <c r="I92" s="4">
        <v>1.85</v>
      </c>
      <c r="J92" s="12" t="s">
        <v>15</v>
      </c>
      <c r="L92" s="4" t="s">
        <v>29</v>
      </c>
      <c r="M92" s="4">
        <v>30</v>
      </c>
      <c r="N92" s="4" t="s">
        <v>60</v>
      </c>
      <c r="O92" s="4">
        <v>2.7</v>
      </c>
    </row>
    <row r="93" spans="1:15" x14ac:dyDescent="0.25">
      <c r="A93" s="6">
        <v>44666</v>
      </c>
      <c r="B93" s="4" t="s">
        <v>405</v>
      </c>
      <c r="C93" s="4">
        <v>2.59</v>
      </c>
      <c r="D93" s="4">
        <v>3.09</v>
      </c>
      <c r="E93" s="4">
        <v>3.1</v>
      </c>
      <c r="F93" s="4">
        <v>2.87</v>
      </c>
      <c r="G93" s="4">
        <v>2.36</v>
      </c>
      <c r="H93" s="4">
        <v>1.63</v>
      </c>
      <c r="I93" s="4">
        <v>2.0699999999999998</v>
      </c>
      <c r="J93" s="12" t="s">
        <v>15</v>
      </c>
      <c r="L93" s="4" t="s">
        <v>21</v>
      </c>
      <c r="M93" s="4">
        <v>38</v>
      </c>
      <c r="N93" s="4" t="s">
        <v>58</v>
      </c>
      <c r="O93" s="4">
        <v>2.1800000000000002</v>
      </c>
    </row>
    <row r="94" spans="1:15" x14ac:dyDescent="0.25">
      <c r="A94" s="6">
        <v>44666</v>
      </c>
      <c r="B94" s="4" t="s">
        <v>406</v>
      </c>
      <c r="C94" s="4">
        <v>5.84</v>
      </c>
      <c r="D94" s="4">
        <v>4.08</v>
      </c>
      <c r="E94" s="4">
        <v>1.63</v>
      </c>
      <c r="F94" s="4">
        <v>3.91</v>
      </c>
      <c r="G94" s="4">
        <v>1.83</v>
      </c>
      <c r="H94" s="4">
        <v>2.06</v>
      </c>
      <c r="I94" s="4">
        <v>1.62</v>
      </c>
      <c r="J94" s="12" t="s">
        <v>15</v>
      </c>
      <c r="L94" s="4" t="s">
        <v>25</v>
      </c>
      <c r="M94" s="4">
        <v>51</v>
      </c>
      <c r="N94" s="4" t="s">
        <v>92</v>
      </c>
      <c r="O94" s="4">
        <v>2.7</v>
      </c>
    </row>
    <row r="95" spans="1:15" x14ac:dyDescent="0.25">
      <c r="A95" s="6">
        <v>44666</v>
      </c>
      <c r="B95" s="4" t="s">
        <v>407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2" t="s">
        <v>15</v>
      </c>
      <c r="L95" s="4">
        <v>606</v>
      </c>
      <c r="M95" s="4">
        <v>51</v>
      </c>
      <c r="O95" s="4">
        <v>0</v>
      </c>
    </row>
    <row r="96" spans="1:15" x14ac:dyDescent="0.25">
      <c r="A96" s="6">
        <v>44666</v>
      </c>
      <c r="B96" s="4" t="s">
        <v>408</v>
      </c>
      <c r="C96" s="4">
        <v>2.81</v>
      </c>
      <c r="D96" s="4">
        <v>3.29</v>
      </c>
      <c r="E96" s="4">
        <v>2.72</v>
      </c>
      <c r="F96" s="4">
        <v>3.26</v>
      </c>
      <c r="G96" s="4">
        <v>2.13</v>
      </c>
      <c r="H96" s="4">
        <v>1.77</v>
      </c>
      <c r="I96" s="4">
        <v>1.87</v>
      </c>
      <c r="J96" s="12" t="s">
        <v>15</v>
      </c>
      <c r="L96" s="4" t="s">
        <v>20</v>
      </c>
      <c r="M96" s="4">
        <v>27</v>
      </c>
      <c r="N96" s="4" t="s">
        <v>92</v>
      </c>
      <c r="O96" s="4">
        <v>2.54</v>
      </c>
    </row>
    <row r="97" spans="1:15" x14ac:dyDescent="0.25">
      <c r="A97" s="6">
        <v>44666</v>
      </c>
      <c r="B97" s="4" t="s">
        <v>409</v>
      </c>
      <c r="C97" s="4">
        <v>3.56</v>
      </c>
      <c r="D97" s="4">
        <v>3.32</v>
      </c>
      <c r="E97" s="4">
        <v>2.21</v>
      </c>
      <c r="F97" s="4">
        <v>2.97</v>
      </c>
      <c r="G97" s="4">
        <v>2.31</v>
      </c>
      <c r="H97" s="4">
        <v>1.65</v>
      </c>
      <c r="I97" s="4">
        <v>2.02</v>
      </c>
      <c r="J97" s="12" t="s">
        <v>15</v>
      </c>
      <c r="L97" s="4" t="s">
        <v>23</v>
      </c>
      <c r="M97" s="4">
        <v>33</v>
      </c>
      <c r="N97" s="4" t="s">
        <v>105</v>
      </c>
      <c r="O97" s="4">
        <v>2.48</v>
      </c>
    </row>
    <row r="98" spans="1:15" x14ac:dyDescent="0.25">
      <c r="A98" s="6">
        <v>44666</v>
      </c>
      <c r="B98" s="4" t="s">
        <v>410</v>
      </c>
      <c r="C98" s="4">
        <v>5.31</v>
      </c>
      <c r="D98" s="4">
        <v>4.0599999999999996</v>
      </c>
      <c r="E98" s="4">
        <v>1.68</v>
      </c>
      <c r="F98" s="4">
        <v>3.64</v>
      </c>
      <c r="G98" s="4">
        <v>1.96</v>
      </c>
      <c r="H98" s="4">
        <v>1.93</v>
      </c>
      <c r="I98" s="4">
        <v>1.71</v>
      </c>
      <c r="J98" s="12" t="s">
        <v>15</v>
      </c>
      <c r="L98" s="4" t="s">
        <v>25</v>
      </c>
      <c r="M98" s="4">
        <v>71</v>
      </c>
      <c r="N98" s="4" t="s">
        <v>92</v>
      </c>
      <c r="O98" s="4">
        <v>2.1800000000000002</v>
      </c>
    </row>
    <row r="99" spans="1:15" x14ac:dyDescent="0.25">
      <c r="A99" s="6">
        <v>44666</v>
      </c>
      <c r="B99" s="4" t="s">
        <v>411</v>
      </c>
      <c r="C99" s="4">
        <v>2.4300000000000002</v>
      </c>
      <c r="D99" s="4">
        <v>3.1</v>
      </c>
      <c r="E99" s="4">
        <v>3.39</v>
      </c>
      <c r="F99" s="4">
        <v>2.71</v>
      </c>
      <c r="G99" s="4">
        <v>2.54</v>
      </c>
      <c r="H99" s="4">
        <v>1.56</v>
      </c>
      <c r="I99" s="4">
        <v>2.21</v>
      </c>
      <c r="J99" s="12" t="s">
        <v>15</v>
      </c>
      <c r="L99" s="4" t="s">
        <v>21</v>
      </c>
      <c r="M99" s="4">
        <v>59</v>
      </c>
      <c r="N99" s="4" t="s">
        <v>60</v>
      </c>
      <c r="O99" s="4">
        <v>2.2999999999999998</v>
      </c>
    </row>
    <row r="100" spans="1:15" x14ac:dyDescent="0.25">
      <c r="A100" s="6">
        <v>44666</v>
      </c>
      <c r="B100" s="4" t="s">
        <v>412</v>
      </c>
      <c r="C100" s="4">
        <v>2.4300000000000002</v>
      </c>
      <c r="D100" s="4">
        <v>3.03</v>
      </c>
      <c r="E100" s="4">
        <v>3.43</v>
      </c>
      <c r="F100" s="4">
        <v>2.69</v>
      </c>
      <c r="G100" s="4">
        <v>2.5</v>
      </c>
      <c r="H100" s="4">
        <v>1.63</v>
      </c>
      <c r="I100" s="4">
        <v>2.0699999999999998</v>
      </c>
      <c r="J100" s="12" t="s">
        <v>15</v>
      </c>
      <c r="L100" s="4" t="s">
        <v>20</v>
      </c>
      <c r="M100" s="4">
        <v>59</v>
      </c>
      <c r="N100" s="4" t="s">
        <v>105</v>
      </c>
      <c r="O100" s="4">
        <v>2.6</v>
      </c>
    </row>
    <row r="101" spans="1:15" x14ac:dyDescent="0.25">
      <c r="A101" s="6">
        <v>44666</v>
      </c>
      <c r="B101" s="4" t="s">
        <v>413</v>
      </c>
      <c r="C101" s="4">
        <v>1.65</v>
      </c>
      <c r="D101" s="4">
        <v>3.59</v>
      </c>
      <c r="E101" s="4">
        <v>6.5</v>
      </c>
      <c r="F101" s="4">
        <v>2.96</v>
      </c>
      <c r="G101" s="4">
        <v>2.31</v>
      </c>
      <c r="H101" s="4">
        <v>1.65</v>
      </c>
      <c r="I101" s="4">
        <v>2.02</v>
      </c>
      <c r="J101" s="12" t="s">
        <v>15</v>
      </c>
      <c r="L101" s="4" t="s">
        <v>316</v>
      </c>
      <c r="M101" s="4">
        <v>70</v>
      </c>
      <c r="N101" s="4" t="s">
        <v>66</v>
      </c>
      <c r="O101" s="4">
        <v>2.23</v>
      </c>
    </row>
    <row r="102" spans="1:15" x14ac:dyDescent="0.25">
      <c r="A102" s="6">
        <v>44666</v>
      </c>
      <c r="B102" s="4" t="s">
        <v>414</v>
      </c>
      <c r="C102" s="4">
        <v>1.7</v>
      </c>
      <c r="D102" s="4">
        <v>3.83</v>
      </c>
      <c r="E102" s="4">
        <v>5.51</v>
      </c>
      <c r="F102" s="4">
        <v>3.52</v>
      </c>
      <c r="G102" s="4">
        <v>2</v>
      </c>
      <c r="H102" s="4">
        <v>1.89</v>
      </c>
      <c r="I102" s="4">
        <v>1.75</v>
      </c>
      <c r="J102" s="12" t="s">
        <v>15</v>
      </c>
      <c r="L102" s="4" t="s">
        <v>21</v>
      </c>
      <c r="M102" s="4">
        <v>64</v>
      </c>
      <c r="N102" s="4" t="s">
        <v>60</v>
      </c>
      <c r="O102" s="4">
        <v>2.46</v>
      </c>
    </row>
    <row r="103" spans="1:15" x14ac:dyDescent="0.25">
      <c r="A103" s="6">
        <v>44666</v>
      </c>
      <c r="B103" s="4" t="s">
        <v>415</v>
      </c>
      <c r="C103" s="4">
        <v>2.15</v>
      </c>
      <c r="D103" s="4">
        <v>3.15</v>
      </c>
      <c r="E103" s="4">
        <v>3.98</v>
      </c>
      <c r="F103" s="4">
        <v>2.84</v>
      </c>
      <c r="G103" s="4">
        <v>2.34</v>
      </c>
      <c r="H103" s="4">
        <v>1.63</v>
      </c>
      <c r="I103" s="4">
        <v>2.06</v>
      </c>
      <c r="J103" s="12" t="s">
        <v>15</v>
      </c>
      <c r="L103" s="4" t="s">
        <v>20</v>
      </c>
      <c r="M103" s="4">
        <v>35</v>
      </c>
      <c r="N103" s="4" t="s">
        <v>105</v>
      </c>
      <c r="O103" s="4">
        <v>2.65</v>
      </c>
    </row>
    <row r="104" spans="1:15" x14ac:dyDescent="0.25">
      <c r="A104" s="6">
        <v>44666</v>
      </c>
      <c r="B104" s="4" t="s">
        <v>416</v>
      </c>
      <c r="C104" s="4">
        <v>1.97</v>
      </c>
      <c r="D104" s="4">
        <v>3.61</v>
      </c>
      <c r="E104" s="4">
        <v>4.08</v>
      </c>
      <c r="F104" s="4">
        <v>3.49</v>
      </c>
      <c r="G104" s="4">
        <v>2.0299999999999998</v>
      </c>
      <c r="H104" s="4">
        <v>1.89</v>
      </c>
      <c r="I104" s="4">
        <v>1.75</v>
      </c>
      <c r="J104" s="12" t="s">
        <v>15</v>
      </c>
      <c r="L104" s="4" t="s">
        <v>25</v>
      </c>
      <c r="M104" s="4">
        <v>52</v>
      </c>
      <c r="N104" s="4" t="s">
        <v>60</v>
      </c>
      <c r="O104" s="4">
        <v>2.2400000000000002</v>
      </c>
    </row>
    <row r="105" spans="1:15" x14ac:dyDescent="0.25">
      <c r="A105" s="6">
        <v>44667</v>
      </c>
      <c r="B105" s="4" t="s">
        <v>417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2" t="s">
        <v>15</v>
      </c>
      <c r="L105" s="4">
        <v>606</v>
      </c>
      <c r="M105" s="4">
        <v>61</v>
      </c>
      <c r="O105" s="4">
        <v>0</v>
      </c>
    </row>
    <row r="106" spans="1:15" x14ac:dyDescent="0.25">
      <c r="A106" s="6">
        <v>44667</v>
      </c>
      <c r="B106" s="4" t="s">
        <v>418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2" t="s">
        <v>15</v>
      </c>
      <c r="L106" s="4">
        <v>606</v>
      </c>
      <c r="M106" s="4">
        <v>39</v>
      </c>
      <c r="O106" s="4">
        <v>0</v>
      </c>
    </row>
    <row r="107" spans="1:15" x14ac:dyDescent="0.25">
      <c r="A107" s="6">
        <v>44667</v>
      </c>
      <c r="B107" s="4" t="s">
        <v>419</v>
      </c>
      <c r="C107" s="4">
        <v>606</v>
      </c>
      <c r="D107" s="4">
        <v>606</v>
      </c>
      <c r="E107" s="4">
        <v>606</v>
      </c>
      <c r="F107" s="4">
        <v>606</v>
      </c>
      <c r="G107" s="4">
        <v>606</v>
      </c>
      <c r="H107" s="4">
        <v>606</v>
      </c>
      <c r="I107" s="4">
        <v>606</v>
      </c>
      <c r="J107" s="12" t="s">
        <v>15</v>
      </c>
      <c r="L107" s="4">
        <v>606</v>
      </c>
      <c r="M107" s="4">
        <v>34</v>
      </c>
      <c r="O107" s="4">
        <v>0</v>
      </c>
    </row>
    <row r="108" spans="1:15" x14ac:dyDescent="0.25">
      <c r="A108" s="6">
        <v>44667</v>
      </c>
      <c r="B108" s="4" t="s">
        <v>420</v>
      </c>
      <c r="C108" s="4">
        <v>2.23</v>
      </c>
      <c r="D108" s="4">
        <v>3.09</v>
      </c>
      <c r="E108" s="4">
        <v>3.27</v>
      </c>
      <c r="F108" s="4">
        <v>2.65</v>
      </c>
      <c r="G108" s="4">
        <v>2.2999999999999998</v>
      </c>
      <c r="H108" s="4">
        <v>1.61</v>
      </c>
      <c r="I108" s="4">
        <v>2.04</v>
      </c>
      <c r="J108" s="12" t="s">
        <v>15</v>
      </c>
      <c r="L108" s="4" t="s">
        <v>29</v>
      </c>
      <c r="M108" s="4">
        <v>29</v>
      </c>
      <c r="N108" s="4" t="s">
        <v>235</v>
      </c>
      <c r="O108" s="4">
        <v>0</v>
      </c>
    </row>
    <row r="109" spans="1:15" x14ac:dyDescent="0.25">
      <c r="A109" s="6">
        <v>44667</v>
      </c>
      <c r="B109" s="4" t="s">
        <v>540</v>
      </c>
      <c r="C109" s="4">
        <v>4.0199999999999996</v>
      </c>
      <c r="D109" s="4">
        <v>3.36</v>
      </c>
      <c r="E109" s="4">
        <v>2.0499999999999998</v>
      </c>
      <c r="F109" s="4">
        <v>3.25</v>
      </c>
      <c r="G109" s="4">
        <v>2.13</v>
      </c>
      <c r="H109" s="4">
        <v>1.76</v>
      </c>
      <c r="I109" s="4">
        <v>1.87</v>
      </c>
      <c r="J109" s="12" t="s">
        <v>15</v>
      </c>
      <c r="L109" s="4" t="s">
        <v>311</v>
      </c>
      <c r="M109" s="4">
        <v>19</v>
      </c>
      <c r="N109" s="4" t="s">
        <v>98</v>
      </c>
      <c r="O109" s="4">
        <v>0</v>
      </c>
    </row>
    <row r="110" spans="1:15" x14ac:dyDescent="0.25">
      <c r="A110" s="6">
        <v>44667</v>
      </c>
      <c r="B110" s="4" t="s">
        <v>421</v>
      </c>
      <c r="C110" s="4">
        <v>3.72</v>
      </c>
      <c r="D110" s="4">
        <v>3.2</v>
      </c>
      <c r="E110" s="4">
        <v>2.21</v>
      </c>
      <c r="F110" s="4">
        <v>2.65</v>
      </c>
      <c r="G110" s="4">
        <v>2.5</v>
      </c>
      <c r="H110" s="4">
        <v>1.57</v>
      </c>
      <c r="I110" s="4">
        <v>2.19</v>
      </c>
      <c r="J110" s="12" t="s">
        <v>15</v>
      </c>
      <c r="L110" s="4" t="s">
        <v>28</v>
      </c>
      <c r="M110" s="4">
        <v>38</v>
      </c>
      <c r="N110" s="4" t="s">
        <v>98</v>
      </c>
      <c r="O110" s="4">
        <v>0</v>
      </c>
    </row>
    <row r="111" spans="1:15" x14ac:dyDescent="0.25">
      <c r="A111" s="6">
        <v>44667</v>
      </c>
      <c r="B111" s="4" t="s">
        <v>422</v>
      </c>
      <c r="C111" s="4">
        <v>2.4300000000000002</v>
      </c>
      <c r="D111" s="4">
        <v>2.79</v>
      </c>
      <c r="E111" s="4">
        <v>3.8</v>
      </c>
      <c r="F111" s="4">
        <v>2.46</v>
      </c>
      <c r="G111" s="4">
        <v>2.84</v>
      </c>
      <c r="H111" s="4">
        <v>1.46</v>
      </c>
      <c r="I111" s="4">
        <v>2.46</v>
      </c>
      <c r="J111" s="12" t="s">
        <v>15</v>
      </c>
      <c r="L111" s="4" t="s">
        <v>19</v>
      </c>
      <c r="M111" s="4">
        <v>54</v>
      </c>
      <c r="N111" s="4" t="s">
        <v>98</v>
      </c>
      <c r="O111" s="4">
        <v>0</v>
      </c>
    </row>
    <row r="112" spans="1:15" x14ac:dyDescent="0.25">
      <c r="A112" s="6">
        <v>44667</v>
      </c>
      <c r="B112" s="4" t="s">
        <v>423</v>
      </c>
      <c r="C112" s="4">
        <v>3.94</v>
      </c>
      <c r="D112" s="4">
        <v>3.17</v>
      </c>
      <c r="E112" s="4">
        <v>1.96</v>
      </c>
      <c r="F112" s="4">
        <v>2.57</v>
      </c>
      <c r="G112" s="4">
        <v>2.57</v>
      </c>
      <c r="H112" s="4">
        <v>1.48</v>
      </c>
      <c r="I112" s="4">
        <v>2.25</v>
      </c>
      <c r="J112" s="12" t="s">
        <v>15</v>
      </c>
      <c r="L112" s="4" t="s">
        <v>29</v>
      </c>
      <c r="M112" s="4">
        <v>63</v>
      </c>
      <c r="N112" s="4" t="s">
        <v>235</v>
      </c>
      <c r="O112" s="4">
        <v>0</v>
      </c>
    </row>
    <row r="113" spans="1:15" x14ac:dyDescent="0.25">
      <c r="A113" s="6">
        <v>44667</v>
      </c>
      <c r="B113" s="4" t="s">
        <v>424</v>
      </c>
      <c r="C113" s="4">
        <v>606</v>
      </c>
      <c r="D113" s="4">
        <v>606</v>
      </c>
      <c r="E113" s="4">
        <v>606</v>
      </c>
      <c r="F113" s="4">
        <v>606</v>
      </c>
      <c r="G113" s="4">
        <v>606</v>
      </c>
      <c r="H113" s="4">
        <v>606</v>
      </c>
      <c r="I113" s="4">
        <v>606</v>
      </c>
      <c r="J113" s="12" t="s">
        <v>15</v>
      </c>
      <c r="L113" s="4">
        <v>606</v>
      </c>
      <c r="M113" s="4">
        <v>15</v>
      </c>
      <c r="O113" s="4">
        <v>0</v>
      </c>
    </row>
    <row r="114" spans="1:15" x14ac:dyDescent="0.25">
      <c r="A114" s="6">
        <v>44667</v>
      </c>
      <c r="B114" s="4" t="s">
        <v>425</v>
      </c>
      <c r="C114" s="4">
        <v>2.2599999999999998</v>
      </c>
      <c r="D114" s="4">
        <v>3.33</v>
      </c>
      <c r="E114" s="4">
        <v>3.57</v>
      </c>
      <c r="F114" s="4">
        <v>3.21</v>
      </c>
      <c r="G114" s="4">
        <v>2.19</v>
      </c>
      <c r="H114" s="4">
        <v>1.75</v>
      </c>
      <c r="I114" s="4">
        <v>1.92</v>
      </c>
      <c r="J114" s="12" t="s">
        <v>15</v>
      </c>
      <c r="L114" s="4" t="s">
        <v>19</v>
      </c>
      <c r="M114" s="4">
        <v>13</v>
      </c>
      <c r="N114" s="4" t="s">
        <v>85</v>
      </c>
      <c r="O114" s="4">
        <v>2.54</v>
      </c>
    </row>
    <row r="115" spans="1:15" x14ac:dyDescent="0.25">
      <c r="A115" s="6">
        <v>44667</v>
      </c>
      <c r="B115" s="4" t="s">
        <v>426</v>
      </c>
      <c r="C115" s="4">
        <v>2.16</v>
      </c>
      <c r="D115" s="4">
        <v>2.96</v>
      </c>
      <c r="E115" s="4">
        <v>4.29</v>
      </c>
      <c r="F115" s="4">
        <v>2.84</v>
      </c>
      <c r="G115" s="4">
        <v>2.42</v>
      </c>
      <c r="H115" s="4">
        <v>1.6</v>
      </c>
      <c r="I115" s="4">
        <v>2.1</v>
      </c>
      <c r="J115" s="12" t="s">
        <v>15</v>
      </c>
      <c r="L115" s="4" t="s">
        <v>28</v>
      </c>
      <c r="M115" s="4">
        <v>30</v>
      </c>
      <c r="N115" s="4" t="s">
        <v>98</v>
      </c>
      <c r="O115" s="4">
        <v>0</v>
      </c>
    </row>
    <row r="116" spans="1:15" x14ac:dyDescent="0.25">
      <c r="A116" s="6">
        <v>44667</v>
      </c>
      <c r="B116" s="4" t="s">
        <v>769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2" t="s">
        <v>15</v>
      </c>
      <c r="L116" s="4">
        <v>606</v>
      </c>
      <c r="M116" s="4">
        <v>65</v>
      </c>
      <c r="O116" s="4">
        <v>0</v>
      </c>
    </row>
    <row r="117" spans="1:15" x14ac:dyDescent="0.25">
      <c r="A117" s="6">
        <v>44668</v>
      </c>
      <c r="B117" s="3" t="s">
        <v>427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2" t="s">
        <v>15</v>
      </c>
      <c r="L117" s="4">
        <v>606</v>
      </c>
      <c r="M117" s="4">
        <v>61</v>
      </c>
      <c r="O117" s="4">
        <v>0</v>
      </c>
    </row>
    <row r="118" spans="1:15" x14ac:dyDescent="0.25">
      <c r="A118" s="6">
        <v>44668</v>
      </c>
      <c r="B118" s="4" t="s">
        <v>428</v>
      </c>
      <c r="C118" s="4">
        <v>3.27</v>
      </c>
      <c r="D118" s="4">
        <v>3.14</v>
      </c>
      <c r="E118" s="4">
        <v>2.4500000000000002</v>
      </c>
      <c r="F118" s="4">
        <v>2.71</v>
      </c>
      <c r="G118" s="4">
        <v>2.4900000000000002</v>
      </c>
      <c r="H118" s="4">
        <v>1.57</v>
      </c>
      <c r="I118" s="4">
        <v>2.17</v>
      </c>
      <c r="J118" s="12" t="s">
        <v>15</v>
      </c>
      <c r="L118" s="4" t="s">
        <v>21</v>
      </c>
      <c r="M118" s="4">
        <v>44</v>
      </c>
      <c r="N118" s="4" t="s">
        <v>16</v>
      </c>
      <c r="O118" s="4">
        <v>2.15</v>
      </c>
    </row>
    <row r="119" spans="1:15" x14ac:dyDescent="0.25">
      <c r="A119" s="6">
        <v>44668</v>
      </c>
      <c r="B119" s="4" t="s">
        <v>429</v>
      </c>
      <c r="C119" s="4">
        <v>4.9000000000000004</v>
      </c>
      <c r="D119" s="4">
        <v>3.7</v>
      </c>
      <c r="E119" s="4">
        <v>1.8</v>
      </c>
      <c r="F119" s="4">
        <v>2.95</v>
      </c>
      <c r="G119" s="4">
        <v>2.29</v>
      </c>
      <c r="H119" s="4">
        <v>1.68</v>
      </c>
      <c r="I119" s="4">
        <v>2.0099999999999998</v>
      </c>
      <c r="J119" s="12" t="s">
        <v>15</v>
      </c>
      <c r="L119" s="4" t="s">
        <v>312</v>
      </c>
      <c r="M119" s="4">
        <v>31</v>
      </c>
      <c r="N119" s="37" t="s">
        <v>17</v>
      </c>
      <c r="O119" s="4">
        <v>0</v>
      </c>
    </row>
    <row r="120" spans="1:15" x14ac:dyDescent="0.25">
      <c r="A120" s="6">
        <v>44668</v>
      </c>
      <c r="B120" s="4" t="s">
        <v>430</v>
      </c>
      <c r="C120" s="4">
        <v>2.21</v>
      </c>
      <c r="D120" s="4">
        <v>3.28</v>
      </c>
      <c r="E120" s="4">
        <v>3.62</v>
      </c>
      <c r="F120" s="4">
        <v>2.99</v>
      </c>
      <c r="G120" s="4">
        <v>2.2200000000000002</v>
      </c>
      <c r="H120" s="4">
        <v>1.69</v>
      </c>
      <c r="I120" s="4">
        <v>1.95</v>
      </c>
      <c r="J120" s="12" t="s">
        <v>15</v>
      </c>
      <c r="L120" s="4" t="s">
        <v>21</v>
      </c>
      <c r="M120" s="4">
        <v>33</v>
      </c>
      <c r="N120" s="4" t="s">
        <v>16</v>
      </c>
      <c r="O120" s="4">
        <v>1.9</v>
      </c>
    </row>
    <row r="121" spans="1:15" x14ac:dyDescent="0.25">
      <c r="A121" s="6">
        <v>44668</v>
      </c>
      <c r="B121" s="4" t="s">
        <v>440</v>
      </c>
      <c r="C121" s="4">
        <v>1.67</v>
      </c>
      <c r="D121" s="4">
        <v>4.03</v>
      </c>
      <c r="E121" s="4">
        <v>5.87</v>
      </c>
      <c r="F121" s="4">
        <v>3.96</v>
      </c>
      <c r="G121" s="4">
        <v>1.83</v>
      </c>
      <c r="H121" s="4">
        <v>2.04</v>
      </c>
      <c r="I121" s="4">
        <v>1.62</v>
      </c>
      <c r="J121" s="12" t="s">
        <v>15</v>
      </c>
      <c r="L121" s="4" t="s">
        <v>25</v>
      </c>
      <c r="M121" s="4">
        <v>28</v>
      </c>
      <c r="N121" s="4" t="s">
        <v>50</v>
      </c>
      <c r="O121" s="4">
        <v>2.64</v>
      </c>
    </row>
    <row r="122" spans="1:15" x14ac:dyDescent="0.25">
      <c r="A122" s="6">
        <v>44668</v>
      </c>
      <c r="B122" s="4" t="s">
        <v>431</v>
      </c>
      <c r="C122" s="4">
        <v>3.26</v>
      </c>
      <c r="D122" s="4">
        <v>2.89</v>
      </c>
      <c r="E122" s="4">
        <v>2.63</v>
      </c>
      <c r="F122" s="4">
        <v>2.5299999999999998</v>
      </c>
      <c r="G122" s="4">
        <v>2.6</v>
      </c>
      <c r="H122" s="4">
        <v>1.53</v>
      </c>
      <c r="I122" s="4">
        <v>2.2799999999999998</v>
      </c>
      <c r="J122" s="12" t="s">
        <v>15</v>
      </c>
      <c r="L122" s="4" t="s">
        <v>21</v>
      </c>
      <c r="M122" s="4">
        <v>28</v>
      </c>
      <c r="N122" s="4" t="s">
        <v>16</v>
      </c>
      <c r="O122" s="4">
        <v>1.75</v>
      </c>
    </row>
    <row r="123" spans="1:15" x14ac:dyDescent="0.25">
      <c r="A123" s="6">
        <v>44668</v>
      </c>
      <c r="B123" s="4" t="s">
        <v>432</v>
      </c>
      <c r="C123" s="4">
        <v>3.56</v>
      </c>
      <c r="D123" s="4">
        <v>2.79</v>
      </c>
      <c r="E123" s="4">
        <v>2.54</v>
      </c>
      <c r="F123" s="4">
        <v>2.0299999999999998</v>
      </c>
      <c r="G123" s="4">
        <v>3.48</v>
      </c>
      <c r="H123" s="4">
        <v>1.32</v>
      </c>
      <c r="I123" s="4">
        <v>2.97</v>
      </c>
      <c r="J123" s="12" t="s">
        <v>15</v>
      </c>
      <c r="L123" s="4" t="s">
        <v>21</v>
      </c>
      <c r="M123" s="4">
        <v>43</v>
      </c>
      <c r="N123" s="4" t="s">
        <v>16</v>
      </c>
      <c r="O123" s="4">
        <v>2.57</v>
      </c>
    </row>
    <row r="124" spans="1:15" x14ac:dyDescent="0.25">
      <c r="A124" s="6">
        <v>44668</v>
      </c>
      <c r="B124" s="4" t="s">
        <v>433</v>
      </c>
      <c r="C124" s="4">
        <v>4.1399999999999997</v>
      </c>
      <c r="D124" s="4">
        <v>3.25</v>
      </c>
      <c r="E124" s="4">
        <v>2.11</v>
      </c>
      <c r="F124" s="4">
        <v>2.94</v>
      </c>
      <c r="G124" s="4">
        <v>2.37</v>
      </c>
      <c r="H124" s="4">
        <v>1.65</v>
      </c>
      <c r="I124" s="4">
        <v>2.0699999999999998</v>
      </c>
      <c r="J124" s="12" t="s">
        <v>15</v>
      </c>
      <c r="L124" s="4" t="s">
        <v>21</v>
      </c>
      <c r="M124" s="4">
        <v>48</v>
      </c>
      <c r="N124" s="4" t="s">
        <v>52</v>
      </c>
      <c r="O124" s="4">
        <v>2.2999999999999998</v>
      </c>
    </row>
    <row r="125" spans="1:15" x14ac:dyDescent="0.25">
      <c r="A125" s="6">
        <v>44668</v>
      </c>
      <c r="B125" s="4" t="s">
        <v>434</v>
      </c>
      <c r="C125" s="4">
        <v>2.0499999999999998</v>
      </c>
      <c r="D125" s="4">
        <v>3.59</v>
      </c>
      <c r="E125" s="4">
        <v>3.92</v>
      </c>
      <c r="F125" s="4">
        <v>3.56</v>
      </c>
      <c r="G125" s="4">
        <v>2</v>
      </c>
      <c r="H125" s="4">
        <v>1.91</v>
      </c>
      <c r="I125" s="4">
        <v>1.75</v>
      </c>
      <c r="J125" s="12" t="s">
        <v>15</v>
      </c>
      <c r="L125" s="4" t="s">
        <v>22</v>
      </c>
      <c r="M125" s="4">
        <v>31</v>
      </c>
      <c r="N125" s="4" t="s">
        <v>89</v>
      </c>
      <c r="O125" s="4">
        <v>2.75</v>
      </c>
    </row>
    <row r="126" spans="1:15" x14ac:dyDescent="0.25">
      <c r="A126" s="6">
        <v>44669</v>
      </c>
      <c r="B126" s="4" t="s">
        <v>441</v>
      </c>
      <c r="C126" s="4">
        <v>2.04</v>
      </c>
      <c r="D126" s="4">
        <v>3.47</v>
      </c>
      <c r="E126" s="4">
        <v>3.99</v>
      </c>
      <c r="F126" s="4">
        <v>3.06</v>
      </c>
      <c r="G126" s="4">
        <v>2.33</v>
      </c>
      <c r="H126" s="4">
        <v>1.71</v>
      </c>
      <c r="I126" s="4">
        <v>1.95</v>
      </c>
      <c r="J126" s="12" t="s">
        <v>15</v>
      </c>
      <c r="L126" s="4" t="s">
        <v>28</v>
      </c>
      <c r="M126" s="4">
        <v>46</v>
      </c>
      <c r="N126" s="4" t="s">
        <v>92</v>
      </c>
      <c r="O126" s="4">
        <v>2.6</v>
      </c>
    </row>
    <row r="127" spans="1:15" x14ac:dyDescent="0.25">
      <c r="A127" s="6">
        <v>44669</v>
      </c>
      <c r="B127" s="4" t="s">
        <v>442</v>
      </c>
      <c r="C127" s="4">
        <v>2.08</v>
      </c>
      <c r="D127" s="4">
        <v>3.59</v>
      </c>
      <c r="E127" s="4">
        <v>3.73</v>
      </c>
      <c r="F127" s="4">
        <v>3.52</v>
      </c>
      <c r="G127" s="4">
        <v>1.96</v>
      </c>
      <c r="H127" s="4">
        <v>1.93</v>
      </c>
      <c r="I127" s="4">
        <v>1.72</v>
      </c>
      <c r="J127" s="12" t="s">
        <v>15</v>
      </c>
      <c r="L127" s="4" t="s">
        <v>528</v>
      </c>
      <c r="M127" s="4">
        <v>32</v>
      </c>
      <c r="N127" s="4" t="s">
        <v>92</v>
      </c>
      <c r="O127" s="4">
        <v>2.4300000000000002</v>
      </c>
    </row>
    <row r="128" spans="1:15" x14ac:dyDescent="0.25">
      <c r="A128" s="6">
        <v>44669</v>
      </c>
      <c r="B128" s="4" t="s">
        <v>443</v>
      </c>
      <c r="C128" s="4">
        <v>4.1900000000000004</v>
      </c>
      <c r="D128" s="4">
        <v>3.56</v>
      </c>
      <c r="E128" s="4">
        <v>1.96</v>
      </c>
      <c r="F128" s="4">
        <v>3.6</v>
      </c>
      <c r="G128" s="4">
        <v>1.99</v>
      </c>
      <c r="H128" s="4">
        <v>1.89</v>
      </c>
      <c r="I128" s="4">
        <v>1.74</v>
      </c>
      <c r="J128" s="12" t="s">
        <v>15</v>
      </c>
      <c r="L128" s="4" t="s">
        <v>21</v>
      </c>
      <c r="M128" s="4">
        <v>55</v>
      </c>
      <c r="N128" s="4" t="s">
        <v>60</v>
      </c>
      <c r="O128" s="4">
        <v>2.48</v>
      </c>
    </row>
    <row r="129" spans="1:15" x14ac:dyDescent="0.25">
      <c r="A129" s="6">
        <v>44669</v>
      </c>
      <c r="B129" s="4" t="s">
        <v>444</v>
      </c>
      <c r="C129" s="4">
        <v>5.12</v>
      </c>
      <c r="D129" s="4">
        <v>3.6</v>
      </c>
      <c r="E129" s="4">
        <v>1.78</v>
      </c>
      <c r="F129" s="4">
        <v>2.94</v>
      </c>
      <c r="G129" s="4">
        <v>2.29</v>
      </c>
      <c r="H129" s="4">
        <v>1.66</v>
      </c>
      <c r="I129" s="4">
        <v>2.0099999999999998</v>
      </c>
      <c r="J129" s="12" t="s">
        <v>15</v>
      </c>
      <c r="L129" s="4" t="s">
        <v>20</v>
      </c>
      <c r="M129" s="4">
        <v>30</v>
      </c>
      <c r="N129" s="4" t="s">
        <v>58</v>
      </c>
      <c r="O129" s="4">
        <v>2.1</v>
      </c>
    </row>
    <row r="130" spans="1:15" x14ac:dyDescent="0.25">
      <c r="A130" s="6">
        <v>44669</v>
      </c>
      <c r="B130" s="4" t="s">
        <v>445</v>
      </c>
      <c r="C130" s="4">
        <v>2.42</v>
      </c>
      <c r="D130" s="4">
        <v>2.99</v>
      </c>
      <c r="E130" s="4">
        <v>3.16</v>
      </c>
      <c r="F130" s="4">
        <v>2.7</v>
      </c>
      <c r="G130" s="4">
        <v>2.36</v>
      </c>
      <c r="H130" s="4">
        <v>1.59</v>
      </c>
      <c r="I130" s="4">
        <v>2.08</v>
      </c>
      <c r="J130" s="12" t="s">
        <v>15</v>
      </c>
      <c r="L130" s="4" t="s">
        <v>28</v>
      </c>
      <c r="M130" s="4">
        <v>54</v>
      </c>
      <c r="N130" s="4" t="s">
        <v>446</v>
      </c>
      <c r="O130" s="4">
        <v>0</v>
      </c>
    </row>
    <row r="131" spans="1:15" x14ac:dyDescent="0.25">
      <c r="A131" s="6">
        <v>44669</v>
      </c>
      <c r="B131" s="4" t="s">
        <v>447</v>
      </c>
      <c r="C131" s="4">
        <v>3.46</v>
      </c>
      <c r="D131" s="4">
        <v>3.41</v>
      </c>
      <c r="E131" s="4">
        <v>2.25</v>
      </c>
      <c r="F131" s="4">
        <v>3.3</v>
      </c>
      <c r="G131" s="4">
        <v>2.1</v>
      </c>
      <c r="H131" s="4">
        <v>1.79</v>
      </c>
      <c r="I131" s="4">
        <v>1.85</v>
      </c>
      <c r="J131" s="12" t="s">
        <v>15</v>
      </c>
      <c r="L131" s="4" t="s">
        <v>29</v>
      </c>
      <c r="M131" s="4">
        <v>15</v>
      </c>
      <c r="N131" s="4" t="s">
        <v>110</v>
      </c>
      <c r="O131" s="4">
        <v>0</v>
      </c>
    </row>
    <row r="132" spans="1:15" x14ac:dyDescent="0.25">
      <c r="A132" s="6">
        <v>44669</v>
      </c>
      <c r="B132" s="4" t="s">
        <v>448</v>
      </c>
      <c r="C132" s="4">
        <v>2.42</v>
      </c>
      <c r="D132" s="4">
        <v>3.1</v>
      </c>
      <c r="E132" s="4">
        <v>3.35</v>
      </c>
      <c r="F132" s="4">
        <v>2.87</v>
      </c>
      <c r="G132" s="4">
        <v>2.3199999999999998</v>
      </c>
      <c r="H132" s="4">
        <v>1.65</v>
      </c>
      <c r="I132" s="4">
        <v>2.04</v>
      </c>
      <c r="J132" s="12" t="s">
        <v>15</v>
      </c>
      <c r="L132" s="4" t="s">
        <v>29</v>
      </c>
      <c r="M132" s="4">
        <v>18</v>
      </c>
      <c r="N132" s="4" t="s">
        <v>66</v>
      </c>
      <c r="O132" s="4">
        <v>2.74</v>
      </c>
    </row>
    <row r="133" spans="1:15" x14ac:dyDescent="0.25">
      <c r="A133" s="6">
        <v>44669</v>
      </c>
      <c r="B133" s="4" t="s">
        <v>449</v>
      </c>
      <c r="C133" s="4">
        <v>1.79</v>
      </c>
      <c r="D133" s="4">
        <v>3.65</v>
      </c>
      <c r="E133" s="4">
        <v>5.09</v>
      </c>
      <c r="F133" s="4">
        <v>3.26</v>
      </c>
      <c r="G133" s="4">
        <v>2.12</v>
      </c>
      <c r="H133" s="4">
        <v>1.78</v>
      </c>
      <c r="I133" s="4">
        <v>1.86</v>
      </c>
      <c r="J133" s="12" t="s">
        <v>15</v>
      </c>
      <c r="L133" s="4" t="s">
        <v>23</v>
      </c>
      <c r="M133" s="4">
        <v>35</v>
      </c>
      <c r="N133" s="4" t="s">
        <v>60</v>
      </c>
      <c r="O133" s="4">
        <v>2.3199999999999998</v>
      </c>
    </row>
    <row r="134" spans="1:15" x14ac:dyDescent="0.25">
      <c r="A134" s="6">
        <v>44669</v>
      </c>
      <c r="B134" s="4" t="s">
        <v>450</v>
      </c>
      <c r="C134" s="4">
        <v>3.36</v>
      </c>
      <c r="D134" s="4">
        <v>3.53</v>
      </c>
      <c r="E134" s="4">
        <v>2.21</v>
      </c>
      <c r="F134" s="4">
        <v>3.58</v>
      </c>
      <c r="G134" s="4">
        <v>1.96</v>
      </c>
      <c r="H134" s="4">
        <v>1.91</v>
      </c>
      <c r="I134" s="4">
        <v>1.71</v>
      </c>
      <c r="J134" s="12" t="s">
        <v>15</v>
      </c>
      <c r="L134" s="4" t="s">
        <v>21</v>
      </c>
      <c r="M134" s="4">
        <v>64</v>
      </c>
      <c r="N134" s="37" t="s">
        <v>66</v>
      </c>
      <c r="O134" s="4">
        <v>2.5299999999999998</v>
      </c>
    </row>
    <row r="135" spans="1:15" x14ac:dyDescent="0.25">
      <c r="A135" s="6">
        <v>44669</v>
      </c>
      <c r="B135" s="4" t="s">
        <v>451</v>
      </c>
      <c r="C135" s="4">
        <v>5.29</v>
      </c>
      <c r="D135" s="4">
        <v>3.65</v>
      </c>
      <c r="E135" s="4">
        <v>1.76</v>
      </c>
      <c r="F135" s="4">
        <v>3.71</v>
      </c>
      <c r="G135" s="4">
        <v>1.93</v>
      </c>
      <c r="H135" s="4">
        <v>1.96</v>
      </c>
      <c r="I135" s="4">
        <v>1.69</v>
      </c>
      <c r="J135" s="12" t="s">
        <v>15</v>
      </c>
      <c r="L135" s="4" t="s">
        <v>315</v>
      </c>
      <c r="M135" s="4">
        <v>57</v>
      </c>
      <c r="N135" s="4" t="s">
        <v>119</v>
      </c>
      <c r="O135" s="4">
        <v>2.27</v>
      </c>
    </row>
    <row r="136" spans="1:15" x14ac:dyDescent="0.25">
      <c r="A136" s="6">
        <v>44669</v>
      </c>
      <c r="B136" s="4" t="s">
        <v>452</v>
      </c>
      <c r="C136" s="4">
        <v>2.37</v>
      </c>
      <c r="D136" s="4">
        <v>3.13</v>
      </c>
      <c r="E136" s="4">
        <v>3.43</v>
      </c>
      <c r="F136" s="4">
        <v>2.86</v>
      </c>
      <c r="G136" s="4">
        <v>2.36</v>
      </c>
      <c r="H136" s="4">
        <v>1.63</v>
      </c>
      <c r="I136" s="4">
        <v>2.06</v>
      </c>
      <c r="J136" s="12" t="s">
        <v>15</v>
      </c>
      <c r="L136" s="4" t="s">
        <v>311</v>
      </c>
      <c r="M136" s="4">
        <v>30</v>
      </c>
      <c r="N136" s="4" t="s">
        <v>105</v>
      </c>
      <c r="O136" s="4">
        <v>2.41</v>
      </c>
    </row>
    <row r="137" spans="1:15" x14ac:dyDescent="0.25">
      <c r="A137" s="6">
        <v>44669</v>
      </c>
      <c r="B137" s="4" t="s">
        <v>453</v>
      </c>
      <c r="C137" s="4">
        <v>2.39</v>
      </c>
      <c r="D137" s="4">
        <v>3.36</v>
      </c>
      <c r="E137" s="4">
        <v>3.2</v>
      </c>
      <c r="F137" s="4">
        <v>3.33</v>
      </c>
      <c r="G137" s="4">
        <v>2.08</v>
      </c>
      <c r="H137" s="4">
        <v>1.81</v>
      </c>
      <c r="I137" s="4">
        <v>1.83</v>
      </c>
      <c r="J137" s="12" t="s">
        <v>15</v>
      </c>
      <c r="L137" s="4" t="s">
        <v>20</v>
      </c>
      <c r="M137" s="4">
        <v>72</v>
      </c>
      <c r="N137" s="4" t="s">
        <v>92</v>
      </c>
      <c r="O137" s="4">
        <v>2.2200000000000002</v>
      </c>
    </row>
    <row r="138" spans="1:15" x14ac:dyDescent="0.25">
      <c r="A138" s="6">
        <v>44669</v>
      </c>
      <c r="B138" s="4" t="s">
        <v>454</v>
      </c>
      <c r="C138" s="4">
        <v>6.55</v>
      </c>
      <c r="D138" s="4">
        <v>3.48</v>
      </c>
      <c r="E138" s="4">
        <v>1.68</v>
      </c>
      <c r="F138" s="4">
        <v>2.99</v>
      </c>
      <c r="G138" s="4">
        <v>2.27</v>
      </c>
      <c r="H138" s="4">
        <v>1.69</v>
      </c>
      <c r="I138" s="4">
        <v>1.99</v>
      </c>
      <c r="J138" s="12" t="s">
        <v>15</v>
      </c>
      <c r="L138" s="4" t="s">
        <v>20</v>
      </c>
      <c r="M138" s="4">
        <v>40</v>
      </c>
      <c r="N138" s="4" t="s">
        <v>119</v>
      </c>
      <c r="O138" s="4">
        <v>2.12</v>
      </c>
    </row>
    <row r="139" spans="1:15" x14ac:dyDescent="0.25">
      <c r="A139" s="6">
        <v>44669</v>
      </c>
      <c r="B139" s="4" t="s">
        <v>455</v>
      </c>
      <c r="C139" s="4">
        <v>1.97</v>
      </c>
      <c r="D139" s="4">
        <v>3.41</v>
      </c>
      <c r="E139" s="4">
        <v>4.26</v>
      </c>
      <c r="F139" s="4">
        <v>3.1</v>
      </c>
      <c r="G139" s="4">
        <v>2.19</v>
      </c>
      <c r="H139" s="4">
        <v>1.72</v>
      </c>
      <c r="I139" s="4">
        <v>1.92</v>
      </c>
      <c r="J139" s="12" t="s">
        <v>15</v>
      </c>
      <c r="L139" s="4" t="s">
        <v>25</v>
      </c>
      <c r="M139" s="4">
        <v>62</v>
      </c>
      <c r="N139" s="4" t="s">
        <v>58</v>
      </c>
      <c r="O139" s="4">
        <v>2.2400000000000002</v>
      </c>
    </row>
    <row r="140" spans="1:15" x14ac:dyDescent="0.25">
      <c r="A140" s="6">
        <v>44669</v>
      </c>
      <c r="B140" s="4" t="s">
        <v>456</v>
      </c>
      <c r="C140" s="4">
        <v>2.4</v>
      </c>
      <c r="D140" s="4">
        <v>3.11</v>
      </c>
      <c r="E140" s="4">
        <v>3.39</v>
      </c>
      <c r="F140" s="4">
        <v>2.84</v>
      </c>
      <c r="G140" s="4">
        <v>2.38</v>
      </c>
      <c r="H140" s="4">
        <v>1.62</v>
      </c>
      <c r="I140" s="4">
        <v>2.08</v>
      </c>
      <c r="J140" s="12" t="s">
        <v>15</v>
      </c>
      <c r="L140" s="4" t="s">
        <v>20</v>
      </c>
      <c r="M140" s="4">
        <v>40</v>
      </c>
      <c r="N140" s="4" t="s">
        <v>105</v>
      </c>
      <c r="O140" s="4">
        <v>2.42</v>
      </c>
    </row>
    <row r="141" spans="1:15" x14ac:dyDescent="0.25">
      <c r="A141" s="6">
        <v>44669</v>
      </c>
      <c r="B141" s="4" t="s">
        <v>457</v>
      </c>
      <c r="C141" s="4">
        <v>1.94</v>
      </c>
      <c r="D141" s="4">
        <v>3.47</v>
      </c>
      <c r="E141" s="4">
        <v>4.28</v>
      </c>
      <c r="F141" s="4">
        <v>3.41</v>
      </c>
      <c r="G141" s="4">
        <v>2.06</v>
      </c>
      <c r="H141" s="4">
        <v>1.82</v>
      </c>
      <c r="I141" s="4">
        <v>1.79</v>
      </c>
      <c r="J141" s="12" t="s">
        <v>15</v>
      </c>
      <c r="L141" s="4" t="s">
        <v>19</v>
      </c>
      <c r="M141" s="4">
        <v>28</v>
      </c>
      <c r="N141" s="4" t="s">
        <v>105</v>
      </c>
      <c r="O141" s="4">
        <v>2.37</v>
      </c>
    </row>
    <row r="142" spans="1:15" x14ac:dyDescent="0.25">
      <c r="A142" s="6">
        <v>44669</v>
      </c>
      <c r="B142" s="4" t="s">
        <v>458</v>
      </c>
      <c r="C142" s="4">
        <v>3.81</v>
      </c>
      <c r="D142" s="4">
        <v>3.14</v>
      </c>
      <c r="E142" s="4">
        <v>2.21</v>
      </c>
      <c r="F142" s="4">
        <v>2.74</v>
      </c>
      <c r="G142" s="4">
        <v>2.44</v>
      </c>
      <c r="H142" s="4">
        <v>1.59</v>
      </c>
      <c r="I142" s="4">
        <v>2.13</v>
      </c>
      <c r="J142" s="12" t="s">
        <v>15</v>
      </c>
      <c r="L142" s="4" t="s">
        <v>22</v>
      </c>
      <c r="M142" s="4">
        <v>56</v>
      </c>
      <c r="N142" s="4" t="s">
        <v>58</v>
      </c>
      <c r="O142" s="4">
        <v>2.2400000000000002</v>
      </c>
    </row>
    <row r="143" spans="1:15" x14ac:dyDescent="0.25">
      <c r="A143" s="6">
        <v>44670</v>
      </c>
      <c r="B143" s="4" t="s">
        <v>459</v>
      </c>
      <c r="C143" s="4">
        <v>2.14</v>
      </c>
      <c r="D143" s="4">
        <v>3.27</v>
      </c>
      <c r="E143" s="4">
        <v>3.83</v>
      </c>
      <c r="F143" s="4">
        <v>3.43</v>
      </c>
      <c r="G143" s="4">
        <v>1.93</v>
      </c>
      <c r="H143" s="4">
        <v>1.93</v>
      </c>
      <c r="I143" s="4">
        <v>1.71</v>
      </c>
      <c r="J143" s="12" t="s">
        <v>15</v>
      </c>
      <c r="L143" s="4" t="s">
        <v>23</v>
      </c>
      <c r="M143" s="4">
        <v>38</v>
      </c>
      <c r="N143" s="4" t="s">
        <v>114</v>
      </c>
      <c r="O143" s="4">
        <v>0</v>
      </c>
    </row>
    <row r="144" spans="1:15" x14ac:dyDescent="0.25">
      <c r="A144" s="6">
        <v>44670</v>
      </c>
      <c r="B144" s="4" t="s">
        <v>460</v>
      </c>
      <c r="C144" s="4">
        <v>5.54</v>
      </c>
      <c r="D144" s="4">
        <v>4.16</v>
      </c>
      <c r="E144" s="4">
        <v>1.62</v>
      </c>
      <c r="F144" s="4">
        <v>3.67</v>
      </c>
      <c r="G144" s="4">
        <v>1.96</v>
      </c>
      <c r="H144" s="4">
        <v>1.91</v>
      </c>
      <c r="I144" s="4">
        <v>1.71</v>
      </c>
      <c r="J144" s="12" t="s">
        <v>15</v>
      </c>
      <c r="L144" s="4" t="s">
        <v>22</v>
      </c>
      <c r="M144" s="4">
        <v>58</v>
      </c>
      <c r="N144" s="4" t="s">
        <v>76</v>
      </c>
      <c r="O144" s="4">
        <v>2.11</v>
      </c>
    </row>
    <row r="145" spans="1:15" x14ac:dyDescent="0.25">
      <c r="A145" s="6">
        <v>44670</v>
      </c>
      <c r="B145" s="4" t="s">
        <v>530</v>
      </c>
      <c r="C145" s="4">
        <v>2.1800000000000002</v>
      </c>
      <c r="D145" s="4">
        <v>2.84</v>
      </c>
      <c r="E145" s="4">
        <v>4.26</v>
      </c>
      <c r="F145" s="4">
        <v>2.09</v>
      </c>
      <c r="G145" s="4">
        <v>3.29</v>
      </c>
      <c r="H145" s="4">
        <v>1.34</v>
      </c>
      <c r="I145" s="4">
        <v>2.9</v>
      </c>
      <c r="J145" s="12" t="s">
        <v>15</v>
      </c>
      <c r="L145" s="4" t="s">
        <v>313</v>
      </c>
      <c r="M145" s="4">
        <v>54</v>
      </c>
      <c r="N145" s="37" t="s">
        <v>18</v>
      </c>
      <c r="O145" s="4">
        <v>0</v>
      </c>
    </row>
    <row r="146" spans="1:15" x14ac:dyDescent="0.25">
      <c r="A146" s="6">
        <v>44670</v>
      </c>
      <c r="B146" s="4" t="s">
        <v>461</v>
      </c>
      <c r="C146" s="4">
        <v>2.66</v>
      </c>
      <c r="D146" s="4">
        <v>3.05</v>
      </c>
      <c r="E146" s="4">
        <v>3.16</v>
      </c>
      <c r="F146" s="4">
        <v>2.42</v>
      </c>
      <c r="G146" s="4">
        <v>2.44</v>
      </c>
      <c r="H146" s="4">
        <v>1.59</v>
      </c>
      <c r="I146" s="4">
        <v>2.44</v>
      </c>
      <c r="J146" s="12" t="s">
        <v>15</v>
      </c>
      <c r="L146" s="4" t="s">
        <v>312</v>
      </c>
      <c r="M146" s="4">
        <v>9</v>
      </c>
      <c r="N146" s="4" t="s">
        <v>66</v>
      </c>
      <c r="O146" s="4">
        <v>2.64</v>
      </c>
    </row>
    <row r="147" spans="1:15" x14ac:dyDescent="0.25">
      <c r="A147" s="6">
        <v>44670</v>
      </c>
      <c r="B147" s="4" t="s">
        <v>462</v>
      </c>
      <c r="C147" s="4">
        <v>2.2999999999999998</v>
      </c>
      <c r="D147" s="4">
        <v>3.19</v>
      </c>
      <c r="E147" s="4">
        <v>3.52</v>
      </c>
      <c r="F147" s="4">
        <v>3.11</v>
      </c>
      <c r="G147" s="4">
        <v>2.27</v>
      </c>
      <c r="H147" s="4">
        <v>1.67</v>
      </c>
      <c r="I147" s="4">
        <v>1.97</v>
      </c>
      <c r="J147" s="12" t="s">
        <v>15</v>
      </c>
      <c r="L147" s="4" t="s">
        <v>20</v>
      </c>
      <c r="M147" s="4">
        <v>38</v>
      </c>
      <c r="N147" s="4" t="s">
        <v>98</v>
      </c>
      <c r="O147" s="4">
        <v>0</v>
      </c>
    </row>
    <row r="148" spans="1:15" x14ac:dyDescent="0.25">
      <c r="A148" s="6">
        <v>44670</v>
      </c>
      <c r="B148" s="4" t="s">
        <v>463</v>
      </c>
      <c r="C148" s="4">
        <v>2.0499999999999998</v>
      </c>
      <c r="D148" s="4">
        <v>3.29</v>
      </c>
      <c r="E148" s="4">
        <v>4.1399999999999997</v>
      </c>
      <c r="F148" s="4">
        <v>2.87</v>
      </c>
      <c r="G148" s="4">
        <v>2.36</v>
      </c>
      <c r="H148" s="4">
        <v>1.63</v>
      </c>
      <c r="I148" s="4">
        <v>2.0699999999999998</v>
      </c>
      <c r="J148" s="12" t="s">
        <v>15</v>
      </c>
      <c r="L148" s="4" t="s">
        <v>28</v>
      </c>
      <c r="M148" s="4">
        <v>15</v>
      </c>
      <c r="N148" s="4" t="s">
        <v>114</v>
      </c>
      <c r="O148" s="4">
        <v>0</v>
      </c>
    </row>
    <row r="149" spans="1:15" x14ac:dyDescent="0.25">
      <c r="A149" s="6">
        <v>44670</v>
      </c>
      <c r="B149" s="4" t="s">
        <v>464</v>
      </c>
      <c r="C149" s="4">
        <v>2.23</v>
      </c>
      <c r="D149" s="4">
        <v>3.13</v>
      </c>
      <c r="E149" s="4">
        <v>3.75</v>
      </c>
      <c r="F149" s="4">
        <v>3.06</v>
      </c>
      <c r="G149" s="4">
        <v>2.25</v>
      </c>
      <c r="H149" s="4">
        <v>1.68</v>
      </c>
      <c r="I149" s="4">
        <v>1.96</v>
      </c>
      <c r="J149" s="12" t="s">
        <v>15</v>
      </c>
      <c r="L149" s="4" t="s">
        <v>21</v>
      </c>
      <c r="M149" s="4">
        <v>41</v>
      </c>
      <c r="N149" s="4" t="s">
        <v>98</v>
      </c>
      <c r="O149" s="4">
        <v>0</v>
      </c>
    </row>
    <row r="150" spans="1:15" x14ac:dyDescent="0.25">
      <c r="A150" s="6">
        <v>44670</v>
      </c>
      <c r="B150" s="4" t="s">
        <v>465</v>
      </c>
      <c r="C150" s="4">
        <v>2.91</v>
      </c>
      <c r="D150" s="4">
        <v>3.18</v>
      </c>
      <c r="E150" s="4">
        <v>2.67</v>
      </c>
      <c r="F150" s="4">
        <v>3.37</v>
      </c>
      <c r="G150" s="4">
        <v>2.09</v>
      </c>
      <c r="H150" s="4">
        <v>1.78</v>
      </c>
      <c r="I150" s="4">
        <v>1.83</v>
      </c>
      <c r="J150" s="12" t="s">
        <v>15</v>
      </c>
      <c r="L150" s="4" t="s">
        <v>21</v>
      </c>
      <c r="M150" s="4">
        <v>32</v>
      </c>
      <c r="N150" s="4" t="s">
        <v>114</v>
      </c>
      <c r="O150" s="4">
        <v>0</v>
      </c>
    </row>
    <row r="151" spans="1:15" x14ac:dyDescent="0.25">
      <c r="A151" s="6">
        <v>44671</v>
      </c>
      <c r="B151" s="4" t="s">
        <v>466</v>
      </c>
      <c r="C151" s="4">
        <v>4.2699999999999996</v>
      </c>
      <c r="D151" s="4">
        <v>4.25</v>
      </c>
      <c r="E151" s="4">
        <v>1.8</v>
      </c>
      <c r="F151" s="4">
        <v>404</v>
      </c>
      <c r="G151" s="4">
        <v>1.61</v>
      </c>
      <c r="H151" s="4">
        <v>2.46</v>
      </c>
      <c r="I151" s="4">
        <v>1.44</v>
      </c>
      <c r="J151" s="12" t="s">
        <v>15</v>
      </c>
      <c r="L151" s="4" t="s">
        <v>25</v>
      </c>
      <c r="M151" s="4">
        <v>36</v>
      </c>
      <c r="N151" s="4" t="s">
        <v>50</v>
      </c>
      <c r="O151" s="4">
        <v>2.7</v>
      </c>
    </row>
    <row r="152" spans="1:15" x14ac:dyDescent="0.25">
      <c r="A152" s="6">
        <v>44671</v>
      </c>
      <c r="B152" s="4" t="s">
        <v>467</v>
      </c>
      <c r="C152" s="4">
        <v>2.1800000000000002</v>
      </c>
      <c r="D152" s="4">
        <v>3.02</v>
      </c>
      <c r="E152" s="4">
        <v>4.3</v>
      </c>
      <c r="F152" s="4">
        <v>2.39</v>
      </c>
      <c r="G152" s="4">
        <v>2.93</v>
      </c>
      <c r="H152" s="4">
        <v>1.44</v>
      </c>
      <c r="I152" s="4">
        <v>2.57</v>
      </c>
      <c r="J152" s="12" t="s">
        <v>15</v>
      </c>
      <c r="L152" s="4" t="s">
        <v>23</v>
      </c>
      <c r="M152" s="4">
        <v>58</v>
      </c>
      <c r="N152" s="4" t="s">
        <v>54</v>
      </c>
      <c r="O152" s="4">
        <v>2.2599999999999998</v>
      </c>
    </row>
    <row r="153" spans="1:15" x14ac:dyDescent="0.25">
      <c r="A153" s="6">
        <v>44671</v>
      </c>
      <c r="B153" s="4" t="s">
        <v>468</v>
      </c>
      <c r="C153" s="4">
        <v>1.57</v>
      </c>
      <c r="D153" s="4">
        <v>4.2699999999999996</v>
      </c>
      <c r="E153" s="4">
        <v>6.44</v>
      </c>
      <c r="F153" s="4">
        <v>3.92</v>
      </c>
      <c r="G153" s="4">
        <v>1.81</v>
      </c>
      <c r="H153" s="4">
        <v>2.1</v>
      </c>
      <c r="I153" s="4">
        <v>1.6</v>
      </c>
      <c r="J153" s="12" t="s">
        <v>15</v>
      </c>
      <c r="L153" s="4" t="s">
        <v>316</v>
      </c>
      <c r="M153" s="4">
        <v>21</v>
      </c>
      <c r="N153" s="4" t="s">
        <v>52</v>
      </c>
      <c r="O153" s="4">
        <v>2.4700000000000002</v>
      </c>
    </row>
    <row r="154" spans="1:15" x14ac:dyDescent="0.25">
      <c r="A154" s="6">
        <v>44671</v>
      </c>
      <c r="B154" s="4" t="s">
        <v>469</v>
      </c>
      <c r="C154" s="4">
        <v>2.87</v>
      </c>
      <c r="D154" s="4">
        <v>2.94</v>
      </c>
      <c r="E154" s="4">
        <v>2.91</v>
      </c>
      <c r="F154" s="4">
        <v>2.59</v>
      </c>
      <c r="G154" s="4">
        <v>2.62</v>
      </c>
      <c r="H154" s="4">
        <v>1.52</v>
      </c>
      <c r="I154" s="4">
        <v>2.2799999999999998</v>
      </c>
      <c r="J154" s="12" t="s">
        <v>15</v>
      </c>
      <c r="L154" s="4" t="s">
        <v>311</v>
      </c>
      <c r="M154" s="4">
        <v>55</v>
      </c>
      <c r="N154" s="37" t="s">
        <v>16</v>
      </c>
      <c r="O154" s="4">
        <v>2.1</v>
      </c>
    </row>
    <row r="155" spans="1:15" x14ac:dyDescent="0.25">
      <c r="A155" s="6">
        <v>44671</v>
      </c>
      <c r="B155" s="4" t="s">
        <v>470</v>
      </c>
      <c r="C155" s="4">
        <v>3.01</v>
      </c>
      <c r="D155" s="4">
        <v>3.07</v>
      </c>
      <c r="E155" s="4">
        <v>2.75</v>
      </c>
      <c r="F155" s="4">
        <v>2.72</v>
      </c>
      <c r="G155" s="4">
        <v>2.5299999999999998</v>
      </c>
      <c r="H155" s="4">
        <v>1.58</v>
      </c>
      <c r="I155" s="4">
        <v>2.19</v>
      </c>
      <c r="J155" s="12" t="s">
        <v>15</v>
      </c>
      <c r="L155" s="4" t="s">
        <v>25</v>
      </c>
      <c r="M155" s="4">
        <v>17</v>
      </c>
      <c r="N155" s="4" t="s">
        <v>50</v>
      </c>
      <c r="O155" s="4">
        <v>2.4500000000000002</v>
      </c>
    </row>
    <row r="156" spans="1:15" x14ac:dyDescent="0.25">
      <c r="A156" s="6">
        <v>44672</v>
      </c>
      <c r="B156" s="4" t="s">
        <v>471</v>
      </c>
      <c r="C156" s="4">
        <v>2.7</v>
      </c>
      <c r="D156" s="4">
        <v>3.35</v>
      </c>
      <c r="E156" s="4">
        <v>2.8</v>
      </c>
      <c r="F156" s="4">
        <v>3.56</v>
      </c>
      <c r="G156" s="4">
        <v>2.0099999999999998</v>
      </c>
      <c r="H156" s="4">
        <v>1.89</v>
      </c>
      <c r="I156" s="4">
        <v>1.76</v>
      </c>
      <c r="J156" s="12" t="s">
        <v>15</v>
      </c>
      <c r="L156" s="4" t="s">
        <v>22</v>
      </c>
      <c r="M156" s="4">
        <v>47</v>
      </c>
      <c r="N156" s="4" t="s">
        <v>149</v>
      </c>
      <c r="O156" s="4">
        <v>0</v>
      </c>
    </row>
    <row r="157" spans="1:15" x14ac:dyDescent="0.25">
      <c r="A157" s="6">
        <v>44673</v>
      </c>
      <c r="B157" s="4" t="s">
        <v>472</v>
      </c>
      <c r="C157" s="4">
        <v>2.5299999999999998</v>
      </c>
      <c r="D157" s="4">
        <v>3.12</v>
      </c>
      <c r="E157" s="4">
        <v>3.15</v>
      </c>
      <c r="F157" s="4">
        <v>3.05</v>
      </c>
      <c r="G157" s="4">
        <v>2.2400000000000002</v>
      </c>
      <c r="H157" s="4">
        <v>1.69</v>
      </c>
      <c r="I157" s="4">
        <v>1.96</v>
      </c>
      <c r="J157" s="12" t="s">
        <v>15</v>
      </c>
      <c r="L157" s="4" t="s">
        <v>27</v>
      </c>
      <c r="M157" s="4">
        <v>44</v>
      </c>
      <c r="N157" s="37" t="s">
        <v>98</v>
      </c>
      <c r="O157" s="4">
        <v>0</v>
      </c>
    </row>
    <row r="158" spans="1:15" x14ac:dyDescent="0.25">
      <c r="A158" s="6">
        <v>44673</v>
      </c>
      <c r="B158" s="4" t="s">
        <v>473</v>
      </c>
      <c r="C158" s="4">
        <v>1.56</v>
      </c>
      <c r="D158" s="4">
        <v>4.2699999999999996</v>
      </c>
      <c r="E158" s="4">
        <v>6.2</v>
      </c>
      <c r="F158" s="4">
        <v>3.76</v>
      </c>
      <c r="G158" s="4">
        <v>1.93</v>
      </c>
      <c r="H158" s="4">
        <v>1.94</v>
      </c>
      <c r="I158" s="4">
        <v>1.68</v>
      </c>
      <c r="J158" s="12" t="s">
        <v>15</v>
      </c>
      <c r="L158" s="4" t="s">
        <v>19</v>
      </c>
      <c r="M158" s="4">
        <v>23</v>
      </c>
      <c r="N158" s="4" t="s">
        <v>58</v>
      </c>
      <c r="O158" s="4">
        <v>2.76</v>
      </c>
    </row>
    <row r="159" spans="1:15" x14ac:dyDescent="0.25">
      <c r="A159" s="6">
        <v>44673</v>
      </c>
      <c r="B159" s="4" t="s">
        <v>474</v>
      </c>
      <c r="C159" s="4">
        <v>3.35</v>
      </c>
      <c r="D159" s="4">
        <v>3</v>
      </c>
      <c r="E159" s="4">
        <v>2.4900000000000002</v>
      </c>
      <c r="F159" s="4">
        <v>2.7</v>
      </c>
      <c r="G159" s="4">
        <v>2.52</v>
      </c>
      <c r="H159" s="4">
        <v>1.56</v>
      </c>
      <c r="I159" s="4">
        <v>2.2000000000000002</v>
      </c>
      <c r="J159" s="12" t="s">
        <v>15</v>
      </c>
      <c r="L159" s="4" t="s">
        <v>316</v>
      </c>
      <c r="M159" s="4">
        <v>8</v>
      </c>
      <c r="N159" s="37" t="s">
        <v>114</v>
      </c>
      <c r="O159" s="4">
        <v>0</v>
      </c>
    </row>
    <row r="160" spans="1:15" x14ac:dyDescent="0.25">
      <c r="A160" s="6">
        <v>44673</v>
      </c>
      <c r="B160" s="4" t="s">
        <v>475</v>
      </c>
      <c r="C160" s="4">
        <v>2.77</v>
      </c>
      <c r="D160" s="4">
        <v>2.92</v>
      </c>
      <c r="E160" s="4">
        <v>3.03</v>
      </c>
      <c r="F160" s="4">
        <v>2.66</v>
      </c>
      <c r="G160" s="4">
        <v>2.66</v>
      </c>
      <c r="H160" s="4">
        <v>1.51</v>
      </c>
      <c r="I160" s="4">
        <v>2.29</v>
      </c>
      <c r="J160" s="12" t="s">
        <v>15</v>
      </c>
      <c r="L160" s="4" t="s">
        <v>25</v>
      </c>
      <c r="M160" s="4">
        <v>55</v>
      </c>
      <c r="N160" s="37" t="s">
        <v>98</v>
      </c>
      <c r="O160" s="4">
        <v>0</v>
      </c>
    </row>
    <row r="161" spans="1:15" x14ac:dyDescent="0.25">
      <c r="A161" s="6">
        <v>44674</v>
      </c>
      <c r="B161" s="4" t="s">
        <v>476</v>
      </c>
      <c r="C161" s="4">
        <v>1.79</v>
      </c>
      <c r="D161" s="4">
        <v>3.23</v>
      </c>
      <c r="E161" s="4">
        <v>5.56</v>
      </c>
      <c r="F161" s="4">
        <v>2.5099999999999998</v>
      </c>
      <c r="G161" s="4">
        <v>2.68</v>
      </c>
      <c r="H161" s="4">
        <v>1.48</v>
      </c>
      <c r="I161" s="4">
        <v>2.33</v>
      </c>
      <c r="J161" s="12" t="s">
        <v>15</v>
      </c>
      <c r="L161" s="4" t="s">
        <v>29</v>
      </c>
      <c r="M161" s="4">
        <v>48</v>
      </c>
      <c r="N161" s="37" t="s">
        <v>371</v>
      </c>
      <c r="O161" s="4">
        <v>0</v>
      </c>
    </row>
    <row r="162" spans="1:15" x14ac:dyDescent="0.25">
      <c r="A162" s="6">
        <v>44674</v>
      </c>
      <c r="B162" s="4" t="s">
        <v>477</v>
      </c>
      <c r="C162" s="4">
        <v>2.57</v>
      </c>
      <c r="D162" s="4">
        <v>3.04</v>
      </c>
      <c r="E162" s="4">
        <v>3.18</v>
      </c>
      <c r="F162" s="4">
        <v>2.81</v>
      </c>
      <c r="G162" s="4">
        <v>2.4</v>
      </c>
      <c r="H162" s="4">
        <v>1.61</v>
      </c>
      <c r="I162" s="4">
        <v>2.1</v>
      </c>
      <c r="J162" s="12" t="s">
        <v>15</v>
      </c>
      <c r="L162" s="4" t="s">
        <v>20</v>
      </c>
      <c r="M162" s="4">
        <v>42</v>
      </c>
      <c r="N162" s="4" t="s">
        <v>105</v>
      </c>
      <c r="O162" s="4">
        <v>2.6</v>
      </c>
    </row>
    <row r="163" spans="1:15" x14ac:dyDescent="0.25">
      <c r="A163" s="6">
        <v>44674</v>
      </c>
      <c r="B163" s="4" t="s">
        <v>478</v>
      </c>
      <c r="C163" s="4">
        <v>3.65</v>
      </c>
      <c r="D163" s="4">
        <v>3.4</v>
      </c>
      <c r="E163" s="4">
        <v>2.17</v>
      </c>
      <c r="F163" s="4">
        <v>2.93</v>
      </c>
      <c r="G163" s="4">
        <v>2.36</v>
      </c>
      <c r="H163" s="4">
        <v>1.64</v>
      </c>
      <c r="I163" s="4">
        <v>2.06</v>
      </c>
      <c r="J163" s="12" t="s">
        <v>15</v>
      </c>
      <c r="L163" s="4" t="s">
        <v>312</v>
      </c>
      <c r="M163" s="4">
        <v>56</v>
      </c>
      <c r="N163" s="4" t="s">
        <v>92</v>
      </c>
      <c r="O163" s="4">
        <v>2.33</v>
      </c>
    </row>
    <row r="164" spans="1:15" x14ac:dyDescent="0.25">
      <c r="A164" s="6">
        <v>44674</v>
      </c>
      <c r="B164" s="4" t="s">
        <v>479</v>
      </c>
      <c r="C164" s="4">
        <v>3</v>
      </c>
      <c r="D164" s="4">
        <v>3.29</v>
      </c>
      <c r="E164" s="4">
        <v>2.5299999999999998</v>
      </c>
      <c r="F164" s="4">
        <v>3.16</v>
      </c>
      <c r="G164" s="4">
        <v>2.1</v>
      </c>
      <c r="H164" s="4">
        <v>1.78</v>
      </c>
      <c r="I164" s="4">
        <v>1.85</v>
      </c>
      <c r="J164" s="12" t="s">
        <v>15</v>
      </c>
      <c r="L164" s="4" t="s">
        <v>21</v>
      </c>
      <c r="M164" s="4">
        <v>21</v>
      </c>
      <c r="N164" s="4" t="s">
        <v>114</v>
      </c>
      <c r="O164" s="4">
        <v>0</v>
      </c>
    </row>
    <row r="165" spans="1:15" x14ac:dyDescent="0.25">
      <c r="A165" s="6">
        <v>44674</v>
      </c>
      <c r="B165" s="4" t="s">
        <v>480</v>
      </c>
      <c r="C165" s="4">
        <v>2.69</v>
      </c>
      <c r="D165" s="4">
        <v>2.94</v>
      </c>
      <c r="E165" s="4">
        <v>3.01</v>
      </c>
      <c r="F165" s="4">
        <v>2.87</v>
      </c>
      <c r="G165" s="4">
        <v>2.33</v>
      </c>
      <c r="H165" s="4">
        <v>1.62</v>
      </c>
      <c r="I165" s="4">
        <v>2.04</v>
      </c>
      <c r="J165" s="12" t="s">
        <v>15</v>
      </c>
      <c r="L165" s="4" t="s">
        <v>312</v>
      </c>
      <c r="M165" s="4">
        <v>22</v>
      </c>
      <c r="N165" s="4" t="s">
        <v>371</v>
      </c>
      <c r="O165" s="4">
        <v>0</v>
      </c>
    </row>
    <row r="166" spans="1:15" x14ac:dyDescent="0.25">
      <c r="A166" s="6">
        <v>44674</v>
      </c>
      <c r="B166" s="4" t="s">
        <v>481</v>
      </c>
      <c r="C166" s="4">
        <v>2.81</v>
      </c>
      <c r="D166" s="4">
        <v>3.71</v>
      </c>
      <c r="E166" s="4">
        <v>2.4500000000000002</v>
      </c>
      <c r="F166" s="4">
        <v>4.3899999999999997</v>
      </c>
      <c r="G166" s="4">
        <v>1.76</v>
      </c>
      <c r="H166" s="4">
        <v>2.13</v>
      </c>
      <c r="I166" s="4">
        <v>1.55</v>
      </c>
      <c r="J166" s="12" t="s">
        <v>15</v>
      </c>
      <c r="L166" s="4" t="s">
        <v>19</v>
      </c>
      <c r="M166" s="4">
        <v>57</v>
      </c>
      <c r="N166" s="37" t="s">
        <v>66</v>
      </c>
      <c r="O166" s="4">
        <v>2.66</v>
      </c>
    </row>
    <row r="167" spans="1:15" x14ac:dyDescent="0.25">
      <c r="A167" s="6">
        <v>44674</v>
      </c>
      <c r="B167" s="4" t="s">
        <v>482</v>
      </c>
      <c r="C167" s="4">
        <v>4.53</v>
      </c>
      <c r="D167" s="4">
        <v>3.91</v>
      </c>
      <c r="E167" s="4">
        <v>1.79</v>
      </c>
      <c r="F167" s="4">
        <v>3.74</v>
      </c>
      <c r="G167" s="4">
        <v>1.88</v>
      </c>
      <c r="H167" s="4">
        <v>2</v>
      </c>
      <c r="I167" s="4">
        <v>1.65</v>
      </c>
      <c r="J167" s="12" t="s">
        <v>15</v>
      </c>
      <c r="L167" s="4" t="s">
        <v>27</v>
      </c>
      <c r="M167" s="4">
        <v>29</v>
      </c>
      <c r="N167" s="4" t="s">
        <v>58</v>
      </c>
      <c r="O167" s="4">
        <v>2.62</v>
      </c>
    </row>
    <row r="168" spans="1:15" x14ac:dyDescent="0.25">
      <c r="A168" s="6">
        <v>44674</v>
      </c>
      <c r="B168" s="4" t="s">
        <v>483</v>
      </c>
      <c r="C168" s="4">
        <v>2.23</v>
      </c>
      <c r="D168" s="4">
        <v>3.36</v>
      </c>
      <c r="E168" s="4">
        <v>2.98</v>
      </c>
      <c r="F168" s="4">
        <v>2.2400000000000002</v>
      </c>
      <c r="G168" s="4">
        <v>1.69</v>
      </c>
      <c r="H168" s="4">
        <v>1.97</v>
      </c>
      <c r="I168" s="4">
        <v>1.5</v>
      </c>
      <c r="J168" s="12" t="s">
        <v>15</v>
      </c>
      <c r="L168" s="4" t="s">
        <v>316</v>
      </c>
      <c r="M168" s="4">
        <v>41</v>
      </c>
      <c r="N168" s="37" t="s">
        <v>16</v>
      </c>
      <c r="O168" s="4">
        <v>1.98</v>
      </c>
    </row>
    <row r="169" spans="1:15" x14ac:dyDescent="0.25">
      <c r="A169" s="6">
        <v>44674</v>
      </c>
      <c r="B169" s="4" t="s">
        <v>484</v>
      </c>
      <c r="C169" s="4">
        <v>2.64</v>
      </c>
      <c r="D169" s="4">
        <v>2.74</v>
      </c>
      <c r="E169" s="4">
        <v>3.34</v>
      </c>
      <c r="F169" s="4">
        <v>2.56</v>
      </c>
      <c r="G169" s="4">
        <v>2.62</v>
      </c>
      <c r="H169" s="4">
        <v>1.5</v>
      </c>
      <c r="I169" s="4">
        <v>2.2799999999999998</v>
      </c>
      <c r="J169" s="12" t="s">
        <v>15</v>
      </c>
      <c r="L169" s="4" t="s">
        <v>313</v>
      </c>
      <c r="M169" s="4">
        <v>55</v>
      </c>
      <c r="N169" s="37" t="s">
        <v>371</v>
      </c>
      <c r="O169" s="4">
        <v>0</v>
      </c>
    </row>
    <row r="170" spans="1:15" x14ac:dyDescent="0.25">
      <c r="A170" s="6">
        <v>44674</v>
      </c>
      <c r="B170" s="4" t="s">
        <v>485</v>
      </c>
      <c r="C170" s="4">
        <v>1.93</v>
      </c>
      <c r="D170" s="4">
        <v>3.28</v>
      </c>
      <c r="E170" s="4">
        <v>4.88</v>
      </c>
      <c r="F170" s="4">
        <v>2.79</v>
      </c>
      <c r="G170" s="4">
        <v>2.46</v>
      </c>
      <c r="H170" s="4">
        <v>1.6</v>
      </c>
      <c r="I170" s="4">
        <v>2.14</v>
      </c>
      <c r="J170" s="12" t="s">
        <v>15</v>
      </c>
      <c r="L170" s="4" t="s">
        <v>312</v>
      </c>
      <c r="M170" s="4">
        <v>55</v>
      </c>
      <c r="N170" s="37" t="s">
        <v>79</v>
      </c>
      <c r="O170" s="4">
        <v>0</v>
      </c>
    </row>
    <row r="171" spans="1:15" x14ac:dyDescent="0.25">
      <c r="A171" s="6">
        <v>44674</v>
      </c>
      <c r="B171" s="4" t="s">
        <v>486</v>
      </c>
      <c r="C171" s="4">
        <v>4.4800000000000004</v>
      </c>
      <c r="D171" s="4">
        <v>3.38</v>
      </c>
      <c r="E171" s="4">
        <v>1.94</v>
      </c>
      <c r="F171" s="4">
        <v>2.52</v>
      </c>
      <c r="G171" s="4">
        <v>2.61</v>
      </c>
      <c r="H171" s="4">
        <v>1.53</v>
      </c>
      <c r="I171" s="4">
        <v>2.29</v>
      </c>
      <c r="J171" s="12" t="s">
        <v>15</v>
      </c>
      <c r="L171" s="4" t="s">
        <v>22</v>
      </c>
      <c r="M171" s="4">
        <v>38</v>
      </c>
      <c r="N171" s="4" t="s">
        <v>105</v>
      </c>
      <c r="O171" s="4">
        <v>2.5499999999999998</v>
      </c>
    </row>
    <row r="172" spans="1:15" x14ac:dyDescent="0.25">
      <c r="A172" s="6">
        <v>44674</v>
      </c>
      <c r="B172" s="4" t="s">
        <v>487</v>
      </c>
      <c r="C172" s="4">
        <v>2.5299999999999998</v>
      </c>
      <c r="D172" s="4">
        <v>3.41</v>
      </c>
      <c r="E172" s="4">
        <v>2.85</v>
      </c>
      <c r="F172" s="4">
        <v>3.49</v>
      </c>
      <c r="G172" s="4">
        <v>2.0099999999999998</v>
      </c>
      <c r="H172" s="4">
        <v>1.88</v>
      </c>
      <c r="I172" s="4">
        <v>1.76</v>
      </c>
      <c r="J172" s="12" t="s">
        <v>15</v>
      </c>
      <c r="L172" s="4" t="s">
        <v>29</v>
      </c>
      <c r="M172" s="4">
        <v>59</v>
      </c>
      <c r="N172" s="4" t="s">
        <v>60</v>
      </c>
      <c r="O172" s="4">
        <v>2.48</v>
      </c>
    </row>
    <row r="173" spans="1:15" x14ac:dyDescent="0.25">
      <c r="A173" s="6">
        <v>44675</v>
      </c>
      <c r="B173" s="4" t="s">
        <v>488</v>
      </c>
      <c r="C173" s="4">
        <v>2.27</v>
      </c>
      <c r="D173" s="4">
        <v>3.2</v>
      </c>
      <c r="E173" s="4">
        <v>3.08</v>
      </c>
      <c r="F173" s="4">
        <v>2.5499999999999998</v>
      </c>
      <c r="G173" s="4">
        <v>2.08</v>
      </c>
      <c r="H173" s="4">
        <v>1.74</v>
      </c>
      <c r="I173" s="4">
        <v>1.84</v>
      </c>
      <c r="J173" s="12" t="s">
        <v>15</v>
      </c>
      <c r="L173" s="4" t="s">
        <v>23</v>
      </c>
      <c r="M173" s="4">
        <v>66</v>
      </c>
      <c r="N173" s="4" t="s">
        <v>489</v>
      </c>
      <c r="O173" s="4">
        <v>0</v>
      </c>
    </row>
    <row r="174" spans="1:15" x14ac:dyDescent="0.25">
      <c r="A174" s="6">
        <v>44675</v>
      </c>
      <c r="B174" s="4" t="s">
        <v>490</v>
      </c>
      <c r="C174" s="4">
        <v>2.15</v>
      </c>
      <c r="D174" s="4">
        <v>3.33</v>
      </c>
      <c r="E174" s="4">
        <v>3.91</v>
      </c>
      <c r="F174" s="4">
        <v>3.21</v>
      </c>
      <c r="G174" s="4">
        <v>2.11</v>
      </c>
      <c r="H174" s="4">
        <v>1.76</v>
      </c>
      <c r="I174" s="4">
        <v>1.91</v>
      </c>
      <c r="J174" s="12" t="s">
        <v>15</v>
      </c>
      <c r="L174" s="4" t="s">
        <v>312</v>
      </c>
      <c r="M174" s="4">
        <v>26</v>
      </c>
      <c r="N174" s="4" t="s">
        <v>149</v>
      </c>
      <c r="O174" s="4">
        <v>0</v>
      </c>
    </row>
    <row r="175" spans="1:15" x14ac:dyDescent="0.25">
      <c r="A175" s="6">
        <v>44675</v>
      </c>
      <c r="B175" s="4" t="s">
        <v>491</v>
      </c>
      <c r="C175" s="4">
        <v>2.1</v>
      </c>
      <c r="D175" s="4">
        <v>3.19</v>
      </c>
      <c r="E175" s="4">
        <v>4.16</v>
      </c>
      <c r="F175" s="4">
        <v>2.84</v>
      </c>
      <c r="G175" s="4">
        <v>2.1</v>
      </c>
      <c r="H175" s="4">
        <v>1.81</v>
      </c>
      <c r="I175" s="4">
        <v>1.78</v>
      </c>
      <c r="J175" s="12" t="s">
        <v>15</v>
      </c>
      <c r="L175" s="4" t="s">
        <v>312</v>
      </c>
      <c r="M175" s="4">
        <v>51</v>
      </c>
      <c r="N175" s="37" t="s">
        <v>79</v>
      </c>
      <c r="O175" s="4">
        <v>0</v>
      </c>
    </row>
    <row r="176" spans="1:15" x14ac:dyDescent="0.25">
      <c r="A176" s="6">
        <v>44675</v>
      </c>
      <c r="B176" s="4" t="s">
        <v>492</v>
      </c>
      <c r="C176" s="4">
        <v>2.77</v>
      </c>
      <c r="D176" s="4">
        <v>3.18</v>
      </c>
      <c r="E176" s="4">
        <v>2.89</v>
      </c>
      <c r="F176" s="4">
        <v>3.06</v>
      </c>
      <c r="G176" s="4">
        <v>2.31</v>
      </c>
      <c r="H176" s="4">
        <v>1.68</v>
      </c>
      <c r="I176" s="4">
        <v>2.0099999999999998</v>
      </c>
      <c r="J176" s="12" t="s">
        <v>15</v>
      </c>
      <c r="L176" s="4" t="s">
        <v>20</v>
      </c>
      <c r="M176" s="4">
        <v>32</v>
      </c>
      <c r="N176" s="4" t="s">
        <v>50</v>
      </c>
      <c r="O176" s="4">
        <v>2.54</v>
      </c>
    </row>
    <row r="177" spans="1:15" x14ac:dyDescent="0.25">
      <c r="A177" s="6">
        <v>44675</v>
      </c>
      <c r="B177" s="4" t="s">
        <v>493</v>
      </c>
      <c r="C177" s="4">
        <v>2.72</v>
      </c>
      <c r="D177" s="4">
        <v>3.3</v>
      </c>
      <c r="E177" s="4">
        <v>2.84</v>
      </c>
      <c r="F177" s="4">
        <v>3.48</v>
      </c>
      <c r="G177" s="4">
        <v>2.0299999999999998</v>
      </c>
      <c r="H177" s="4">
        <v>1.88</v>
      </c>
      <c r="I177" s="4">
        <v>1.78</v>
      </c>
      <c r="J177" s="12" t="s">
        <v>15</v>
      </c>
      <c r="L177" s="4" t="s">
        <v>28</v>
      </c>
      <c r="M177" s="4">
        <v>25</v>
      </c>
      <c r="N177" s="4" t="s">
        <v>52</v>
      </c>
      <c r="O177" s="4">
        <v>2.64</v>
      </c>
    </row>
    <row r="178" spans="1:15" x14ac:dyDescent="0.25">
      <c r="A178" s="6">
        <v>44675</v>
      </c>
      <c r="B178" s="4" t="s">
        <v>494</v>
      </c>
      <c r="C178" s="4">
        <v>4.33</v>
      </c>
      <c r="D178" s="4">
        <v>3.48</v>
      </c>
      <c r="E178" s="4">
        <v>1.98</v>
      </c>
      <c r="F178" s="4">
        <v>3.36</v>
      </c>
      <c r="G178" s="4">
        <v>2.2000000000000002</v>
      </c>
      <c r="H178" s="4">
        <v>1.8</v>
      </c>
      <c r="I178" s="4">
        <v>1.85</v>
      </c>
      <c r="J178" s="12" t="s">
        <v>15</v>
      </c>
      <c r="L178" s="4" t="s">
        <v>28</v>
      </c>
      <c r="M178" s="4">
        <v>20</v>
      </c>
      <c r="N178" s="4" t="s">
        <v>50</v>
      </c>
      <c r="O178" s="4">
        <v>2.4700000000000002</v>
      </c>
    </row>
    <row r="179" spans="1:15" x14ac:dyDescent="0.25">
      <c r="A179" s="6">
        <v>44676</v>
      </c>
      <c r="B179" s="4" t="s">
        <v>495</v>
      </c>
      <c r="C179" s="4">
        <v>2.27</v>
      </c>
      <c r="D179" s="4">
        <v>2.97</v>
      </c>
      <c r="E179" s="4">
        <v>3.74</v>
      </c>
      <c r="F179" s="4">
        <v>2.84</v>
      </c>
      <c r="G179" s="4">
        <v>2.37</v>
      </c>
      <c r="H179" s="4">
        <v>1.6</v>
      </c>
      <c r="I179" s="4">
        <v>2.0699999999999998</v>
      </c>
      <c r="J179" s="12" t="s">
        <v>15</v>
      </c>
      <c r="L179" s="4" t="s">
        <v>22</v>
      </c>
      <c r="M179" s="4">
        <v>62</v>
      </c>
      <c r="N179" s="4" t="s">
        <v>371</v>
      </c>
      <c r="O179" s="4">
        <v>0</v>
      </c>
    </row>
    <row r="180" spans="1:15" x14ac:dyDescent="0.25">
      <c r="A180" s="6">
        <v>44676</v>
      </c>
      <c r="B180" s="4" t="s">
        <v>496</v>
      </c>
      <c r="C180" s="4">
        <v>1.66</v>
      </c>
      <c r="D180" s="4">
        <v>3.69</v>
      </c>
      <c r="E180" s="4">
        <v>6.36</v>
      </c>
      <c r="F180" s="4">
        <v>3.02</v>
      </c>
      <c r="G180" s="4">
        <v>2.27</v>
      </c>
      <c r="H180" s="4">
        <v>1.68</v>
      </c>
      <c r="I180" s="4">
        <v>1.99</v>
      </c>
      <c r="J180" s="12" t="s">
        <v>15</v>
      </c>
      <c r="L180" s="4" t="s">
        <v>29</v>
      </c>
      <c r="M180" s="4">
        <v>43</v>
      </c>
      <c r="N180" s="4" t="s">
        <v>119</v>
      </c>
      <c r="O180" s="4">
        <v>2.12</v>
      </c>
    </row>
    <row r="181" spans="1:15" x14ac:dyDescent="0.25">
      <c r="A181" s="6">
        <v>44676</v>
      </c>
      <c r="B181" s="4" t="s">
        <v>497</v>
      </c>
      <c r="C181" s="4">
        <v>1.61</v>
      </c>
      <c r="D181" s="4">
        <v>4.03</v>
      </c>
      <c r="E181" s="4">
        <v>6.11</v>
      </c>
      <c r="F181" s="4">
        <v>4.1399999999999997</v>
      </c>
      <c r="G181" s="4">
        <v>1.72</v>
      </c>
      <c r="H181" s="4">
        <v>2.2000000000000002</v>
      </c>
      <c r="I181" s="4">
        <v>1.55</v>
      </c>
      <c r="J181" s="12" t="s">
        <v>15</v>
      </c>
      <c r="L181" s="4" t="s">
        <v>21</v>
      </c>
      <c r="M181" s="4">
        <v>37</v>
      </c>
      <c r="N181" s="4" t="s">
        <v>119</v>
      </c>
      <c r="O181" s="4">
        <v>2.42</v>
      </c>
    </row>
    <row r="182" spans="1:15" x14ac:dyDescent="0.25">
      <c r="A182" s="6">
        <v>44676</v>
      </c>
      <c r="B182" s="4" t="s">
        <v>531</v>
      </c>
      <c r="C182" s="4">
        <v>2.16</v>
      </c>
      <c r="D182" s="4">
        <v>2.86</v>
      </c>
      <c r="E182" s="4">
        <v>4.32</v>
      </c>
      <c r="F182" s="4">
        <v>2.42</v>
      </c>
      <c r="G182" s="4">
        <v>2.82</v>
      </c>
      <c r="H182" s="4">
        <v>1.44</v>
      </c>
      <c r="I182" s="4">
        <v>2.4500000000000002</v>
      </c>
      <c r="J182" s="12" t="s">
        <v>15</v>
      </c>
      <c r="L182" s="4" t="s">
        <v>21</v>
      </c>
      <c r="M182" s="4">
        <v>44</v>
      </c>
      <c r="N182" s="4" t="s">
        <v>18</v>
      </c>
      <c r="O182" s="4">
        <v>0</v>
      </c>
    </row>
    <row r="183" spans="1:15" x14ac:dyDescent="0.25">
      <c r="A183" s="6">
        <v>44676</v>
      </c>
      <c r="B183" s="4" t="s">
        <v>498</v>
      </c>
      <c r="C183" s="4">
        <v>2.3199999999999998</v>
      </c>
      <c r="D183" s="4">
        <v>3.25</v>
      </c>
      <c r="E183" s="4">
        <v>3.47</v>
      </c>
      <c r="F183" s="4">
        <v>3.35</v>
      </c>
      <c r="G183" s="37">
        <v>2.0699999999999998</v>
      </c>
      <c r="H183" s="4">
        <v>1.81</v>
      </c>
      <c r="I183" s="4">
        <v>1.83</v>
      </c>
      <c r="J183" s="12" t="s">
        <v>15</v>
      </c>
      <c r="L183" s="4" t="s">
        <v>437</v>
      </c>
      <c r="M183" s="4">
        <v>63</v>
      </c>
      <c r="N183" s="4" t="s">
        <v>119</v>
      </c>
      <c r="O183" s="4">
        <v>2.44</v>
      </c>
    </row>
    <row r="184" spans="1:15" x14ac:dyDescent="0.25">
      <c r="A184" s="6">
        <v>44677</v>
      </c>
      <c r="B184" s="4" t="s">
        <v>499</v>
      </c>
      <c r="C184" s="4">
        <v>6.24</v>
      </c>
      <c r="D184" s="4">
        <v>4</v>
      </c>
      <c r="E184" s="4">
        <v>1.6</v>
      </c>
      <c r="F184" s="4">
        <v>3.67</v>
      </c>
      <c r="G184" s="4">
        <v>1.96</v>
      </c>
      <c r="H184" s="4">
        <v>1.91</v>
      </c>
      <c r="I184" s="4">
        <v>1.71</v>
      </c>
      <c r="J184" s="12" t="s">
        <v>15</v>
      </c>
      <c r="L184" s="4" t="s">
        <v>26</v>
      </c>
      <c r="M184" s="4">
        <v>54</v>
      </c>
      <c r="N184" s="37" t="s">
        <v>76</v>
      </c>
      <c r="O184" s="4">
        <v>2.77</v>
      </c>
    </row>
    <row r="185" spans="1:15" x14ac:dyDescent="0.25">
      <c r="A185" s="6">
        <v>44677</v>
      </c>
      <c r="B185" s="4" t="s">
        <v>500</v>
      </c>
      <c r="C185" s="4">
        <v>1.68</v>
      </c>
      <c r="D185" s="4">
        <v>3.75</v>
      </c>
      <c r="E185" s="4">
        <v>5.7</v>
      </c>
      <c r="F185" s="4">
        <v>3.22</v>
      </c>
      <c r="G185" s="4">
        <v>2.11</v>
      </c>
      <c r="H185" s="4">
        <v>1.78</v>
      </c>
      <c r="I185" s="4">
        <v>1.85</v>
      </c>
      <c r="J185" s="12" t="s">
        <v>15</v>
      </c>
      <c r="L185" s="4" t="s">
        <v>22</v>
      </c>
      <c r="M185" s="4">
        <v>60</v>
      </c>
      <c r="N185" s="4" t="s">
        <v>105</v>
      </c>
      <c r="O185" s="4">
        <v>2.5499999999999998</v>
      </c>
    </row>
    <row r="186" spans="1:15" x14ac:dyDescent="0.25">
      <c r="A186" s="6">
        <v>44677</v>
      </c>
      <c r="B186" s="4" t="s">
        <v>501</v>
      </c>
      <c r="C186" s="4">
        <v>2.27</v>
      </c>
      <c r="D186" s="4">
        <v>3.62</v>
      </c>
      <c r="E186" s="4">
        <v>3.05</v>
      </c>
      <c r="F186" s="4">
        <v>3.74</v>
      </c>
      <c r="G186" s="4">
        <v>1.9</v>
      </c>
      <c r="H186" s="4">
        <v>1.97</v>
      </c>
      <c r="I186" s="4">
        <v>1.67</v>
      </c>
      <c r="J186" s="12" t="s">
        <v>15</v>
      </c>
      <c r="L186" s="4" t="s">
        <v>25</v>
      </c>
      <c r="M186" s="4">
        <v>29</v>
      </c>
      <c r="N186" s="4" t="s">
        <v>105</v>
      </c>
      <c r="O186" s="4">
        <v>2.72</v>
      </c>
    </row>
    <row r="187" spans="1:15" x14ac:dyDescent="0.25">
      <c r="A187" s="6">
        <v>44678</v>
      </c>
      <c r="B187" s="4" t="s">
        <v>502</v>
      </c>
      <c r="C187" s="4">
        <v>1.66</v>
      </c>
      <c r="D187" s="4">
        <v>3.51</v>
      </c>
      <c r="E187" s="4">
        <v>6.56</v>
      </c>
      <c r="F187" s="4">
        <v>2.3199999999999998</v>
      </c>
      <c r="G187" s="4">
        <v>2.92</v>
      </c>
      <c r="H187" s="4">
        <v>1.43</v>
      </c>
      <c r="I187" s="4">
        <v>2.57</v>
      </c>
      <c r="J187" s="12" t="s">
        <v>15</v>
      </c>
      <c r="L187" s="4" t="s">
        <v>22</v>
      </c>
      <c r="M187" s="4">
        <v>59</v>
      </c>
      <c r="N187" s="37" t="s">
        <v>16</v>
      </c>
      <c r="O187" s="4">
        <v>1.7</v>
      </c>
    </row>
    <row r="188" spans="1:15" x14ac:dyDescent="0.25">
      <c r="A188" s="6">
        <v>44680</v>
      </c>
      <c r="B188" s="4" t="s">
        <v>503</v>
      </c>
      <c r="C188" s="4">
        <v>1.71</v>
      </c>
      <c r="D188" s="4">
        <v>3.95</v>
      </c>
      <c r="E188" s="4">
        <v>5.21</v>
      </c>
      <c r="F188" s="4">
        <v>3.21</v>
      </c>
      <c r="G188" s="4">
        <v>2.15</v>
      </c>
      <c r="H188" s="4">
        <v>1.76</v>
      </c>
      <c r="I188" s="4">
        <v>1.88</v>
      </c>
      <c r="J188" s="12" t="s">
        <v>15</v>
      </c>
      <c r="L188" s="4" t="s">
        <v>22</v>
      </c>
      <c r="M188" s="4">
        <v>53</v>
      </c>
      <c r="N188" s="4" t="s">
        <v>17</v>
      </c>
      <c r="O188" s="4">
        <v>0</v>
      </c>
    </row>
    <row r="189" spans="1:15" x14ac:dyDescent="0.25">
      <c r="A189" s="6">
        <v>44680</v>
      </c>
      <c r="B189" s="4" t="s">
        <v>504</v>
      </c>
      <c r="C189" s="4">
        <v>2.79</v>
      </c>
      <c r="D189" s="4">
        <v>2.94</v>
      </c>
      <c r="E189" s="4">
        <v>3.05</v>
      </c>
      <c r="F189" s="4">
        <v>2.5299999999999998</v>
      </c>
      <c r="G189" s="4">
        <v>2.72</v>
      </c>
      <c r="H189" s="4">
        <v>1.5</v>
      </c>
      <c r="I189" s="4">
        <v>2.35</v>
      </c>
      <c r="J189" s="12" t="s">
        <v>15</v>
      </c>
      <c r="L189" s="4" t="s">
        <v>28</v>
      </c>
      <c r="M189" s="4">
        <v>35</v>
      </c>
      <c r="N189" s="4" t="s">
        <v>17</v>
      </c>
      <c r="O189" s="4">
        <v>0</v>
      </c>
    </row>
    <row r="190" spans="1:15" x14ac:dyDescent="0.25">
      <c r="A190" s="6">
        <v>44680</v>
      </c>
      <c r="B190" s="4" t="s">
        <v>505</v>
      </c>
      <c r="C190" s="4">
        <v>5.79</v>
      </c>
      <c r="D190" s="4">
        <v>3.97</v>
      </c>
      <c r="E190" s="4">
        <v>1.65</v>
      </c>
      <c r="F190" s="4">
        <v>3.95</v>
      </c>
      <c r="G190" s="4">
        <v>1.82</v>
      </c>
      <c r="H190" s="4">
        <v>2.04</v>
      </c>
      <c r="I190" s="4">
        <v>1.63</v>
      </c>
      <c r="J190" s="12" t="s">
        <v>15</v>
      </c>
      <c r="L190" s="4" t="s">
        <v>311</v>
      </c>
      <c r="M190" s="4">
        <v>54</v>
      </c>
      <c r="N190" s="4" t="s">
        <v>92</v>
      </c>
      <c r="O190" s="4">
        <v>2.3199999999999998</v>
      </c>
    </row>
    <row r="191" spans="1:15" x14ac:dyDescent="0.25">
      <c r="A191" s="6">
        <v>44680</v>
      </c>
      <c r="B191" s="4" t="s">
        <v>506</v>
      </c>
      <c r="C191" s="4">
        <v>1.56</v>
      </c>
      <c r="D191" s="4">
        <v>4.03</v>
      </c>
      <c r="E191" s="4">
        <v>7.35</v>
      </c>
      <c r="F191" s="4">
        <v>3.27</v>
      </c>
      <c r="G191" s="4">
        <v>2.16</v>
      </c>
      <c r="H191" s="4">
        <v>1.77</v>
      </c>
      <c r="I191" s="4">
        <v>1.89</v>
      </c>
      <c r="J191" s="12" t="s">
        <v>15</v>
      </c>
      <c r="L191" s="4" t="s">
        <v>21</v>
      </c>
      <c r="M191" s="4">
        <v>34</v>
      </c>
      <c r="N191" s="4" t="s">
        <v>54</v>
      </c>
      <c r="O191" s="4">
        <v>2.72</v>
      </c>
    </row>
    <row r="192" spans="1:15" x14ac:dyDescent="0.25">
      <c r="A192" s="6">
        <v>44680</v>
      </c>
      <c r="B192" s="4" t="s">
        <v>507</v>
      </c>
      <c r="C192" s="4">
        <v>4.58</v>
      </c>
      <c r="D192" s="4">
        <v>3.31</v>
      </c>
      <c r="E192" s="4">
        <v>1.97</v>
      </c>
      <c r="F192" s="4">
        <v>2.66</v>
      </c>
      <c r="G192" s="4">
        <v>2.54</v>
      </c>
      <c r="H192" s="4">
        <v>1.56</v>
      </c>
      <c r="I192" s="4">
        <v>2.2200000000000002</v>
      </c>
      <c r="J192" s="12" t="s">
        <v>15</v>
      </c>
      <c r="L192" s="4" t="s">
        <v>312</v>
      </c>
      <c r="M192" s="4">
        <v>30</v>
      </c>
      <c r="N192" s="4" t="s">
        <v>17</v>
      </c>
      <c r="O192" s="4">
        <v>0</v>
      </c>
    </row>
    <row r="193" spans="1:15" x14ac:dyDescent="0.25">
      <c r="A193" s="6">
        <v>44681</v>
      </c>
      <c r="B193" s="4" t="s">
        <v>508</v>
      </c>
      <c r="C193" s="4">
        <v>1.32</v>
      </c>
      <c r="D193" s="4">
        <v>4.9400000000000004</v>
      </c>
      <c r="E193" s="4">
        <v>11.5</v>
      </c>
      <c r="F193" s="4">
        <v>3.62</v>
      </c>
      <c r="G193" s="4">
        <v>1.96</v>
      </c>
      <c r="H193" s="4">
        <v>1.91</v>
      </c>
      <c r="I193" s="4">
        <v>1.71</v>
      </c>
      <c r="J193" s="12" t="s">
        <v>15</v>
      </c>
      <c r="L193" s="4" t="s">
        <v>25</v>
      </c>
      <c r="M193" s="4">
        <v>12</v>
      </c>
      <c r="N193" s="37" t="s">
        <v>114</v>
      </c>
      <c r="O193" s="4">
        <v>0</v>
      </c>
    </row>
    <row r="194" spans="1:15" x14ac:dyDescent="0.25">
      <c r="A194" s="6">
        <v>44681</v>
      </c>
      <c r="B194" s="4" t="s">
        <v>509</v>
      </c>
      <c r="C194" s="4">
        <v>4.47</v>
      </c>
      <c r="D194" s="4">
        <v>3.7</v>
      </c>
      <c r="E194" s="4">
        <v>1.87</v>
      </c>
      <c r="F194" s="4">
        <v>3.32</v>
      </c>
      <c r="G194" s="4">
        <v>2.12</v>
      </c>
      <c r="H194" s="4">
        <v>1.78</v>
      </c>
      <c r="I194" s="4">
        <v>1.85</v>
      </c>
      <c r="J194" s="12" t="s">
        <v>15</v>
      </c>
      <c r="L194" s="4" t="s">
        <v>28</v>
      </c>
      <c r="M194" s="4">
        <v>44</v>
      </c>
      <c r="N194" s="37" t="s">
        <v>110</v>
      </c>
      <c r="O194" s="4">
        <v>0</v>
      </c>
    </row>
    <row r="195" spans="1:15" x14ac:dyDescent="0.25">
      <c r="A195" s="6">
        <v>44681</v>
      </c>
      <c r="B195" s="4" t="s">
        <v>510</v>
      </c>
      <c r="C195" s="4">
        <v>3.29</v>
      </c>
      <c r="D195" s="4">
        <v>3.58</v>
      </c>
      <c r="E195" s="4">
        <v>2.25</v>
      </c>
      <c r="F195" s="4">
        <v>3.54</v>
      </c>
      <c r="G195" s="4">
        <v>1.98</v>
      </c>
      <c r="H195" s="4">
        <v>1.91</v>
      </c>
      <c r="I195" s="4">
        <v>1.74</v>
      </c>
      <c r="J195" s="12" t="s">
        <v>15</v>
      </c>
      <c r="L195" s="4" t="s">
        <v>27</v>
      </c>
      <c r="M195" s="4">
        <v>37</v>
      </c>
      <c r="N195" s="4" t="s">
        <v>60</v>
      </c>
      <c r="O195" s="4">
        <v>2.4300000000000002</v>
      </c>
    </row>
    <row r="196" spans="1:15" x14ac:dyDescent="0.25">
      <c r="A196" s="6">
        <v>44681</v>
      </c>
      <c r="B196" s="4" t="s">
        <v>511</v>
      </c>
      <c r="C196" s="4">
        <v>5.03</v>
      </c>
      <c r="D196" s="4">
        <v>4.4800000000000004</v>
      </c>
      <c r="E196" s="4">
        <v>1.63</v>
      </c>
      <c r="F196" s="4">
        <v>5.01</v>
      </c>
      <c r="G196" s="4">
        <v>1.57</v>
      </c>
      <c r="H196" s="4">
        <v>2.48</v>
      </c>
      <c r="I196" s="4">
        <v>1.49</v>
      </c>
      <c r="J196" s="12" t="s">
        <v>15</v>
      </c>
      <c r="L196" s="4" t="s">
        <v>19</v>
      </c>
      <c r="M196" s="4">
        <v>57</v>
      </c>
      <c r="N196" s="37" t="s">
        <v>76</v>
      </c>
      <c r="O196" s="4">
        <v>2.62</v>
      </c>
    </row>
    <row r="197" spans="1:15" x14ac:dyDescent="0.25">
      <c r="A197" s="6">
        <v>44681</v>
      </c>
      <c r="B197" s="4" t="s">
        <v>512</v>
      </c>
      <c r="C197" s="4">
        <v>2.87</v>
      </c>
      <c r="D197" s="4">
        <v>3.23</v>
      </c>
      <c r="E197" s="4">
        <v>2.67</v>
      </c>
      <c r="F197" s="4">
        <v>3.09</v>
      </c>
      <c r="G197" s="4">
        <v>217</v>
      </c>
      <c r="H197" s="4">
        <v>1.73</v>
      </c>
      <c r="I197" s="4">
        <v>1.91</v>
      </c>
      <c r="J197" s="12" t="s">
        <v>15</v>
      </c>
      <c r="L197" s="4" t="s">
        <v>25</v>
      </c>
      <c r="M197" s="4">
        <v>51</v>
      </c>
      <c r="N197" s="4" t="s">
        <v>58</v>
      </c>
      <c r="O197" s="4">
        <v>2.0499999999999998</v>
      </c>
    </row>
    <row r="198" spans="1:15" x14ac:dyDescent="0.25">
      <c r="A198" s="6">
        <v>44681</v>
      </c>
      <c r="B198" s="4" t="s">
        <v>513</v>
      </c>
      <c r="C198" s="4">
        <v>2.38</v>
      </c>
      <c r="D198" s="4">
        <v>3.16</v>
      </c>
      <c r="E198" s="4">
        <v>3.38</v>
      </c>
      <c r="F198" s="4">
        <v>2.8</v>
      </c>
      <c r="G198" s="4">
        <v>2.33</v>
      </c>
      <c r="H198" s="4">
        <v>1.64</v>
      </c>
      <c r="I198" s="4">
        <v>2.06</v>
      </c>
      <c r="J198" s="12" t="s">
        <v>15</v>
      </c>
      <c r="L198" s="4" t="s">
        <v>312</v>
      </c>
      <c r="M198" s="4">
        <v>44</v>
      </c>
      <c r="N198" s="4" t="s">
        <v>58</v>
      </c>
      <c r="O198" s="4">
        <v>2.12</v>
      </c>
    </row>
    <row r="199" spans="1:15" x14ac:dyDescent="0.25">
      <c r="A199" s="6">
        <v>44681</v>
      </c>
      <c r="B199" s="4" t="s">
        <v>514</v>
      </c>
      <c r="C199" s="4">
        <v>5.5</v>
      </c>
      <c r="D199" s="4">
        <v>3.92</v>
      </c>
      <c r="E199" s="4">
        <v>1.67</v>
      </c>
      <c r="F199" s="4">
        <v>3.35</v>
      </c>
      <c r="G199" s="4">
        <v>2.04</v>
      </c>
      <c r="H199" s="4">
        <v>1.84</v>
      </c>
      <c r="I199" s="4">
        <v>1.79</v>
      </c>
      <c r="J199" s="12" t="s">
        <v>15</v>
      </c>
      <c r="L199" s="4" t="s">
        <v>23</v>
      </c>
      <c r="M199" s="4">
        <v>23</v>
      </c>
      <c r="N199" s="4" t="s">
        <v>76</v>
      </c>
      <c r="O199" s="4">
        <v>1.89</v>
      </c>
    </row>
    <row r="200" spans="1:15" x14ac:dyDescent="0.25">
      <c r="A200" s="6">
        <v>44681</v>
      </c>
      <c r="B200" s="4" t="s">
        <v>515</v>
      </c>
      <c r="C200" s="4">
        <v>2.2200000000000002</v>
      </c>
      <c r="D200" s="4">
        <v>3.37</v>
      </c>
      <c r="E200" s="4">
        <v>3.4</v>
      </c>
      <c r="F200" s="4">
        <v>3.34</v>
      </c>
      <c r="G200" s="4">
        <v>1.99</v>
      </c>
      <c r="H200" s="4">
        <v>1.88</v>
      </c>
      <c r="I200" s="4">
        <v>1.75</v>
      </c>
      <c r="J200" s="12" t="s">
        <v>15</v>
      </c>
      <c r="L200" s="4" t="s">
        <v>25</v>
      </c>
      <c r="M200" s="4">
        <v>34</v>
      </c>
      <c r="N200" s="37" t="s">
        <v>98</v>
      </c>
      <c r="O200" s="4">
        <v>0</v>
      </c>
    </row>
    <row r="201" spans="1:15" x14ac:dyDescent="0.25">
      <c r="A201" s="6">
        <v>44681</v>
      </c>
      <c r="B201" s="4" t="s">
        <v>516</v>
      </c>
      <c r="C201" s="4">
        <v>2.37</v>
      </c>
      <c r="D201" s="4">
        <v>3.78</v>
      </c>
      <c r="E201" s="4">
        <v>2.99</v>
      </c>
      <c r="F201" s="4">
        <v>404</v>
      </c>
      <c r="G201" s="4">
        <v>1.58</v>
      </c>
      <c r="H201" s="4">
        <v>2.5099999999999998</v>
      </c>
      <c r="I201" s="4">
        <v>1.42</v>
      </c>
      <c r="J201" s="12" t="s">
        <v>15</v>
      </c>
      <c r="L201" s="4" t="s">
        <v>529</v>
      </c>
      <c r="M201" s="4">
        <v>42</v>
      </c>
      <c r="N201" s="4" t="s">
        <v>435</v>
      </c>
      <c r="O201" s="4">
        <v>2.74</v>
      </c>
    </row>
    <row r="202" spans="1:15" x14ac:dyDescent="0.25">
      <c r="A202" s="6">
        <v>44681</v>
      </c>
      <c r="B202" s="4" t="s">
        <v>517</v>
      </c>
      <c r="C202" s="4">
        <v>1.87</v>
      </c>
      <c r="D202" s="4">
        <v>3.26</v>
      </c>
      <c r="E202" s="4">
        <v>5.17</v>
      </c>
      <c r="F202" s="4">
        <v>2.37</v>
      </c>
      <c r="G202" s="4">
        <v>2.84</v>
      </c>
      <c r="H202" s="4">
        <v>1.45</v>
      </c>
      <c r="I202" s="4">
        <v>2.4900000000000002</v>
      </c>
      <c r="J202" s="12" t="s">
        <v>15</v>
      </c>
      <c r="L202" s="4" t="s">
        <v>27</v>
      </c>
      <c r="M202" s="4">
        <v>34</v>
      </c>
      <c r="N202" s="37" t="s">
        <v>384</v>
      </c>
      <c r="O202" s="4">
        <v>2.09</v>
      </c>
    </row>
    <row r="203" spans="1:15" x14ac:dyDescent="0.25">
      <c r="A203" s="6">
        <v>44681</v>
      </c>
      <c r="B203" s="4" t="s">
        <v>518</v>
      </c>
      <c r="C203" s="4">
        <v>1.49</v>
      </c>
      <c r="D203" s="4">
        <v>4.6500000000000004</v>
      </c>
      <c r="E203" s="4">
        <v>6.99</v>
      </c>
      <c r="F203" s="4">
        <v>4.2300000000000004</v>
      </c>
      <c r="G203" s="4">
        <v>1.74</v>
      </c>
      <c r="H203" s="4">
        <v>2.1800000000000002</v>
      </c>
      <c r="I203" s="4">
        <v>1.55</v>
      </c>
      <c r="J203" s="12" t="s">
        <v>15</v>
      </c>
      <c r="L203" s="4" t="s">
        <v>24</v>
      </c>
      <c r="M203" s="4">
        <v>70</v>
      </c>
      <c r="N203" s="4" t="s">
        <v>92</v>
      </c>
      <c r="O203" s="4">
        <v>2.5499999999999998</v>
      </c>
    </row>
    <row r="204" spans="1:15" x14ac:dyDescent="0.25">
      <c r="A204" s="6">
        <v>44681</v>
      </c>
      <c r="B204" s="4" t="s">
        <v>519</v>
      </c>
      <c r="C204" s="4">
        <v>1.97</v>
      </c>
      <c r="D204" s="4">
        <v>3.65</v>
      </c>
      <c r="E204" s="4">
        <v>4.03</v>
      </c>
      <c r="F204" s="4">
        <v>4.09</v>
      </c>
      <c r="G204" s="4">
        <v>1.8</v>
      </c>
      <c r="H204" s="4">
        <v>2.09</v>
      </c>
      <c r="I204" s="4">
        <v>1.59</v>
      </c>
      <c r="J204" s="12" t="s">
        <v>15</v>
      </c>
      <c r="L204" s="4" t="s">
        <v>24</v>
      </c>
      <c r="M204" s="4">
        <v>46</v>
      </c>
      <c r="N204" s="4" t="s">
        <v>102</v>
      </c>
      <c r="O204" s="4">
        <v>2.4500000000000002</v>
      </c>
    </row>
    <row r="205" spans="1:15" x14ac:dyDescent="0.25">
      <c r="A205" s="6">
        <v>44681</v>
      </c>
      <c r="B205" s="4" t="s">
        <v>520</v>
      </c>
      <c r="C205" s="4">
        <v>2.63</v>
      </c>
      <c r="D205" s="4">
        <v>3.19</v>
      </c>
      <c r="E205" s="4">
        <v>2.95</v>
      </c>
      <c r="F205" s="4">
        <v>2.96</v>
      </c>
      <c r="G205" s="4">
        <v>2.27</v>
      </c>
      <c r="H205" s="4">
        <v>1.68</v>
      </c>
      <c r="I205" s="4">
        <v>1.99</v>
      </c>
      <c r="J205" s="12" t="s">
        <v>15</v>
      </c>
      <c r="L205" s="4" t="s">
        <v>311</v>
      </c>
      <c r="M205" s="4">
        <v>48</v>
      </c>
      <c r="N205" s="37" t="s">
        <v>98</v>
      </c>
      <c r="O205" s="4">
        <v>0</v>
      </c>
    </row>
    <row r="206" spans="1:15" x14ac:dyDescent="0.25">
      <c r="A206" s="6">
        <v>44681</v>
      </c>
      <c r="B206" s="4" t="s">
        <v>521</v>
      </c>
      <c r="C206" s="4">
        <v>2.11</v>
      </c>
      <c r="D206" s="4">
        <v>3.21</v>
      </c>
      <c r="E206" s="4">
        <v>4.0199999999999996</v>
      </c>
      <c r="F206" s="4">
        <v>2.6</v>
      </c>
      <c r="G206" s="4">
        <v>2.59</v>
      </c>
      <c r="H206" s="4">
        <v>1.68</v>
      </c>
      <c r="I206" s="4">
        <v>2.2599999999999998</v>
      </c>
      <c r="J206" s="12" t="s">
        <v>15</v>
      </c>
      <c r="L206" s="4" t="s">
        <v>21</v>
      </c>
      <c r="M206" s="4">
        <v>43</v>
      </c>
      <c r="N206" s="4" t="s">
        <v>58</v>
      </c>
      <c r="O206" s="4">
        <v>2.12</v>
      </c>
    </row>
    <row r="207" spans="1:15" x14ac:dyDescent="0.25">
      <c r="A207" s="6">
        <v>44681</v>
      </c>
      <c r="B207" s="4" t="s">
        <v>522</v>
      </c>
      <c r="C207" s="4">
        <v>1.43</v>
      </c>
      <c r="D207" s="4">
        <v>5.08</v>
      </c>
      <c r="E207" s="4">
        <v>7.47</v>
      </c>
      <c r="F207" s="4">
        <v>4.8600000000000003</v>
      </c>
      <c r="G207" s="4">
        <v>1.64</v>
      </c>
      <c r="H207" s="4">
        <v>2.36</v>
      </c>
      <c r="I207" s="4">
        <v>1.5</v>
      </c>
      <c r="J207" s="12" t="s">
        <v>15</v>
      </c>
      <c r="L207" s="4" t="s">
        <v>317</v>
      </c>
      <c r="M207" s="4">
        <v>21</v>
      </c>
      <c r="N207" s="4" t="s">
        <v>92</v>
      </c>
      <c r="O207" s="4">
        <v>2.77</v>
      </c>
    </row>
    <row r="208" spans="1:15" x14ac:dyDescent="0.25">
      <c r="A208" s="6">
        <v>44681</v>
      </c>
      <c r="B208" s="4" t="s">
        <v>523</v>
      </c>
      <c r="C208" s="4">
        <v>2.62</v>
      </c>
      <c r="D208" s="4">
        <v>3.33</v>
      </c>
      <c r="E208" s="4">
        <v>2.9</v>
      </c>
      <c r="F208" s="4">
        <v>3.53</v>
      </c>
      <c r="G208" s="4">
        <v>2</v>
      </c>
      <c r="H208" s="4">
        <v>1.89</v>
      </c>
      <c r="I208" s="4">
        <v>1.75</v>
      </c>
      <c r="J208" s="12" t="s">
        <v>15</v>
      </c>
      <c r="L208" s="4" t="s">
        <v>315</v>
      </c>
      <c r="M208" s="4">
        <v>28</v>
      </c>
      <c r="N208" s="4" t="s">
        <v>102</v>
      </c>
      <c r="O208" s="4">
        <v>2.64</v>
      </c>
    </row>
    <row r="209" spans="1:15" x14ac:dyDescent="0.25">
      <c r="A209" s="6">
        <v>44681</v>
      </c>
      <c r="B209" s="4" t="s">
        <v>524</v>
      </c>
      <c r="C209" s="4">
        <v>4.66</v>
      </c>
      <c r="D209" s="4">
        <v>3.59</v>
      </c>
      <c r="E209" s="4">
        <v>1.85</v>
      </c>
      <c r="F209" s="4">
        <v>3.66</v>
      </c>
      <c r="G209" s="4">
        <v>1.96</v>
      </c>
      <c r="H209" s="4">
        <v>1.91</v>
      </c>
      <c r="I209" s="4">
        <v>1.71</v>
      </c>
      <c r="J209" s="12" t="s">
        <v>15</v>
      </c>
      <c r="L209" s="4" t="s">
        <v>529</v>
      </c>
      <c r="M209" s="4">
        <v>50</v>
      </c>
      <c r="N209" s="4" t="s">
        <v>105</v>
      </c>
      <c r="O209" s="4">
        <v>2.25</v>
      </c>
    </row>
    <row r="210" spans="1:15" x14ac:dyDescent="0.25">
      <c r="A210" s="6">
        <v>44681</v>
      </c>
      <c r="B210" s="4" t="s">
        <v>525</v>
      </c>
      <c r="C210" s="4">
        <v>1.7</v>
      </c>
      <c r="D210" s="4">
        <v>3.52</v>
      </c>
      <c r="E210" s="4">
        <v>6.09</v>
      </c>
      <c r="F210" s="4">
        <v>2.82</v>
      </c>
      <c r="G210" s="4">
        <v>2.39</v>
      </c>
      <c r="H210" s="4">
        <v>1.61</v>
      </c>
      <c r="I210" s="4">
        <v>2.09</v>
      </c>
      <c r="J210" s="12" t="s">
        <v>15</v>
      </c>
      <c r="L210" s="4" t="s">
        <v>25</v>
      </c>
      <c r="M210" s="4">
        <v>47</v>
      </c>
      <c r="N210" s="37" t="s">
        <v>98</v>
      </c>
      <c r="O210" s="4">
        <v>0</v>
      </c>
    </row>
    <row r="211" spans="1:15" x14ac:dyDescent="0.25">
      <c r="A211" s="6">
        <v>44681</v>
      </c>
      <c r="B211" s="4" t="s">
        <v>526</v>
      </c>
      <c r="C211" s="4">
        <v>2.5099999999999998</v>
      </c>
      <c r="D211" s="4">
        <v>3.37</v>
      </c>
      <c r="E211" s="4">
        <v>3.01</v>
      </c>
      <c r="F211" s="4">
        <v>4.0999999999999996</v>
      </c>
      <c r="G211" s="4">
        <v>1.79</v>
      </c>
      <c r="H211" s="4">
        <v>2.1</v>
      </c>
      <c r="I211" s="4">
        <v>1.59</v>
      </c>
      <c r="J211" s="12" t="s">
        <v>15</v>
      </c>
      <c r="L211" s="4" t="s">
        <v>20</v>
      </c>
      <c r="M211" s="4">
        <v>10</v>
      </c>
      <c r="N211" s="4" t="s">
        <v>119</v>
      </c>
      <c r="O211" s="4">
        <v>2.56</v>
      </c>
    </row>
    <row r="212" spans="1:15" x14ac:dyDescent="0.25">
      <c r="A212" s="6">
        <v>44681</v>
      </c>
      <c r="B212" s="4" t="s">
        <v>527</v>
      </c>
      <c r="C212" s="4">
        <v>4.05</v>
      </c>
      <c r="D212" s="4">
        <v>3.33</v>
      </c>
      <c r="E212" s="4">
        <v>2.08</v>
      </c>
      <c r="F212" s="4">
        <v>3.41</v>
      </c>
      <c r="G212" s="4">
        <v>2.06</v>
      </c>
      <c r="H212" s="4">
        <v>1.84</v>
      </c>
      <c r="I212" s="4">
        <v>1.79</v>
      </c>
      <c r="J212" s="12" t="s">
        <v>15</v>
      </c>
      <c r="L212" s="4" t="s">
        <v>25</v>
      </c>
      <c r="M212" s="4">
        <v>50</v>
      </c>
      <c r="N212" s="4" t="s">
        <v>102</v>
      </c>
      <c r="O212" s="4">
        <v>2.25</v>
      </c>
    </row>
  </sheetData>
  <conditionalFormatting sqref="K1:K2">
    <cfRule type="cellIs" dxfId="32" priority="1" operator="equal">
      <formula>"NOT INVEST"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63" workbookViewId="0">
      <selection activeCell="D76" sqref="D76"/>
    </sheetView>
  </sheetViews>
  <sheetFormatPr defaultRowHeight="15" x14ac:dyDescent="0.25"/>
  <cols>
    <col min="1" max="1" width="10.7109375" bestFit="1" customWidth="1"/>
    <col min="2" max="2" width="33.7109375" customWidth="1"/>
    <col min="3" max="3" width="7" style="4" bestFit="1" customWidth="1"/>
    <col min="4" max="4" width="23.28515625" bestFit="1" customWidth="1"/>
    <col min="5" max="5" width="15.42578125" style="33" bestFit="1" customWidth="1"/>
    <col min="6" max="6" width="10.28515625" bestFit="1" customWidth="1"/>
    <col min="7" max="7" width="11" bestFit="1" customWidth="1"/>
    <col min="8" max="8" width="9.140625" style="4"/>
    <col min="9" max="9" width="34.7109375" bestFit="1" customWidth="1"/>
    <col min="10" max="10" width="10.285156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52">
        <v>44653</v>
      </c>
      <c r="B2" s="4" t="s">
        <v>324</v>
      </c>
      <c r="C2" s="51">
        <v>1.54</v>
      </c>
      <c r="D2" s="51" t="s">
        <v>15</v>
      </c>
      <c r="E2" s="53" t="s">
        <v>1464</v>
      </c>
      <c r="F2" s="10">
        <f>C2*D$75</f>
        <v>693</v>
      </c>
      <c r="G2" s="10">
        <f t="shared" ref="G2:G12" si="0">F2-D$75</f>
        <v>243</v>
      </c>
      <c r="H2" s="4" t="s">
        <v>312</v>
      </c>
      <c r="I2" s="4" t="s">
        <v>60</v>
      </c>
    </row>
    <row r="3" spans="1:9" ht="15.75" x14ac:dyDescent="0.25">
      <c r="A3" s="52">
        <v>44653</v>
      </c>
      <c r="B3" s="4" t="s">
        <v>325</v>
      </c>
      <c r="C3" s="51">
        <v>1.95</v>
      </c>
      <c r="D3" s="51" t="s">
        <v>15</v>
      </c>
      <c r="E3" s="53" t="s">
        <v>33</v>
      </c>
      <c r="F3" s="10">
        <f>C3*D$75</f>
        <v>877.5</v>
      </c>
      <c r="G3" s="10">
        <f t="shared" si="0"/>
        <v>427.5</v>
      </c>
      <c r="H3" s="4" t="s">
        <v>19</v>
      </c>
      <c r="I3" s="4" t="s">
        <v>58</v>
      </c>
    </row>
    <row r="4" spans="1:9" ht="15.75" x14ac:dyDescent="0.25">
      <c r="A4" s="6">
        <v>44653</v>
      </c>
      <c r="B4" s="4" t="s">
        <v>327</v>
      </c>
      <c r="C4" s="92">
        <v>2.21</v>
      </c>
      <c r="D4" s="51" t="s">
        <v>15</v>
      </c>
      <c r="E4" s="55" t="s">
        <v>532</v>
      </c>
      <c r="F4" s="10">
        <v>0</v>
      </c>
      <c r="G4" s="10">
        <f t="shared" si="0"/>
        <v>-450</v>
      </c>
      <c r="H4" s="4" t="s">
        <v>28</v>
      </c>
      <c r="I4" s="4" t="s">
        <v>58</v>
      </c>
    </row>
    <row r="5" spans="1:9" ht="15.75" x14ac:dyDescent="0.25">
      <c r="A5" s="6">
        <v>44653</v>
      </c>
      <c r="B5" s="4" t="s">
        <v>330</v>
      </c>
      <c r="C5" s="89">
        <v>1.77</v>
      </c>
      <c r="D5" s="51" t="s">
        <v>15</v>
      </c>
      <c r="E5" s="53" t="s">
        <v>33</v>
      </c>
      <c r="F5" s="10">
        <f>C5*D$75</f>
        <v>796.5</v>
      </c>
      <c r="G5" s="10">
        <f t="shared" si="0"/>
        <v>346.5</v>
      </c>
      <c r="H5" s="51" t="s">
        <v>315</v>
      </c>
      <c r="I5" s="4" t="s">
        <v>60</v>
      </c>
    </row>
    <row r="6" spans="1:9" ht="15.75" x14ac:dyDescent="0.25">
      <c r="A6" s="6">
        <v>44653</v>
      </c>
      <c r="B6" s="4" t="s">
        <v>332</v>
      </c>
      <c r="C6" s="51">
        <v>1.77</v>
      </c>
      <c r="D6" s="51" t="s">
        <v>15</v>
      </c>
      <c r="E6" s="55" t="s">
        <v>33</v>
      </c>
      <c r="F6" s="10">
        <v>0</v>
      </c>
      <c r="G6" s="10">
        <f t="shared" si="0"/>
        <v>-450</v>
      </c>
      <c r="H6" s="51" t="s">
        <v>20</v>
      </c>
      <c r="I6" s="4" t="s">
        <v>58</v>
      </c>
    </row>
    <row r="7" spans="1:9" ht="15.75" x14ac:dyDescent="0.25">
      <c r="A7" s="6">
        <v>44653</v>
      </c>
      <c r="B7" s="4" t="s">
        <v>337</v>
      </c>
      <c r="C7" s="89">
        <v>1.91</v>
      </c>
      <c r="D7" s="51" t="s">
        <v>15</v>
      </c>
      <c r="E7" s="55" t="s">
        <v>33</v>
      </c>
      <c r="F7" s="10">
        <v>0</v>
      </c>
      <c r="G7" s="10">
        <f t="shared" si="0"/>
        <v>-450</v>
      </c>
      <c r="H7" s="51" t="s">
        <v>20</v>
      </c>
      <c r="I7" s="4" t="s">
        <v>66</v>
      </c>
    </row>
    <row r="8" spans="1:9" ht="15.75" x14ac:dyDescent="0.25">
      <c r="A8" s="74">
        <v>44653</v>
      </c>
      <c r="B8" s="76" t="s">
        <v>322</v>
      </c>
      <c r="C8" s="87">
        <v>1.86</v>
      </c>
      <c r="D8" s="51" t="s">
        <v>15</v>
      </c>
      <c r="E8" s="13" t="s">
        <v>33</v>
      </c>
      <c r="F8" s="10">
        <f>C8*D$75</f>
        <v>837</v>
      </c>
      <c r="G8" s="10">
        <f t="shared" si="0"/>
        <v>387</v>
      </c>
      <c r="H8" t="s">
        <v>19</v>
      </c>
      <c r="I8" s="4" t="s">
        <v>54</v>
      </c>
    </row>
    <row r="9" spans="1:9" ht="15.75" x14ac:dyDescent="0.25">
      <c r="A9" s="74">
        <v>44654</v>
      </c>
      <c r="B9" s="76" t="s">
        <v>533</v>
      </c>
      <c r="C9" s="9">
        <v>2</v>
      </c>
      <c r="D9" s="51" t="s">
        <v>15</v>
      </c>
      <c r="E9" s="13" t="s">
        <v>34</v>
      </c>
      <c r="F9" s="10">
        <f>C9*D$75</f>
        <v>900</v>
      </c>
      <c r="G9" s="10">
        <f t="shared" si="0"/>
        <v>450</v>
      </c>
      <c r="H9" t="s">
        <v>29</v>
      </c>
      <c r="I9" s="4" t="s">
        <v>54</v>
      </c>
    </row>
    <row r="10" spans="1:9" ht="15.75" x14ac:dyDescent="0.25">
      <c r="A10" s="6">
        <v>44654</v>
      </c>
      <c r="B10" s="4" t="s">
        <v>350</v>
      </c>
      <c r="C10" s="51">
        <v>1.98</v>
      </c>
      <c r="D10" s="51" t="s">
        <v>15</v>
      </c>
      <c r="E10" s="53" t="s">
        <v>33</v>
      </c>
      <c r="F10" s="10">
        <f>C10*D$75</f>
        <v>891</v>
      </c>
      <c r="G10" s="10">
        <f t="shared" si="0"/>
        <v>441</v>
      </c>
      <c r="H10" s="51" t="s">
        <v>19</v>
      </c>
      <c r="I10" s="4" t="s">
        <v>52</v>
      </c>
    </row>
    <row r="11" spans="1:9" ht="15.75" x14ac:dyDescent="0.25">
      <c r="A11" s="6">
        <v>44654</v>
      </c>
      <c r="B11" s="4" t="s">
        <v>356</v>
      </c>
      <c r="C11" s="51">
        <v>1.95</v>
      </c>
      <c r="D11" s="51" t="s">
        <v>15</v>
      </c>
      <c r="E11" s="53" t="s">
        <v>34</v>
      </c>
      <c r="F11" s="10">
        <f>C11*D$75</f>
        <v>877.5</v>
      </c>
      <c r="G11" s="10">
        <f t="shared" si="0"/>
        <v>427.5</v>
      </c>
      <c r="H11" s="51" t="s">
        <v>20</v>
      </c>
      <c r="I11" s="4" t="s">
        <v>52</v>
      </c>
    </row>
    <row r="12" spans="1:9" ht="15.75" x14ac:dyDescent="0.25">
      <c r="A12" s="6">
        <v>44656</v>
      </c>
      <c r="B12" s="4" t="s">
        <v>358</v>
      </c>
      <c r="C12" s="51">
        <v>1.43</v>
      </c>
      <c r="D12" s="51" t="s">
        <v>15</v>
      </c>
      <c r="E12" s="53" t="s">
        <v>1480</v>
      </c>
      <c r="F12" s="10">
        <f>C12*D$75</f>
        <v>643.5</v>
      </c>
      <c r="G12" s="10">
        <f t="shared" si="0"/>
        <v>193.5</v>
      </c>
      <c r="H12" s="51" t="s">
        <v>315</v>
      </c>
      <c r="I12" s="4" t="s">
        <v>66</v>
      </c>
    </row>
    <row r="13" spans="1:9" ht="15.75" x14ac:dyDescent="0.25">
      <c r="A13" s="6">
        <v>44656</v>
      </c>
      <c r="B13" s="4" t="s">
        <v>361</v>
      </c>
      <c r="C13" s="51">
        <v>1.49</v>
      </c>
      <c r="D13" s="51" t="s">
        <v>15</v>
      </c>
      <c r="E13" s="54" t="s">
        <v>1464</v>
      </c>
      <c r="F13" s="10">
        <v>0</v>
      </c>
      <c r="G13" s="10">
        <v>0</v>
      </c>
      <c r="H13" s="4" t="s">
        <v>22</v>
      </c>
      <c r="I13" s="38" t="s">
        <v>119</v>
      </c>
    </row>
    <row r="14" spans="1:9" ht="15.75" x14ac:dyDescent="0.25">
      <c r="A14" s="6">
        <v>44656</v>
      </c>
      <c r="B14" s="4" t="s">
        <v>365</v>
      </c>
      <c r="C14" s="89">
        <v>1.93</v>
      </c>
      <c r="D14" s="51" t="s">
        <v>15</v>
      </c>
      <c r="E14" s="53" t="s">
        <v>33</v>
      </c>
      <c r="F14" s="10">
        <f>C14*D$75</f>
        <v>868.5</v>
      </c>
      <c r="G14" s="10">
        <f>F14-D$75</f>
        <v>418.5</v>
      </c>
      <c r="H14" s="4" t="s">
        <v>315</v>
      </c>
      <c r="I14" s="38" t="s">
        <v>119</v>
      </c>
    </row>
    <row r="15" spans="1:9" ht="15.75" x14ac:dyDescent="0.25">
      <c r="A15" s="6">
        <v>44660</v>
      </c>
      <c r="B15" s="4" t="s">
        <v>376</v>
      </c>
      <c r="C15" s="51">
        <v>1.53</v>
      </c>
      <c r="D15" s="51" t="s">
        <v>15</v>
      </c>
      <c r="E15" s="54" t="s">
        <v>1464</v>
      </c>
      <c r="F15" s="10">
        <v>0</v>
      </c>
      <c r="G15" s="10">
        <v>0</v>
      </c>
      <c r="H15" s="4" t="s">
        <v>21</v>
      </c>
      <c r="I15" s="4" t="s">
        <v>60</v>
      </c>
    </row>
    <row r="16" spans="1:9" ht="15.75" x14ac:dyDescent="0.25">
      <c r="A16" s="6">
        <v>44660</v>
      </c>
      <c r="B16" s="4" t="s">
        <v>378</v>
      </c>
      <c r="C16" s="51">
        <v>1.4</v>
      </c>
      <c r="D16" s="51" t="s">
        <v>15</v>
      </c>
      <c r="E16" s="94" t="s">
        <v>1480</v>
      </c>
      <c r="F16" s="10">
        <v>0</v>
      </c>
      <c r="G16" s="10">
        <v>0</v>
      </c>
      <c r="H16" s="4" t="s">
        <v>21</v>
      </c>
      <c r="I16" s="4" t="s">
        <v>66</v>
      </c>
    </row>
    <row r="17" spans="1:9" ht="15.75" x14ac:dyDescent="0.25">
      <c r="A17" s="6">
        <v>44660</v>
      </c>
      <c r="B17" s="4" t="s">
        <v>382</v>
      </c>
      <c r="C17" s="89">
        <v>1.74</v>
      </c>
      <c r="D17" s="51" t="s">
        <v>15</v>
      </c>
      <c r="E17" s="55" t="s">
        <v>33</v>
      </c>
      <c r="F17" s="10">
        <v>0</v>
      </c>
      <c r="G17" s="10">
        <f t="shared" ref="G17:G24" si="1">F17-D$75</f>
        <v>-450</v>
      </c>
      <c r="H17" s="4" t="s">
        <v>20</v>
      </c>
      <c r="I17" s="38" t="s">
        <v>119</v>
      </c>
    </row>
    <row r="18" spans="1:9" ht="15.75" x14ac:dyDescent="0.25">
      <c r="A18" s="6">
        <v>44660</v>
      </c>
      <c r="B18" s="4" t="s">
        <v>386</v>
      </c>
      <c r="C18" s="92">
        <v>2.21</v>
      </c>
      <c r="D18" s="51" t="s">
        <v>15</v>
      </c>
      <c r="E18" s="53" t="s">
        <v>532</v>
      </c>
      <c r="F18" s="10">
        <f>C18*D$75</f>
        <v>994.5</v>
      </c>
      <c r="G18" s="10">
        <f t="shared" si="1"/>
        <v>544.5</v>
      </c>
      <c r="H18" s="4" t="s">
        <v>25</v>
      </c>
      <c r="I18" s="4" t="s">
        <v>60</v>
      </c>
    </row>
    <row r="19" spans="1:9" ht="15.75" x14ac:dyDescent="0.25">
      <c r="A19" s="6">
        <v>44660</v>
      </c>
      <c r="B19" s="4" t="s">
        <v>538</v>
      </c>
      <c r="C19" s="51">
        <v>1.98</v>
      </c>
      <c r="D19" s="51" t="s">
        <v>15</v>
      </c>
      <c r="E19" s="55" t="s">
        <v>33</v>
      </c>
      <c r="F19" s="10">
        <v>9</v>
      </c>
      <c r="G19" s="10">
        <f t="shared" si="1"/>
        <v>-441</v>
      </c>
      <c r="H19" s="4" t="s">
        <v>28</v>
      </c>
      <c r="I19" s="4" t="s">
        <v>58</v>
      </c>
    </row>
    <row r="20" spans="1:9" ht="15.75" x14ac:dyDescent="0.25">
      <c r="A20" s="6">
        <v>44661</v>
      </c>
      <c r="B20" s="4" t="s">
        <v>396</v>
      </c>
      <c r="C20" s="51">
        <v>1.9</v>
      </c>
      <c r="D20" s="51" t="s">
        <v>15</v>
      </c>
      <c r="E20" s="55" t="s">
        <v>33</v>
      </c>
      <c r="F20" s="10">
        <v>9</v>
      </c>
      <c r="G20" s="10">
        <f t="shared" si="1"/>
        <v>-441</v>
      </c>
      <c r="H20" s="4" t="s">
        <v>21</v>
      </c>
      <c r="I20" s="38" t="s">
        <v>52</v>
      </c>
    </row>
    <row r="21" spans="1:9" ht="15.75" x14ac:dyDescent="0.25">
      <c r="A21" s="6">
        <v>44666</v>
      </c>
      <c r="B21" s="4" t="s">
        <v>403</v>
      </c>
      <c r="C21" s="89">
        <v>1.89</v>
      </c>
      <c r="D21" s="51" t="s">
        <v>15</v>
      </c>
      <c r="E21" s="53" t="s">
        <v>33</v>
      </c>
      <c r="F21" s="10">
        <f>C21*D$75</f>
        <v>850.5</v>
      </c>
      <c r="G21" s="10">
        <f t="shared" si="1"/>
        <v>400.5</v>
      </c>
      <c r="H21" s="4" t="s">
        <v>315</v>
      </c>
      <c r="I21" s="4" t="s">
        <v>60</v>
      </c>
    </row>
    <row r="22" spans="1:9" ht="15.75" x14ac:dyDescent="0.25">
      <c r="A22" s="6">
        <v>44666</v>
      </c>
      <c r="B22" s="4" t="s">
        <v>404</v>
      </c>
      <c r="C22" s="92">
        <v>2.12</v>
      </c>
      <c r="D22" s="51" t="s">
        <v>15</v>
      </c>
      <c r="E22" s="55" t="s">
        <v>532</v>
      </c>
      <c r="F22" s="10">
        <v>0</v>
      </c>
      <c r="G22" s="10">
        <f t="shared" si="1"/>
        <v>-450</v>
      </c>
      <c r="H22" s="4" t="s">
        <v>29</v>
      </c>
      <c r="I22" s="4" t="s">
        <v>60</v>
      </c>
    </row>
    <row r="23" spans="1:9" ht="15.75" x14ac:dyDescent="0.25">
      <c r="A23" s="6">
        <v>44666</v>
      </c>
      <c r="B23" s="4" t="s">
        <v>406</v>
      </c>
      <c r="C23" s="89">
        <v>1.83</v>
      </c>
      <c r="D23" s="51" t="s">
        <v>15</v>
      </c>
      <c r="E23" s="53" t="s">
        <v>33</v>
      </c>
      <c r="F23" s="10">
        <f>C23*D$75</f>
        <v>823.5</v>
      </c>
      <c r="G23" s="10">
        <f t="shared" si="1"/>
        <v>373.5</v>
      </c>
      <c r="H23" s="4" t="s">
        <v>25</v>
      </c>
      <c r="I23" s="4" t="s">
        <v>60</v>
      </c>
    </row>
    <row r="24" spans="1:9" ht="15.75" x14ac:dyDescent="0.25">
      <c r="A24" s="6">
        <v>44666</v>
      </c>
      <c r="B24" s="4" t="s">
        <v>410</v>
      </c>
      <c r="C24" s="51">
        <v>1.48</v>
      </c>
      <c r="D24" s="51" t="s">
        <v>15</v>
      </c>
      <c r="E24" s="53" t="s">
        <v>1464</v>
      </c>
      <c r="F24" s="10">
        <f>C24*D$75</f>
        <v>666</v>
      </c>
      <c r="G24" s="10">
        <f t="shared" si="1"/>
        <v>216</v>
      </c>
      <c r="H24" s="4" t="s">
        <v>25</v>
      </c>
      <c r="I24" s="4" t="s">
        <v>60</v>
      </c>
    </row>
    <row r="25" spans="1:9" ht="15.75" x14ac:dyDescent="0.25">
      <c r="A25" s="6">
        <v>44666</v>
      </c>
      <c r="B25" s="4" t="s">
        <v>414</v>
      </c>
      <c r="C25" s="51">
        <v>1.51</v>
      </c>
      <c r="D25" s="51" t="s">
        <v>15</v>
      </c>
      <c r="E25" s="54" t="s">
        <v>1464</v>
      </c>
      <c r="F25" s="10">
        <v>0</v>
      </c>
      <c r="G25" s="10">
        <v>0</v>
      </c>
      <c r="H25" s="4" t="s">
        <v>21</v>
      </c>
      <c r="I25" s="4" t="s">
        <v>60</v>
      </c>
    </row>
    <row r="26" spans="1:9" ht="15.75" x14ac:dyDescent="0.25">
      <c r="A26" s="6">
        <v>44666</v>
      </c>
      <c r="B26" s="4" t="s">
        <v>416</v>
      </c>
      <c r="C26" s="51">
        <v>1.52</v>
      </c>
      <c r="D26" s="51" t="s">
        <v>15</v>
      </c>
      <c r="E26" s="53" t="s">
        <v>1464</v>
      </c>
      <c r="F26" s="10">
        <f>C26*D$75</f>
        <v>684</v>
      </c>
      <c r="G26" s="10">
        <f>F26-D$75</f>
        <v>234</v>
      </c>
      <c r="H26" s="51" t="s">
        <v>25</v>
      </c>
      <c r="I26" s="4" t="s">
        <v>60</v>
      </c>
    </row>
    <row r="27" spans="1:9" ht="15.75" x14ac:dyDescent="0.25">
      <c r="A27" s="6">
        <v>44668</v>
      </c>
      <c r="B27" s="4" t="s">
        <v>440</v>
      </c>
      <c r="C27" s="51">
        <v>1.83</v>
      </c>
      <c r="D27" s="51" t="s">
        <v>15</v>
      </c>
      <c r="E27" s="53" t="s">
        <v>33</v>
      </c>
      <c r="F27" s="10">
        <f>C27*D$75</f>
        <v>823.5</v>
      </c>
      <c r="G27" s="10">
        <f>F27-D$75</f>
        <v>373.5</v>
      </c>
      <c r="H27" s="51" t="s">
        <v>25</v>
      </c>
      <c r="I27" s="4" t="s">
        <v>52</v>
      </c>
    </row>
    <row r="28" spans="1:9" ht="15.75" x14ac:dyDescent="0.25">
      <c r="A28" s="6">
        <v>44668</v>
      </c>
      <c r="B28" s="4" t="s">
        <v>434</v>
      </c>
      <c r="C28" s="51">
        <v>1.98</v>
      </c>
      <c r="D28" s="51" t="s">
        <v>15</v>
      </c>
      <c r="E28" s="55" t="s">
        <v>33</v>
      </c>
      <c r="F28" s="10">
        <v>0</v>
      </c>
      <c r="G28" s="10">
        <f>F28-D$75</f>
        <v>-450</v>
      </c>
      <c r="H28" s="51" t="s">
        <v>22</v>
      </c>
      <c r="I28" s="4" t="s">
        <v>89</v>
      </c>
    </row>
    <row r="29" spans="1:9" ht="15.75" x14ac:dyDescent="0.25">
      <c r="A29" s="6">
        <v>44669</v>
      </c>
      <c r="B29" s="4" t="s">
        <v>441</v>
      </c>
      <c r="C29" s="92">
        <v>2.33</v>
      </c>
      <c r="D29" s="51" t="s">
        <v>15</v>
      </c>
      <c r="E29" s="55" t="s">
        <v>532</v>
      </c>
      <c r="F29" s="10"/>
      <c r="G29" s="10">
        <f>F29-D$75</f>
        <v>-450</v>
      </c>
      <c r="H29" s="4" t="s">
        <v>28</v>
      </c>
      <c r="I29" s="4" t="s">
        <v>60</v>
      </c>
    </row>
    <row r="30" spans="1:9" x14ac:dyDescent="0.25">
      <c r="A30" s="6">
        <v>44669</v>
      </c>
      <c r="B30" s="4" t="s">
        <v>442</v>
      </c>
      <c r="C30" s="9">
        <v>1.5</v>
      </c>
      <c r="D30" s="4" t="s">
        <v>15</v>
      </c>
      <c r="E30" s="39" t="s">
        <v>1464</v>
      </c>
      <c r="F30" s="10">
        <f>C30*D$75</f>
        <v>675</v>
      </c>
      <c r="G30" s="10">
        <f>F30-D$75</f>
        <v>225</v>
      </c>
      <c r="H30" s="38" t="s">
        <v>528</v>
      </c>
      <c r="I30" s="4" t="s">
        <v>60</v>
      </c>
    </row>
    <row r="31" spans="1:9" x14ac:dyDescent="0.25">
      <c r="A31" s="6">
        <v>44669</v>
      </c>
      <c r="B31" s="4" t="s">
        <v>443</v>
      </c>
      <c r="C31" s="9">
        <v>1.49</v>
      </c>
      <c r="D31" s="4" t="s">
        <v>15</v>
      </c>
      <c r="E31" s="41" t="s">
        <v>1464</v>
      </c>
      <c r="F31" s="10">
        <v>0</v>
      </c>
      <c r="G31" s="10">
        <v>0</v>
      </c>
      <c r="H31" s="38" t="s">
        <v>21</v>
      </c>
      <c r="I31" s="4" t="s">
        <v>60</v>
      </c>
    </row>
    <row r="32" spans="1:9" x14ac:dyDescent="0.25">
      <c r="A32" s="6">
        <v>44669</v>
      </c>
      <c r="B32" s="4" t="s">
        <v>450</v>
      </c>
      <c r="C32" s="4">
        <v>1.4</v>
      </c>
      <c r="D32" s="4" t="s">
        <v>15</v>
      </c>
      <c r="E32" s="83" t="s">
        <v>1480</v>
      </c>
      <c r="F32" s="10">
        <f>C32*D$75</f>
        <v>630</v>
      </c>
      <c r="G32" s="10">
        <f>(F32-D$75)/2</f>
        <v>90</v>
      </c>
      <c r="H32" s="4" t="s">
        <v>21</v>
      </c>
      <c r="I32" s="38" t="s">
        <v>66</v>
      </c>
    </row>
    <row r="33" spans="1:9" x14ac:dyDescent="0.25">
      <c r="A33" s="6">
        <v>44669</v>
      </c>
      <c r="B33" s="4" t="s">
        <v>451</v>
      </c>
      <c r="C33" s="37">
        <v>1.93</v>
      </c>
      <c r="D33" s="4" t="s">
        <v>15</v>
      </c>
      <c r="E33" s="13" t="s">
        <v>33</v>
      </c>
      <c r="F33" s="10">
        <f>C33*D$75</f>
        <v>868.5</v>
      </c>
      <c r="G33" s="10">
        <f>F33-D$75</f>
        <v>418.5</v>
      </c>
      <c r="H33" s="4" t="s">
        <v>315</v>
      </c>
      <c r="I33" s="38" t="s">
        <v>119</v>
      </c>
    </row>
    <row r="34" spans="1:9" x14ac:dyDescent="0.25">
      <c r="A34" s="6">
        <v>44669</v>
      </c>
      <c r="B34" s="4" t="s">
        <v>457</v>
      </c>
      <c r="C34" s="4">
        <v>2.06</v>
      </c>
      <c r="D34" s="4" t="s">
        <v>15</v>
      </c>
      <c r="E34" s="13" t="s">
        <v>33</v>
      </c>
      <c r="F34" s="10">
        <f>C34*D$75</f>
        <v>927</v>
      </c>
      <c r="G34" s="10">
        <f>F34-D$75</f>
        <v>477</v>
      </c>
      <c r="H34" s="4" t="s">
        <v>19</v>
      </c>
      <c r="I34" s="4" t="s">
        <v>58</v>
      </c>
    </row>
    <row r="35" spans="1:9" x14ac:dyDescent="0.25">
      <c r="A35" s="6">
        <v>44670</v>
      </c>
      <c r="B35" s="4" t="s">
        <v>460</v>
      </c>
      <c r="C35" s="4">
        <v>1.4</v>
      </c>
      <c r="D35" s="4" t="s">
        <v>15</v>
      </c>
      <c r="E35" s="42" t="s">
        <v>1480</v>
      </c>
      <c r="F35" s="10">
        <f>C35*D$75</f>
        <v>630</v>
      </c>
      <c r="G35" s="10">
        <f>(F35-D$75)/2</f>
        <v>90</v>
      </c>
      <c r="H35" s="4" t="s">
        <v>22</v>
      </c>
      <c r="I35" s="38" t="s">
        <v>66</v>
      </c>
    </row>
    <row r="36" spans="1:9" x14ac:dyDescent="0.25">
      <c r="A36" s="74">
        <v>44671</v>
      </c>
      <c r="B36" s="76" t="s">
        <v>467</v>
      </c>
      <c r="C36" s="9">
        <v>2</v>
      </c>
      <c r="D36" s="4" t="s">
        <v>15</v>
      </c>
      <c r="E36" s="42" t="s">
        <v>34</v>
      </c>
      <c r="F36" s="10">
        <v>0</v>
      </c>
      <c r="G36" s="10"/>
      <c r="H36" s="4" t="s">
        <v>23</v>
      </c>
      <c r="I36" s="4" t="s">
        <v>54</v>
      </c>
    </row>
    <row r="37" spans="1:9" x14ac:dyDescent="0.25">
      <c r="A37" s="6">
        <v>44671</v>
      </c>
      <c r="B37" s="4" t="s">
        <v>466</v>
      </c>
      <c r="C37" s="4">
        <v>1.61</v>
      </c>
      <c r="D37" s="4" t="s">
        <v>15</v>
      </c>
      <c r="E37" s="13" t="s">
        <v>33</v>
      </c>
      <c r="F37" s="10">
        <f>C37*D$75</f>
        <v>724.5</v>
      </c>
      <c r="G37" s="10">
        <f t="shared" ref="G37:G48" si="2">F37-D$75</f>
        <v>274.5</v>
      </c>
      <c r="H37" s="4" t="s">
        <v>25</v>
      </c>
      <c r="I37" s="4" t="s">
        <v>52</v>
      </c>
    </row>
    <row r="38" spans="1:9" x14ac:dyDescent="0.25">
      <c r="A38" s="6">
        <v>44671</v>
      </c>
      <c r="B38" s="4" t="s">
        <v>468</v>
      </c>
      <c r="C38" s="4">
        <v>1.81</v>
      </c>
      <c r="D38" s="4" t="s">
        <v>15</v>
      </c>
      <c r="E38" s="13" t="s">
        <v>33</v>
      </c>
      <c r="F38" s="10">
        <f>C38*D$75</f>
        <v>814.5</v>
      </c>
      <c r="G38" s="10">
        <f t="shared" si="2"/>
        <v>364.5</v>
      </c>
      <c r="H38" s="4" t="s">
        <v>316</v>
      </c>
      <c r="I38" s="4" t="s">
        <v>52</v>
      </c>
    </row>
    <row r="39" spans="1:9" x14ac:dyDescent="0.25">
      <c r="A39" s="6">
        <v>44671</v>
      </c>
      <c r="B39" s="4" t="s">
        <v>470</v>
      </c>
      <c r="C39" s="4">
        <v>2</v>
      </c>
      <c r="D39" s="4" t="s">
        <v>15</v>
      </c>
      <c r="E39" s="11" t="s">
        <v>34</v>
      </c>
      <c r="F39" s="10">
        <v>0</v>
      </c>
      <c r="G39" s="10">
        <f t="shared" si="2"/>
        <v>-450</v>
      </c>
      <c r="H39" s="4" t="s">
        <v>25</v>
      </c>
      <c r="I39" s="4" t="s">
        <v>52</v>
      </c>
    </row>
    <row r="40" spans="1:9" x14ac:dyDescent="0.25">
      <c r="A40" s="6">
        <v>44673</v>
      </c>
      <c r="B40" s="4" t="s">
        <v>473</v>
      </c>
      <c r="C40" s="4">
        <v>1.93</v>
      </c>
      <c r="D40" s="4" t="s">
        <v>15</v>
      </c>
      <c r="E40" s="13" t="s">
        <v>33</v>
      </c>
      <c r="F40" s="10">
        <f>C40*D$75</f>
        <v>868.5</v>
      </c>
      <c r="G40" s="10">
        <f t="shared" si="2"/>
        <v>418.5</v>
      </c>
      <c r="H40" s="4" t="s">
        <v>19</v>
      </c>
      <c r="I40" s="4" t="s">
        <v>58</v>
      </c>
    </row>
    <row r="41" spans="1:9" x14ac:dyDescent="0.25">
      <c r="A41" s="6">
        <v>44674</v>
      </c>
      <c r="B41" s="4" t="s">
        <v>481</v>
      </c>
      <c r="C41" s="37">
        <v>1.76</v>
      </c>
      <c r="D41" s="4" t="s">
        <v>15</v>
      </c>
      <c r="E41" s="13" t="s">
        <v>33</v>
      </c>
      <c r="F41" s="10">
        <f>C41*D$75</f>
        <v>792</v>
      </c>
      <c r="G41" s="10">
        <f t="shared" si="2"/>
        <v>342</v>
      </c>
      <c r="H41" s="4" t="s">
        <v>19</v>
      </c>
      <c r="I41" s="43" t="s">
        <v>66</v>
      </c>
    </row>
    <row r="42" spans="1:9" x14ac:dyDescent="0.25">
      <c r="A42" s="6">
        <v>44674</v>
      </c>
      <c r="B42" s="4" t="s">
        <v>482</v>
      </c>
      <c r="C42" s="4">
        <v>1.88</v>
      </c>
      <c r="D42" s="4" t="s">
        <v>15</v>
      </c>
      <c r="E42" s="13" t="s">
        <v>33</v>
      </c>
      <c r="F42" s="10">
        <f>C42*D$75</f>
        <v>846</v>
      </c>
      <c r="G42" s="10">
        <f t="shared" si="2"/>
        <v>396</v>
      </c>
      <c r="H42" s="4" t="s">
        <v>27</v>
      </c>
      <c r="I42" s="4" t="s">
        <v>58</v>
      </c>
    </row>
    <row r="43" spans="1:9" x14ac:dyDescent="0.25">
      <c r="A43" s="6">
        <v>44674</v>
      </c>
      <c r="B43" s="4" t="s">
        <v>487</v>
      </c>
      <c r="C43" s="4">
        <v>1.5</v>
      </c>
      <c r="D43" s="4" t="s">
        <v>15</v>
      </c>
      <c r="E43" s="11" t="s">
        <v>1464</v>
      </c>
      <c r="F43" s="10">
        <v>0</v>
      </c>
      <c r="G43" s="10">
        <f t="shared" si="2"/>
        <v>-450</v>
      </c>
      <c r="H43" s="4" t="s">
        <v>29</v>
      </c>
      <c r="I43" s="4" t="s">
        <v>60</v>
      </c>
    </row>
    <row r="44" spans="1:9" x14ac:dyDescent="0.25">
      <c r="A44" s="6">
        <v>44675</v>
      </c>
      <c r="B44" s="4" t="s">
        <v>493</v>
      </c>
      <c r="C44" s="4">
        <v>2.0299999999999998</v>
      </c>
      <c r="D44" s="4" t="s">
        <v>15</v>
      </c>
      <c r="E44" s="11" t="s">
        <v>33</v>
      </c>
      <c r="F44" s="10">
        <v>0</v>
      </c>
      <c r="G44" s="10">
        <f t="shared" si="2"/>
        <v>-450</v>
      </c>
      <c r="H44" s="4" t="s">
        <v>20</v>
      </c>
      <c r="I44" s="4" t="s">
        <v>52</v>
      </c>
    </row>
    <row r="45" spans="1:9" x14ac:dyDescent="0.25">
      <c r="A45" s="6">
        <v>44676</v>
      </c>
      <c r="B45" s="4" t="s">
        <v>497</v>
      </c>
      <c r="C45" s="37">
        <v>1.72</v>
      </c>
      <c r="D45" s="4" t="s">
        <v>15</v>
      </c>
      <c r="E45" s="11" t="s">
        <v>33</v>
      </c>
      <c r="F45" s="10">
        <v>0</v>
      </c>
      <c r="G45" s="10">
        <f t="shared" si="2"/>
        <v>-450</v>
      </c>
      <c r="H45" s="4" t="s">
        <v>21</v>
      </c>
      <c r="I45" s="38" t="s">
        <v>119</v>
      </c>
    </row>
    <row r="46" spans="1:9" x14ac:dyDescent="0.25">
      <c r="A46" s="6">
        <v>44677</v>
      </c>
      <c r="B46" s="4" t="s">
        <v>499</v>
      </c>
      <c r="C46" s="4">
        <v>1.43</v>
      </c>
      <c r="D46" s="4" t="s">
        <v>15</v>
      </c>
      <c r="E46" s="42" t="s">
        <v>1480</v>
      </c>
      <c r="F46" s="10">
        <f>C46*D$75</f>
        <v>643.5</v>
      </c>
      <c r="G46" s="10">
        <f t="shared" si="2"/>
        <v>193.5</v>
      </c>
      <c r="H46" s="4" t="s">
        <v>26</v>
      </c>
      <c r="I46" s="43" t="s">
        <v>66</v>
      </c>
    </row>
    <row r="47" spans="1:9" x14ac:dyDescent="0.25">
      <c r="A47" s="6">
        <v>44677</v>
      </c>
      <c r="B47" s="4" t="s">
        <v>501</v>
      </c>
      <c r="C47" s="4">
        <v>1.9</v>
      </c>
      <c r="D47" s="4" t="s">
        <v>15</v>
      </c>
      <c r="E47" s="13" t="s">
        <v>33</v>
      </c>
      <c r="F47" s="10">
        <f>C47*D$75</f>
        <v>855</v>
      </c>
      <c r="G47" s="10">
        <f t="shared" si="2"/>
        <v>405</v>
      </c>
      <c r="H47" s="4" t="s">
        <v>25</v>
      </c>
      <c r="I47" s="4" t="s">
        <v>58</v>
      </c>
    </row>
    <row r="48" spans="1:9" x14ac:dyDescent="0.25">
      <c r="A48" s="6">
        <v>44680</v>
      </c>
      <c r="B48" s="4" t="s">
        <v>505</v>
      </c>
      <c r="C48" s="37">
        <v>1.82</v>
      </c>
      <c r="D48" s="4" t="s">
        <v>15</v>
      </c>
      <c r="E48" s="13" t="s">
        <v>33</v>
      </c>
      <c r="F48" s="10">
        <f>C48*D$75</f>
        <v>819</v>
      </c>
      <c r="G48" s="10">
        <f t="shared" si="2"/>
        <v>369</v>
      </c>
      <c r="H48" s="4" t="s">
        <v>311</v>
      </c>
      <c r="I48" s="4" t="s">
        <v>60</v>
      </c>
    </row>
    <row r="49" spans="1:10" x14ac:dyDescent="0.25">
      <c r="A49" s="6">
        <v>44680</v>
      </c>
      <c r="B49" s="4" t="s">
        <v>506</v>
      </c>
      <c r="C49" s="93">
        <v>2.16</v>
      </c>
      <c r="D49" s="4" t="s">
        <v>15</v>
      </c>
      <c r="E49" s="11" t="s">
        <v>532</v>
      </c>
      <c r="F49" s="10"/>
      <c r="G49" s="10">
        <f>(F49-D$75)</f>
        <v>-450</v>
      </c>
      <c r="H49" s="4" t="s">
        <v>21</v>
      </c>
      <c r="I49" s="4" t="s">
        <v>54</v>
      </c>
    </row>
    <row r="50" spans="1:10" x14ac:dyDescent="0.25">
      <c r="A50" s="6">
        <v>44681</v>
      </c>
      <c r="B50" s="4" t="s">
        <v>510</v>
      </c>
      <c r="C50" s="4">
        <v>1.5</v>
      </c>
      <c r="D50" s="4" t="s">
        <v>15</v>
      </c>
      <c r="E50" s="13" t="s">
        <v>1464</v>
      </c>
      <c r="F50" s="10">
        <f t="shared" ref="F50:F58" si="3">C50*D$75</f>
        <v>675</v>
      </c>
      <c r="G50" s="10">
        <f>F50-D$75</f>
        <v>225</v>
      </c>
      <c r="H50" s="4" t="s">
        <v>27</v>
      </c>
      <c r="I50" s="4" t="s">
        <v>60</v>
      </c>
    </row>
    <row r="51" spans="1:10" x14ac:dyDescent="0.25">
      <c r="A51" s="6">
        <v>44681</v>
      </c>
      <c r="B51" s="4" t="s">
        <v>511</v>
      </c>
      <c r="C51" s="37">
        <v>1.57</v>
      </c>
      <c r="D51" s="4" t="s">
        <v>15</v>
      </c>
      <c r="E51" s="13" t="s">
        <v>33</v>
      </c>
      <c r="F51" s="10">
        <f t="shared" si="3"/>
        <v>706.5</v>
      </c>
      <c r="G51" s="10">
        <f>F51-D$75</f>
        <v>256.5</v>
      </c>
      <c r="H51" s="4" t="s">
        <v>19</v>
      </c>
      <c r="I51" s="43" t="s">
        <v>66</v>
      </c>
    </row>
    <row r="52" spans="1:10" x14ac:dyDescent="0.25">
      <c r="A52" s="6">
        <v>44681</v>
      </c>
      <c r="B52" s="4" t="s">
        <v>514</v>
      </c>
      <c r="C52" s="4">
        <v>1.43</v>
      </c>
      <c r="D52" s="4" t="s">
        <v>15</v>
      </c>
      <c r="E52" s="42" t="s">
        <v>1480</v>
      </c>
      <c r="F52" s="10">
        <f t="shared" si="3"/>
        <v>643.5</v>
      </c>
      <c r="G52" s="10">
        <f>(F52-D$75)/2</f>
        <v>96.75</v>
      </c>
      <c r="H52" s="4" t="s">
        <v>23</v>
      </c>
      <c r="I52" s="43" t="s">
        <v>66</v>
      </c>
    </row>
    <row r="53" spans="1:10" x14ac:dyDescent="0.25">
      <c r="A53" s="6">
        <v>44681</v>
      </c>
      <c r="B53" s="4" t="s">
        <v>516</v>
      </c>
      <c r="C53" s="4">
        <v>1.58</v>
      </c>
      <c r="D53" s="4" t="s">
        <v>15</v>
      </c>
      <c r="E53" s="13" t="s">
        <v>33</v>
      </c>
      <c r="F53" s="10">
        <f t="shared" si="3"/>
        <v>711</v>
      </c>
      <c r="G53" s="10">
        <f t="shared" ref="G53:G60" si="4">F53-D$75</f>
        <v>261</v>
      </c>
      <c r="H53" s="4" t="s">
        <v>529</v>
      </c>
      <c r="I53" s="4" t="s">
        <v>89</v>
      </c>
    </row>
    <row r="54" spans="1:10" x14ac:dyDescent="0.25">
      <c r="A54" s="6">
        <v>44681</v>
      </c>
      <c r="B54" s="4" t="s">
        <v>518</v>
      </c>
      <c r="C54" s="37">
        <v>1.74</v>
      </c>
      <c r="D54" s="4" t="s">
        <v>15</v>
      </c>
      <c r="E54" s="13" t="s">
        <v>33</v>
      </c>
      <c r="F54" s="10">
        <f t="shared" si="3"/>
        <v>783</v>
      </c>
      <c r="G54" s="10">
        <f t="shared" si="4"/>
        <v>333</v>
      </c>
      <c r="H54" s="4" t="s">
        <v>24</v>
      </c>
      <c r="I54" s="4" t="s">
        <v>60</v>
      </c>
    </row>
    <row r="55" spans="1:10" x14ac:dyDescent="0.25">
      <c r="A55" s="6">
        <v>44681</v>
      </c>
      <c r="B55" s="4" t="s">
        <v>519</v>
      </c>
      <c r="C55" s="37">
        <v>1.8</v>
      </c>
      <c r="D55" s="4" t="s">
        <v>15</v>
      </c>
      <c r="E55" s="13" t="s">
        <v>33</v>
      </c>
      <c r="F55" s="10">
        <f t="shared" si="3"/>
        <v>810</v>
      </c>
      <c r="G55" s="10">
        <f t="shared" si="4"/>
        <v>360</v>
      </c>
      <c r="H55" s="4" t="s">
        <v>24</v>
      </c>
      <c r="I55" s="38" t="s">
        <v>119</v>
      </c>
    </row>
    <row r="56" spans="1:10" x14ac:dyDescent="0.25">
      <c r="A56" s="6">
        <v>44681</v>
      </c>
      <c r="B56" s="4" t="s">
        <v>522</v>
      </c>
      <c r="C56" s="37">
        <v>1.64</v>
      </c>
      <c r="D56" s="4" t="s">
        <v>15</v>
      </c>
      <c r="E56" s="13" t="s">
        <v>33</v>
      </c>
      <c r="F56" s="10">
        <f t="shared" si="3"/>
        <v>738</v>
      </c>
      <c r="G56" s="10">
        <f t="shared" si="4"/>
        <v>288</v>
      </c>
      <c r="H56" s="4" t="s">
        <v>317</v>
      </c>
      <c r="I56" s="4" t="s">
        <v>60</v>
      </c>
    </row>
    <row r="57" spans="1:10" x14ac:dyDescent="0.25">
      <c r="A57" s="6">
        <v>44681</v>
      </c>
      <c r="B57" s="4" t="s">
        <v>523</v>
      </c>
      <c r="C57" s="4">
        <v>1.51</v>
      </c>
      <c r="D57" s="4" t="s">
        <v>15</v>
      </c>
      <c r="E57" s="13" t="s">
        <v>1464</v>
      </c>
      <c r="F57" s="10">
        <f t="shared" si="3"/>
        <v>679.5</v>
      </c>
      <c r="G57" s="10">
        <f t="shared" si="4"/>
        <v>229.5</v>
      </c>
      <c r="H57" s="4" t="s">
        <v>315</v>
      </c>
      <c r="I57" s="38" t="s">
        <v>119</v>
      </c>
    </row>
    <row r="58" spans="1:10" x14ac:dyDescent="0.25">
      <c r="A58" s="6">
        <v>44681</v>
      </c>
      <c r="B58" s="4" t="s">
        <v>524</v>
      </c>
      <c r="C58" s="4">
        <v>1.96</v>
      </c>
      <c r="D58" s="4" t="s">
        <v>15</v>
      </c>
      <c r="E58" s="13" t="s">
        <v>33</v>
      </c>
      <c r="F58" s="10">
        <f t="shared" si="3"/>
        <v>882</v>
      </c>
      <c r="G58" s="10">
        <f t="shared" si="4"/>
        <v>432</v>
      </c>
      <c r="H58" s="4" t="s">
        <v>529</v>
      </c>
      <c r="I58" s="4" t="s">
        <v>58</v>
      </c>
    </row>
    <row r="59" spans="1:10" x14ac:dyDescent="0.25">
      <c r="A59" s="6">
        <v>44681</v>
      </c>
      <c r="B59" s="4" t="s">
        <v>526</v>
      </c>
      <c r="C59" s="37">
        <v>1.79</v>
      </c>
      <c r="D59" s="4" t="s">
        <v>15</v>
      </c>
      <c r="E59" s="11" t="s">
        <v>33</v>
      </c>
      <c r="F59" s="10">
        <v>0</v>
      </c>
      <c r="G59" s="10">
        <f t="shared" si="4"/>
        <v>-450</v>
      </c>
      <c r="H59" s="4" t="s">
        <v>20</v>
      </c>
      <c r="I59" s="38" t="s">
        <v>119</v>
      </c>
      <c r="J59" s="78"/>
    </row>
    <row r="60" spans="1:10" x14ac:dyDescent="0.25">
      <c r="A60" s="6">
        <v>44681</v>
      </c>
      <c r="B60" s="4" t="s">
        <v>527</v>
      </c>
      <c r="C60" s="4">
        <v>1.54</v>
      </c>
      <c r="D60" s="4" t="s">
        <v>15</v>
      </c>
      <c r="E60" s="13" t="s">
        <v>1464</v>
      </c>
      <c r="F60" s="10">
        <f>C60*D$75</f>
        <v>693</v>
      </c>
      <c r="G60" s="10">
        <f t="shared" si="4"/>
        <v>243</v>
      </c>
      <c r="H60" s="4" t="s">
        <v>25</v>
      </c>
      <c r="I60" s="38" t="s">
        <v>119</v>
      </c>
    </row>
    <row r="61" spans="1:10" x14ac:dyDescent="0.25">
      <c r="A61" s="6"/>
      <c r="B61" s="4"/>
      <c r="D61" s="4"/>
      <c r="E61" s="13"/>
      <c r="F61" s="10"/>
      <c r="G61" s="10"/>
      <c r="I61" s="38"/>
    </row>
    <row r="62" spans="1:10" x14ac:dyDescent="0.25">
      <c r="A62" s="6"/>
      <c r="B62" s="4"/>
      <c r="D62" s="4"/>
      <c r="E62" s="13"/>
      <c r="F62" s="10"/>
      <c r="G62" s="10"/>
      <c r="I62" s="38"/>
    </row>
    <row r="63" spans="1:10" x14ac:dyDescent="0.25">
      <c r="A63" s="6"/>
      <c r="B63" s="4"/>
      <c r="D63" s="69" t="s">
        <v>1482</v>
      </c>
      <c r="I63" s="4"/>
    </row>
    <row r="64" spans="1:10" x14ac:dyDescent="0.25">
      <c r="B64" s="4" t="s">
        <v>35</v>
      </c>
      <c r="D64" s="26">
        <f>COUNT(C2:C60)</f>
        <v>59</v>
      </c>
    </row>
    <row r="65" spans="2:4" x14ac:dyDescent="0.25">
      <c r="B65" s="4" t="s">
        <v>36</v>
      </c>
      <c r="D65" s="11">
        <v>16</v>
      </c>
    </row>
    <row r="66" spans="2:4" x14ac:dyDescent="0.25">
      <c r="B66" s="4" t="s">
        <v>37</v>
      </c>
      <c r="D66" s="13">
        <f>D64-D65</f>
        <v>43</v>
      </c>
    </row>
    <row r="67" spans="2:4" x14ac:dyDescent="0.25">
      <c r="B67" s="4" t="s">
        <v>38</v>
      </c>
      <c r="D67" s="4">
        <f>D66/D64*100</f>
        <v>72.881355932203391</v>
      </c>
    </row>
    <row r="68" spans="2:4" x14ac:dyDescent="0.25">
      <c r="B68" s="4" t="s">
        <v>39</v>
      </c>
      <c r="D68" s="4">
        <f>1/D69*100</f>
        <v>56.497175141242941</v>
      </c>
    </row>
    <row r="69" spans="2:4" x14ac:dyDescent="0.25">
      <c r="B69" s="4" t="s">
        <v>40</v>
      </c>
      <c r="D69" s="4">
        <f>SUM(C2:C60)/D64</f>
        <v>1.7699999999999998</v>
      </c>
    </row>
    <row r="70" spans="2:4" x14ac:dyDescent="0.25">
      <c r="B70" s="4" t="s">
        <v>41</v>
      </c>
      <c r="D70" s="13">
        <f>D67-D68</f>
        <v>16.38418079096045</v>
      </c>
    </row>
    <row r="71" spans="2:4" x14ac:dyDescent="0.25">
      <c r="B71" s="4" t="s">
        <v>42</v>
      </c>
      <c r="D71" s="13">
        <f>D70/1</f>
        <v>16.38418079096045</v>
      </c>
    </row>
    <row r="72" spans="2:4" ht="18.75" x14ac:dyDescent="0.3">
      <c r="B72" s="14" t="s">
        <v>43</v>
      </c>
      <c r="D72" s="15">
        <v>25000</v>
      </c>
    </row>
    <row r="73" spans="2:4" ht="18.75" x14ac:dyDescent="0.3">
      <c r="B73" s="4" t="s">
        <v>44</v>
      </c>
      <c r="D73" s="16">
        <v>25000</v>
      </c>
    </row>
    <row r="74" spans="2:4" x14ac:dyDescent="0.25">
      <c r="B74" s="4" t="s">
        <v>45</v>
      </c>
      <c r="D74" s="10">
        <f>D73/100</f>
        <v>250</v>
      </c>
    </row>
    <row r="75" spans="2:4" x14ac:dyDescent="0.25">
      <c r="B75" s="17" t="s">
        <v>1558</v>
      </c>
      <c r="D75" s="18">
        <f>D74*1.8</f>
        <v>450</v>
      </c>
    </row>
    <row r="76" spans="2:4" x14ac:dyDescent="0.25">
      <c r="B76" s="4" t="s">
        <v>46</v>
      </c>
      <c r="D76" s="25">
        <f>SUM(G2:G60)</f>
        <v>5532.75</v>
      </c>
    </row>
    <row r="77" spans="2:4" x14ac:dyDescent="0.25">
      <c r="B77" s="19" t="s">
        <v>47</v>
      </c>
      <c r="C77" s="4">
        <f>D76/D73</f>
        <v>0.22131000000000001</v>
      </c>
      <c r="D77" s="38">
        <f>D76/D72*100</f>
        <v>22.131</v>
      </c>
    </row>
    <row r="78" spans="2:4" x14ac:dyDescent="0.25">
      <c r="B78" s="4"/>
      <c r="D78" s="38"/>
    </row>
    <row r="79" spans="2:4" x14ac:dyDescent="0.25">
      <c r="B79" s="4"/>
      <c r="D79" s="38"/>
    </row>
  </sheetData>
  <conditionalFormatting sqref="G2:G35 G37:G62">
    <cfRule type="cellIs" dxfId="31" priority="5" operator="lessThan">
      <formula>0</formula>
    </cfRule>
    <cfRule type="cellIs" dxfId="30" priority="6" operator="greaterThan">
      <formula>0</formula>
    </cfRule>
  </conditionalFormatting>
  <conditionalFormatting sqref="G36">
    <cfRule type="cellIs" dxfId="29" priority="1" operator="lessThan">
      <formula>0</formula>
    </cfRule>
    <cfRule type="cellIs" dxfId="2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workbookViewId="0">
      <selection activeCell="B1" sqref="B1"/>
    </sheetView>
  </sheetViews>
  <sheetFormatPr defaultRowHeight="15" x14ac:dyDescent="0.25"/>
  <cols>
    <col min="1" max="1" width="10.7109375" bestFit="1" customWidth="1"/>
    <col min="2" max="2" width="30.42578125" bestFit="1" customWidth="1"/>
    <col min="3" max="12" width="9.140625" style="4"/>
    <col min="14" max="14" width="26" bestFit="1" customWidth="1"/>
    <col min="15" max="15" width="9.140625" style="4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  <c r="O1" s="21" t="s">
        <v>1478</v>
      </c>
    </row>
    <row r="2" spans="1:15" x14ac:dyDescent="0.25">
      <c r="A2" s="97">
        <v>44682</v>
      </c>
      <c r="B2" s="3" t="s">
        <v>541</v>
      </c>
      <c r="C2" s="12">
        <v>3.29</v>
      </c>
      <c r="D2" s="12">
        <v>3.6</v>
      </c>
      <c r="E2" s="12">
        <v>2.27</v>
      </c>
      <c r="F2" s="12">
        <v>4.03</v>
      </c>
      <c r="G2" s="12">
        <v>1.78</v>
      </c>
      <c r="H2" s="12">
        <v>2.13</v>
      </c>
      <c r="I2" s="12">
        <v>1.58</v>
      </c>
      <c r="J2" s="12" t="s">
        <v>15</v>
      </c>
      <c r="K2" s="12"/>
      <c r="L2" s="4" t="s">
        <v>28</v>
      </c>
      <c r="M2" s="4">
        <v>20</v>
      </c>
      <c r="N2" s="3" t="s">
        <v>52</v>
      </c>
      <c r="O2" s="4">
        <v>2.6</v>
      </c>
    </row>
    <row r="3" spans="1:15" x14ac:dyDescent="0.25">
      <c r="A3" s="2">
        <v>44682</v>
      </c>
      <c r="B3" s="3" t="s">
        <v>543</v>
      </c>
      <c r="C3" s="12">
        <v>3.17</v>
      </c>
      <c r="D3" s="12">
        <v>2.93</v>
      </c>
      <c r="E3" s="12">
        <v>2.66</v>
      </c>
      <c r="F3" s="12">
        <v>2.39</v>
      </c>
      <c r="G3" s="12">
        <v>2.83</v>
      </c>
      <c r="H3" s="12">
        <v>1.45</v>
      </c>
      <c r="I3" s="12">
        <v>2.48</v>
      </c>
      <c r="J3" s="12" t="s">
        <v>15</v>
      </c>
      <c r="K3" s="12"/>
      <c r="L3" s="4" t="s">
        <v>23</v>
      </c>
      <c r="M3" s="4">
        <v>24</v>
      </c>
      <c r="N3" s="3" t="s">
        <v>542</v>
      </c>
      <c r="O3" s="4">
        <v>1.5</v>
      </c>
    </row>
    <row r="4" spans="1:15" x14ac:dyDescent="0.25">
      <c r="A4" s="2">
        <v>44682</v>
      </c>
      <c r="B4" s="5" t="s">
        <v>544</v>
      </c>
      <c r="C4" s="38">
        <v>2.94</v>
      </c>
      <c r="D4" s="38">
        <v>3.29</v>
      </c>
      <c r="E4" s="38">
        <v>2.65</v>
      </c>
      <c r="F4" s="38">
        <v>3.25</v>
      </c>
      <c r="G4" s="38">
        <v>2.15</v>
      </c>
      <c r="H4" s="38">
        <v>1.78</v>
      </c>
      <c r="I4" s="38">
        <v>1.88</v>
      </c>
      <c r="J4" s="12" t="s">
        <v>15</v>
      </c>
      <c r="K4" s="24"/>
      <c r="L4" s="38" t="s">
        <v>21</v>
      </c>
      <c r="M4" s="4">
        <v>32</v>
      </c>
      <c r="N4" s="4" t="s">
        <v>85</v>
      </c>
      <c r="O4" s="4">
        <v>2.41</v>
      </c>
    </row>
    <row r="5" spans="1:15" x14ac:dyDescent="0.25">
      <c r="A5" s="2">
        <v>44682</v>
      </c>
      <c r="B5" s="3" t="s">
        <v>545</v>
      </c>
      <c r="C5" s="38">
        <v>2.25</v>
      </c>
      <c r="D5" s="38">
        <v>3.32</v>
      </c>
      <c r="E5" s="38">
        <v>3.73</v>
      </c>
      <c r="F5" s="38">
        <v>3.02</v>
      </c>
      <c r="G5" s="38">
        <v>2.2799999999999998</v>
      </c>
      <c r="H5" s="38">
        <v>1.72</v>
      </c>
      <c r="I5" s="38">
        <v>2</v>
      </c>
      <c r="J5" s="12" t="s">
        <v>15</v>
      </c>
      <c r="K5" s="38"/>
      <c r="L5" s="38" t="s">
        <v>19</v>
      </c>
      <c r="M5" s="4">
        <v>59</v>
      </c>
      <c r="N5" s="3" t="s">
        <v>52</v>
      </c>
      <c r="O5" s="4">
        <v>2.04</v>
      </c>
    </row>
    <row r="6" spans="1:15" x14ac:dyDescent="0.25">
      <c r="A6" s="6">
        <v>44682</v>
      </c>
      <c r="B6" s="4" t="s">
        <v>546</v>
      </c>
      <c r="C6" s="38">
        <v>2.56</v>
      </c>
      <c r="D6" s="38">
        <v>2.76</v>
      </c>
      <c r="E6" s="38">
        <v>3.58</v>
      </c>
      <c r="F6" s="38">
        <v>2.08</v>
      </c>
      <c r="G6" s="38">
        <v>3.43</v>
      </c>
      <c r="H6" s="38">
        <v>1.33</v>
      </c>
      <c r="I6" s="38">
        <v>3.02</v>
      </c>
      <c r="J6" s="12" t="s">
        <v>15</v>
      </c>
      <c r="L6" s="38" t="s">
        <v>23</v>
      </c>
      <c r="M6" s="4">
        <v>53</v>
      </c>
      <c r="N6" s="4" t="s">
        <v>16</v>
      </c>
      <c r="O6" s="4">
        <v>1.7</v>
      </c>
    </row>
    <row r="7" spans="1:15" x14ac:dyDescent="0.25">
      <c r="A7" s="6">
        <v>44682</v>
      </c>
      <c r="B7" t="s">
        <v>547</v>
      </c>
      <c r="C7" s="4">
        <v>2.46</v>
      </c>
      <c r="D7" s="4">
        <v>3.54</v>
      </c>
      <c r="E7" s="4">
        <v>3.04</v>
      </c>
      <c r="F7" s="4">
        <v>404</v>
      </c>
      <c r="G7" s="4">
        <v>1.63</v>
      </c>
      <c r="H7" s="4">
        <v>2.39</v>
      </c>
      <c r="I7" s="4">
        <v>1.45</v>
      </c>
      <c r="J7" s="12" t="s">
        <v>15</v>
      </c>
      <c r="L7" s="4" t="s">
        <v>27</v>
      </c>
      <c r="M7" s="4">
        <v>42</v>
      </c>
      <c r="N7" t="s">
        <v>50</v>
      </c>
      <c r="O7" s="4">
        <v>2.63</v>
      </c>
    </row>
    <row r="8" spans="1:15" x14ac:dyDescent="0.25">
      <c r="A8" s="6">
        <v>44682</v>
      </c>
      <c r="B8" t="s">
        <v>548</v>
      </c>
      <c r="C8" s="4">
        <v>3.54</v>
      </c>
      <c r="D8" s="4">
        <v>3.33</v>
      </c>
      <c r="E8" s="4">
        <v>2.2799999999999998</v>
      </c>
      <c r="F8" s="4">
        <v>3.33</v>
      </c>
      <c r="G8" s="4">
        <v>2.11</v>
      </c>
      <c r="H8" s="4">
        <v>1.8</v>
      </c>
      <c r="I8" s="4">
        <v>1.85</v>
      </c>
      <c r="J8" s="12" t="s">
        <v>15</v>
      </c>
      <c r="L8" s="4" t="s">
        <v>24</v>
      </c>
      <c r="M8" s="4">
        <v>34</v>
      </c>
      <c r="N8" t="s">
        <v>52</v>
      </c>
      <c r="O8" s="4">
        <v>2.1800000000000002</v>
      </c>
    </row>
    <row r="9" spans="1:15" x14ac:dyDescent="0.25">
      <c r="A9" s="6">
        <v>44683</v>
      </c>
      <c r="B9" t="s">
        <v>549</v>
      </c>
      <c r="C9" s="38">
        <v>1.48</v>
      </c>
      <c r="D9" s="38">
        <v>4.42</v>
      </c>
      <c r="E9" s="38">
        <v>7.73</v>
      </c>
      <c r="F9" s="38">
        <v>4.34</v>
      </c>
      <c r="G9" s="38">
        <v>1.75</v>
      </c>
      <c r="H9" s="38">
        <v>2.16</v>
      </c>
      <c r="I9" s="38">
        <v>1.55</v>
      </c>
      <c r="J9" s="12" t="s">
        <v>15</v>
      </c>
      <c r="L9" s="38" t="s">
        <v>764</v>
      </c>
      <c r="M9" s="4">
        <v>15</v>
      </c>
      <c r="N9" t="s">
        <v>60</v>
      </c>
      <c r="O9" s="4">
        <v>2.75</v>
      </c>
    </row>
    <row r="10" spans="1:15" x14ac:dyDescent="0.25">
      <c r="A10" s="6">
        <v>44683</v>
      </c>
      <c r="B10" t="s">
        <v>550</v>
      </c>
      <c r="C10" s="38">
        <v>4.9000000000000004</v>
      </c>
      <c r="D10" s="38">
        <v>3.36</v>
      </c>
      <c r="E10" s="38">
        <v>1.87</v>
      </c>
      <c r="F10" s="38">
        <v>3.2</v>
      </c>
      <c r="G10" s="38">
        <v>2.17</v>
      </c>
      <c r="H10" s="38">
        <v>1.74</v>
      </c>
      <c r="I10" s="38">
        <v>1.89</v>
      </c>
      <c r="J10" s="12" t="s">
        <v>15</v>
      </c>
      <c r="L10" s="38" t="s">
        <v>20</v>
      </c>
      <c r="M10" s="4">
        <v>37</v>
      </c>
      <c r="N10" t="s">
        <v>98</v>
      </c>
      <c r="O10" s="4">
        <v>0</v>
      </c>
    </row>
    <row r="11" spans="1:15" x14ac:dyDescent="0.25">
      <c r="A11" s="6">
        <v>44683</v>
      </c>
      <c r="B11" t="s">
        <v>551</v>
      </c>
      <c r="C11" s="38">
        <v>3.01</v>
      </c>
      <c r="D11" s="38">
        <v>3.4</v>
      </c>
      <c r="E11" s="38">
        <v>2.46</v>
      </c>
      <c r="F11" s="38">
        <v>3.52</v>
      </c>
      <c r="G11" s="38">
        <v>1.96</v>
      </c>
      <c r="H11" s="38">
        <v>1.91</v>
      </c>
      <c r="I11" s="38">
        <v>1.72</v>
      </c>
      <c r="J11" s="12" t="s">
        <v>15</v>
      </c>
      <c r="L11" s="38" t="s">
        <v>312</v>
      </c>
      <c r="M11" s="4">
        <v>40</v>
      </c>
      <c r="N11" t="s">
        <v>58</v>
      </c>
      <c r="O11" s="4">
        <v>2.2999999999999998</v>
      </c>
    </row>
    <row r="12" spans="1:15" x14ac:dyDescent="0.25">
      <c r="A12" s="6">
        <v>44684</v>
      </c>
      <c r="B12" t="s">
        <v>552</v>
      </c>
      <c r="C12" s="4">
        <v>3</v>
      </c>
      <c r="D12" s="4">
        <v>2.91</v>
      </c>
      <c r="E12" s="4">
        <v>2.85</v>
      </c>
      <c r="F12" s="4">
        <v>2.15</v>
      </c>
      <c r="G12" s="4">
        <v>3.16</v>
      </c>
      <c r="H12" s="4">
        <v>1.39</v>
      </c>
      <c r="I12" s="4">
        <v>2.8</v>
      </c>
      <c r="J12" s="12" t="s">
        <v>15</v>
      </c>
      <c r="L12" s="4" t="s">
        <v>317</v>
      </c>
      <c r="M12" s="4">
        <v>40</v>
      </c>
      <c r="N12" s="48" t="s">
        <v>17</v>
      </c>
      <c r="O12" s="4">
        <v>0</v>
      </c>
    </row>
    <row r="13" spans="1:15" x14ac:dyDescent="0.25">
      <c r="A13" s="6">
        <v>44684</v>
      </c>
      <c r="B13" t="s">
        <v>553</v>
      </c>
      <c r="C13" s="4">
        <v>2.27</v>
      </c>
      <c r="D13" s="4">
        <v>3.5</v>
      </c>
      <c r="E13" s="4">
        <v>3.32</v>
      </c>
      <c r="F13" s="4">
        <v>3.46</v>
      </c>
      <c r="G13" s="4">
        <v>2.08</v>
      </c>
      <c r="H13" s="4">
        <v>1.83</v>
      </c>
      <c r="I13" s="4">
        <v>1.81</v>
      </c>
      <c r="J13" s="12" t="s">
        <v>15</v>
      </c>
      <c r="L13" s="4" t="s">
        <v>20</v>
      </c>
      <c r="M13" s="4">
        <v>29</v>
      </c>
      <c r="N13" t="s">
        <v>60</v>
      </c>
      <c r="O13" s="4">
        <v>2.5</v>
      </c>
    </row>
    <row r="14" spans="1:15" x14ac:dyDescent="0.25">
      <c r="A14" s="6">
        <v>44684</v>
      </c>
      <c r="B14" t="s">
        <v>554</v>
      </c>
      <c r="C14" s="38">
        <v>2.78</v>
      </c>
      <c r="D14" s="38">
        <v>3.05</v>
      </c>
      <c r="E14" s="38">
        <v>2.81</v>
      </c>
      <c r="F14" s="38">
        <v>2.7</v>
      </c>
      <c r="G14" s="38">
        <v>2.44</v>
      </c>
      <c r="H14" s="38">
        <v>1.57</v>
      </c>
      <c r="I14" s="38">
        <v>2.13</v>
      </c>
      <c r="J14" s="12" t="s">
        <v>15</v>
      </c>
      <c r="L14" s="38" t="s">
        <v>22</v>
      </c>
      <c r="M14" s="4">
        <v>66</v>
      </c>
      <c r="N14" t="s">
        <v>555</v>
      </c>
      <c r="O14" s="4">
        <v>0</v>
      </c>
    </row>
    <row r="15" spans="1:15" x14ac:dyDescent="0.25">
      <c r="A15" s="6">
        <v>44684</v>
      </c>
      <c r="B15" t="s">
        <v>556</v>
      </c>
      <c r="C15" s="4">
        <v>2.67</v>
      </c>
      <c r="D15" s="4">
        <v>3.12</v>
      </c>
      <c r="E15" s="4">
        <v>3.01</v>
      </c>
      <c r="F15" s="4">
        <v>2.79</v>
      </c>
      <c r="G15" s="4">
        <v>2.38</v>
      </c>
      <c r="H15" s="4">
        <v>1.63</v>
      </c>
      <c r="I15" s="4">
        <v>2.09</v>
      </c>
      <c r="J15" s="12" t="s">
        <v>15</v>
      </c>
      <c r="L15" s="4" t="s">
        <v>21</v>
      </c>
      <c r="M15" s="4">
        <v>71</v>
      </c>
      <c r="N15" s="48" t="s">
        <v>17</v>
      </c>
      <c r="O15" s="4">
        <v>0</v>
      </c>
    </row>
    <row r="16" spans="1:15" x14ac:dyDescent="0.25">
      <c r="A16" s="6">
        <v>44684</v>
      </c>
      <c r="B16" t="s">
        <v>557</v>
      </c>
      <c r="D16" s="4">
        <v>2.86</v>
      </c>
      <c r="E16" s="4">
        <v>3.01</v>
      </c>
      <c r="F16" s="4">
        <v>2.9</v>
      </c>
      <c r="G16" s="4">
        <v>2.54</v>
      </c>
      <c r="H16" s="4">
        <v>2.69</v>
      </c>
      <c r="I16" s="4">
        <v>1.51</v>
      </c>
      <c r="J16" s="12" t="s">
        <v>15</v>
      </c>
      <c r="L16" s="4" t="s">
        <v>315</v>
      </c>
      <c r="M16" s="4">
        <v>60</v>
      </c>
      <c r="N16" s="48" t="s">
        <v>17</v>
      </c>
      <c r="O16" s="4">
        <v>0</v>
      </c>
    </row>
    <row r="17" spans="1:15" x14ac:dyDescent="0.25">
      <c r="A17" s="6">
        <v>44685</v>
      </c>
      <c r="B17" t="s">
        <v>558</v>
      </c>
      <c r="C17" s="4">
        <v>2.56</v>
      </c>
      <c r="D17" s="4">
        <v>2.76</v>
      </c>
      <c r="E17" s="4">
        <v>3.58</v>
      </c>
      <c r="F17" s="4">
        <v>2.08</v>
      </c>
      <c r="G17" s="4">
        <v>3.43</v>
      </c>
      <c r="H17" s="4">
        <v>1.33</v>
      </c>
      <c r="I17" s="4">
        <v>3.02</v>
      </c>
      <c r="J17" s="12" t="s">
        <v>15</v>
      </c>
      <c r="L17" s="4" t="s">
        <v>23</v>
      </c>
      <c r="M17" s="4">
        <v>35</v>
      </c>
      <c r="N17" t="s">
        <v>16</v>
      </c>
      <c r="O17" s="4">
        <v>2.34</v>
      </c>
    </row>
    <row r="18" spans="1:15" x14ac:dyDescent="0.25">
      <c r="A18" s="6">
        <v>44685</v>
      </c>
      <c r="B18" t="s">
        <v>559</v>
      </c>
      <c r="C18" s="4">
        <v>2.46</v>
      </c>
      <c r="D18" s="4">
        <v>3.28</v>
      </c>
      <c r="E18" s="4">
        <v>3.12</v>
      </c>
      <c r="F18" s="4">
        <v>2.98</v>
      </c>
      <c r="G18" s="4">
        <v>2.19</v>
      </c>
      <c r="H18" s="4">
        <v>1.72</v>
      </c>
      <c r="I18" s="4">
        <v>1.93</v>
      </c>
      <c r="J18" s="12" t="s">
        <v>15</v>
      </c>
      <c r="L18" s="4" t="s">
        <v>25</v>
      </c>
      <c r="M18" s="4">
        <v>26</v>
      </c>
      <c r="N18" t="s">
        <v>16</v>
      </c>
      <c r="O18" s="4">
        <v>2.59</v>
      </c>
    </row>
    <row r="19" spans="1:15" x14ac:dyDescent="0.25">
      <c r="A19" s="6">
        <v>44685</v>
      </c>
      <c r="B19" t="s">
        <v>560</v>
      </c>
      <c r="C19" s="4">
        <v>1.88</v>
      </c>
      <c r="D19" s="4">
        <v>3.37</v>
      </c>
      <c r="E19" s="4">
        <v>4.8600000000000003</v>
      </c>
      <c r="F19" s="4">
        <v>2.84</v>
      </c>
      <c r="G19" s="4">
        <v>2.36</v>
      </c>
      <c r="H19" s="4">
        <v>1.63</v>
      </c>
      <c r="I19" s="4">
        <v>2.0699999999999998</v>
      </c>
      <c r="J19" s="12" t="s">
        <v>15</v>
      </c>
      <c r="L19" s="4" t="s">
        <v>20</v>
      </c>
      <c r="M19" s="4">
        <v>18</v>
      </c>
      <c r="N19" t="s">
        <v>384</v>
      </c>
      <c r="O19" s="4">
        <v>2.34</v>
      </c>
    </row>
    <row r="20" spans="1:15" x14ac:dyDescent="0.25">
      <c r="A20" s="6">
        <v>44686</v>
      </c>
      <c r="B20" t="s">
        <v>561</v>
      </c>
      <c r="C20" s="4">
        <v>1.99</v>
      </c>
      <c r="D20" s="4">
        <v>3.53</v>
      </c>
      <c r="E20" s="4">
        <v>4.0999999999999996</v>
      </c>
      <c r="F20" s="4">
        <v>3.39</v>
      </c>
      <c r="G20" s="4">
        <v>2.0499999999999998</v>
      </c>
      <c r="H20" s="4">
        <v>1.85</v>
      </c>
      <c r="I20" s="4">
        <v>1.79</v>
      </c>
      <c r="J20" s="12" t="s">
        <v>15</v>
      </c>
      <c r="L20" s="4" t="s">
        <v>21</v>
      </c>
      <c r="M20" s="4">
        <v>78</v>
      </c>
      <c r="N20" t="s">
        <v>536</v>
      </c>
      <c r="O20" s="4">
        <v>0</v>
      </c>
    </row>
    <row r="21" spans="1:15" x14ac:dyDescent="0.25">
      <c r="A21" s="6">
        <v>44687</v>
      </c>
      <c r="B21" t="s">
        <v>562</v>
      </c>
      <c r="C21" s="4">
        <v>2.08</v>
      </c>
      <c r="D21" s="4">
        <v>3.67</v>
      </c>
      <c r="E21" s="4">
        <v>3.62</v>
      </c>
      <c r="F21" s="4">
        <v>5.07</v>
      </c>
      <c r="G21" s="4">
        <v>1.59</v>
      </c>
      <c r="H21" s="4">
        <v>2.4700000000000002</v>
      </c>
      <c r="I21" s="4">
        <v>1.51</v>
      </c>
      <c r="J21" s="12" t="s">
        <v>15</v>
      </c>
      <c r="L21" s="4" t="s">
        <v>437</v>
      </c>
      <c r="M21" s="4">
        <v>19</v>
      </c>
      <c r="N21" t="s">
        <v>102</v>
      </c>
      <c r="O21" s="4">
        <v>2.62</v>
      </c>
    </row>
    <row r="22" spans="1:15" x14ac:dyDescent="0.25">
      <c r="A22" s="6">
        <v>44687</v>
      </c>
      <c r="B22" t="s">
        <v>563</v>
      </c>
      <c r="C22" s="4">
        <v>1.68</v>
      </c>
      <c r="D22" s="4">
        <v>3.97</v>
      </c>
      <c r="E22" s="4">
        <v>5.42</v>
      </c>
      <c r="F22" s="4">
        <v>3.22</v>
      </c>
      <c r="G22" s="4">
        <v>2.13</v>
      </c>
      <c r="H22" s="4">
        <v>1.78</v>
      </c>
      <c r="I22" s="4">
        <v>1.87</v>
      </c>
      <c r="J22" s="12" t="s">
        <v>15</v>
      </c>
      <c r="L22" s="4" t="s">
        <v>25</v>
      </c>
      <c r="M22" s="4">
        <v>61</v>
      </c>
      <c r="N22" t="s">
        <v>17</v>
      </c>
      <c r="O22" s="4">
        <v>0</v>
      </c>
    </row>
    <row r="23" spans="1:15" x14ac:dyDescent="0.25">
      <c r="A23" s="6">
        <v>44687</v>
      </c>
      <c r="B23" t="s">
        <v>564</v>
      </c>
      <c r="C23" s="4">
        <v>1.94</v>
      </c>
      <c r="D23" s="4">
        <v>3.44</v>
      </c>
      <c r="E23" s="4">
        <v>4.37</v>
      </c>
      <c r="F23" s="4">
        <v>3.24</v>
      </c>
      <c r="G23" s="4">
        <v>2.14</v>
      </c>
      <c r="H23" s="4">
        <v>1.75</v>
      </c>
      <c r="I23" s="4">
        <v>1.88</v>
      </c>
      <c r="J23" s="12" t="s">
        <v>15</v>
      </c>
      <c r="L23" s="4" t="s">
        <v>20</v>
      </c>
      <c r="M23" s="4">
        <v>50</v>
      </c>
      <c r="N23" t="s">
        <v>119</v>
      </c>
      <c r="O23" s="4">
        <v>2.11</v>
      </c>
    </row>
    <row r="24" spans="1:15" x14ac:dyDescent="0.25">
      <c r="A24" s="6">
        <v>44687</v>
      </c>
      <c r="B24" t="s">
        <v>565</v>
      </c>
      <c r="C24" s="4">
        <v>2.57</v>
      </c>
      <c r="D24" s="4">
        <v>3.61</v>
      </c>
      <c r="E24" s="4">
        <v>2.77</v>
      </c>
      <c r="F24" s="4">
        <v>4.2</v>
      </c>
      <c r="G24" s="4">
        <v>1.76</v>
      </c>
      <c r="H24" s="4">
        <v>2.15</v>
      </c>
      <c r="I24" s="4">
        <v>1.56</v>
      </c>
      <c r="J24" s="12" t="s">
        <v>15</v>
      </c>
      <c r="L24" s="4" t="s">
        <v>28</v>
      </c>
      <c r="M24" s="4">
        <v>51</v>
      </c>
      <c r="N24" t="s">
        <v>119</v>
      </c>
      <c r="O24" s="4">
        <v>2.56</v>
      </c>
    </row>
    <row r="25" spans="1:15" x14ac:dyDescent="0.25">
      <c r="A25" s="6">
        <v>44687</v>
      </c>
      <c r="B25" t="s">
        <v>566</v>
      </c>
      <c r="C25" s="4">
        <v>3.86</v>
      </c>
      <c r="D25" s="4">
        <v>3.75</v>
      </c>
      <c r="E25" s="4">
        <v>2.0099999999999998</v>
      </c>
      <c r="F25" s="4">
        <v>4</v>
      </c>
      <c r="G25" s="4">
        <v>1.85</v>
      </c>
      <c r="H25" s="4">
        <v>2.0699999999999998</v>
      </c>
      <c r="I25" s="4">
        <v>1.62</v>
      </c>
      <c r="J25" s="12" t="s">
        <v>15</v>
      </c>
      <c r="L25" s="4" t="s">
        <v>19</v>
      </c>
      <c r="M25" s="4">
        <v>43</v>
      </c>
      <c r="N25" t="s">
        <v>50</v>
      </c>
      <c r="O25" s="4">
        <v>2.44</v>
      </c>
    </row>
    <row r="26" spans="1:15" x14ac:dyDescent="0.25">
      <c r="A26" s="6">
        <v>44688</v>
      </c>
      <c r="B26" t="s">
        <v>567</v>
      </c>
      <c r="C26" s="4">
        <v>2.75</v>
      </c>
      <c r="D26" s="4">
        <v>3.37</v>
      </c>
      <c r="E26" s="4">
        <v>2.68</v>
      </c>
      <c r="F26" s="4">
        <v>3.51</v>
      </c>
      <c r="G26" s="4">
        <v>1.96</v>
      </c>
      <c r="H26" s="4">
        <v>2.1800000000000002</v>
      </c>
      <c r="I26" s="4">
        <v>1.72</v>
      </c>
      <c r="J26" s="12" t="s">
        <v>15</v>
      </c>
      <c r="L26" s="4" t="s">
        <v>19</v>
      </c>
      <c r="M26" s="4">
        <v>60</v>
      </c>
      <c r="N26" t="s">
        <v>98</v>
      </c>
      <c r="O26" s="4">
        <v>0</v>
      </c>
    </row>
    <row r="27" spans="1:15" x14ac:dyDescent="0.25">
      <c r="A27" s="6">
        <v>44688</v>
      </c>
      <c r="B27" t="s">
        <v>568</v>
      </c>
      <c r="C27" s="4">
        <v>1.43</v>
      </c>
      <c r="D27" s="4">
        <v>4.63</v>
      </c>
      <c r="E27" s="4">
        <v>8.9499999999999993</v>
      </c>
      <c r="F27" s="4">
        <v>3.7</v>
      </c>
      <c r="G27" s="4">
        <v>1.96</v>
      </c>
      <c r="H27" s="4">
        <v>1.94</v>
      </c>
      <c r="I27" s="4">
        <v>1.71</v>
      </c>
      <c r="J27" s="12" t="s">
        <v>15</v>
      </c>
      <c r="L27" s="4" t="s">
        <v>29</v>
      </c>
      <c r="M27" s="4">
        <v>35</v>
      </c>
      <c r="N27" t="s">
        <v>54</v>
      </c>
      <c r="O27" s="4">
        <v>2.77</v>
      </c>
    </row>
    <row r="28" spans="1:15" x14ac:dyDescent="0.25">
      <c r="A28" s="6">
        <v>44688</v>
      </c>
      <c r="B28" t="s">
        <v>569</v>
      </c>
      <c r="C28" s="4">
        <v>5.48</v>
      </c>
      <c r="D28" s="4">
        <v>4.1399999999999997</v>
      </c>
      <c r="E28" s="4">
        <v>1.63</v>
      </c>
      <c r="F28" s="4">
        <v>3.7</v>
      </c>
      <c r="G28" s="4">
        <v>1.93</v>
      </c>
      <c r="H28" s="4">
        <v>1.94</v>
      </c>
      <c r="I28" s="4">
        <v>1.69</v>
      </c>
      <c r="J28" s="12" t="s">
        <v>15</v>
      </c>
      <c r="L28" s="4" t="s">
        <v>311</v>
      </c>
      <c r="M28" s="4">
        <v>37</v>
      </c>
      <c r="N28" t="s">
        <v>58</v>
      </c>
      <c r="O28" s="4">
        <v>2.19</v>
      </c>
    </row>
    <row r="29" spans="1:15" x14ac:dyDescent="0.25">
      <c r="A29" s="6">
        <v>44688</v>
      </c>
      <c r="B29" t="s">
        <v>570</v>
      </c>
      <c r="C29" s="4">
        <v>2.5499999999999998</v>
      </c>
      <c r="D29" s="4">
        <v>3.53</v>
      </c>
      <c r="E29" s="4">
        <v>2.84</v>
      </c>
      <c r="F29" s="4">
        <v>4.29</v>
      </c>
      <c r="G29" s="4">
        <v>1.7</v>
      </c>
      <c r="H29" s="4">
        <v>2.25</v>
      </c>
      <c r="I29" s="4">
        <v>1.52</v>
      </c>
      <c r="J29" s="12" t="s">
        <v>15</v>
      </c>
      <c r="L29" s="4" t="s">
        <v>19</v>
      </c>
      <c r="M29" s="4">
        <v>40</v>
      </c>
      <c r="N29" t="s">
        <v>60</v>
      </c>
      <c r="O29" s="4">
        <v>2.2999999999999998</v>
      </c>
    </row>
    <row r="30" spans="1:15" x14ac:dyDescent="0.25">
      <c r="A30" s="6">
        <v>44688</v>
      </c>
      <c r="B30" t="s">
        <v>571</v>
      </c>
      <c r="C30" s="4">
        <v>1.87</v>
      </c>
      <c r="D30" s="4">
        <v>3.86</v>
      </c>
      <c r="E30" s="4">
        <v>4.25</v>
      </c>
      <c r="F30" s="4">
        <v>3.91</v>
      </c>
      <c r="G30" s="4">
        <v>1.85</v>
      </c>
      <c r="H30" s="4">
        <v>2.0499999999999998</v>
      </c>
      <c r="I30" s="4">
        <v>1.63</v>
      </c>
      <c r="J30" s="12" t="s">
        <v>15</v>
      </c>
      <c r="L30" s="4" t="s">
        <v>20</v>
      </c>
      <c r="M30" s="4">
        <v>41</v>
      </c>
      <c r="N30" t="s">
        <v>92</v>
      </c>
      <c r="O30" s="4">
        <v>2.5</v>
      </c>
    </row>
    <row r="31" spans="1:15" x14ac:dyDescent="0.25">
      <c r="A31" s="6">
        <v>44688</v>
      </c>
      <c r="B31" t="s">
        <v>572</v>
      </c>
      <c r="C31" s="4">
        <v>3.98</v>
      </c>
      <c r="D31" s="4">
        <v>3.7</v>
      </c>
      <c r="E31" s="4">
        <v>1.99</v>
      </c>
      <c r="F31" s="4">
        <v>3.97</v>
      </c>
      <c r="G31" s="4">
        <v>1.85</v>
      </c>
      <c r="H31" s="4">
        <v>2.0699999999999998</v>
      </c>
      <c r="I31" s="4">
        <v>1.63</v>
      </c>
      <c r="J31" s="12" t="s">
        <v>15</v>
      </c>
      <c r="L31" s="4" t="s">
        <v>20</v>
      </c>
      <c r="M31" s="4">
        <v>35</v>
      </c>
      <c r="N31" t="s">
        <v>50</v>
      </c>
      <c r="O31" s="4">
        <v>2.77</v>
      </c>
    </row>
    <row r="32" spans="1:15" x14ac:dyDescent="0.25">
      <c r="A32" s="6">
        <v>44688</v>
      </c>
      <c r="B32" t="s">
        <v>573</v>
      </c>
      <c r="C32" s="4">
        <v>1.78</v>
      </c>
      <c r="D32" s="4">
        <v>3.93</v>
      </c>
      <c r="E32" s="4">
        <v>4.6900000000000004</v>
      </c>
      <c r="F32" s="4">
        <v>3.82</v>
      </c>
      <c r="G32" s="4">
        <v>1.88</v>
      </c>
      <c r="H32" s="4">
        <v>2.0099999999999998</v>
      </c>
      <c r="I32" s="4">
        <v>1.65</v>
      </c>
      <c r="J32" s="12" t="s">
        <v>15</v>
      </c>
      <c r="L32" s="4" t="s">
        <v>20</v>
      </c>
      <c r="M32" s="4">
        <v>25</v>
      </c>
      <c r="N32" t="s">
        <v>17</v>
      </c>
      <c r="O32" s="4">
        <v>0</v>
      </c>
    </row>
    <row r="33" spans="1:15" x14ac:dyDescent="0.25">
      <c r="A33" s="6">
        <v>44688</v>
      </c>
      <c r="B33" t="s">
        <v>574</v>
      </c>
      <c r="C33" s="4">
        <v>1.83</v>
      </c>
      <c r="D33" s="4">
        <v>3.57</v>
      </c>
      <c r="E33" s="4">
        <v>5.1100000000000003</v>
      </c>
      <c r="F33" s="4">
        <v>3.2</v>
      </c>
      <c r="G33" s="4">
        <v>2.2000000000000002</v>
      </c>
      <c r="H33" s="4">
        <v>1.74</v>
      </c>
      <c r="I33" s="4">
        <v>1.93</v>
      </c>
      <c r="J33" s="12" t="s">
        <v>15</v>
      </c>
      <c r="L33" s="4" t="s">
        <v>436</v>
      </c>
      <c r="M33" s="4">
        <v>43</v>
      </c>
      <c r="N33" t="s">
        <v>85</v>
      </c>
      <c r="O33" s="4">
        <v>2.77</v>
      </c>
    </row>
    <row r="34" spans="1:15" x14ac:dyDescent="0.25">
      <c r="A34" s="6">
        <v>44688</v>
      </c>
      <c r="B34" t="s">
        <v>575</v>
      </c>
      <c r="C34" s="4">
        <v>1.98</v>
      </c>
      <c r="D34" s="4">
        <v>3.43</v>
      </c>
      <c r="E34" s="4">
        <v>4.41</v>
      </c>
      <c r="F34" s="4">
        <v>3.23</v>
      </c>
      <c r="G34" s="4">
        <v>2.15</v>
      </c>
      <c r="H34" s="4">
        <v>1.75</v>
      </c>
      <c r="I34" s="4">
        <v>1.89</v>
      </c>
      <c r="J34" s="12" t="s">
        <v>15</v>
      </c>
      <c r="L34" s="4" t="s">
        <v>765</v>
      </c>
      <c r="M34" s="4">
        <v>60</v>
      </c>
      <c r="N34" t="s">
        <v>54</v>
      </c>
      <c r="O34" s="4">
        <v>2.2999999999999998</v>
      </c>
    </row>
    <row r="35" spans="1:15" x14ac:dyDescent="0.25">
      <c r="A35" s="6">
        <v>44688</v>
      </c>
      <c r="B35" t="s">
        <v>576</v>
      </c>
      <c r="C35" s="4">
        <v>2.59</v>
      </c>
      <c r="D35" s="4">
        <v>3.5</v>
      </c>
      <c r="E35" s="4">
        <v>2.77</v>
      </c>
      <c r="F35" s="4">
        <v>4.05</v>
      </c>
      <c r="G35" s="4">
        <v>1.79</v>
      </c>
      <c r="H35" s="4">
        <v>2.08</v>
      </c>
      <c r="I35" s="4">
        <v>1.59</v>
      </c>
      <c r="J35" s="12" t="s">
        <v>15</v>
      </c>
      <c r="L35" s="4" t="s">
        <v>766</v>
      </c>
      <c r="M35" s="4">
        <v>50</v>
      </c>
      <c r="N35" t="s">
        <v>58</v>
      </c>
      <c r="O35" s="4">
        <v>2.25</v>
      </c>
    </row>
    <row r="36" spans="1:15" x14ac:dyDescent="0.25">
      <c r="A36" s="6">
        <v>44688</v>
      </c>
      <c r="B36" t="s">
        <v>577</v>
      </c>
      <c r="C36" s="4">
        <v>2.2599999999999998</v>
      </c>
      <c r="D36" s="4">
        <v>3.59</v>
      </c>
      <c r="E36" s="4">
        <v>3.26</v>
      </c>
      <c r="F36" s="4">
        <v>4.1900000000000004</v>
      </c>
      <c r="G36" s="4">
        <v>1.76</v>
      </c>
      <c r="H36" s="4">
        <v>2.15</v>
      </c>
      <c r="I36" s="4">
        <v>1.56</v>
      </c>
      <c r="J36" s="12" t="s">
        <v>15</v>
      </c>
      <c r="L36" s="4" t="s">
        <v>21</v>
      </c>
      <c r="M36" s="4">
        <v>30</v>
      </c>
      <c r="N36" t="s">
        <v>60</v>
      </c>
      <c r="O36" s="4">
        <v>2.5</v>
      </c>
    </row>
    <row r="37" spans="1:15" x14ac:dyDescent="0.25">
      <c r="A37" s="6">
        <v>44688</v>
      </c>
      <c r="B37" t="s">
        <v>578</v>
      </c>
      <c r="C37" s="4">
        <v>1.94</v>
      </c>
      <c r="D37" s="4">
        <v>3.97</v>
      </c>
      <c r="E37" s="4">
        <v>3.82</v>
      </c>
      <c r="F37" s="4">
        <v>5.73</v>
      </c>
      <c r="G37" s="4">
        <v>1.47</v>
      </c>
      <c r="H37" s="4">
        <v>2.78</v>
      </c>
      <c r="I37" s="4">
        <v>1.49</v>
      </c>
      <c r="J37" s="12" t="s">
        <v>15</v>
      </c>
      <c r="L37" s="4" t="s">
        <v>28</v>
      </c>
      <c r="M37" s="4">
        <v>36</v>
      </c>
      <c r="N37" t="s">
        <v>92</v>
      </c>
      <c r="O37" s="4">
        <v>2.71</v>
      </c>
    </row>
    <row r="38" spans="1:15" x14ac:dyDescent="0.25">
      <c r="A38" s="6">
        <v>44689</v>
      </c>
      <c r="B38" s="49" t="s">
        <v>579</v>
      </c>
      <c r="C38" s="36">
        <v>1.77</v>
      </c>
      <c r="D38" s="36">
        <v>3.34</v>
      </c>
      <c r="E38" s="36">
        <v>4.6900000000000004</v>
      </c>
      <c r="F38" s="36">
        <v>606</v>
      </c>
      <c r="G38" s="36">
        <v>606</v>
      </c>
      <c r="H38" s="36">
        <v>1.56</v>
      </c>
      <c r="I38" s="36">
        <v>2.0699999999999998</v>
      </c>
      <c r="J38" s="12" t="s">
        <v>15</v>
      </c>
      <c r="K38" s="36"/>
      <c r="L38" s="36" t="s">
        <v>21</v>
      </c>
      <c r="M38" s="36">
        <v>52</v>
      </c>
      <c r="N38" s="49" t="s">
        <v>580</v>
      </c>
      <c r="O38" s="4">
        <v>0</v>
      </c>
    </row>
    <row r="39" spans="1:15" x14ac:dyDescent="0.25">
      <c r="A39" s="6">
        <v>44689</v>
      </c>
      <c r="B39" s="49" t="s">
        <v>581</v>
      </c>
      <c r="C39" s="36">
        <v>3.49</v>
      </c>
      <c r="D39" s="36">
        <v>3.06</v>
      </c>
      <c r="E39" s="36">
        <v>606</v>
      </c>
      <c r="F39" s="36">
        <v>606</v>
      </c>
      <c r="G39" s="36">
        <v>606</v>
      </c>
      <c r="H39" s="36">
        <v>1.45</v>
      </c>
      <c r="I39" s="36"/>
      <c r="J39" s="12" t="s">
        <v>15</v>
      </c>
      <c r="K39" s="36"/>
      <c r="L39" s="50" t="s">
        <v>312</v>
      </c>
      <c r="M39" s="36">
        <v>51</v>
      </c>
      <c r="N39" s="49" t="s">
        <v>580</v>
      </c>
      <c r="O39" s="4">
        <v>0</v>
      </c>
    </row>
    <row r="40" spans="1:15" x14ac:dyDescent="0.25">
      <c r="A40" s="6">
        <v>44689</v>
      </c>
      <c r="B40" s="49" t="s">
        <v>582</v>
      </c>
      <c r="C40" s="36">
        <v>606</v>
      </c>
      <c r="D40" s="36">
        <v>606</v>
      </c>
      <c r="E40" s="36">
        <v>606</v>
      </c>
      <c r="F40" s="36">
        <v>606</v>
      </c>
      <c r="G40" s="36">
        <v>606</v>
      </c>
      <c r="H40" s="36">
        <v>606</v>
      </c>
      <c r="I40" s="36">
        <v>606</v>
      </c>
      <c r="J40" s="12" t="s">
        <v>15</v>
      </c>
      <c r="K40" s="36"/>
      <c r="L40" s="36">
        <v>606</v>
      </c>
      <c r="M40" s="36">
        <v>74</v>
      </c>
      <c r="N40" s="49" t="s">
        <v>580</v>
      </c>
      <c r="O40" s="4">
        <v>0</v>
      </c>
    </row>
    <row r="41" spans="1:15" x14ac:dyDescent="0.25">
      <c r="A41" s="6">
        <v>44689</v>
      </c>
      <c r="B41" t="s">
        <v>583</v>
      </c>
      <c r="C41" s="4">
        <v>3.35</v>
      </c>
      <c r="D41" s="4">
        <v>3.18</v>
      </c>
      <c r="E41" s="4">
        <v>2.42</v>
      </c>
      <c r="F41" s="4">
        <v>2.88</v>
      </c>
      <c r="G41" s="4">
        <v>2.3199999999999998</v>
      </c>
      <c r="H41" s="4">
        <v>1.66</v>
      </c>
      <c r="I41" s="4">
        <v>2.04</v>
      </c>
      <c r="J41" s="12" t="s">
        <v>15</v>
      </c>
      <c r="L41" s="4" t="s">
        <v>28</v>
      </c>
      <c r="M41" s="4">
        <v>55</v>
      </c>
      <c r="N41" t="s">
        <v>536</v>
      </c>
      <c r="O41" s="4">
        <v>0</v>
      </c>
    </row>
    <row r="42" spans="1:15" x14ac:dyDescent="0.25">
      <c r="A42" s="6">
        <v>44689</v>
      </c>
      <c r="B42" t="s">
        <v>584</v>
      </c>
      <c r="C42" s="4">
        <v>2.83</v>
      </c>
      <c r="D42" s="4">
        <v>2.86</v>
      </c>
      <c r="E42" s="4">
        <v>3.03</v>
      </c>
      <c r="F42" s="4">
        <v>2.3199999999999998</v>
      </c>
      <c r="G42" s="4">
        <v>3</v>
      </c>
      <c r="H42" s="4">
        <v>1.41</v>
      </c>
      <c r="I42" s="4">
        <v>2.62</v>
      </c>
      <c r="J42" s="12" t="s">
        <v>15</v>
      </c>
      <c r="L42" s="4" t="s">
        <v>20</v>
      </c>
      <c r="M42" s="4">
        <v>19</v>
      </c>
      <c r="N42" t="s">
        <v>384</v>
      </c>
      <c r="O42" s="4">
        <v>1.93</v>
      </c>
    </row>
    <row r="43" spans="1:15" x14ac:dyDescent="0.25">
      <c r="A43" s="6">
        <v>44689</v>
      </c>
      <c r="B43" t="s">
        <v>585</v>
      </c>
      <c r="C43" s="4">
        <v>2.12</v>
      </c>
      <c r="D43" s="4">
        <v>3.25</v>
      </c>
      <c r="E43" s="4">
        <v>4.0199999999999996</v>
      </c>
      <c r="F43" s="4">
        <v>3.14</v>
      </c>
      <c r="G43" s="4">
        <v>2.21</v>
      </c>
      <c r="H43" s="4">
        <v>1.72</v>
      </c>
      <c r="I43" s="4">
        <v>1.93</v>
      </c>
      <c r="J43" s="12" t="s">
        <v>15</v>
      </c>
      <c r="L43" s="4" t="s">
        <v>313</v>
      </c>
      <c r="M43" s="4">
        <v>32</v>
      </c>
      <c r="N43" t="s">
        <v>535</v>
      </c>
      <c r="O43" s="4">
        <v>0</v>
      </c>
    </row>
    <row r="44" spans="1:15" x14ac:dyDescent="0.25">
      <c r="A44" s="6">
        <v>44689</v>
      </c>
      <c r="B44" t="s">
        <v>586</v>
      </c>
      <c r="C44" s="4">
        <v>3.76</v>
      </c>
      <c r="D44" s="4">
        <v>3.59</v>
      </c>
      <c r="E44" s="4">
        <v>2.09</v>
      </c>
      <c r="F44" s="4">
        <v>3.65</v>
      </c>
      <c r="G44" s="4">
        <v>1.97</v>
      </c>
      <c r="H44" s="4">
        <v>1.93</v>
      </c>
      <c r="I44" s="4">
        <v>1.72</v>
      </c>
      <c r="J44" s="12" t="s">
        <v>15</v>
      </c>
      <c r="L44" s="4" t="s">
        <v>27</v>
      </c>
      <c r="M44" s="4">
        <v>29</v>
      </c>
      <c r="N44" t="s">
        <v>52</v>
      </c>
      <c r="O44" s="4">
        <v>2.2999999999999998</v>
      </c>
    </row>
    <row r="45" spans="1:15" x14ac:dyDescent="0.25">
      <c r="A45" s="6">
        <v>44689</v>
      </c>
      <c r="B45" t="s">
        <v>587</v>
      </c>
      <c r="C45" s="4">
        <v>9.02</v>
      </c>
      <c r="D45" s="4">
        <v>6</v>
      </c>
      <c r="E45" s="4">
        <v>1.33</v>
      </c>
      <c r="F45" s="4">
        <v>404</v>
      </c>
      <c r="G45" s="4">
        <v>1.35</v>
      </c>
      <c r="H45" s="4">
        <v>3.35</v>
      </c>
      <c r="I45" s="4">
        <v>1.3</v>
      </c>
      <c r="J45" s="12" t="s">
        <v>15</v>
      </c>
      <c r="L45" s="4" t="s">
        <v>316</v>
      </c>
      <c r="M45" s="4">
        <v>25</v>
      </c>
      <c r="N45" t="s">
        <v>52</v>
      </c>
      <c r="O45" s="4">
        <v>2.59</v>
      </c>
    </row>
    <row r="46" spans="1:15" x14ac:dyDescent="0.25">
      <c r="A46" s="6">
        <v>44689</v>
      </c>
      <c r="B46" t="s">
        <v>588</v>
      </c>
      <c r="C46" s="4">
        <v>3.41</v>
      </c>
      <c r="D46" s="4">
        <v>3.43</v>
      </c>
      <c r="E46" s="4">
        <v>2.2799999999999998</v>
      </c>
      <c r="F46" s="4">
        <v>3.4</v>
      </c>
      <c r="G46" s="37">
        <v>2.0699999999999998</v>
      </c>
      <c r="H46" s="4">
        <v>1.85</v>
      </c>
      <c r="I46" s="4">
        <v>1.81</v>
      </c>
      <c r="J46" s="12" t="s">
        <v>15</v>
      </c>
      <c r="L46" s="4" t="s">
        <v>19</v>
      </c>
      <c r="M46" s="4">
        <v>39</v>
      </c>
      <c r="N46" t="s">
        <v>52</v>
      </c>
      <c r="O46" s="4">
        <v>2.59</v>
      </c>
    </row>
    <row r="47" spans="1:15" x14ac:dyDescent="0.25">
      <c r="A47" s="6">
        <v>44689</v>
      </c>
      <c r="B47" t="s">
        <v>589</v>
      </c>
      <c r="C47" s="4">
        <v>3.56</v>
      </c>
      <c r="D47" s="4">
        <v>2.98</v>
      </c>
      <c r="E47" s="4">
        <v>2.4</v>
      </c>
      <c r="F47" s="4">
        <v>2.2999999999999998</v>
      </c>
      <c r="G47" s="4">
        <v>2.92</v>
      </c>
      <c r="H47" s="4">
        <v>1.43</v>
      </c>
      <c r="I47" s="4">
        <v>2.57</v>
      </c>
      <c r="J47" s="12" t="s">
        <v>15</v>
      </c>
      <c r="L47" s="4" t="s">
        <v>29</v>
      </c>
      <c r="M47" s="4">
        <v>27</v>
      </c>
      <c r="N47" t="s">
        <v>384</v>
      </c>
      <c r="O47" s="4">
        <v>1.97</v>
      </c>
    </row>
    <row r="48" spans="1:15" x14ac:dyDescent="0.25">
      <c r="A48" s="6">
        <v>44689</v>
      </c>
      <c r="B48" s="49" t="s">
        <v>590</v>
      </c>
      <c r="C48" s="36">
        <v>606</v>
      </c>
      <c r="D48" s="36">
        <v>606</v>
      </c>
      <c r="E48" s="36">
        <v>606</v>
      </c>
      <c r="F48" s="36">
        <v>606</v>
      </c>
      <c r="G48" s="36">
        <v>606</v>
      </c>
      <c r="H48" s="36">
        <v>606</v>
      </c>
      <c r="I48" s="36">
        <v>606</v>
      </c>
      <c r="J48" s="12" t="s">
        <v>15</v>
      </c>
      <c r="K48" s="36"/>
      <c r="L48" s="36">
        <v>606</v>
      </c>
      <c r="M48" s="36">
        <v>64</v>
      </c>
      <c r="N48" s="49" t="s">
        <v>580</v>
      </c>
      <c r="O48" s="4">
        <v>0</v>
      </c>
    </row>
    <row r="49" spans="1:15" x14ac:dyDescent="0.25">
      <c r="A49" s="6">
        <v>44689</v>
      </c>
      <c r="B49" t="s">
        <v>591</v>
      </c>
      <c r="C49" s="4">
        <v>2.0699999999999998</v>
      </c>
      <c r="D49" s="4">
        <v>3.29</v>
      </c>
      <c r="E49" s="4">
        <v>4.04</v>
      </c>
      <c r="F49" s="4">
        <v>2.64</v>
      </c>
      <c r="G49" s="4">
        <v>2.5499999999999998</v>
      </c>
      <c r="H49" s="4">
        <v>1.55</v>
      </c>
      <c r="I49" s="4">
        <v>2.2200000000000002</v>
      </c>
      <c r="J49" s="12" t="s">
        <v>15</v>
      </c>
      <c r="L49" s="4" t="s">
        <v>20</v>
      </c>
      <c r="M49" s="4">
        <v>31</v>
      </c>
      <c r="N49" t="s">
        <v>16</v>
      </c>
      <c r="O49" s="4">
        <v>2.67</v>
      </c>
    </row>
    <row r="50" spans="1:15" x14ac:dyDescent="0.25">
      <c r="A50" s="6">
        <v>44691</v>
      </c>
      <c r="B50" t="s">
        <v>592</v>
      </c>
      <c r="C50" s="4">
        <v>3.69</v>
      </c>
      <c r="D50" s="4">
        <v>3.48</v>
      </c>
      <c r="E50" s="4">
        <v>2.15</v>
      </c>
      <c r="F50" s="4">
        <v>3.46</v>
      </c>
      <c r="G50" s="4">
        <v>2.0499999999999998</v>
      </c>
      <c r="H50" s="4">
        <v>1.86</v>
      </c>
      <c r="I50" s="4">
        <v>1.79</v>
      </c>
      <c r="J50" s="12" t="s">
        <v>15</v>
      </c>
      <c r="L50" s="4" t="s">
        <v>20</v>
      </c>
      <c r="M50" s="4">
        <v>30</v>
      </c>
      <c r="N50" t="s">
        <v>85</v>
      </c>
      <c r="O50" s="4">
        <v>2.35</v>
      </c>
    </row>
    <row r="51" spans="1:15" x14ac:dyDescent="0.25">
      <c r="A51" s="6">
        <v>44691</v>
      </c>
      <c r="B51" t="s">
        <v>593</v>
      </c>
      <c r="C51" s="4">
        <v>3.52</v>
      </c>
      <c r="D51" s="4">
        <v>3.51</v>
      </c>
      <c r="E51" s="4">
        <v>2.21</v>
      </c>
      <c r="F51" s="4">
        <v>3.46</v>
      </c>
      <c r="G51" s="4">
        <v>2.06</v>
      </c>
      <c r="H51" s="4">
        <v>1.85</v>
      </c>
      <c r="I51" s="4">
        <v>1.79</v>
      </c>
      <c r="J51" s="12" t="s">
        <v>15</v>
      </c>
      <c r="L51" s="4" t="s">
        <v>27</v>
      </c>
      <c r="M51" s="4">
        <v>13</v>
      </c>
      <c r="N51" t="s">
        <v>85</v>
      </c>
      <c r="O51" s="4">
        <v>2.59</v>
      </c>
    </row>
    <row r="52" spans="1:15" x14ac:dyDescent="0.25">
      <c r="A52" s="6">
        <v>44692</v>
      </c>
      <c r="B52" t="s">
        <v>594</v>
      </c>
      <c r="C52" s="4">
        <v>3.42</v>
      </c>
      <c r="D52" s="4">
        <v>3.12</v>
      </c>
      <c r="E52" s="4">
        <v>2.38</v>
      </c>
      <c r="F52" s="4">
        <v>2.88</v>
      </c>
      <c r="G52" s="4">
        <v>2.42</v>
      </c>
      <c r="H52" s="4">
        <v>1.6</v>
      </c>
      <c r="I52" s="4">
        <v>2.11</v>
      </c>
      <c r="J52" s="12" t="s">
        <v>15</v>
      </c>
      <c r="L52" s="4" t="s">
        <v>21</v>
      </c>
      <c r="M52" s="4">
        <v>41</v>
      </c>
      <c r="N52" s="48" t="s">
        <v>595</v>
      </c>
      <c r="O52" s="4">
        <v>2.42</v>
      </c>
    </row>
    <row r="53" spans="1:15" x14ac:dyDescent="0.25">
      <c r="A53" s="6">
        <v>44692</v>
      </c>
      <c r="B53" t="s">
        <v>596</v>
      </c>
      <c r="C53" s="4">
        <v>7.38</v>
      </c>
      <c r="D53" s="4">
        <v>3.95</v>
      </c>
      <c r="E53" s="4">
        <v>1.57</v>
      </c>
      <c r="F53" s="4">
        <v>3.11</v>
      </c>
      <c r="G53" s="4">
        <v>1.6</v>
      </c>
      <c r="H53" s="4">
        <v>1.72</v>
      </c>
      <c r="I53" s="4">
        <v>1.95</v>
      </c>
      <c r="J53" s="12" t="s">
        <v>15</v>
      </c>
      <c r="L53" s="4" t="s">
        <v>23</v>
      </c>
      <c r="M53" s="4">
        <v>59</v>
      </c>
      <c r="N53" t="s">
        <v>54</v>
      </c>
      <c r="O53" s="4">
        <v>2.74</v>
      </c>
    </row>
    <row r="54" spans="1:15" x14ac:dyDescent="0.25">
      <c r="A54" s="6">
        <v>44692</v>
      </c>
      <c r="B54" t="s">
        <v>597</v>
      </c>
      <c r="C54" s="4">
        <v>2.59</v>
      </c>
      <c r="D54" s="4">
        <v>2.87</v>
      </c>
      <c r="E54" s="4">
        <v>3.48</v>
      </c>
      <c r="F54" s="4">
        <v>2.36</v>
      </c>
      <c r="G54" s="4">
        <v>3.07</v>
      </c>
      <c r="H54" s="4">
        <v>1.31</v>
      </c>
      <c r="I54" s="4">
        <v>2.6</v>
      </c>
      <c r="J54" s="12" t="s">
        <v>15</v>
      </c>
      <c r="L54" s="4" t="s">
        <v>21</v>
      </c>
      <c r="M54" s="4">
        <v>40</v>
      </c>
      <c r="N54" t="s">
        <v>54</v>
      </c>
      <c r="O54" s="4">
        <v>2.09</v>
      </c>
    </row>
    <row r="55" spans="1:15" x14ac:dyDescent="0.25">
      <c r="A55" s="6">
        <v>44693</v>
      </c>
      <c r="B55" t="s">
        <v>598</v>
      </c>
      <c r="C55" s="4">
        <v>1.64</v>
      </c>
      <c r="D55" s="4">
        <v>3.79</v>
      </c>
      <c r="E55" s="4">
        <v>6.63</v>
      </c>
      <c r="F55" s="4">
        <v>3.15</v>
      </c>
      <c r="G55" s="4">
        <v>2.2000000000000002</v>
      </c>
      <c r="H55" s="4">
        <v>1.74</v>
      </c>
      <c r="I55" s="4">
        <v>1.93</v>
      </c>
      <c r="J55" s="12" t="s">
        <v>15</v>
      </c>
      <c r="L55" s="4" t="s">
        <v>24</v>
      </c>
      <c r="M55" s="4">
        <v>46</v>
      </c>
      <c r="N55" t="s">
        <v>54</v>
      </c>
      <c r="O55" s="4">
        <v>1.71</v>
      </c>
    </row>
    <row r="56" spans="1:15" x14ac:dyDescent="0.25">
      <c r="A56" s="6">
        <v>44696</v>
      </c>
      <c r="B56" t="s">
        <v>602</v>
      </c>
      <c r="C56" s="4">
        <v>1.49</v>
      </c>
      <c r="D56" s="4">
        <v>4.6500000000000004</v>
      </c>
      <c r="E56" s="4">
        <v>6.84</v>
      </c>
      <c r="F56" s="4">
        <v>3.96</v>
      </c>
      <c r="G56" s="4">
        <v>1.74</v>
      </c>
      <c r="H56" s="4">
        <v>2.1800000000000002</v>
      </c>
      <c r="I56" s="4">
        <v>1.55</v>
      </c>
      <c r="J56" s="12" t="s">
        <v>15</v>
      </c>
      <c r="L56" s="4" t="s">
        <v>22</v>
      </c>
      <c r="M56" s="4">
        <v>21</v>
      </c>
      <c r="N56" t="s">
        <v>85</v>
      </c>
      <c r="O56" s="4">
        <v>2.4500000000000002</v>
      </c>
    </row>
    <row r="57" spans="1:15" x14ac:dyDescent="0.25">
      <c r="A57" s="6">
        <v>44696</v>
      </c>
      <c r="B57" t="s">
        <v>603</v>
      </c>
      <c r="C57" s="4">
        <v>1.38</v>
      </c>
      <c r="D57" s="4">
        <v>4.9400000000000004</v>
      </c>
      <c r="E57" s="4">
        <v>9.4</v>
      </c>
      <c r="F57" s="4">
        <v>3.95</v>
      </c>
      <c r="G57" s="4">
        <v>1.7</v>
      </c>
      <c r="H57" s="4">
        <v>2.2400000000000002</v>
      </c>
      <c r="I57" s="4">
        <v>1.52</v>
      </c>
      <c r="J57" s="12" t="s">
        <v>15</v>
      </c>
      <c r="L57" s="4" t="s">
        <v>20</v>
      </c>
      <c r="M57" s="4">
        <v>34</v>
      </c>
      <c r="N57" t="s">
        <v>85</v>
      </c>
      <c r="O57" s="4">
        <v>2.62</v>
      </c>
    </row>
    <row r="58" spans="1:15" x14ac:dyDescent="0.25">
      <c r="A58" s="6">
        <v>44696</v>
      </c>
      <c r="B58" t="s">
        <v>604</v>
      </c>
      <c r="C58" s="4">
        <v>1.68</v>
      </c>
      <c r="D58" s="4">
        <v>3.78</v>
      </c>
      <c r="E58" s="4">
        <v>5.79</v>
      </c>
      <c r="F58" s="4">
        <v>3.32</v>
      </c>
      <c r="G58" s="4">
        <v>2.11</v>
      </c>
      <c r="H58" s="4">
        <v>1.79</v>
      </c>
      <c r="I58" s="4">
        <v>1.85</v>
      </c>
      <c r="J58" s="12" t="s">
        <v>15</v>
      </c>
      <c r="L58" s="4" t="s">
        <v>21</v>
      </c>
      <c r="M58" s="4">
        <v>27</v>
      </c>
      <c r="N58" t="s">
        <v>536</v>
      </c>
      <c r="O58" s="4">
        <v>0</v>
      </c>
    </row>
    <row r="59" spans="1:15" x14ac:dyDescent="0.25">
      <c r="A59" s="6">
        <v>44696</v>
      </c>
      <c r="B59" t="s">
        <v>605</v>
      </c>
      <c r="C59" s="4">
        <v>2.2799999999999998</v>
      </c>
      <c r="D59" s="4">
        <v>3.14</v>
      </c>
      <c r="E59" s="4">
        <v>3.61</v>
      </c>
      <c r="F59" s="4">
        <v>2.72</v>
      </c>
      <c r="G59" s="4">
        <v>2.4700000000000002</v>
      </c>
      <c r="H59" s="4">
        <v>1.58</v>
      </c>
      <c r="I59" s="4">
        <v>2.15</v>
      </c>
      <c r="J59" s="12" t="s">
        <v>15</v>
      </c>
      <c r="L59" s="4" t="s">
        <v>25</v>
      </c>
      <c r="M59" s="4">
        <v>50</v>
      </c>
      <c r="N59" t="s">
        <v>16</v>
      </c>
      <c r="O59" s="4">
        <v>2.15</v>
      </c>
    </row>
    <row r="60" spans="1:15" x14ac:dyDescent="0.25">
      <c r="A60" s="6">
        <v>44697</v>
      </c>
      <c r="B60" t="s">
        <v>606</v>
      </c>
      <c r="C60" s="4">
        <v>2.34</v>
      </c>
      <c r="D60" s="4">
        <v>3.1</v>
      </c>
      <c r="E60" s="4">
        <v>3.54</v>
      </c>
      <c r="F60" s="4">
        <v>2.79</v>
      </c>
      <c r="G60" s="4">
        <v>2.36</v>
      </c>
      <c r="H60" s="4">
        <v>1.63</v>
      </c>
      <c r="I60" s="4">
        <v>2.08</v>
      </c>
      <c r="J60" s="12" t="s">
        <v>15</v>
      </c>
      <c r="L60" s="4" t="s">
        <v>313</v>
      </c>
      <c r="M60" s="4">
        <v>40</v>
      </c>
      <c r="N60" s="48" t="s">
        <v>601</v>
      </c>
      <c r="O60" s="4">
        <v>2.5</v>
      </c>
    </row>
    <row r="61" spans="1:15" x14ac:dyDescent="0.25">
      <c r="A61" s="6">
        <v>44698</v>
      </c>
      <c r="B61" t="s">
        <v>607</v>
      </c>
      <c r="C61" s="4">
        <v>3.62</v>
      </c>
      <c r="D61" s="4">
        <v>3.36</v>
      </c>
      <c r="E61" s="4">
        <v>2.2000000000000002</v>
      </c>
      <c r="F61" s="4">
        <v>2.92</v>
      </c>
      <c r="G61" s="4">
        <v>2.2999999999999998</v>
      </c>
      <c r="H61" s="4">
        <v>1.67</v>
      </c>
      <c r="I61" s="4">
        <v>2.02</v>
      </c>
      <c r="J61" s="12" t="s">
        <v>15</v>
      </c>
      <c r="L61" s="4" t="s">
        <v>312</v>
      </c>
      <c r="M61" s="4">
        <v>35</v>
      </c>
      <c r="N61" t="s">
        <v>536</v>
      </c>
      <c r="O61" s="4">
        <v>0</v>
      </c>
    </row>
    <row r="62" spans="1:15" x14ac:dyDescent="0.25">
      <c r="A62" s="6">
        <v>44699</v>
      </c>
      <c r="B62" t="s">
        <v>608</v>
      </c>
      <c r="C62" s="4">
        <v>2.85</v>
      </c>
      <c r="D62" s="4">
        <v>3.14</v>
      </c>
      <c r="E62" s="4">
        <v>2.79</v>
      </c>
      <c r="F62" s="4">
        <v>2.87</v>
      </c>
      <c r="G62" s="4">
        <v>2.37</v>
      </c>
      <c r="H62" s="4">
        <v>1.63</v>
      </c>
      <c r="I62" s="4">
        <v>2.08</v>
      </c>
      <c r="J62" s="12" t="s">
        <v>15</v>
      </c>
      <c r="L62" s="4" t="s">
        <v>20</v>
      </c>
      <c r="M62" s="4">
        <v>43</v>
      </c>
      <c r="N62" t="s">
        <v>535</v>
      </c>
      <c r="O62" s="4">
        <v>0</v>
      </c>
    </row>
    <row r="63" spans="1:15" x14ac:dyDescent="0.25">
      <c r="A63" s="6">
        <v>44699</v>
      </c>
      <c r="B63" t="s">
        <v>609</v>
      </c>
      <c r="C63" s="4">
        <v>2.81</v>
      </c>
      <c r="D63" s="4">
        <v>3.24</v>
      </c>
      <c r="E63" s="4">
        <v>2.76</v>
      </c>
      <c r="F63" s="4">
        <v>3.22</v>
      </c>
      <c r="G63" s="4">
        <v>2.17</v>
      </c>
      <c r="H63" s="4">
        <v>1.75</v>
      </c>
      <c r="I63" s="4">
        <v>1.9</v>
      </c>
      <c r="J63" s="12" t="s">
        <v>15</v>
      </c>
      <c r="L63" s="4" t="s">
        <v>28</v>
      </c>
      <c r="M63" s="4">
        <v>83</v>
      </c>
      <c r="N63" t="s">
        <v>536</v>
      </c>
      <c r="O63" s="4">
        <v>0</v>
      </c>
    </row>
    <row r="64" spans="1:15" x14ac:dyDescent="0.25">
      <c r="A64" s="6">
        <v>44699</v>
      </c>
      <c r="B64" t="s">
        <v>599</v>
      </c>
      <c r="C64" s="4">
        <v>2.6</v>
      </c>
      <c r="D64" s="4">
        <v>2.77</v>
      </c>
      <c r="E64" s="4">
        <v>3.47</v>
      </c>
      <c r="F64" s="4">
        <v>2.14</v>
      </c>
      <c r="G64" s="4">
        <v>3.24</v>
      </c>
      <c r="H64" s="4">
        <v>1.36</v>
      </c>
      <c r="I64" s="4">
        <v>2.86</v>
      </c>
      <c r="J64" s="12" t="s">
        <v>15</v>
      </c>
      <c r="L64" s="4" t="s">
        <v>29</v>
      </c>
      <c r="M64">
        <v>72</v>
      </c>
      <c r="N64" s="48" t="s">
        <v>542</v>
      </c>
      <c r="O64" s="4">
        <v>2.17</v>
      </c>
    </row>
    <row r="65" spans="1:15" x14ac:dyDescent="0.25">
      <c r="A65" s="6">
        <v>44701</v>
      </c>
      <c r="B65" t="s">
        <v>600</v>
      </c>
      <c r="C65" s="4">
        <v>5.07</v>
      </c>
      <c r="D65" s="4">
        <v>3.42</v>
      </c>
      <c r="E65" s="4">
        <v>1.83</v>
      </c>
      <c r="F65" s="4">
        <v>2.96</v>
      </c>
      <c r="G65" s="4">
        <v>2.2599999999999998</v>
      </c>
      <c r="H65" s="4">
        <v>1.68</v>
      </c>
      <c r="I65" s="4">
        <v>1.99</v>
      </c>
      <c r="J65" s="12" t="s">
        <v>15</v>
      </c>
      <c r="L65" s="4" t="s">
        <v>27</v>
      </c>
      <c r="M65">
        <v>63</v>
      </c>
      <c r="N65" s="48" t="s">
        <v>601</v>
      </c>
      <c r="O65" s="4">
        <v>1.67</v>
      </c>
    </row>
    <row r="66" spans="1:15" x14ac:dyDescent="0.25">
      <c r="A66" s="6">
        <v>44701</v>
      </c>
      <c r="B66" s="49" t="s">
        <v>610</v>
      </c>
      <c r="C66" s="36">
        <v>2.52</v>
      </c>
      <c r="D66" s="36">
        <v>2.69</v>
      </c>
      <c r="E66" s="36">
        <v>3.23</v>
      </c>
      <c r="F66" s="36">
        <v>2.6</v>
      </c>
      <c r="G66" s="36">
        <v>2.4700000000000002</v>
      </c>
      <c r="H66" s="36">
        <v>1.51</v>
      </c>
      <c r="I66" s="36">
        <v>2.17</v>
      </c>
      <c r="J66" s="12" t="s">
        <v>15</v>
      </c>
      <c r="L66" s="4" t="s">
        <v>311</v>
      </c>
      <c r="M66" s="4">
        <v>43</v>
      </c>
      <c r="N66" s="49" t="s">
        <v>611</v>
      </c>
      <c r="O66" s="4">
        <v>0</v>
      </c>
    </row>
    <row r="67" spans="1:15" x14ac:dyDescent="0.25">
      <c r="A67" s="6">
        <v>44702</v>
      </c>
      <c r="B67" t="s">
        <v>612</v>
      </c>
      <c r="C67" s="4">
        <v>1.91</v>
      </c>
      <c r="D67" s="4">
        <v>3.71</v>
      </c>
      <c r="E67" s="4">
        <v>4.3</v>
      </c>
      <c r="F67" s="4">
        <v>3.65</v>
      </c>
      <c r="G67" s="4">
        <v>1.93</v>
      </c>
      <c r="H67" s="4">
        <v>1.96</v>
      </c>
      <c r="I67" s="4">
        <v>1.69</v>
      </c>
      <c r="J67" s="12" t="s">
        <v>15</v>
      </c>
      <c r="L67" s="4" t="s">
        <v>313</v>
      </c>
      <c r="M67" s="4">
        <v>53</v>
      </c>
      <c r="N67" t="s">
        <v>265</v>
      </c>
      <c r="O67" s="4">
        <v>0</v>
      </c>
    </row>
    <row r="68" spans="1:15" x14ac:dyDescent="0.25">
      <c r="A68" s="6">
        <v>44702</v>
      </c>
      <c r="B68" t="s">
        <v>613</v>
      </c>
      <c r="C68" s="4">
        <v>3.3</v>
      </c>
      <c r="D68" s="4">
        <v>3.83</v>
      </c>
      <c r="E68" s="4">
        <v>2.15</v>
      </c>
      <c r="F68" s="4">
        <v>4.4400000000000004</v>
      </c>
      <c r="G68" s="4">
        <v>1.7</v>
      </c>
      <c r="H68" s="4">
        <v>2.2400000000000002</v>
      </c>
      <c r="I68" s="4">
        <v>1.52</v>
      </c>
      <c r="J68" s="12" t="s">
        <v>15</v>
      </c>
      <c r="L68" s="4" t="s">
        <v>23</v>
      </c>
      <c r="M68" s="4">
        <v>50</v>
      </c>
      <c r="N68" t="s">
        <v>536</v>
      </c>
      <c r="O68" s="4">
        <v>0</v>
      </c>
    </row>
    <row r="69" spans="1:15" x14ac:dyDescent="0.25">
      <c r="A69" s="6">
        <v>44702</v>
      </c>
      <c r="B69" t="s">
        <v>614</v>
      </c>
      <c r="C69" s="4">
        <v>1.73</v>
      </c>
      <c r="D69" s="4">
        <v>3.68</v>
      </c>
      <c r="E69" s="4">
        <v>5.0599999999999996</v>
      </c>
      <c r="F69" s="4">
        <v>3.25</v>
      </c>
      <c r="G69" s="37">
        <v>2.0699999999999998</v>
      </c>
      <c r="H69" s="4">
        <v>1.77</v>
      </c>
      <c r="I69" s="4">
        <v>1.83</v>
      </c>
      <c r="J69" s="12" t="s">
        <v>15</v>
      </c>
      <c r="L69" s="4" t="s">
        <v>26</v>
      </c>
      <c r="M69" s="4">
        <v>46</v>
      </c>
      <c r="N69" t="s">
        <v>615</v>
      </c>
      <c r="O69" s="4">
        <v>0</v>
      </c>
    </row>
    <row r="70" spans="1:15" x14ac:dyDescent="0.25">
      <c r="A70" s="6">
        <v>44702</v>
      </c>
      <c r="B70" t="s">
        <v>616</v>
      </c>
      <c r="C70" s="4">
        <v>3.37</v>
      </c>
      <c r="D70" s="4">
        <v>3.92</v>
      </c>
      <c r="E70" s="4">
        <v>2.12</v>
      </c>
      <c r="F70" s="4">
        <v>404</v>
      </c>
      <c r="G70" s="4">
        <v>1.56</v>
      </c>
      <c r="H70" s="4">
        <v>2.59</v>
      </c>
      <c r="I70" s="4">
        <v>1.4</v>
      </c>
      <c r="J70" s="12" t="s">
        <v>15</v>
      </c>
      <c r="L70" s="4" t="s">
        <v>312</v>
      </c>
      <c r="M70" s="4">
        <v>47</v>
      </c>
      <c r="N70" t="s">
        <v>50</v>
      </c>
      <c r="O70" s="4">
        <v>0</v>
      </c>
    </row>
    <row r="71" spans="1:15" x14ac:dyDescent="0.25">
      <c r="A71" s="6">
        <v>44702</v>
      </c>
      <c r="B71" t="s">
        <v>617</v>
      </c>
      <c r="C71" s="4">
        <v>2.21</v>
      </c>
      <c r="D71" s="4">
        <v>3.63</v>
      </c>
      <c r="E71" s="4">
        <v>3.33</v>
      </c>
      <c r="F71" s="4">
        <v>3.86</v>
      </c>
      <c r="G71" s="4">
        <v>1.74</v>
      </c>
      <c r="H71" s="4">
        <v>2.17</v>
      </c>
      <c r="I71" s="4">
        <v>1.55</v>
      </c>
      <c r="J71" s="12" t="s">
        <v>15</v>
      </c>
      <c r="L71" s="4" t="s">
        <v>21</v>
      </c>
      <c r="M71" s="4">
        <v>63</v>
      </c>
      <c r="N71" t="s">
        <v>50</v>
      </c>
      <c r="O71" s="4">
        <v>2.5</v>
      </c>
    </row>
    <row r="72" spans="1:15" x14ac:dyDescent="0.25">
      <c r="A72" s="6">
        <v>44702</v>
      </c>
      <c r="B72" t="s">
        <v>618</v>
      </c>
      <c r="C72" s="4">
        <v>2.21</v>
      </c>
      <c r="D72" s="4">
        <v>3.35</v>
      </c>
      <c r="E72" s="4">
        <v>3.7</v>
      </c>
      <c r="F72" s="4">
        <v>3.41</v>
      </c>
      <c r="G72" s="4">
        <v>2.09</v>
      </c>
      <c r="H72" s="4">
        <v>1.81</v>
      </c>
      <c r="I72" s="4">
        <v>1.83</v>
      </c>
      <c r="J72" s="12" t="s">
        <v>15</v>
      </c>
      <c r="L72" s="4" t="s">
        <v>436</v>
      </c>
      <c r="M72" s="4">
        <v>16</v>
      </c>
      <c r="N72" t="s">
        <v>52</v>
      </c>
      <c r="O72" s="4">
        <v>2.67</v>
      </c>
    </row>
    <row r="73" spans="1:15" x14ac:dyDescent="0.25">
      <c r="A73" s="6">
        <v>44702</v>
      </c>
      <c r="B73" t="s">
        <v>619</v>
      </c>
      <c r="C73" s="4">
        <v>1.87</v>
      </c>
      <c r="D73" s="4">
        <v>3.58</v>
      </c>
      <c r="E73" s="4">
        <v>4.63</v>
      </c>
      <c r="F73" s="4">
        <v>3.15</v>
      </c>
      <c r="G73" s="4">
        <v>2.1800000000000002</v>
      </c>
      <c r="H73" s="4">
        <v>1.74</v>
      </c>
      <c r="I73" s="4">
        <v>1.91</v>
      </c>
      <c r="J73" s="12" t="s">
        <v>15</v>
      </c>
      <c r="L73" s="4" t="s">
        <v>22</v>
      </c>
      <c r="M73" s="4">
        <v>35</v>
      </c>
      <c r="N73" t="s">
        <v>536</v>
      </c>
      <c r="O73" s="4">
        <v>0</v>
      </c>
    </row>
    <row r="74" spans="1:15" x14ac:dyDescent="0.25">
      <c r="A74" s="6">
        <v>44702</v>
      </c>
      <c r="B74" t="s">
        <v>620</v>
      </c>
      <c r="C74" s="4">
        <v>1.55</v>
      </c>
      <c r="D74" s="4">
        <v>4.3499999999999996</v>
      </c>
      <c r="E74" s="4">
        <v>6.46</v>
      </c>
      <c r="F74" s="4">
        <v>3.55</v>
      </c>
      <c r="G74" s="4">
        <v>2.04</v>
      </c>
      <c r="H74" s="4">
        <v>1.85</v>
      </c>
      <c r="I74" s="4">
        <v>1.77</v>
      </c>
      <c r="J74" s="12" t="s">
        <v>15</v>
      </c>
      <c r="L74" s="4" t="s">
        <v>313</v>
      </c>
      <c r="M74" s="4">
        <v>16</v>
      </c>
      <c r="N74" t="s">
        <v>17</v>
      </c>
      <c r="O74" s="4">
        <v>0</v>
      </c>
    </row>
    <row r="75" spans="1:15" x14ac:dyDescent="0.25">
      <c r="A75" s="6">
        <v>44702</v>
      </c>
      <c r="B75" t="s">
        <v>621</v>
      </c>
      <c r="C75" s="4">
        <v>3.5</v>
      </c>
      <c r="D75" s="4">
        <v>3</v>
      </c>
      <c r="E75" s="4">
        <v>2.4500000000000002</v>
      </c>
      <c r="F75" s="4">
        <v>2.5</v>
      </c>
      <c r="G75" s="4">
        <v>2.71</v>
      </c>
      <c r="H75" s="4">
        <v>1.51</v>
      </c>
      <c r="I75" s="4">
        <v>2.36</v>
      </c>
      <c r="J75" s="12" t="s">
        <v>15</v>
      </c>
      <c r="L75" s="4" t="s">
        <v>19</v>
      </c>
      <c r="M75" s="4">
        <v>29</v>
      </c>
      <c r="N75" t="s">
        <v>17</v>
      </c>
      <c r="O75" s="4">
        <v>0</v>
      </c>
    </row>
    <row r="76" spans="1:15" x14ac:dyDescent="0.25">
      <c r="A76" s="6">
        <v>44702</v>
      </c>
      <c r="B76" t="s">
        <v>622</v>
      </c>
      <c r="C76" s="4">
        <v>3.53</v>
      </c>
      <c r="D76" s="4">
        <v>3.33</v>
      </c>
      <c r="E76" s="4">
        <v>2.2200000000000002</v>
      </c>
      <c r="F76" s="4">
        <v>3.08</v>
      </c>
      <c r="G76" s="4">
        <v>2.19</v>
      </c>
      <c r="H76" s="4">
        <v>1.72</v>
      </c>
      <c r="I76" s="4">
        <v>1.93</v>
      </c>
      <c r="J76" s="12" t="s">
        <v>15</v>
      </c>
      <c r="L76" s="4" t="s">
        <v>21</v>
      </c>
      <c r="M76" s="4">
        <v>46</v>
      </c>
      <c r="N76" t="s">
        <v>384</v>
      </c>
      <c r="O76" s="4">
        <v>2.2999999999999998</v>
      </c>
    </row>
    <row r="77" spans="1:15" x14ac:dyDescent="0.25">
      <c r="A77" s="6">
        <v>44702</v>
      </c>
      <c r="B77" t="s">
        <v>623</v>
      </c>
      <c r="C77" s="4">
        <v>3.47</v>
      </c>
      <c r="D77" s="4">
        <v>3.57</v>
      </c>
      <c r="E77" s="4">
        <v>2.17</v>
      </c>
      <c r="F77" s="4">
        <v>3.18</v>
      </c>
      <c r="G77" s="4">
        <v>2.15</v>
      </c>
      <c r="H77" s="4">
        <v>1.76</v>
      </c>
      <c r="I77" s="4">
        <v>1.89</v>
      </c>
      <c r="J77" s="12" t="s">
        <v>15</v>
      </c>
      <c r="L77" s="4" t="s">
        <v>20</v>
      </c>
      <c r="M77" s="4">
        <v>64</v>
      </c>
      <c r="N77" t="s">
        <v>265</v>
      </c>
      <c r="O77" s="4">
        <v>0</v>
      </c>
    </row>
    <row r="78" spans="1:15" x14ac:dyDescent="0.25">
      <c r="A78" s="6">
        <v>44702</v>
      </c>
      <c r="B78" t="s">
        <v>624</v>
      </c>
      <c r="C78" s="4">
        <v>2.62</v>
      </c>
      <c r="D78" s="4">
        <v>3.28</v>
      </c>
      <c r="E78" s="4">
        <v>2.93</v>
      </c>
      <c r="F78" s="4">
        <v>2.86</v>
      </c>
      <c r="G78" s="4">
        <v>2.3199999999999998</v>
      </c>
      <c r="H78" s="4">
        <v>1.67</v>
      </c>
      <c r="I78" s="4">
        <v>2.0299999999999998</v>
      </c>
      <c r="J78" s="12" t="s">
        <v>15</v>
      </c>
      <c r="L78" s="4" t="s">
        <v>25</v>
      </c>
      <c r="M78" s="4">
        <v>18</v>
      </c>
      <c r="N78" s="48" t="s">
        <v>17</v>
      </c>
      <c r="O78" s="4">
        <v>0</v>
      </c>
    </row>
    <row r="79" spans="1:15" x14ac:dyDescent="0.25">
      <c r="A79" s="6">
        <v>44703</v>
      </c>
      <c r="B79" t="s">
        <v>625</v>
      </c>
      <c r="C79" s="4">
        <v>2.08</v>
      </c>
      <c r="D79" s="4">
        <v>3.91</v>
      </c>
      <c r="E79" s="4">
        <v>3.49</v>
      </c>
      <c r="F79" s="4">
        <v>404</v>
      </c>
      <c r="G79" s="4">
        <v>1.56</v>
      </c>
      <c r="H79" s="4">
        <v>2.59</v>
      </c>
      <c r="I79" s="4">
        <v>1.39</v>
      </c>
      <c r="J79" s="12" t="s">
        <v>15</v>
      </c>
      <c r="L79" s="4" t="s">
        <v>23</v>
      </c>
      <c r="M79" s="4">
        <v>40</v>
      </c>
      <c r="N79" t="s">
        <v>54</v>
      </c>
      <c r="O79" s="4">
        <v>2.61</v>
      </c>
    </row>
    <row r="80" spans="1:15" x14ac:dyDescent="0.25">
      <c r="A80" s="6">
        <v>44703</v>
      </c>
      <c r="B80" t="s">
        <v>626</v>
      </c>
      <c r="C80" s="4">
        <v>2.13</v>
      </c>
      <c r="D80" s="4">
        <v>3.04</v>
      </c>
      <c r="E80" s="4">
        <v>4.24</v>
      </c>
      <c r="F80" s="4">
        <v>2.4500000000000002</v>
      </c>
      <c r="G80" s="4">
        <v>2.76</v>
      </c>
      <c r="H80" s="4">
        <v>1.48</v>
      </c>
      <c r="I80" s="4">
        <v>2.4</v>
      </c>
      <c r="J80" s="12" t="s">
        <v>15</v>
      </c>
      <c r="L80" s="4" t="s">
        <v>22</v>
      </c>
      <c r="M80" s="4">
        <v>18</v>
      </c>
      <c r="N80" t="s">
        <v>384</v>
      </c>
      <c r="O80" s="4">
        <v>2.0099999999999998</v>
      </c>
    </row>
    <row r="81" spans="1:15" x14ac:dyDescent="0.25">
      <c r="A81" s="6">
        <v>44705</v>
      </c>
      <c r="B81" t="s">
        <v>627</v>
      </c>
      <c r="C81" s="4">
        <v>2.31</v>
      </c>
      <c r="D81" s="4">
        <v>2.76</v>
      </c>
      <c r="E81" s="4">
        <v>4.1900000000000004</v>
      </c>
      <c r="F81" s="4">
        <v>2.11</v>
      </c>
      <c r="G81" s="4">
        <v>3.31</v>
      </c>
      <c r="H81" s="4">
        <v>1.34</v>
      </c>
      <c r="I81" s="4">
        <v>2.92</v>
      </c>
      <c r="J81" s="12" t="s">
        <v>15</v>
      </c>
      <c r="L81" s="4" t="s">
        <v>29</v>
      </c>
      <c r="M81" s="4">
        <v>30</v>
      </c>
      <c r="N81" s="48" t="s">
        <v>628</v>
      </c>
      <c r="O81" s="37">
        <v>1</v>
      </c>
    </row>
    <row r="82" spans="1:15" x14ac:dyDescent="0.25">
      <c r="A82" s="6">
        <v>44706</v>
      </c>
      <c r="B82" t="s">
        <v>629</v>
      </c>
      <c r="C82" s="4">
        <v>2.5499999999999998</v>
      </c>
      <c r="D82" s="4">
        <v>3.46</v>
      </c>
      <c r="E82" s="4">
        <v>2.89</v>
      </c>
      <c r="F82" s="4">
        <v>3.74</v>
      </c>
      <c r="G82" s="4">
        <v>1.93</v>
      </c>
      <c r="H82" s="4">
        <v>1.95</v>
      </c>
      <c r="I82" s="4">
        <v>1.69</v>
      </c>
      <c r="J82" s="12" t="s">
        <v>15</v>
      </c>
      <c r="L82" s="4" t="s">
        <v>767</v>
      </c>
      <c r="M82" s="4">
        <v>24</v>
      </c>
      <c r="N82" t="s">
        <v>265</v>
      </c>
      <c r="O82" s="4">
        <v>0</v>
      </c>
    </row>
    <row r="83" spans="1:15" x14ac:dyDescent="0.25">
      <c r="A83" s="6">
        <v>44706</v>
      </c>
      <c r="B83" t="s">
        <v>630</v>
      </c>
      <c r="C83" s="4">
        <v>2.36</v>
      </c>
      <c r="D83" s="4">
        <v>3.35</v>
      </c>
      <c r="E83" s="4">
        <v>3.27</v>
      </c>
      <c r="F83" s="4">
        <v>2.86</v>
      </c>
      <c r="G83" s="4">
        <v>2.33</v>
      </c>
      <c r="H83" s="4">
        <v>1.65</v>
      </c>
      <c r="I83" s="4">
        <v>2.0499999999999998</v>
      </c>
      <c r="J83" s="12" t="s">
        <v>15</v>
      </c>
      <c r="L83" s="4" t="s">
        <v>22</v>
      </c>
      <c r="M83" s="4">
        <v>74</v>
      </c>
      <c r="N83" t="s">
        <v>17</v>
      </c>
      <c r="O83" s="4">
        <v>0</v>
      </c>
    </row>
    <row r="84" spans="1:15" x14ac:dyDescent="0.25">
      <c r="A84" s="6">
        <v>44706</v>
      </c>
      <c r="B84" t="s">
        <v>631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2" t="s">
        <v>15</v>
      </c>
      <c r="L84" s="4">
        <v>404</v>
      </c>
      <c r="M84" s="4">
        <v>39</v>
      </c>
      <c r="N84" t="s">
        <v>17</v>
      </c>
      <c r="O84" s="4">
        <v>0</v>
      </c>
    </row>
    <row r="85" spans="1:15" x14ac:dyDescent="0.25">
      <c r="A85" s="6">
        <v>44706</v>
      </c>
      <c r="B85" t="s">
        <v>632</v>
      </c>
      <c r="C85" s="4">
        <v>2.27</v>
      </c>
      <c r="D85" s="4">
        <v>2.98</v>
      </c>
      <c r="E85" s="4">
        <v>3.98</v>
      </c>
      <c r="F85" s="4">
        <v>2.08</v>
      </c>
      <c r="G85" s="4">
        <v>3.37</v>
      </c>
      <c r="H85" s="4">
        <v>1.35</v>
      </c>
      <c r="I85" s="4">
        <v>2.98</v>
      </c>
      <c r="J85" s="12" t="s">
        <v>15</v>
      </c>
      <c r="L85" s="4" t="s">
        <v>20</v>
      </c>
      <c r="M85" s="4">
        <v>85</v>
      </c>
      <c r="N85" t="s">
        <v>17</v>
      </c>
      <c r="O85" s="4">
        <v>0</v>
      </c>
    </row>
    <row r="86" spans="1:15" x14ac:dyDescent="0.25">
      <c r="A86" s="6">
        <v>44706</v>
      </c>
      <c r="B86" t="s">
        <v>633</v>
      </c>
      <c r="C86" s="4">
        <v>2.6</v>
      </c>
      <c r="D86" s="4">
        <v>3.26</v>
      </c>
      <c r="E86" s="4">
        <v>2.98</v>
      </c>
      <c r="F86" s="4">
        <v>2.92</v>
      </c>
      <c r="G86" s="4">
        <v>2.29</v>
      </c>
      <c r="H86" s="4">
        <v>1.67</v>
      </c>
      <c r="I86" s="4">
        <v>2.02</v>
      </c>
      <c r="J86" s="12" t="s">
        <v>15</v>
      </c>
      <c r="L86" s="4" t="s">
        <v>27</v>
      </c>
      <c r="M86" s="4">
        <v>23</v>
      </c>
      <c r="N86" t="s">
        <v>17</v>
      </c>
      <c r="O86" s="4">
        <v>0</v>
      </c>
    </row>
    <row r="87" spans="1:15" x14ac:dyDescent="0.25">
      <c r="A87" s="6">
        <v>44706</v>
      </c>
      <c r="B87" t="s">
        <v>634</v>
      </c>
      <c r="C87" s="4">
        <v>6.11</v>
      </c>
      <c r="D87" s="4">
        <v>3.23</v>
      </c>
      <c r="E87" s="4">
        <v>1.78</v>
      </c>
      <c r="F87" s="4">
        <v>2.0499999999999998</v>
      </c>
      <c r="G87" s="4">
        <v>3.49</v>
      </c>
      <c r="H87" s="4">
        <v>1.32</v>
      </c>
      <c r="I87" s="4">
        <v>2.94</v>
      </c>
      <c r="J87" s="12" t="s">
        <v>15</v>
      </c>
      <c r="L87" s="4" t="s">
        <v>20</v>
      </c>
      <c r="M87" s="4">
        <v>60</v>
      </c>
      <c r="N87" t="s">
        <v>384</v>
      </c>
      <c r="O87" s="4">
        <v>1.85</v>
      </c>
    </row>
    <row r="88" spans="1:15" x14ac:dyDescent="0.25">
      <c r="A88" s="6">
        <v>44706</v>
      </c>
      <c r="B88" t="s">
        <v>635</v>
      </c>
      <c r="C88" s="4">
        <v>2.08</v>
      </c>
      <c r="D88" s="4">
        <v>3.59</v>
      </c>
      <c r="E88" s="4">
        <v>3.71</v>
      </c>
      <c r="F88" s="4">
        <v>3.65</v>
      </c>
      <c r="G88" s="4">
        <v>1.92</v>
      </c>
      <c r="H88" s="4">
        <v>1.95</v>
      </c>
      <c r="I88" s="4">
        <v>1.68</v>
      </c>
      <c r="J88" s="12" t="s">
        <v>15</v>
      </c>
      <c r="L88" s="4" t="s">
        <v>311</v>
      </c>
      <c r="M88" s="4">
        <v>45</v>
      </c>
      <c r="N88" t="s">
        <v>384</v>
      </c>
      <c r="O88" s="4">
        <v>2.54</v>
      </c>
    </row>
    <row r="89" spans="1:15" x14ac:dyDescent="0.25">
      <c r="A89" s="6">
        <v>44709</v>
      </c>
      <c r="B89" t="s">
        <v>636</v>
      </c>
      <c r="C89" s="4">
        <v>2.89</v>
      </c>
      <c r="D89" s="4">
        <v>2.93</v>
      </c>
      <c r="E89" s="4">
        <v>2.89</v>
      </c>
      <c r="F89" s="4">
        <v>2.48</v>
      </c>
      <c r="G89" s="4">
        <v>2.79</v>
      </c>
      <c r="H89" s="4">
        <v>1.47</v>
      </c>
      <c r="I89" s="4">
        <v>2.42</v>
      </c>
      <c r="J89" s="12" t="s">
        <v>15</v>
      </c>
      <c r="L89" s="4" t="s">
        <v>21</v>
      </c>
      <c r="M89" s="4">
        <v>69</v>
      </c>
      <c r="N89" t="s">
        <v>601</v>
      </c>
      <c r="O89" s="4">
        <v>2.33</v>
      </c>
    </row>
    <row r="90" spans="1:15" x14ac:dyDescent="0.25">
      <c r="A90" s="6">
        <v>44709</v>
      </c>
      <c r="B90" t="s">
        <v>637</v>
      </c>
      <c r="C90" s="4">
        <v>1.93</v>
      </c>
      <c r="D90" s="4">
        <v>2.67</v>
      </c>
      <c r="E90" s="4">
        <v>4.53</v>
      </c>
      <c r="F90" s="4">
        <v>2.13</v>
      </c>
      <c r="G90" s="4">
        <v>404</v>
      </c>
      <c r="H90" s="4">
        <v>404</v>
      </c>
      <c r="I90" s="4">
        <v>2.54</v>
      </c>
      <c r="J90" s="12" t="s">
        <v>15</v>
      </c>
      <c r="L90" s="4" t="s">
        <v>29</v>
      </c>
      <c r="M90" s="4">
        <v>37</v>
      </c>
      <c r="N90" t="s">
        <v>638</v>
      </c>
      <c r="O90" s="4">
        <v>0</v>
      </c>
    </row>
    <row r="91" spans="1:15" x14ac:dyDescent="0.25">
      <c r="A91" s="6">
        <v>44709</v>
      </c>
      <c r="B91" t="s">
        <v>639</v>
      </c>
      <c r="C91" s="4">
        <v>3.3</v>
      </c>
      <c r="D91" s="4">
        <v>3.23</v>
      </c>
      <c r="E91" s="4">
        <v>2.38</v>
      </c>
      <c r="F91" s="4">
        <v>3.04</v>
      </c>
      <c r="G91" s="4">
        <v>2.2200000000000002</v>
      </c>
      <c r="H91" s="4">
        <v>1.7</v>
      </c>
      <c r="I91" s="4">
        <v>1.95</v>
      </c>
      <c r="J91" s="12" t="s">
        <v>15</v>
      </c>
      <c r="L91" s="4" t="s">
        <v>21</v>
      </c>
      <c r="M91" s="4">
        <v>75</v>
      </c>
      <c r="N91" t="s">
        <v>16</v>
      </c>
      <c r="O91" s="4">
        <v>2.48</v>
      </c>
    </row>
    <row r="92" spans="1:15" x14ac:dyDescent="0.25">
      <c r="A92" s="6">
        <v>44709</v>
      </c>
      <c r="B92" t="s">
        <v>640</v>
      </c>
      <c r="C92" s="4">
        <v>2.19</v>
      </c>
      <c r="D92" s="4">
        <v>3.71</v>
      </c>
      <c r="E92" s="4">
        <v>3.25</v>
      </c>
      <c r="F92" s="4">
        <v>4.16</v>
      </c>
      <c r="G92" s="4">
        <v>1.75</v>
      </c>
      <c r="H92" s="4">
        <v>2.15</v>
      </c>
      <c r="I92" s="4">
        <v>1.55</v>
      </c>
      <c r="J92" s="12" t="s">
        <v>15</v>
      </c>
      <c r="L92" s="4" t="s">
        <v>21</v>
      </c>
      <c r="M92" s="4">
        <v>37</v>
      </c>
      <c r="N92" t="s">
        <v>16</v>
      </c>
      <c r="O92" s="4">
        <v>2.63</v>
      </c>
    </row>
    <row r="93" spans="1:15" x14ac:dyDescent="0.25">
      <c r="A93" s="6">
        <v>44710</v>
      </c>
      <c r="B93" t="s">
        <v>641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2" t="s">
        <v>15</v>
      </c>
      <c r="L93" s="4">
        <v>606</v>
      </c>
      <c r="M93" s="4">
        <v>42</v>
      </c>
      <c r="N93" t="s">
        <v>611</v>
      </c>
      <c r="O93" s="4">
        <v>0</v>
      </c>
    </row>
    <row r="94" spans="1:15" x14ac:dyDescent="0.25">
      <c r="A94" s="6">
        <v>44710</v>
      </c>
      <c r="B94" t="s">
        <v>642</v>
      </c>
      <c r="C94" s="4">
        <v>3.79</v>
      </c>
      <c r="D94" s="4">
        <v>3.6</v>
      </c>
      <c r="E94" s="4">
        <v>2.06</v>
      </c>
      <c r="F94" s="4">
        <v>3.19</v>
      </c>
      <c r="G94" s="4">
        <v>2.15</v>
      </c>
      <c r="H94" s="4">
        <v>1.76</v>
      </c>
      <c r="I94" s="4">
        <v>1.89</v>
      </c>
      <c r="J94" s="12" t="s">
        <v>15</v>
      </c>
      <c r="L94" s="4" t="s">
        <v>313</v>
      </c>
      <c r="M94" s="4">
        <v>26</v>
      </c>
      <c r="N94" t="s">
        <v>265</v>
      </c>
      <c r="O94" s="4">
        <v>0</v>
      </c>
    </row>
    <row r="95" spans="1:15" x14ac:dyDescent="0.25">
      <c r="A95" s="6">
        <v>44710</v>
      </c>
      <c r="B95" t="s">
        <v>643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2" t="s">
        <v>15</v>
      </c>
      <c r="L95" s="4">
        <v>606</v>
      </c>
      <c r="M95" s="4">
        <v>50</v>
      </c>
      <c r="N95" t="s">
        <v>611</v>
      </c>
      <c r="O95" s="4">
        <v>0</v>
      </c>
    </row>
    <row r="96" spans="1:15" x14ac:dyDescent="0.25">
      <c r="A96" s="6">
        <v>44710</v>
      </c>
      <c r="B96" t="s">
        <v>644</v>
      </c>
      <c r="C96" s="4">
        <v>2.17</v>
      </c>
      <c r="D96" s="4">
        <v>3.12</v>
      </c>
      <c r="E96" s="4">
        <v>4.04</v>
      </c>
      <c r="F96" s="4">
        <v>2.7</v>
      </c>
      <c r="G96" s="4">
        <v>2.52</v>
      </c>
      <c r="H96" s="4">
        <v>1.57</v>
      </c>
      <c r="I96" s="4">
        <v>2.2000000000000002</v>
      </c>
      <c r="J96" s="12" t="s">
        <v>15</v>
      </c>
      <c r="L96" s="4" t="s">
        <v>20</v>
      </c>
      <c r="M96" s="4">
        <v>39</v>
      </c>
      <c r="N96" t="s">
        <v>536</v>
      </c>
      <c r="O96" s="4">
        <v>0</v>
      </c>
    </row>
    <row r="97" spans="1:15" x14ac:dyDescent="0.25">
      <c r="A97" s="6">
        <v>44710</v>
      </c>
      <c r="B97" t="s">
        <v>645</v>
      </c>
      <c r="C97" s="4">
        <v>2.44</v>
      </c>
      <c r="D97" s="4">
        <v>3.05</v>
      </c>
      <c r="E97" s="4">
        <v>3.4</v>
      </c>
      <c r="F97" s="4">
        <v>2.57</v>
      </c>
      <c r="G97" s="4">
        <v>2.64</v>
      </c>
      <c r="H97" s="4">
        <v>1.52</v>
      </c>
      <c r="I97" s="4">
        <v>2.2999999999999998</v>
      </c>
      <c r="J97" s="12" t="s">
        <v>15</v>
      </c>
      <c r="L97" s="4" t="s">
        <v>25</v>
      </c>
      <c r="M97" s="4">
        <v>26</v>
      </c>
      <c r="N97" t="s">
        <v>16</v>
      </c>
      <c r="O97" s="4">
        <v>1.98</v>
      </c>
    </row>
    <row r="98" spans="1:15" x14ac:dyDescent="0.25">
      <c r="A98" s="6">
        <v>44710</v>
      </c>
      <c r="B98" t="s">
        <v>646</v>
      </c>
      <c r="C98" s="4">
        <v>4.29</v>
      </c>
      <c r="D98" s="4">
        <v>3.94</v>
      </c>
      <c r="E98" s="4">
        <v>1.75</v>
      </c>
      <c r="F98" s="4">
        <v>3.58</v>
      </c>
      <c r="G98" s="4">
        <v>1.97</v>
      </c>
      <c r="H98" s="4">
        <v>1.92</v>
      </c>
      <c r="I98" s="4">
        <v>1.74</v>
      </c>
      <c r="J98" s="12" t="s">
        <v>15</v>
      </c>
      <c r="L98" s="4" t="s">
        <v>20</v>
      </c>
      <c r="M98" s="4">
        <v>23</v>
      </c>
      <c r="N98" t="s">
        <v>17</v>
      </c>
      <c r="O98" s="4">
        <v>0</v>
      </c>
    </row>
    <row r="99" spans="1:15" x14ac:dyDescent="0.25">
      <c r="A99" s="6">
        <v>44710</v>
      </c>
      <c r="B99" t="s">
        <v>647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2" t="s">
        <v>15</v>
      </c>
      <c r="L99" s="4">
        <v>606</v>
      </c>
      <c r="M99" s="4">
        <v>37</v>
      </c>
      <c r="N99" t="s">
        <v>446</v>
      </c>
      <c r="O99" s="4">
        <v>0</v>
      </c>
    </row>
    <row r="100" spans="1:15" x14ac:dyDescent="0.25">
      <c r="A100" s="6">
        <v>44710</v>
      </c>
      <c r="B100" t="s">
        <v>648</v>
      </c>
      <c r="C100" s="4">
        <v>1.76</v>
      </c>
      <c r="D100" s="4">
        <v>3.17</v>
      </c>
      <c r="E100" s="4">
        <v>6.54</v>
      </c>
      <c r="F100" s="4">
        <v>2.0699999999999998</v>
      </c>
      <c r="G100" s="4">
        <v>3.36</v>
      </c>
      <c r="H100" s="4">
        <v>1.34</v>
      </c>
      <c r="I100" s="4">
        <v>2.97</v>
      </c>
      <c r="J100" s="12" t="s">
        <v>15</v>
      </c>
      <c r="L100" s="4" t="s">
        <v>22</v>
      </c>
      <c r="M100" s="4">
        <v>71</v>
      </c>
      <c r="N100" t="s">
        <v>16</v>
      </c>
      <c r="O100" s="4">
        <v>2.06</v>
      </c>
    </row>
    <row r="101" spans="1:15" x14ac:dyDescent="0.25">
      <c r="A101" s="6">
        <v>44710</v>
      </c>
      <c r="B101" t="s">
        <v>649</v>
      </c>
      <c r="C101" s="4">
        <v>2.5299999999999998</v>
      </c>
      <c r="D101" s="4">
        <v>2.97</v>
      </c>
      <c r="E101" s="4">
        <v>3.01</v>
      </c>
      <c r="F101" s="4">
        <v>2.71</v>
      </c>
      <c r="G101" s="4">
        <v>2.4</v>
      </c>
      <c r="H101" s="4">
        <v>1.55</v>
      </c>
      <c r="I101" s="4">
        <v>2.11</v>
      </c>
      <c r="J101" s="12" t="s">
        <v>15</v>
      </c>
      <c r="L101" s="4" t="s">
        <v>25</v>
      </c>
      <c r="M101" s="4">
        <v>52</v>
      </c>
      <c r="N101" t="s">
        <v>650</v>
      </c>
      <c r="O101" s="4">
        <v>0</v>
      </c>
    </row>
    <row r="102" spans="1:15" x14ac:dyDescent="0.25">
      <c r="A102" s="6">
        <v>44710</v>
      </c>
      <c r="B102" t="s">
        <v>651</v>
      </c>
      <c r="C102" s="4">
        <v>2.21</v>
      </c>
      <c r="D102" s="4">
        <v>3.79</v>
      </c>
      <c r="E102" s="4">
        <v>3.21</v>
      </c>
      <c r="F102" s="4">
        <v>4.1500000000000004</v>
      </c>
      <c r="G102" s="4">
        <v>1.72</v>
      </c>
      <c r="H102" s="4">
        <v>2.21</v>
      </c>
      <c r="I102" s="4">
        <v>1.54</v>
      </c>
      <c r="J102" s="12" t="s">
        <v>15</v>
      </c>
      <c r="L102" s="4" t="s">
        <v>437</v>
      </c>
      <c r="M102" s="4">
        <v>45</v>
      </c>
      <c r="N102" t="s">
        <v>17</v>
      </c>
      <c r="O102" s="4">
        <v>0</v>
      </c>
    </row>
    <row r="103" spans="1:15" x14ac:dyDescent="0.25">
      <c r="A103" s="6">
        <v>44711</v>
      </c>
      <c r="B103" t="s">
        <v>652</v>
      </c>
      <c r="C103" s="4">
        <v>606</v>
      </c>
      <c r="D103" s="4">
        <v>606</v>
      </c>
      <c r="E103" s="4">
        <v>606</v>
      </c>
      <c r="F103" s="4">
        <v>606</v>
      </c>
      <c r="G103" s="4">
        <v>606</v>
      </c>
      <c r="H103" s="4">
        <v>606</v>
      </c>
      <c r="I103" s="4">
        <v>606</v>
      </c>
      <c r="J103" s="12" t="s">
        <v>15</v>
      </c>
      <c r="L103" s="4">
        <v>606</v>
      </c>
      <c r="M103" s="4">
        <v>33</v>
      </c>
      <c r="N103" t="s">
        <v>653</v>
      </c>
      <c r="O103" s="4">
        <v>0</v>
      </c>
    </row>
    <row r="104" spans="1:15" x14ac:dyDescent="0.25">
      <c r="A104" s="6">
        <v>44710</v>
      </c>
      <c r="B104" t="s">
        <v>1486</v>
      </c>
      <c r="C104" s="38">
        <v>2.52</v>
      </c>
      <c r="D104" s="38">
        <v>3.32</v>
      </c>
      <c r="E104" s="38">
        <v>3.04</v>
      </c>
      <c r="F104" s="38">
        <v>3.42</v>
      </c>
      <c r="G104" s="38">
        <v>2.06</v>
      </c>
      <c r="H104" s="38">
        <v>1.84</v>
      </c>
      <c r="I104" s="38">
        <v>1.79</v>
      </c>
      <c r="J104" s="4" t="s">
        <v>15</v>
      </c>
      <c r="L104" s="4" t="s">
        <v>26</v>
      </c>
      <c r="M104" s="4">
        <v>46</v>
      </c>
      <c r="N104" t="s">
        <v>1487</v>
      </c>
      <c r="O104" s="4">
        <v>2.5</v>
      </c>
    </row>
  </sheetData>
  <conditionalFormatting sqref="K1:K5">
    <cfRule type="cellIs" dxfId="2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all</vt:lpstr>
      <vt:lpstr>grafico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setembroInvest</vt:lpstr>
      <vt:lpstr>outubro</vt:lpstr>
      <vt:lpstr>outubroInvest</vt:lpstr>
      <vt:lpstr>novembro</vt:lpstr>
      <vt:lpstr>novembroInvest</vt:lpstr>
      <vt:lpstr>dezembro</vt:lpstr>
      <vt:lpstr>dezembroInvest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2023-07-30T00:55:51Z</dcterms:modified>
</cp:coreProperties>
</file>