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janeiro" sheetId="27" r:id="rId1"/>
    <sheet name="janeiroInvest" sheetId="28" r:id="rId2"/>
    <sheet name="fevereiro" sheetId="1" r:id="rId3"/>
    <sheet name="fevereiroInvest" sheetId="29" r:id="rId4"/>
    <sheet name="marco" sheetId="2" r:id="rId5"/>
    <sheet name="marcoInvest" sheetId="30" r:id="rId6"/>
    <sheet name="abril" sheetId="5" r:id="rId7"/>
    <sheet name="abrilInvest" sheetId="31" r:id="rId8"/>
  </sheets>
  <calcPr calcId="152511"/>
</workbook>
</file>

<file path=xl/calcChain.xml><?xml version="1.0" encoding="utf-8"?>
<calcChain xmlns="http://schemas.openxmlformats.org/spreadsheetml/2006/main">
  <c r="E31" i="31" l="1"/>
  <c r="E30" i="31"/>
  <c r="H3" i="31"/>
  <c r="H4" i="31"/>
  <c r="H5" i="31"/>
  <c r="H6" i="31"/>
  <c r="H7" i="31"/>
  <c r="H8" i="31"/>
  <c r="H2" i="31"/>
  <c r="G6" i="31"/>
  <c r="G7" i="31"/>
  <c r="G2" i="31"/>
  <c r="E29" i="31"/>
  <c r="E28" i="31"/>
  <c r="E23" i="31"/>
  <c r="E17" i="31"/>
  <c r="E22" i="31" l="1"/>
  <c r="E25" i="31" l="1"/>
  <c r="E20" i="31"/>
  <c r="E21" i="31" s="1"/>
  <c r="E24" i="31" s="1"/>
  <c r="E37" i="30"/>
  <c r="E38" i="30" s="1"/>
  <c r="E30" i="30" s="1"/>
  <c r="H16" i="30"/>
  <c r="H2" i="30"/>
  <c r="G8" i="30"/>
  <c r="G9" i="30"/>
  <c r="G15" i="30"/>
  <c r="G2" i="30"/>
  <c r="E28" i="30"/>
  <c r="E27" i="30" s="1"/>
  <c r="E29" i="30" s="1"/>
  <c r="E22" i="30"/>
  <c r="E35" i="30"/>
  <c r="E36" i="30" s="1"/>
  <c r="D35" i="29"/>
  <c r="D33" i="29"/>
  <c r="D34" i="29" s="1"/>
  <c r="D20" i="29"/>
  <c r="D26" i="29" s="1"/>
  <c r="D25" i="29" s="1"/>
  <c r="D32" i="28"/>
  <c r="D20" i="28"/>
  <c r="D26" i="28"/>
  <c r="E25" i="30" l="1"/>
  <c r="E26" i="30" s="1"/>
  <c r="D23" i="29"/>
  <c r="D24" i="29" s="1"/>
  <c r="D27" i="29" s="1"/>
  <c r="D31" i="28"/>
  <c r="D23" i="28"/>
  <c r="D24" i="28" s="1"/>
  <c r="D25" i="28"/>
  <c r="D36" i="29" l="1"/>
  <c r="I6" i="28"/>
  <c r="H10" i="28"/>
  <c r="H2" i="28"/>
  <c r="H7" i="28"/>
  <c r="H13" i="28"/>
  <c r="I13" i="28" s="1"/>
  <c r="D27" i="28"/>
  <c r="D28" i="29" l="1"/>
  <c r="D33" i="28"/>
  <c r="D34" i="28" s="1"/>
  <c r="D28" i="28" s="1"/>
</calcChain>
</file>

<file path=xl/sharedStrings.xml><?xml version="1.0" encoding="utf-8"?>
<sst xmlns="http://schemas.openxmlformats.org/spreadsheetml/2006/main" count="736" uniqueCount="178">
  <si>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</si>
  <si>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</si>
  <si>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</si>
  <si>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</si>
  <si>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</si>
  <si>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</si>
  <si>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</si>
  <si>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</si>
  <si>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</si>
  <si>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</si>
  <si>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</si>
  <si>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</si>
  <si>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</si>
  <si>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</si>
  <si>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</si>
  <si>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</si>
  <si>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</si>
  <si>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</si>
  <si>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</si>
  <si>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</si>
  <si>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</si>
  <si>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</si>
  <si>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</si>
  <si>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matriz-primo</t>
  </si>
  <si>
    <t>ITALY - SERIE B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</si>
  <si>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</si>
  <si>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</si>
  <si>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</si>
  <si>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</si>
  <si>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matriz-magico</t>
  </si>
  <si>
    <t>0--0</t>
  </si>
  <si>
    <t>2--0</t>
  </si>
  <si>
    <t>FRANCE - NATIONAL</t>
  </si>
  <si>
    <t>CHAMPIONSHIP</t>
  </si>
  <si>
    <t> ITALY - SERIE B</t>
  </si>
  <si>
    <t>LA LIGA</t>
  </si>
  <si>
    <t>2--1</t>
  </si>
  <si>
    <t>3--1</t>
  </si>
  <si>
    <t> LEAGUE TWO</t>
  </si>
  <si>
    <t>SOUTH AFRICA - PREMIER DIVISION</t>
  </si>
  <si>
    <t>4--0</t>
  </si>
  <si>
    <t>MATRIZ-MAGICO</t>
  </si>
  <si>
    <t>MATRIZ-PRIMO</t>
  </si>
  <si>
    <t>ITALY - SERIE C - GROUP B</t>
  </si>
  <si>
    <t>ITALY - SERIE A</t>
  </si>
  <si>
    <t>ENGLAND - NATIONAL LEAGUE</t>
  </si>
  <si>
    <t> LECCE vs LAZIO</t>
  </si>
  <si>
    <t> TS GALAXY vs STELLENBOSCH</t>
  </si>
  <si>
    <t>   BRISTOL CITY vs BIRMINGHAM CITY</t>
  </si>
  <si>
    <t>  CARLISLE UTD vs NEWPORT</t>
  </si>
  <si>
    <t> LUTON TOWN vs WEST BROM</t>
  </si>
  <si>
    <t> SALFORD CITY vs SUTTON UTD</t>
  </si>
  <si>
    <t> GETAFE vs ESPANYOL</t>
  </si>
  <si>
    <t>  LIGORNA vs ASTI</t>
  </si>
  <si>
    <t>  PONTEDERA vs LUCCHESE</t>
  </si>
  <si>
    <t> STADE BRIOCHIN vs PARIS 13 A.</t>
  </si>
  <si>
    <t>VILLEFRANCHE vs RED STAR</t>
  </si>
  <si>
    <t>NEWPORT vs AFC WIMBLEDON</t>
  </si>
  <si>
    <t> SEVILLA FC vs CADIZ</t>
  </si>
  <si>
    <t> VIS PESARO vs PONTEDERA</t>
  </si>
  <si>
    <t> GOLDEN ARROWS vs TSHAKHUMA</t>
  </si>
  <si>
    <t> CADIZ vs MALLORCA</t>
  </si>
  <si>
    <t> GENOA vs PISA</t>
  </si>
  <si>
    <t> VENEZIA vs CITTADELLA</t>
  </si>
  <si>
    <t> CHIPPA UTD vs MARITZBURG UTD</t>
  </si>
  <si>
    <t> RICHARDS BAY vs AMAZULU</t>
  </si>
  <si>
    <t> TS GALAXY vs GOLDEN ARROWS</t>
  </si>
  <si>
    <t>SALFORD CITY vs WALSALL</t>
  </si>
  <si>
    <t>ITALY - SERIE D - GROUP A</t>
  </si>
  <si>
    <t>ESPANYOL vs OSASUNA</t>
  </si>
  <si>
    <t>SASSARI TORRES vs LUCCHESE</t>
  </si>
  <si>
    <t>SOUTHEND UTD vs YORK CITY</t>
  </si>
  <si>
    <t>VIS PESARO vs RIMINI</t>
  </si>
  <si>
    <t>AGUA SANTA vs BRAGANTINO</t>
  </si>
  <si>
    <t>BRAZIL - PAULISTA A1</t>
  </si>
  <si>
    <t>VIS PESARO vs PONTEDERA</t>
  </si>
  <si>
    <t> UTHONGATHI vs BAROKA</t>
  </si>
  <si>
    <t> SOUTH AFRICA - FIRST DIVISION</t>
  </si>
  <si>
    <t>GENOA vs SPAL</t>
  </si>
  <si>
    <t>ALESSANDRIA vs VIS PESARO</t>
  </si>
  <si>
    <t> FERMANA vs RIMINI</t>
  </si>
  <si>
    <t> ITALY - SERIE C - GROUP B</t>
  </si>
  <si>
    <t>OLBIA vs SASSARI TORRES</t>
  </si>
  <si>
    <t>GRIMSBY vs CREWE ALEXANDRA</t>
  </si>
  <si>
    <t>LUTON TOWN vs MILLWALL</t>
  </si>
  <si>
    <t> CHAMPIONSHIP</t>
  </si>
  <si>
    <t>PRETORIA C. vs BLACK LEOPARDS</t>
  </si>
  <si>
    <t>SALFORD CITY vs NEWPORT</t>
  </si>
  <si>
    <t>CHIPPA UTD vs AMAZULU</t>
  </si>
  <si>
    <t>GUBBIO vs OLBIA</t>
  </si>
  <si>
    <t>LUCCHESE vs ANCONA 1905</t>
  </si>
  <si>
    <t>RECANATESE vs ALESSANDRIA</t>
  </si>
  <si>
    <t>SUDTIROL vs PERUGIA</t>
  </si>
  <si>
    <t>TERNANA vs BENEVENTO</t>
  </si>
  <si>
    <t>TSHAKHUMA vs TS GALAXY</t>
  </si>
  <si>
    <t>GRIMSBY vs NEWPORT</t>
  </si>
  <si>
    <t>MAIDENHEAD UTD vs BOREHAM WOOD</t>
  </si>
  <si>
    <t> ENGLAND - NATIONAL LEAGUE</t>
  </si>
  <si>
    <t>ALESSANDRIA vs LUCCHESE</t>
  </si>
  <si>
    <t>RIMINI vs PONTEDERA</t>
  </si>
  <si>
    <t> RODEZ AVEYRON vs CAEN</t>
  </si>
  <si>
    <t>FRANCE - LIGUE 2</t>
  </si>
  <si>
    <t>CREMONESE vs FIORENTINA</t>
  </si>
  <si>
    <t>NACIONAL PATOS vs BOTAFOGO PB</t>
  </si>
  <si>
    <t>BRAZIL - PARABAINO</t>
  </si>
  <si>
    <t>METZ vs LE HAVRE</t>
  </si>
  <si>
    <t>IMOLESE vs ANCONA 1905</t>
  </si>
  <si>
    <t>LUCCHESE vs ACN SIENA</t>
  </si>
  <si>
    <t>SAN DONATO vs OLBIA</t>
  </si>
  <si>
    <t>ASCOLI vs VENEZIA</t>
  </si>
  <si>
    <t>GUBBIO vs LUCCHESE</t>
  </si>
  <si>
    <t>MONTEVARCHI vs IMOLESE</t>
  </si>
  <si>
    <t>RIMINI vs RECANATESE</t>
  </si>
  <si>
    <t>ROCHDALE vs SWINDON TOWN</t>
  </si>
  <si>
    <t>TRANMERE vs NEWPORT</t>
  </si>
  <si>
    <t>TERNANA vs BARI</t>
  </si>
  <si>
    <t>GRIMSBY vs WALSALL</t>
  </si>
  <si>
    <t>RECANATESE vs MONTEVARCHI</t>
  </si>
  <si>
    <t>SASSARI TORRES vs ANCONA 1905</t>
  </si>
  <si>
    <t> VIS PESARO vs VIRTUS ENTELLA</t>
  </si>
  <si>
    <t>4--2</t>
  </si>
  <si>
    <t>3--2</t>
  </si>
  <si>
    <t>3--0</t>
  </si>
  <si>
    <t>2--2</t>
  </si>
  <si>
    <t>1--2</t>
  </si>
  <si>
    <t>0--2</t>
  </si>
  <si>
    <t>0--1</t>
  </si>
  <si>
    <t>4--4</t>
  </si>
  <si>
    <t>1--3</t>
  </si>
  <si>
    <t>PRICE</t>
  </si>
  <si>
    <t>ANALISE-FUNDAMENTALSTA</t>
  </si>
  <si>
    <t>FULL-GREEN/HALF-RED</t>
  </si>
  <si>
    <t>RETURN</t>
  </si>
  <si>
    <t>PROFIT</t>
  </si>
  <si>
    <t>under 2</t>
  </si>
  <si>
    <t>T.ENTRADA</t>
  </si>
  <si>
    <t>T.VOID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</si>
  <si>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</si>
  <si>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</si>
  <si>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</si>
  <si>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</si>
  <si>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</si>
  <si>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</si>
  <si>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</si>
  <si>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</si>
  <si>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</si>
  <si>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</si>
  <si>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</si>
  <si>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STAKE BET PRIMO 4%</t>
  </si>
  <si>
    <t>over 2,5</t>
  </si>
  <si>
    <t>AFC WIMBLEDON vs ROCHDALE</t>
  </si>
  <si>
    <t>LUTON TOWN vs WATFORD</t>
  </si>
  <si>
    <t> COLON SANTA FE vs A. TUCUMAN</t>
  </si>
  <si>
    <t>ARGENTINA - LIGA PROFESIONAL</t>
  </si>
  <si>
    <t>MILLWALL vs LUTON TOWN</t>
  </si>
  <si>
    <t>NEWPORT vs NORTHAMPTON</t>
  </si>
  <si>
    <t>REAL SOCIEDAD vs GETAFE</t>
  </si>
  <si>
    <t> LA LIGA</t>
  </si>
  <si>
    <t>UNION SANTA FE vs BELGRANO</t>
  </si>
  <si>
    <t>GANGWON vs JEJU UTD</t>
  </si>
  <si>
    <t>SOUTH KOREA - K LEAGUE 1</t>
  </si>
  <si>
    <t>RAYO VALLECANO vs ATLETICO MADRID</t>
  </si>
  <si>
    <t>BOCA JUNIORS vs COLON SANTA FE</t>
  </si>
  <si>
    <t> GIL VICENTE vs CHAVES</t>
  </si>
  <si>
    <t> PORTUGAL - LIGA PORTUGAL</t>
  </si>
  <si>
    <t> BARRACAS C. vs PLATENSE</t>
  </si>
  <si>
    <t>SALFORD CITY vs COLCHESTER UTD</t>
  </si>
  <si>
    <t>CARLISLE UTD vs STOCKPORT</t>
  </si>
  <si>
    <t>STOKE CITY vs WIGAN ATHLETIC</t>
  </si>
  <si>
    <t>NORTHAMPTON vs HARROGATE</t>
  </si>
  <si>
    <t>TRANMERE vs GRIMSBY</t>
  </si>
  <si>
    <t>NICE vs CLERMONT</t>
  </si>
  <si>
    <t> FRANCE - LIGUE 1</t>
  </si>
  <si>
    <t> WEST BROM vs NORWICH CITY</t>
  </si>
  <si>
    <t>BOCA JUNIORS vs RACING CLUB</t>
  </si>
  <si>
    <t> ARGENTINA - LIGA PROFESIONAL</t>
  </si>
  <si>
    <t>CLERMONT vs REIMS</t>
  </si>
  <si>
    <t>0--3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</si>
</sst>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4" fontId="0" fillId="8" borderId="0" xfId="0" applyNumberFormat="1" applyFill="1"/>
    <xf numFmtId="0" fontId="0" fillId="8" borderId="0" xfId="0" applyFont="1" applyFill="1" applyAlignment="1">
      <alignment horizontal="center" vertical="center"/>
    </xf>
    <xf numFmtId="14" fontId="0" fillId="6" borderId="0" xfId="0" applyNumberFormat="1" applyFill="1"/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 applyAlignment="1">
      <alignment horizontal="center" textRotation="45"/>
    </xf>
    <xf numFmtId="0" fontId="7" fillId="2" borderId="0" xfId="0" applyFont="1" applyFill="1" applyAlignment="1">
      <alignment horizontal="center" textRotation="45"/>
    </xf>
    <xf numFmtId="0" fontId="7" fillId="7" borderId="0" xfId="0" applyFont="1" applyFill="1" applyAlignment="1">
      <alignment horizontal="center" textRotation="45"/>
    </xf>
    <xf numFmtId="2" fontId="8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1" fillId="9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0" fillId="0" borderId="0" xfId="0" applyFont="1"/>
    <xf numFmtId="0" fontId="2" fillId="8" borderId="0" xfId="0" applyFont="1" applyFill="1" applyAlignment="1">
      <alignment horizontal="center" textRotation="90"/>
    </xf>
    <xf numFmtId="0" fontId="0" fillId="8" borderId="0" xfId="0" applyFill="1" applyAlignment="1">
      <alignment horizontal="center"/>
    </xf>
    <xf numFmtId="0" fontId="10" fillId="0" borderId="0" xfId="0" applyFont="1" applyFill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44" fontId="0" fillId="0" borderId="0" xfId="1" applyFont="1"/>
    <xf numFmtId="164" fontId="0" fillId="0" borderId="0" xfId="0" applyNumberFormat="1" applyFont="1" applyFill="1"/>
  </cellXfs>
  <cellStyles count="2">
    <cellStyle name="Currency" xfId="1" builtinId="4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29.140625" customWidth="1"/>
    <col min="3" max="3" width="3.85546875" style="16" customWidth="1"/>
    <col min="4" max="4" width="9.140625" style="9"/>
    <col min="5" max="5" width="3.28515625" style="15" customWidth="1"/>
    <col min="6" max="6" width="9.140625" style="9"/>
    <col min="7" max="7" width="3.140625" style="15" customWidth="1"/>
    <col min="8" max="8" width="9.140625" style="9"/>
    <col min="9" max="9" width="3.5703125" style="15" customWidth="1"/>
    <col min="10" max="10" width="1.85546875" style="9" customWidth="1"/>
    <col min="11" max="11" width="9.140625" style="9"/>
    <col min="12" max="12" width="2.5703125" style="15" customWidth="1"/>
    <col min="13" max="13" width="1.85546875" style="9" customWidth="1"/>
    <col min="14" max="14" width="9.140625" style="9"/>
    <col min="15" max="15" width="2.7109375" style="15" customWidth="1"/>
    <col min="16" max="16" width="9.140625" style="9"/>
    <col min="17" max="17" width="3.42578125" style="15" customWidth="1"/>
    <col min="18" max="18" width="9.140625" style="9"/>
    <col min="19" max="19" width="11.85546875" customWidth="1"/>
    <col min="20" max="20" width="9.7109375" customWidth="1"/>
    <col min="22" max="22" width="32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44930</v>
      </c>
      <c r="B2" s="8" t="s">
        <v>46</v>
      </c>
      <c r="C2" s="15"/>
      <c r="D2" s="9">
        <v>3.88</v>
      </c>
      <c r="F2" s="9">
        <v>3.37</v>
      </c>
      <c r="H2" s="9">
        <v>2.14</v>
      </c>
      <c r="J2" s="11"/>
      <c r="K2" s="9">
        <v>3.07</v>
      </c>
      <c r="M2" s="11"/>
      <c r="N2" s="9">
        <v>2.2599999999999998</v>
      </c>
      <c r="P2" s="9">
        <v>1.7</v>
      </c>
      <c r="R2" s="9">
        <v>1.98</v>
      </c>
      <c r="S2" s="14" t="s">
        <v>42</v>
      </c>
      <c r="T2" s="9"/>
      <c r="U2" s="9">
        <v>15</v>
      </c>
      <c r="V2" s="8" t="s">
        <v>44</v>
      </c>
      <c r="W2" s="9" t="s">
        <v>36</v>
      </c>
      <c r="X2" s="9"/>
    </row>
    <row r="3" spans="1:24" x14ac:dyDescent="0.25">
      <c r="A3" s="7">
        <v>44934</v>
      </c>
      <c r="B3" s="8" t="s">
        <v>47</v>
      </c>
      <c r="C3" s="15"/>
      <c r="D3" s="9">
        <v>2.66</v>
      </c>
      <c r="F3" s="9">
        <v>2.8</v>
      </c>
      <c r="H3" s="9">
        <v>3.22</v>
      </c>
      <c r="J3" s="11"/>
      <c r="K3" s="9">
        <v>2.46</v>
      </c>
      <c r="M3" s="11"/>
      <c r="N3" s="9">
        <v>2.81</v>
      </c>
      <c r="P3" s="9">
        <v>1.45</v>
      </c>
      <c r="R3" s="9">
        <v>2.4300000000000002</v>
      </c>
      <c r="S3" s="14" t="s">
        <v>41</v>
      </c>
      <c r="T3" s="9"/>
      <c r="U3" s="9">
        <v>23</v>
      </c>
      <c r="V3" s="8" t="s">
        <v>39</v>
      </c>
      <c r="W3" s="9" t="s">
        <v>30</v>
      </c>
      <c r="X3" s="9"/>
    </row>
    <row r="4" spans="1:24" x14ac:dyDescent="0.25">
      <c r="A4" s="7">
        <v>44940</v>
      </c>
      <c r="B4" s="8" t="s">
        <v>48</v>
      </c>
      <c r="C4" s="15"/>
      <c r="D4" s="9">
        <v>2.21</v>
      </c>
      <c r="F4" s="9">
        <v>3.2</v>
      </c>
      <c r="H4" s="9">
        <v>3.8</v>
      </c>
      <c r="J4" s="11"/>
      <c r="K4" s="9">
        <v>2.86</v>
      </c>
      <c r="M4" s="11"/>
      <c r="N4" s="9">
        <v>2.37</v>
      </c>
      <c r="P4" s="9">
        <v>1.65</v>
      </c>
      <c r="S4" s="14" t="s">
        <v>42</v>
      </c>
      <c r="T4" s="9"/>
      <c r="U4" s="9">
        <v>17</v>
      </c>
      <c r="V4" s="8" t="s">
        <v>33</v>
      </c>
      <c r="W4" s="11" t="s">
        <v>120</v>
      </c>
      <c r="X4" s="9"/>
    </row>
    <row r="5" spans="1:24" x14ac:dyDescent="0.25">
      <c r="A5" s="7">
        <v>44940</v>
      </c>
      <c r="B5" s="8" t="s">
        <v>49</v>
      </c>
      <c r="C5" s="15"/>
      <c r="D5" s="9">
        <v>2.1800000000000002</v>
      </c>
      <c r="F5" s="9">
        <v>3.22</v>
      </c>
      <c r="H5" s="9">
        <v>3.77</v>
      </c>
      <c r="J5" s="11"/>
      <c r="K5" s="9">
        <v>2.92</v>
      </c>
      <c r="M5" s="11"/>
      <c r="N5" s="9">
        <v>2.2799999999999998</v>
      </c>
      <c r="P5" s="9">
        <v>1.67</v>
      </c>
      <c r="R5" s="9">
        <v>2.0099999999999998</v>
      </c>
      <c r="S5" s="14" t="s">
        <v>41</v>
      </c>
      <c r="T5" s="9"/>
      <c r="U5" s="9">
        <v>23</v>
      </c>
      <c r="V5" s="8" t="s">
        <v>38</v>
      </c>
      <c r="W5" s="11" t="s">
        <v>31</v>
      </c>
      <c r="X5" s="9"/>
    </row>
    <row r="6" spans="1:24" x14ac:dyDescent="0.25">
      <c r="A6" s="7">
        <v>44940</v>
      </c>
      <c r="B6" s="8" t="s">
        <v>50</v>
      </c>
      <c r="C6" s="15"/>
      <c r="D6" s="9">
        <v>3.17</v>
      </c>
      <c r="F6" s="9">
        <v>3.15</v>
      </c>
      <c r="H6" s="9">
        <v>2.5299999999999998</v>
      </c>
      <c r="J6" s="11"/>
      <c r="K6" s="9">
        <v>2.83</v>
      </c>
      <c r="M6" s="11"/>
      <c r="N6" s="9">
        <v>2.44</v>
      </c>
      <c r="P6" s="9">
        <v>1.62</v>
      </c>
      <c r="R6" s="9">
        <v>2.13</v>
      </c>
      <c r="S6" s="14" t="s">
        <v>41</v>
      </c>
      <c r="T6" s="9"/>
      <c r="U6" s="9">
        <v>16</v>
      </c>
      <c r="V6" s="8" t="s">
        <v>33</v>
      </c>
      <c r="W6" s="11" t="s">
        <v>121</v>
      </c>
      <c r="X6" s="9"/>
    </row>
    <row r="7" spans="1:24" x14ac:dyDescent="0.25">
      <c r="A7" s="7">
        <v>44940</v>
      </c>
      <c r="B7" s="8" t="s">
        <v>51</v>
      </c>
      <c r="D7" s="9">
        <v>2.4</v>
      </c>
      <c r="F7" s="9">
        <v>3.28</v>
      </c>
      <c r="H7" s="9">
        <v>3.2</v>
      </c>
      <c r="K7" s="9">
        <v>2.96</v>
      </c>
      <c r="N7" s="9">
        <v>2.27</v>
      </c>
      <c r="P7" s="9">
        <v>1.67</v>
      </c>
      <c r="R7" s="9">
        <v>1.99</v>
      </c>
      <c r="S7" s="14" t="s">
        <v>42</v>
      </c>
      <c r="U7" s="9">
        <v>24</v>
      </c>
      <c r="V7" s="8" t="s">
        <v>20</v>
      </c>
      <c r="W7" s="11" t="s">
        <v>31</v>
      </c>
    </row>
    <row r="8" spans="1:24" x14ac:dyDescent="0.25">
      <c r="A8" s="7">
        <v>44941</v>
      </c>
      <c r="B8" s="8" t="s">
        <v>52</v>
      </c>
      <c r="D8" s="9">
        <v>2.5</v>
      </c>
      <c r="F8" s="9">
        <v>2.9</v>
      </c>
      <c r="H8" s="9">
        <v>3.6</v>
      </c>
      <c r="K8" s="9">
        <v>2.27</v>
      </c>
      <c r="N8" s="9">
        <v>3.06</v>
      </c>
      <c r="P8" s="9">
        <v>1.41</v>
      </c>
      <c r="R8" s="9">
        <v>2.69</v>
      </c>
      <c r="S8" s="14" t="s">
        <v>41</v>
      </c>
      <c r="U8" s="9">
        <v>15</v>
      </c>
      <c r="V8" s="8" t="s">
        <v>35</v>
      </c>
      <c r="W8" s="11" t="s">
        <v>36</v>
      </c>
    </row>
    <row r="9" spans="1:24" x14ac:dyDescent="0.25">
      <c r="A9" s="17">
        <v>44941</v>
      </c>
      <c r="B9" s="18" t="s">
        <v>53</v>
      </c>
      <c r="D9" s="9">
        <v>0</v>
      </c>
      <c r="F9" s="9">
        <v>0</v>
      </c>
      <c r="H9" s="9">
        <v>0</v>
      </c>
      <c r="K9" s="9">
        <v>0</v>
      </c>
      <c r="N9" s="9">
        <v>0</v>
      </c>
      <c r="P9" s="9">
        <v>0</v>
      </c>
      <c r="R9" s="9">
        <v>0</v>
      </c>
      <c r="S9" s="14" t="s">
        <v>41</v>
      </c>
      <c r="U9" s="9">
        <v>16</v>
      </c>
      <c r="V9" s="8" t="s">
        <v>68</v>
      </c>
      <c r="W9" s="11" t="s">
        <v>30</v>
      </c>
    </row>
    <row r="10" spans="1:24" x14ac:dyDescent="0.25">
      <c r="A10" s="7">
        <v>44941</v>
      </c>
      <c r="B10" s="8" t="s">
        <v>54</v>
      </c>
      <c r="D10" s="9">
        <v>2.17</v>
      </c>
      <c r="F10" s="9">
        <v>2.94</v>
      </c>
      <c r="H10" s="9">
        <v>3.51</v>
      </c>
      <c r="K10" s="9">
        <v>2.5299999999999998</v>
      </c>
      <c r="N10" s="9">
        <v>2.44</v>
      </c>
      <c r="P10" s="9">
        <v>1.51</v>
      </c>
      <c r="R10" s="9">
        <v>2.16</v>
      </c>
      <c r="S10" s="14" t="s">
        <v>42</v>
      </c>
      <c r="U10" s="9">
        <v>22</v>
      </c>
      <c r="V10" s="8" t="s">
        <v>43</v>
      </c>
      <c r="W10" s="11" t="s">
        <v>30</v>
      </c>
    </row>
    <row r="11" spans="1:24" x14ac:dyDescent="0.25">
      <c r="A11" s="17">
        <v>44946</v>
      </c>
      <c r="B11" s="18" t="s">
        <v>55</v>
      </c>
      <c r="D11" s="9">
        <v>0</v>
      </c>
      <c r="F11" s="9">
        <v>0</v>
      </c>
      <c r="H11" s="9">
        <v>0</v>
      </c>
      <c r="K11" s="9">
        <v>0</v>
      </c>
      <c r="N11" s="9">
        <v>0</v>
      </c>
      <c r="P11" s="9">
        <v>0</v>
      </c>
      <c r="R11" s="9">
        <v>0</v>
      </c>
      <c r="S11" s="14" t="s">
        <v>41</v>
      </c>
      <c r="U11" s="9">
        <v>17</v>
      </c>
      <c r="V11" s="8" t="s">
        <v>32</v>
      </c>
      <c r="W11" s="11" t="s">
        <v>26</v>
      </c>
    </row>
    <row r="12" spans="1:24" x14ac:dyDescent="0.25">
      <c r="A12" s="17">
        <v>44946</v>
      </c>
      <c r="B12" s="18" t="s">
        <v>56</v>
      </c>
      <c r="D12" s="9">
        <v>0</v>
      </c>
      <c r="F12" s="9">
        <v>0</v>
      </c>
      <c r="H12" s="9">
        <v>0</v>
      </c>
      <c r="K12" s="9">
        <v>0</v>
      </c>
      <c r="N12" s="9">
        <v>0</v>
      </c>
      <c r="P12" s="9">
        <v>0</v>
      </c>
      <c r="R12" s="9">
        <v>0</v>
      </c>
      <c r="S12" s="14" t="s">
        <v>41</v>
      </c>
      <c r="U12" s="9">
        <v>15</v>
      </c>
      <c r="V12" s="8" t="s">
        <v>32</v>
      </c>
      <c r="W12" s="11" t="s">
        <v>37</v>
      </c>
    </row>
    <row r="13" spans="1:24" x14ac:dyDescent="0.25">
      <c r="A13" s="7">
        <v>44947</v>
      </c>
      <c r="B13" s="8" t="s">
        <v>57</v>
      </c>
      <c r="D13" s="9">
        <v>404</v>
      </c>
      <c r="F13" s="9">
        <v>404</v>
      </c>
      <c r="H13" s="9">
        <v>404</v>
      </c>
      <c r="K13" s="9">
        <v>404</v>
      </c>
      <c r="N13" s="9">
        <v>404</v>
      </c>
      <c r="P13" s="9">
        <v>404</v>
      </c>
      <c r="R13" s="9">
        <v>404</v>
      </c>
      <c r="S13" s="14" t="s">
        <v>42</v>
      </c>
      <c r="U13" s="9">
        <v>15</v>
      </c>
      <c r="V13" s="8" t="s">
        <v>20</v>
      </c>
      <c r="W13" s="11">
        <v>404</v>
      </c>
    </row>
    <row r="14" spans="1:24" x14ac:dyDescent="0.25">
      <c r="A14" s="7">
        <v>44947</v>
      </c>
      <c r="B14" s="8" t="s">
        <v>58</v>
      </c>
      <c r="D14" s="9">
        <v>1.83</v>
      </c>
      <c r="F14" s="9">
        <v>3.55</v>
      </c>
      <c r="H14" s="9">
        <v>5.1100000000000003</v>
      </c>
      <c r="K14" s="9">
        <v>2.95</v>
      </c>
      <c r="N14" s="9">
        <v>2.34</v>
      </c>
      <c r="P14" s="9">
        <v>1.67</v>
      </c>
      <c r="R14" s="9">
        <v>2.0499999999999998</v>
      </c>
      <c r="S14" s="14" t="s">
        <v>42</v>
      </c>
      <c r="U14" s="9">
        <v>17</v>
      </c>
      <c r="V14" s="8" t="s">
        <v>35</v>
      </c>
      <c r="W14" s="11" t="s">
        <v>26</v>
      </c>
    </row>
    <row r="15" spans="1:24" x14ac:dyDescent="0.25">
      <c r="A15" s="7">
        <v>44948</v>
      </c>
      <c r="B15" s="8" t="s">
        <v>59</v>
      </c>
      <c r="D15" s="9">
        <v>404</v>
      </c>
      <c r="F15" s="9">
        <v>404</v>
      </c>
      <c r="H15" s="9">
        <v>404</v>
      </c>
      <c r="K15" s="9">
        <v>404</v>
      </c>
      <c r="N15" s="9">
        <v>404</v>
      </c>
      <c r="P15" s="9">
        <v>404</v>
      </c>
      <c r="R15" s="9">
        <v>404</v>
      </c>
      <c r="S15" s="14" t="s">
        <v>42</v>
      </c>
      <c r="U15" s="9">
        <v>18</v>
      </c>
      <c r="V15" s="8" t="s">
        <v>43</v>
      </c>
      <c r="W15" s="11">
        <v>404</v>
      </c>
    </row>
    <row r="16" spans="1:24" x14ac:dyDescent="0.25">
      <c r="A16" s="7">
        <v>44951</v>
      </c>
      <c r="B16" s="8" t="s">
        <v>60</v>
      </c>
      <c r="D16" s="9">
        <v>2.4500000000000002</v>
      </c>
      <c r="F16" s="9">
        <v>2.71</v>
      </c>
      <c r="H16" s="9">
        <v>3.76</v>
      </c>
      <c r="K16" s="9">
        <v>2.29</v>
      </c>
      <c r="N16" s="9">
        <v>3.02</v>
      </c>
      <c r="P16" s="9">
        <v>1.39</v>
      </c>
      <c r="R16" s="9">
        <v>2.64</v>
      </c>
      <c r="S16" s="14" t="s">
        <v>42</v>
      </c>
      <c r="U16" s="9">
        <v>25</v>
      </c>
      <c r="V16" s="8" t="s">
        <v>39</v>
      </c>
      <c r="W16" s="11" t="s">
        <v>121</v>
      </c>
    </row>
    <row r="17" spans="1:23" x14ac:dyDescent="0.25">
      <c r="A17" s="7">
        <v>44954</v>
      </c>
      <c r="B17" s="8" t="s">
        <v>61</v>
      </c>
      <c r="D17" s="9">
        <v>2.97</v>
      </c>
      <c r="F17" s="9">
        <v>2.74</v>
      </c>
      <c r="H17" s="9">
        <v>3.26</v>
      </c>
      <c r="K17" s="9">
        <v>2.11</v>
      </c>
      <c r="N17" s="9">
        <v>3.42</v>
      </c>
      <c r="P17" s="9">
        <v>1.35</v>
      </c>
      <c r="R17" s="9">
        <v>3.04</v>
      </c>
      <c r="S17" s="14" t="s">
        <v>42</v>
      </c>
      <c r="U17" s="9">
        <v>21</v>
      </c>
      <c r="V17" s="8" t="s">
        <v>35</v>
      </c>
      <c r="W17" s="11" t="s">
        <v>31</v>
      </c>
    </row>
    <row r="18" spans="1:23" x14ac:dyDescent="0.25">
      <c r="A18" s="19">
        <v>44954</v>
      </c>
      <c r="B18" s="13" t="s">
        <v>62</v>
      </c>
      <c r="D18" s="9">
        <v>1.93</v>
      </c>
      <c r="F18" s="9">
        <v>3.25</v>
      </c>
      <c r="H18" s="9">
        <v>4.8899999999999997</v>
      </c>
      <c r="K18" s="9">
        <v>2.81</v>
      </c>
      <c r="N18" s="9">
        <v>2.4</v>
      </c>
      <c r="P18" s="9">
        <v>1.62</v>
      </c>
      <c r="R18" s="9">
        <v>2.1</v>
      </c>
      <c r="S18" s="14" t="s">
        <v>42</v>
      </c>
      <c r="U18" s="9">
        <v>22</v>
      </c>
      <c r="V18" s="8" t="s">
        <v>24</v>
      </c>
      <c r="W18" s="11" t="s">
        <v>30</v>
      </c>
    </row>
    <row r="19" spans="1:23" x14ac:dyDescent="0.25">
      <c r="A19" s="19">
        <v>44954</v>
      </c>
      <c r="B19" s="13" t="s">
        <v>63</v>
      </c>
      <c r="D19" s="9">
        <v>2.15</v>
      </c>
      <c r="F19" s="9">
        <v>3.08</v>
      </c>
      <c r="H19" s="9">
        <v>4.18</v>
      </c>
      <c r="K19" s="9">
        <v>2.62</v>
      </c>
      <c r="N19" s="9">
        <v>2.6</v>
      </c>
      <c r="P19" s="9">
        <v>1.54</v>
      </c>
      <c r="R19" s="9">
        <v>2.27</v>
      </c>
      <c r="S19" s="14" t="s">
        <v>42</v>
      </c>
      <c r="U19" s="9">
        <v>25</v>
      </c>
      <c r="V19" s="8" t="s">
        <v>34</v>
      </c>
      <c r="W19" s="11" t="s">
        <v>25</v>
      </c>
    </row>
    <row r="20" spans="1:23" x14ac:dyDescent="0.25">
      <c r="A20" s="7">
        <v>44955</v>
      </c>
      <c r="B20" s="8" t="s">
        <v>64</v>
      </c>
      <c r="D20" s="9">
        <v>2.82</v>
      </c>
      <c r="F20" s="9">
        <v>2.63</v>
      </c>
      <c r="H20" s="9">
        <v>3.24</v>
      </c>
      <c r="K20" s="9">
        <v>2.37</v>
      </c>
      <c r="N20" s="9">
        <v>2.89</v>
      </c>
      <c r="P20" s="9">
        <v>1.41</v>
      </c>
      <c r="R20" s="9">
        <v>2.5299999999999998</v>
      </c>
      <c r="S20" s="14" t="s">
        <v>42</v>
      </c>
      <c r="U20" s="9">
        <v>15</v>
      </c>
      <c r="V20" s="8" t="s">
        <v>39</v>
      </c>
      <c r="W20" s="11" t="s">
        <v>26</v>
      </c>
    </row>
    <row r="21" spans="1:23" x14ac:dyDescent="0.25">
      <c r="A21" s="7">
        <v>44955</v>
      </c>
      <c r="B21" s="8" t="s">
        <v>65</v>
      </c>
      <c r="D21" s="9">
        <v>2.64</v>
      </c>
      <c r="F21" s="9">
        <v>2.48</v>
      </c>
      <c r="H21" s="9">
        <v>3.8</v>
      </c>
      <c r="K21" s="9">
        <v>2.12</v>
      </c>
      <c r="N21" s="9">
        <v>3.29</v>
      </c>
      <c r="P21" s="9">
        <v>1.34</v>
      </c>
      <c r="R21" s="9">
        <v>2.89</v>
      </c>
      <c r="S21" s="14" t="s">
        <v>41</v>
      </c>
      <c r="U21" s="9">
        <v>19</v>
      </c>
      <c r="V21" s="8" t="s">
        <v>39</v>
      </c>
      <c r="W21" s="11" t="s">
        <v>25</v>
      </c>
    </row>
    <row r="22" spans="1:23" x14ac:dyDescent="0.25">
      <c r="A22" s="7">
        <v>44955</v>
      </c>
      <c r="B22" s="8" t="s">
        <v>66</v>
      </c>
      <c r="D22" s="9">
        <v>2.77</v>
      </c>
      <c r="F22" s="9">
        <v>2.67</v>
      </c>
      <c r="H22" s="9">
        <v>3.24</v>
      </c>
      <c r="K22" s="9">
        <v>2.48</v>
      </c>
      <c r="N22" s="9">
        <v>2.71</v>
      </c>
      <c r="P22" s="9">
        <v>1.47</v>
      </c>
      <c r="R22" s="9">
        <v>2.36</v>
      </c>
      <c r="S22" s="14" t="s">
        <v>42</v>
      </c>
      <c r="U22" s="9">
        <v>19</v>
      </c>
      <c r="V22" s="8" t="s">
        <v>39</v>
      </c>
      <c r="W22" s="11" t="s">
        <v>40</v>
      </c>
    </row>
    <row r="23" spans="1:23" x14ac:dyDescent="0.25">
      <c r="A23" s="7">
        <v>44957</v>
      </c>
      <c r="B23" s="8" t="s">
        <v>67</v>
      </c>
      <c r="D23" s="9">
        <v>2.5499999999999998</v>
      </c>
      <c r="F23" s="9">
        <v>3.08</v>
      </c>
      <c r="H23" s="9">
        <v>3.16</v>
      </c>
      <c r="K23" s="9">
        <v>2.78</v>
      </c>
      <c r="N23" s="9">
        <v>2.44</v>
      </c>
      <c r="P23" s="9">
        <v>1.59</v>
      </c>
      <c r="R23" s="9">
        <v>2.13</v>
      </c>
      <c r="S23" s="14" t="s">
        <v>42</v>
      </c>
      <c r="U23" s="9">
        <v>15</v>
      </c>
      <c r="V23" s="8" t="s">
        <v>20</v>
      </c>
      <c r="W23" s="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K13" sqref="A13:K13"/>
    </sheetView>
  </sheetViews>
  <sheetFormatPr defaultRowHeight="15" x14ac:dyDescent="0.25"/>
  <cols>
    <col min="1" max="1" width="10.7109375" bestFit="1" customWidth="1"/>
    <col min="2" max="2" width="27.140625" bestFit="1" customWidth="1"/>
    <col min="4" max="4" width="17.140625" bestFit="1" customWidth="1"/>
    <col min="5" max="5" width="23.28515625" bestFit="1" customWidth="1"/>
    <col min="8" max="8" width="10.28515625" bestFit="1" customWidth="1"/>
    <col min="9" max="9" width="11" bestFit="1" customWidth="1"/>
    <col min="11" max="11" width="32.42578125" bestFit="1" customWidth="1"/>
  </cols>
  <sheetData>
    <row r="1" spans="1:11" ht="117" x14ac:dyDescent="0.25">
      <c r="A1" s="24" t="s">
        <v>0</v>
      </c>
      <c r="B1" s="24" t="s">
        <v>1</v>
      </c>
      <c r="C1" s="25" t="s">
        <v>129</v>
      </c>
      <c r="D1" s="24" t="s">
        <v>3</v>
      </c>
      <c r="E1" s="24" t="s">
        <v>130</v>
      </c>
      <c r="F1" s="24" t="s">
        <v>19</v>
      </c>
      <c r="G1" s="26" t="s">
        <v>131</v>
      </c>
      <c r="H1" s="24" t="s">
        <v>132</v>
      </c>
      <c r="I1" s="24" t="s">
        <v>133</v>
      </c>
      <c r="J1" s="24" t="s">
        <v>21</v>
      </c>
    </row>
    <row r="2" spans="1:11" x14ac:dyDescent="0.25">
      <c r="A2" s="7">
        <v>44934</v>
      </c>
      <c r="B2" s="8" t="s">
        <v>47</v>
      </c>
      <c r="C2" s="27">
        <v>1.9</v>
      </c>
      <c r="D2" s="28"/>
      <c r="E2" s="9" t="s">
        <v>29</v>
      </c>
      <c r="F2" s="29" t="s">
        <v>134</v>
      </c>
      <c r="G2" s="30"/>
      <c r="H2" s="31">
        <f>C2*D$32</f>
        <v>3800</v>
      </c>
      <c r="I2" s="31">
        <v>0</v>
      </c>
      <c r="J2" s="30" t="s">
        <v>30</v>
      </c>
      <c r="K2" s="13" t="s">
        <v>39</v>
      </c>
    </row>
    <row r="3" spans="1:11" x14ac:dyDescent="0.25">
      <c r="A3" s="7">
        <v>44940</v>
      </c>
      <c r="B3" s="8" t="s">
        <v>48</v>
      </c>
      <c r="C3" s="27">
        <v>1.9</v>
      </c>
      <c r="D3" s="28"/>
      <c r="E3" s="14" t="s">
        <v>42</v>
      </c>
      <c r="F3" s="29" t="s">
        <v>134</v>
      </c>
      <c r="G3" s="30"/>
      <c r="H3" s="31">
        <v>0</v>
      </c>
      <c r="I3" s="31">
        <v>0</v>
      </c>
      <c r="J3" s="11" t="s">
        <v>120</v>
      </c>
      <c r="K3" s="13" t="s">
        <v>33</v>
      </c>
    </row>
    <row r="4" spans="1:11" x14ac:dyDescent="0.25">
      <c r="A4" s="7">
        <v>44940</v>
      </c>
      <c r="B4" s="8" t="s">
        <v>49</v>
      </c>
      <c r="C4" s="27">
        <v>1.9</v>
      </c>
      <c r="D4" s="28"/>
      <c r="E4" s="14" t="s">
        <v>29</v>
      </c>
      <c r="F4" s="51" t="s">
        <v>134</v>
      </c>
      <c r="G4" s="30"/>
      <c r="H4" s="31">
        <v>0</v>
      </c>
      <c r="I4" s="31">
        <v>0</v>
      </c>
      <c r="J4" s="11" t="s">
        <v>31</v>
      </c>
      <c r="K4" s="8" t="s">
        <v>38</v>
      </c>
    </row>
    <row r="5" spans="1:11" x14ac:dyDescent="0.25">
      <c r="A5" s="7">
        <v>44940</v>
      </c>
      <c r="B5" s="8" t="s">
        <v>50</v>
      </c>
      <c r="C5" s="27">
        <v>1.9</v>
      </c>
      <c r="D5" s="28"/>
      <c r="E5" s="14" t="s">
        <v>41</v>
      </c>
      <c r="F5" s="29" t="s">
        <v>134</v>
      </c>
      <c r="G5" s="30"/>
      <c r="H5" s="31">
        <v>0</v>
      </c>
      <c r="I5" s="31">
        <v>0</v>
      </c>
      <c r="J5" s="11" t="s">
        <v>121</v>
      </c>
      <c r="K5" s="13" t="s">
        <v>33</v>
      </c>
    </row>
    <row r="6" spans="1:11" x14ac:dyDescent="0.25">
      <c r="A6" s="7">
        <v>44941</v>
      </c>
      <c r="B6" s="8" t="s">
        <v>52</v>
      </c>
      <c r="C6" s="27">
        <v>1.9</v>
      </c>
      <c r="D6" s="28"/>
      <c r="E6" s="14" t="s">
        <v>29</v>
      </c>
      <c r="F6" s="52" t="s">
        <v>134</v>
      </c>
      <c r="G6" s="30"/>
      <c r="H6" s="31">
        <v>0</v>
      </c>
      <c r="I6" s="31">
        <f t="shared" ref="I6:I13" si="0">H6-D$32</f>
        <v>-2000</v>
      </c>
      <c r="J6" s="11" t="s">
        <v>36</v>
      </c>
      <c r="K6" s="8" t="s">
        <v>35</v>
      </c>
    </row>
    <row r="7" spans="1:11" x14ac:dyDescent="0.25">
      <c r="A7" s="7">
        <v>44941</v>
      </c>
      <c r="B7" s="8" t="s">
        <v>54</v>
      </c>
      <c r="C7" s="33">
        <v>1.9</v>
      </c>
      <c r="D7" s="28"/>
      <c r="E7" s="14" t="s">
        <v>42</v>
      </c>
      <c r="F7" s="29" t="s">
        <v>134</v>
      </c>
      <c r="G7" s="30"/>
      <c r="H7" s="31">
        <f t="shared" ref="H7:H13" si="1">C7*D$32</f>
        <v>3800</v>
      </c>
      <c r="I7" s="31">
        <v>0</v>
      </c>
      <c r="J7" s="11" t="s">
        <v>30</v>
      </c>
      <c r="K7" s="13" t="s">
        <v>43</v>
      </c>
    </row>
    <row r="8" spans="1:11" x14ac:dyDescent="0.25">
      <c r="A8" s="7">
        <v>44951</v>
      </c>
      <c r="B8" s="8" t="s">
        <v>60</v>
      </c>
      <c r="C8" s="33">
        <v>1.9</v>
      </c>
      <c r="D8" s="28"/>
      <c r="E8" s="14" t="s">
        <v>42</v>
      </c>
      <c r="F8" s="29" t="s">
        <v>134</v>
      </c>
      <c r="G8" s="30"/>
      <c r="H8" s="31">
        <v>0</v>
      </c>
      <c r="I8" s="31">
        <v>0</v>
      </c>
      <c r="J8" s="11" t="s">
        <v>121</v>
      </c>
      <c r="K8" s="13" t="s">
        <v>39</v>
      </c>
    </row>
    <row r="9" spans="1:11" x14ac:dyDescent="0.25">
      <c r="A9" s="7">
        <v>44954</v>
      </c>
      <c r="B9" s="8" t="s">
        <v>61</v>
      </c>
      <c r="C9" s="33">
        <v>1.9</v>
      </c>
      <c r="D9" s="28"/>
      <c r="E9" s="14" t="s">
        <v>42</v>
      </c>
      <c r="F9" s="51" t="s">
        <v>134</v>
      </c>
      <c r="G9" s="30"/>
      <c r="H9" s="31">
        <v>0</v>
      </c>
      <c r="I9" s="31">
        <v>0</v>
      </c>
      <c r="J9" s="30" t="s">
        <v>31</v>
      </c>
      <c r="K9" s="8" t="s">
        <v>35</v>
      </c>
    </row>
    <row r="10" spans="1:11" x14ac:dyDescent="0.25">
      <c r="A10" s="7">
        <v>44955</v>
      </c>
      <c r="B10" s="8" t="s">
        <v>64</v>
      </c>
      <c r="C10" s="33">
        <v>1.9</v>
      </c>
      <c r="D10" s="28"/>
      <c r="E10" s="14" t="s">
        <v>42</v>
      </c>
      <c r="F10" s="29" t="s">
        <v>134</v>
      </c>
      <c r="G10" s="30"/>
      <c r="H10" s="31">
        <f t="shared" si="1"/>
        <v>3800</v>
      </c>
      <c r="I10" s="31">
        <v>0</v>
      </c>
      <c r="J10" s="11" t="s">
        <v>26</v>
      </c>
      <c r="K10" s="13" t="s">
        <v>39</v>
      </c>
    </row>
    <row r="11" spans="1:11" x14ac:dyDescent="0.25">
      <c r="A11" s="7">
        <v>44955</v>
      </c>
      <c r="B11" s="8" t="s">
        <v>65</v>
      </c>
      <c r="C11" s="33">
        <v>1.9</v>
      </c>
      <c r="D11" s="28"/>
      <c r="E11" s="14" t="s">
        <v>42</v>
      </c>
      <c r="F11" s="29" t="s">
        <v>134</v>
      </c>
      <c r="G11" s="30"/>
      <c r="H11" s="31">
        <v>0</v>
      </c>
      <c r="I11" s="31">
        <v>0</v>
      </c>
      <c r="J11" s="11" t="s">
        <v>25</v>
      </c>
      <c r="K11" s="13" t="s">
        <v>39</v>
      </c>
    </row>
    <row r="12" spans="1:11" x14ac:dyDescent="0.25">
      <c r="A12" s="7">
        <v>44955</v>
      </c>
      <c r="B12" s="8" t="s">
        <v>66</v>
      </c>
      <c r="C12" s="33">
        <v>1.9</v>
      </c>
      <c r="D12" s="28"/>
      <c r="E12" s="14" t="s">
        <v>42</v>
      </c>
      <c r="F12" s="29" t="s">
        <v>134</v>
      </c>
      <c r="G12" s="30"/>
      <c r="H12" s="31">
        <v>0</v>
      </c>
      <c r="I12" s="31">
        <v>0</v>
      </c>
      <c r="J12" s="11" t="s">
        <v>40</v>
      </c>
      <c r="K12" s="13" t="s">
        <v>39</v>
      </c>
    </row>
    <row r="13" spans="1:11" x14ac:dyDescent="0.25">
      <c r="A13" s="7">
        <v>44957</v>
      </c>
      <c r="B13" s="8" t="s">
        <v>67</v>
      </c>
      <c r="C13" s="33">
        <v>2</v>
      </c>
      <c r="D13" s="28"/>
      <c r="E13" s="14" t="s">
        <v>23</v>
      </c>
      <c r="F13" s="50" t="s">
        <v>134</v>
      </c>
      <c r="G13" s="30"/>
      <c r="H13" s="31">
        <f t="shared" si="1"/>
        <v>4000</v>
      </c>
      <c r="I13" s="31">
        <f t="shared" si="0"/>
        <v>2000</v>
      </c>
      <c r="J13" s="30" t="s">
        <v>26</v>
      </c>
      <c r="K13" s="8" t="s">
        <v>20</v>
      </c>
    </row>
    <row r="14" spans="1:11" x14ac:dyDescent="0.25">
      <c r="A14" s="32"/>
      <c r="B14" s="8"/>
      <c r="C14" s="33"/>
      <c r="D14" s="28"/>
      <c r="E14" s="9"/>
      <c r="F14" s="29"/>
      <c r="G14" s="30"/>
      <c r="H14" s="31"/>
      <c r="I14" s="31"/>
      <c r="J14" s="30"/>
    </row>
    <row r="15" spans="1:11" x14ac:dyDescent="0.25">
      <c r="A15" s="32"/>
      <c r="B15" s="8"/>
      <c r="C15" s="33"/>
      <c r="D15" s="28"/>
      <c r="E15" s="9"/>
      <c r="F15" s="29"/>
      <c r="G15" s="30"/>
      <c r="H15" s="31"/>
      <c r="I15" s="31"/>
      <c r="J15" s="30"/>
    </row>
    <row r="16" spans="1:11" x14ac:dyDescent="0.25">
      <c r="A16" s="32"/>
      <c r="B16" s="34"/>
      <c r="C16" s="33"/>
      <c r="D16" s="28"/>
      <c r="E16" s="9"/>
      <c r="F16" s="29"/>
      <c r="G16" s="35"/>
      <c r="H16" s="31"/>
      <c r="I16" s="31"/>
      <c r="J16" s="30"/>
    </row>
    <row r="17" spans="1:10" x14ac:dyDescent="0.25">
      <c r="A17" s="32"/>
      <c r="B17" s="36"/>
      <c r="C17" s="33"/>
      <c r="D17" s="28"/>
      <c r="E17" s="9"/>
      <c r="F17" s="29"/>
      <c r="G17" s="31"/>
      <c r="H17" s="31"/>
      <c r="I17" s="30"/>
      <c r="J17" s="35"/>
    </row>
    <row r="18" spans="1:10" x14ac:dyDescent="0.25">
      <c r="A18" s="9"/>
      <c r="B18" s="9"/>
      <c r="C18" s="33"/>
      <c r="D18" s="9"/>
      <c r="E18" s="9"/>
      <c r="F18" s="30"/>
      <c r="G18" s="30"/>
      <c r="H18" s="30"/>
      <c r="I18" s="30"/>
      <c r="J18" s="35"/>
    </row>
    <row r="19" spans="1:10" x14ac:dyDescent="0.25">
      <c r="A19" s="9"/>
      <c r="B19" s="9"/>
      <c r="C19" s="33"/>
      <c r="D19" s="9"/>
      <c r="E19" s="11"/>
      <c r="F19" s="44"/>
      <c r="G19" s="30"/>
      <c r="H19" s="30"/>
      <c r="I19" s="30"/>
      <c r="J19" s="35"/>
    </row>
    <row r="20" spans="1:10" x14ac:dyDescent="0.25">
      <c r="A20" s="9"/>
      <c r="B20" s="9" t="s">
        <v>135</v>
      </c>
      <c r="C20" s="9"/>
      <c r="D20" s="9">
        <f>COUNT(C:C)</f>
        <v>12</v>
      </c>
      <c r="E20" s="11"/>
      <c r="F20" s="44"/>
      <c r="G20" s="30"/>
      <c r="H20" s="30"/>
      <c r="I20" s="30"/>
      <c r="J20" s="35"/>
    </row>
    <row r="21" spans="1:10" x14ac:dyDescent="0.25">
      <c r="A21" s="9"/>
      <c r="B21" s="9" t="s">
        <v>136</v>
      </c>
      <c r="D21" s="9">
        <v>3</v>
      </c>
      <c r="E21" s="11"/>
      <c r="F21" s="44"/>
      <c r="G21" s="30"/>
      <c r="H21" s="30"/>
      <c r="I21" s="30"/>
      <c r="J21" s="35"/>
    </row>
    <row r="22" spans="1:10" x14ac:dyDescent="0.25">
      <c r="A22" s="9"/>
      <c r="B22" s="9" t="s">
        <v>137</v>
      </c>
      <c r="C22" s="9"/>
      <c r="D22" s="37">
        <v>1</v>
      </c>
      <c r="E22" s="11"/>
      <c r="F22" s="45"/>
      <c r="G22" s="38"/>
      <c r="H22" s="30"/>
      <c r="I22" s="30"/>
      <c r="J22" s="35"/>
    </row>
    <row r="23" spans="1:10" x14ac:dyDescent="0.25">
      <c r="A23" s="9"/>
      <c r="B23" s="9" t="s">
        <v>138</v>
      </c>
      <c r="C23" s="9"/>
      <c r="D23" s="39">
        <f>D20-D22</f>
        <v>11</v>
      </c>
      <c r="E23" s="11"/>
      <c r="F23" s="45"/>
      <c r="G23" s="38"/>
      <c r="H23" s="30"/>
      <c r="I23" s="30"/>
      <c r="J23" s="35"/>
    </row>
    <row r="24" spans="1:10" x14ac:dyDescent="0.25">
      <c r="A24" s="9"/>
      <c r="B24" s="9" t="s">
        <v>139</v>
      </c>
      <c r="C24" s="9"/>
      <c r="D24" s="9">
        <f>D23/D20*100</f>
        <v>91.666666666666657</v>
      </c>
      <c r="E24" s="11"/>
      <c r="F24" s="45"/>
      <c r="G24" s="38"/>
      <c r="H24" s="30"/>
      <c r="I24" s="30"/>
      <c r="J24" s="35"/>
    </row>
    <row r="25" spans="1:10" x14ac:dyDescent="0.25">
      <c r="A25" s="9"/>
      <c r="B25" s="9" t="s">
        <v>140</v>
      </c>
      <c r="C25" s="9"/>
      <c r="D25" s="9">
        <f>1/D26*100</f>
        <v>52.401746724890828</v>
      </c>
      <c r="E25" s="11"/>
      <c r="F25" s="45"/>
      <c r="G25" s="38"/>
      <c r="H25" s="30"/>
      <c r="I25" s="30"/>
      <c r="J25" s="35"/>
    </row>
    <row r="26" spans="1:10" x14ac:dyDescent="0.25">
      <c r="A26" s="9"/>
      <c r="B26" s="9" t="s">
        <v>141</v>
      </c>
      <c r="C26" s="9"/>
      <c r="D26" s="9">
        <f>SUM(C2:C16)/D20</f>
        <v>1.9083333333333332</v>
      </c>
      <c r="E26" s="11"/>
      <c r="F26" s="45"/>
      <c r="G26" s="38"/>
      <c r="H26" s="30"/>
      <c r="I26" s="30"/>
      <c r="J26" s="35"/>
    </row>
    <row r="27" spans="1:10" x14ac:dyDescent="0.25">
      <c r="A27" s="9"/>
      <c r="B27" s="9" t="s">
        <v>142</v>
      </c>
      <c r="C27" s="9"/>
      <c r="D27" s="39">
        <f>D24-D25</f>
        <v>39.26491994177583</v>
      </c>
      <c r="E27" s="11"/>
      <c r="F27" s="45"/>
      <c r="G27" s="38"/>
      <c r="H27" s="30"/>
      <c r="I27" s="30"/>
      <c r="J27" s="35"/>
    </row>
    <row r="28" spans="1:10" x14ac:dyDescent="0.25">
      <c r="A28" s="9"/>
      <c r="B28" s="9" t="s">
        <v>143</v>
      </c>
      <c r="C28" s="9"/>
      <c r="D28" s="39">
        <f>D34/1</f>
        <v>0</v>
      </c>
      <c r="E28" s="11"/>
      <c r="F28" s="45"/>
      <c r="G28" s="38"/>
      <c r="H28" s="30"/>
      <c r="I28" s="30"/>
      <c r="J28" s="35"/>
    </row>
    <row r="29" spans="1:10" x14ac:dyDescent="0.25">
      <c r="A29" s="9"/>
      <c r="B29" s="9"/>
      <c r="C29" s="9"/>
      <c r="D29" s="39"/>
      <c r="E29" s="11"/>
      <c r="F29" s="45"/>
      <c r="G29" s="38"/>
      <c r="H29" s="30"/>
      <c r="I29" s="30"/>
      <c r="J29" s="35"/>
    </row>
    <row r="30" spans="1:10" ht="18.75" x14ac:dyDescent="0.3">
      <c r="A30" s="9"/>
      <c r="B30" s="9" t="s">
        <v>144</v>
      </c>
      <c r="C30" s="9"/>
      <c r="D30" s="40">
        <v>50000</v>
      </c>
      <c r="E30" s="11"/>
      <c r="F30" s="45"/>
      <c r="G30" s="38"/>
      <c r="H30" s="30"/>
      <c r="I30" s="30"/>
      <c r="J30" s="35"/>
    </row>
    <row r="31" spans="1:10" x14ac:dyDescent="0.25">
      <c r="A31" s="9"/>
      <c r="B31" s="9" t="s">
        <v>145</v>
      </c>
      <c r="C31" s="9"/>
      <c r="D31" s="41">
        <f>D30/100</f>
        <v>500</v>
      </c>
      <c r="E31" s="11"/>
      <c r="F31" s="45"/>
      <c r="G31" s="38"/>
      <c r="H31" s="30"/>
      <c r="I31" s="30"/>
      <c r="J31" s="35"/>
    </row>
    <row r="32" spans="1:10" x14ac:dyDescent="0.25">
      <c r="A32" s="9"/>
      <c r="B32" s="9" t="s">
        <v>148</v>
      </c>
      <c r="C32" s="9"/>
      <c r="D32" s="41">
        <f>D31*4</f>
        <v>2000</v>
      </c>
      <c r="E32" s="11"/>
      <c r="F32" s="45"/>
      <c r="G32" s="38"/>
      <c r="H32" s="30"/>
      <c r="I32" s="30"/>
      <c r="J32" s="35"/>
    </row>
    <row r="33" spans="1:10" x14ac:dyDescent="0.25">
      <c r="A33" s="9"/>
      <c r="B33" s="9" t="s">
        <v>146</v>
      </c>
      <c r="C33" s="9"/>
      <c r="D33" s="41">
        <f>SUM(I2:I16)</f>
        <v>0</v>
      </c>
      <c r="E33" s="11"/>
      <c r="F33" s="45"/>
      <c r="G33" s="38"/>
      <c r="H33" s="30"/>
      <c r="I33" s="30"/>
      <c r="J33" s="35"/>
    </row>
    <row r="34" spans="1:10" x14ac:dyDescent="0.25">
      <c r="A34" s="9"/>
      <c r="B34" s="42" t="s">
        <v>147</v>
      </c>
      <c r="C34" s="9"/>
      <c r="D34" s="9">
        <f>D33/D30*100</f>
        <v>0</v>
      </c>
      <c r="E34" s="11"/>
      <c r="F34" s="45"/>
      <c r="G34" s="38"/>
      <c r="H34" s="30"/>
      <c r="I34" s="30"/>
      <c r="J34" s="35"/>
    </row>
    <row r="35" spans="1:10" x14ac:dyDescent="0.25">
      <c r="A35" s="9"/>
      <c r="E35" s="11"/>
      <c r="F35" s="45"/>
      <c r="G35" s="38"/>
      <c r="H35" s="30"/>
      <c r="I35" s="30"/>
      <c r="J35" s="35"/>
    </row>
    <row r="36" spans="1:10" x14ac:dyDescent="0.25">
      <c r="A36" s="9"/>
      <c r="B36" s="9"/>
      <c r="C36" s="9"/>
      <c r="D36" s="41"/>
      <c r="E36" s="11"/>
      <c r="F36" s="45"/>
      <c r="G36" s="38"/>
      <c r="H36" s="30"/>
      <c r="I36" s="30"/>
      <c r="J36" s="35"/>
    </row>
    <row r="37" spans="1:10" x14ac:dyDescent="0.25">
      <c r="A37" s="9"/>
      <c r="B37" s="9"/>
      <c r="C37" s="9"/>
      <c r="D37" s="41"/>
      <c r="E37" s="11"/>
      <c r="F37" s="45"/>
      <c r="G37" s="38"/>
      <c r="H37" s="30"/>
      <c r="I37" s="30"/>
      <c r="J37" s="35"/>
    </row>
    <row r="38" spans="1:10" x14ac:dyDescent="0.25">
      <c r="A38" s="9"/>
      <c r="B38" s="43"/>
      <c r="C38" s="9"/>
      <c r="D38" s="9"/>
      <c r="E38" s="11"/>
      <c r="F38" s="45"/>
      <c r="G38" s="38"/>
      <c r="H38" s="30"/>
      <c r="I38" s="30"/>
      <c r="J38" s="35"/>
    </row>
    <row r="39" spans="1:10" x14ac:dyDescent="0.25">
      <c r="A39" s="9"/>
      <c r="B39" s="43"/>
      <c r="C39" s="9"/>
      <c r="D39" s="9"/>
      <c r="E39" s="11"/>
      <c r="F39" s="45"/>
      <c r="G39" s="38"/>
      <c r="H39" s="30"/>
      <c r="I39" s="30"/>
      <c r="J39" s="35"/>
    </row>
    <row r="40" spans="1:10" x14ac:dyDescent="0.25">
      <c r="A40" s="9"/>
      <c r="B40" s="43"/>
      <c r="C40" s="9"/>
      <c r="D40" s="9"/>
      <c r="E40" s="11"/>
      <c r="F40" s="45"/>
      <c r="G40" s="38"/>
      <c r="H40" s="30"/>
      <c r="I40" s="30"/>
      <c r="J40" s="35"/>
    </row>
    <row r="41" spans="1:10" x14ac:dyDescent="0.25">
      <c r="A41" s="9"/>
      <c r="B41" s="9"/>
      <c r="C41" s="9"/>
      <c r="D41" s="9"/>
      <c r="E41" s="11"/>
      <c r="F41" s="45"/>
      <c r="G41" s="38"/>
      <c r="H41" s="30"/>
      <c r="I41" s="30"/>
      <c r="J41" s="35"/>
    </row>
    <row r="42" spans="1:10" x14ac:dyDescent="0.25">
      <c r="A42" s="9"/>
      <c r="B42" s="9"/>
      <c r="C42" s="9"/>
      <c r="D42" s="9"/>
      <c r="E42" s="11"/>
      <c r="F42" s="45"/>
      <c r="G42" s="38"/>
      <c r="H42" s="30"/>
      <c r="I42" s="30"/>
      <c r="J42" s="35"/>
    </row>
    <row r="43" spans="1:10" x14ac:dyDescent="0.25">
      <c r="A43" s="9"/>
      <c r="B43" s="9"/>
      <c r="C43" s="9"/>
      <c r="D43" s="9"/>
      <c r="E43" s="11"/>
      <c r="F43" s="45"/>
      <c r="G43" s="38"/>
      <c r="H43" s="30"/>
      <c r="I43" s="30"/>
      <c r="J43" s="35"/>
    </row>
  </sheetData>
  <conditionalFormatting sqref="F22:F43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H17 I2:I16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2" workbookViewId="0">
      <selection activeCell="U14" sqref="U14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3" width="2.5703125" style="15" customWidth="1"/>
    <col min="4" max="4" width="6" style="9" bestFit="1" customWidth="1"/>
    <col min="5" max="5" width="3.7109375" style="15" customWidth="1"/>
    <col min="6" max="6" width="6" style="9" bestFit="1" customWidth="1"/>
    <col min="7" max="7" width="3.28515625" style="15" customWidth="1"/>
    <col min="8" max="8" width="6" style="9" bestFit="1" customWidth="1"/>
    <col min="9" max="9" width="2.5703125" style="15" customWidth="1"/>
    <col min="10" max="10" width="1.7109375" style="11" customWidth="1"/>
    <col min="11" max="11" width="6" style="9" bestFit="1" customWidth="1"/>
    <col min="12" max="12" width="2" style="15" customWidth="1"/>
    <col min="13" max="13" width="2.7109375" style="11" customWidth="1"/>
    <col min="14" max="14" width="6" style="9" bestFit="1" customWidth="1"/>
    <col min="15" max="15" width="2.140625" style="15" customWidth="1"/>
    <col min="16" max="16" width="6" style="9" bestFit="1" customWidth="1"/>
    <col min="17" max="17" width="4" style="15" customWidth="1"/>
    <col min="18" max="18" width="6" style="9" bestFit="1" customWidth="1"/>
    <col min="19" max="19" width="9.7109375" style="9" customWidth="1"/>
    <col min="20" max="20" width="4.5703125" style="9" customWidth="1"/>
    <col min="21" max="21" width="5.7109375" style="9" customWidth="1"/>
    <col min="22" max="22" width="22.710937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44961</v>
      </c>
      <c r="B2" s="9" t="s">
        <v>69</v>
      </c>
      <c r="D2" s="9">
        <v>2.77</v>
      </c>
      <c r="F2" s="9">
        <v>3.13</v>
      </c>
      <c r="H2" s="9">
        <v>2.93</v>
      </c>
      <c r="K2" s="9">
        <v>2.61</v>
      </c>
      <c r="N2" s="11">
        <v>2.63</v>
      </c>
      <c r="P2" s="9">
        <v>1.54</v>
      </c>
      <c r="R2" s="9">
        <v>2.29</v>
      </c>
      <c r="S2" s="9" t="s">
        <v>23</v>
      </c>
      <c r="U2" s="9">
        <v>26</v>
      </c>
      <c r="V2" s="9" t="s">
        <v>35</v>
      </c>
      <c r="W2" s="9" t="s">
        <v>25</v>
      </c>
    </row>
    <row r="3" spans="1:24" x14ac:dyDescent="0.25">
      <c r="A3" s="7">
        <v>44961</v>
      </c>
      <c r="B3" s="9" t="s">
        <v>70</v>
      </c>
      <c r="D3" s="9">
        <v>2.2799999999999998</v>
      </c>
      <c r="F3" s="9">
        <v>2.66</v>
      </c>
      <c r="H3" s="9">
        <v>3.69</v>
      </c>
      <c r="K3" s="9">
        <v>2.4</v>
      </c>
      <c r="N3" s="11">
        <v>2.72</v>
      </c>
      <c r="P3" s="9">
        <v>1.41</v>
      </c>
      <c r="R3" s="9">
        <v>2.39</v>
      </c>
      <c r="S3" s="9" t="s">
        <v>29</v>
      </c>
      <c r="U3" s="9">
        <v>25</v>
      </c>
      <c r="V3" s="9" t="s">
        <v>43</v>
      </c>
      <c r="W3" s="9" t="s">
        <v>25</v>
      </c>
    </row>
    <row r="4" spans="1:24" x14ac:dyDescent="0.25">
      <c r="A4" s="7">
        <v>44961</v>
      </c>
      <c r="B4" s="9" t="s">
        <v>71</v>
      </c>
      <c r="D4" s="9">
        <v>1.53</v>
      </c>
      <c r="F4" s="9">
        <v>4.16</v>
      </c>
      <c r="H4" s="9">
        <v>6.39</v>
      </c>
      <c r="K4" s="9">
        <v>3.27</v>
      </c>
      <c r="N4" s="11">
        <v>2.0099999999999998</v>
      </c>
      <c r="P4" s="9">
        <v>1.84</v>
      </c>
      <c r="R4" s="9">
        <v>1.76</v>
      </c>
      <c r="S4" s="9" t="s">
        <v>23</v>
      </c>
      <c r="U4" s="9">
        <v>18</v>
      </c>
      <c r="V4" s="9" t="s">
        <v>45</v>
      </c>
      <c r="W4" s="9" t="s">
        <v>31</v>
      </c>
    </row>
    <row r="5" spans="1:24" x14ac:dyDescent="0.25">
      <c r="A5" s="7">
        <v>44969</v>
      </c>
      <c r="B5" s="9" t="s">
        <v>72</v>
      </c>
      <c r="D5" s="9">
        <v>3.71</v>
      </c>
      <c r="F5" s="9">
        <v>2.97</v>
      </c>
      <c r="H5" s="9">
        <v>2.09</v>
      </c>
      <c r="K5" s="9">
        <v>2.58</v>
      </c>
      <c r="N5" s="11">
        <v>2.38</v>
      </c>
      <c r="P5" s="9">
        <v>1.53</v>
      </c>
      <c r="R5" s="9">
        <v>2.11</v>
      </c>
      <c r="S5" s="9" t="s">
        <v>23</v>
      </c>
      <c r="U5" s="9">
        <v>18</v>
      </c>
      <c r="V5" s="9" t="s">
        <v>43</v>
      </c>
      <c r="W5" s="9" t="s">
        <v>30</v>
      </c>
    </row>
    <row r="6" spans="1:24" x14ac:dyDescent="0.25">
      <c r="A6" s="7">
        <v>44972</v>
      </c>
      <c r="B6" s="9" t="s">
        <v>73</v>
      </c>
      <c r="D6" s="9">
        <v>3.45</v>
      </c>
      <c r="F6" s="9">
        <v>3.28</v>
      </c>
      <c r="H6" s="9">
        <v>2.16</v>
      </c>
      <c r="K6" s="9">
        <v>404</v>
      </c>
      <c r="N6" s="11">
        <v>2.2200000000000002</v>
      </c>
      <c r="P6" s="9">
        <v>1.66</v>
      </c>
      <c r="R6" s="9">
        <v>1.96</v>
      </c>
      <c r="S6" s="9" t="s">
        <v>23</v>
      </c>
      <c r="U6" s="9">
        <v>22</v>
      </c>
      <c r="V6" s="9" t="s">
        <v>74</v>
      </c>
      <c r="W6" s="9" t="s">
        <v>26</v>
      </c>
    </row>
    <row r="7" spans="1:24" x14ac:dyDescent="0.25">
      <c r="A7" s="7">
        <v>44972</v>
      </c>
      <c r="B7" s="9" t="s">
        <v>75</v>
      </c>
      <c r="D7" s="9">
        <v>3.22</v>
      </c>
      <c r="F7" s="9">
        <v>2.67</v>
      </c>
      <c r="H7" s="9">
        <v>2.5</v>
      </c>
      <c r="K7" s="9">
        <v>2.5299999999999998</v>
      </c>
      <c r="N7" s="11">
        <v>2.33</v>
      </c>
      <c r="P7" s="9">
        <v>1.57</v>
      </c>
      <c r="R7" s="9">
        <v>2.0299999999999998</v>
      </c>
      <c r="S7" s="9" t="s">
        <v>23</v>
      </c>
      <c r="U7" s="9">
        <v>19</v>
      </c>
      <c r="V7" s="9" t="s">
        <v>43</v>
      </c>
      <c r="W7" s="9" t="s">
        <v>25</v>
      </c>
    </row>
    <row r="8" spans="1:24" x14ac:dyDescent="0.25">
      <c r="A8" s="7">
        <v>44978</v>
      </c>
      <c r="B8" s="9" t="s">
        <v>76</v>
      </c>
      <c r="D8" s="9">
        <v>606</v>
      </c>
      <c r="F8" s="9">
        <v>606</v>
      </c>
      <c r="H8" s="9">
        <v>606</v>
      </c>
      <c r="K8" s="9">
        <v>606</v>
      </c>
      <c r="N8" s="11">
        <v>606</v>
      </c>
      <c r="P8" s="9">
        <v>606</v>
      </c>
      <c r="R8" s="9">
        <v>606</v>
      </c>
      <c r="S8" s="9" t="s">
        <v>23</v>
      </c>
      <c r="U8" s="9">
        <v>24</v>
      </c>
      <c r="V8" s="9" t="s">
        <v>77</v>
      </c>
      <c r="W8" s="9">
        <v>606</v>
      </c>
    </row>
    <row r="9" spans="1:24" x14ac:dyDescent="0.25">
      <c r="A9" s="19">
        <v>44982</v>
      </c>
      <c r="B9" s="23" t="s">
        <v>78</v>
      </c>
      <c r="D9" s="9">
        <v>1.54</v>
      </c>
      <c r="F9" s="9">
        <v>3.96</v>
      </c>
      <c r="H9" s="9">
        <v>7.6</v>
      </c>
      <c r="K9" s="9">
        <v>3.27</v>
      </c>
      <c r="N9" s="11">
        <v>2.15</v>
      </c>
      <c r="P9" s="9">
        <v>1.76</v>
      </c>
      <c r="R9" s="9">
        <v>1.88</v>
      </c>
      <c r="S9" s="9" t="s">
        <v>29</v>
      </c>
      <c r="U9" s="9">
        <v>19</v>
      </c>
      <c r="V9" s="9" t="s">
        <v>34</v>
      </c>
      <c r="W9" s="9" t="s">
        <v>122</v>
      </c>
    </row>
    <row r="10" spans="1:24" x14ac:dyDescent="0.25">
      <c r="A10" s="7">
        <v>44983</v>
      </c>
      <c r="B10" s="9" t="s">
        <v>79</v>
      </c>
      <c r="D10" s="9">
        <v>1.75</v>
      </c>
      <c r="F10" s="9">
        <v>3.24</v>
      </c>
      <c r="H10" s="9">
        <v>4.88</v>
      </c>
      <c r="K10" s="9">
        <v>2.57</v>
      </c>
      <c r="N10" s="11">
        <v>2.37</v>
      </c>
      <c r="P10" s="9">
        <v>1.53</v>
      </c>
      <c r="R10" s="9">
        <v>2.1</v>
      </c>
      <c r="S10" s="9" t="s">
        <v>23</v>
      </c>
      <c r="U10" s="9">
        <v>26</v>
      </c>
      <c r="V10" s="9" t="s">
        <v>43</v>
      </c>
      <c r="W10" s="9" t="s">
        <v>123</v>
      </c>
    </row>
    <row r="11" spans="1:24" x14ac:dyDescent="0.25">
      <c r="A11" s="7">
        <v>44983</v>
      </c>
      <c r="B11" s="9" t="s">
        <v>80</v>
      </c>
      <c r="D11" s="9">
        <v>2.59</v>
      </c>
      <c r="F11" s="9">
        <v>2.59</v>
      </c>
      <c r="H11" s="9">
        <v>3.21</v>
      </c>
      <c r="K11" s="9">
        <v>2.37</v>
      </c>
      <c r="N11" s="11">
        <v>2.63</v>
      </c>
      <c r="P11" s="9">
        <v>1.44</v>
      </c>
      <c r="R11" s="9">
        <v>2.33</v>
      </c>
      <c r="S11" s="9" t="s">
        <v>23</v>
      </c>
      <c r="U11" s="9">
        <v>23</v>
      </c>
      <c r="V11" s="9" t="s">
        <v>81</v>
      </c>
      <c r="W11" s="9" t="s">
        <v>124</v>
      </c>
    </row>
    <row r="12" spans="1:24" x14ac:dyDescent="0.25">
      <c r="A12" s="7">
        <v>44983</v>
      </c>
      <c r="B12" s="9" t="s">
        <v>82</v>
      </c>
      <c r="D12" s="9">
        <v>2.5499999999999998</v>
      </c>
      <c r="F12" s="9">
        <v>2.91</v>
      </c>
      <c r="H12" s="9">
        <v>2.87</v>
      </c>
      <c r="K12" s="9">
        <v>2.4500000000000002</v>
      </c>
      <c r="N12" s="11">
        <v>2.5099999999999998</v>
      </c>
      <c r="P12" s="9">
        <v>1.48</v>
      </c>
      <c r="R12" s="9">
        <v>2.23</v>
      </c>
      <c r="S12" s="9" t="s">
        <v>29</v>
      </c>
      <c r="U12" s="9">
        <v>19</v>
      </c>
      <c r="V12" s="9" t="s">
        <v>43</v>
      </c>
      <c r="W12" s="9" t="s">
        <v>37</v>
      </c>
    </row>
    <row r="13" spans="1:24" x14ac:dyDescent="0.25">
      <c r="A13" s="7">
        <v>44985</v>
      </c>
      <c r="B13" s="9" t="s">
        <v>83</v>
      </c>
      <c r="D13" s="9">
        <v>404</v>
      </c>
      <c r="F13" s="9">
        <v>404</v>
      </c>
      <c r="H13" s="9">
        <v>404</v>
      </c>
      <c r="K13" s="9">
        <v>404</v>
      </c>
      <c r="N13" s="11">
        <v>404</v>
      </c>
      <c r="P13" s="9">
        <v>404</v>
      </c>
      <c r="R13" s="9">
        <v>404</v>
      </c>
      <c r="S13" s="9" t="s">
        <v>23</v>
      </c>
      <c r="U13" s="9">
        <v>15</v>
      </c>
      <c r="V13" s="9" t="s">
        <v>20</v>
      </c>
      <c r="W13" s="9">
        <v>404</v>
      </c>
    </row>
    <row r="14" spans="1:24" x14ac:dyDescent="0.25">
      <c r="A14" s="7">
        <v>44985</v>
      </c>
      <c r="B14" s="9" t="s">
        <v>84</v>
      </c>
      <c r="D14" s="9">
        <v>2.2799999999999998</v>
      </c>
      <c r="F14" s="9">
        <v>3.13</v>
      </c>
      <c r="H14" s="9">
        <v>3.71</v>
      </c>
      <c r="K14" s="9">
        <v>2.63</v>
      </c>
      <c r="N14" s="11">
        <v>2.63</v>
      </c>
      <c r="P14" s="9">
        <v>1.53</v>
      </c>
      <c r="R14" s="9">
        <v>2.2799999999999998</v>
      </c>
      <c r="S14" s="9" t="s">
        <v>23</v>
      </c>
      <c r="U14" s="9">
        <v>24</v>
      </c>
      <c r="V14" s="9" t="s">
        <v>85</v>
      </c>
      <c r="W14" s="9" t="s">
        <v>123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2" sqref="A2:J2"/>
    </sheetView>
  </sheetViews>
  <sheetFormatPr defaultRowHeight="15" x14ac:dyDescent="0.25"/>
  <cols>
    <col min="1" max="1" width="10.7109375" bestFit="1" customWidth="1"/>
    <col min="2" max="2" width="33.28515625" bestFit="1" customWidth="1"/>
    <col min="4" max="4" width="15.7109375" bestFit="1" customWidth="1"/>
    <col min="5" max="5" width="23.28515625" bestFit="1" customWidth="1"/>
    <col min="6" max="6" width="15.42578125" bestFit="1" customWidth="1"/>
    <col min="7" max="7" width="10.28515625" bestFit="1" customWidth="1"/>
    <col min="8" max="8" width="11" bestFit="1" customWidth="1"/>
    <col min="10" max="10" width="32.42578125" bestFit="1" customWidth="1"/>
  </cols>
  <sheetData>
    <row r="1" spans="1:10" ht="117" x14ac:dyDescent="0.25">
      <c r="A1" s="24" t="s">
        <v>0</v>
      </c>
      <c r="B1" s="24" t="s">
        <v>1</v>
      </c>
      <c r="C1" s="25" t="s">
        <v>129</v>
      </c>
      <c r="D1" s="24" t="s">
        <v>3</v>
      </c>
      <c r="E1" s="24" t="s">
        <v>130</v>
      </c>
      <c r="F1" s="24" t="s">
        <v>19</v>
      </c>
      <c r="G1" s="24" t="s">
        <v>132</v>
      </c>
      <c r="H1" s="24" t="s">
        <v>133</v>
      </c>
      <c r="I1" s="24" t="s">
        <v>21</v>
      </c>
    </row>
    <row r="2" spans="1:10" x14ac:dyDescent="0.25">
      <c r="A2" s="7">
        <v>44961</v>
      </c>
      <c r="B2" s="9" t="s">
        <v>69</v>
      </c>
      <c r="C2" s="27">
        <v>2.0099999999999998</v>
      </c>
      <c r="D2" s="46"/>
      <c r="E2" s="9" t="s">
        <v>23</v>
      </c>
      <c r="F2" s="9" t="s">
        <v>134</v>
      </c>
      <c r="G2" s="47">
        <v>0</v>
      </c>
      <c r="H2" s="47">
        <v>0</v>
      </c>
      <c r="I2" s="9" t="s">
        <v>25</v>
      </c>
      <c r="J2" s="9" t="s">
        <v>35</v>
      </c>
    </row>
    <row r="3" spans="1:10" x14ac:dyDescent="0.25">
      <c r="A3" s="7">
        <v>44961</v>
      </c>
      <c r="B3" s="9" t="s">
        <v>70</v>
      </c>
      <c r="C3" s="27">
        <v>2</v>
      </c>
      <c r="D3" s="46"/>
      <c r="E3" s="9" t="s">
        <v>29</v>
      </c>
      <c r="F3" s="9" t="s">
        <v>134</v>
      </c>
      <c r="G3" s="47">
        <v>0</v>
      </c>
      <c r="H3" s="47">
        <v>0</v>
      </c>
      <c r="I3" s="9" t="s">
        <v>25</v>
      </c>
      <c r="J3" s="23" t="s">
        <v>43</v>
      </c>
    </row>
    <row r="4" spans="1:10" x14ac:dyDescent="0.25">
      <c r="A4" s="7">
        <v>44961</v>
      </c>
      <c r="B4" s="9" t="s">
        <v>71</v>
      </c>
      <c r="C4" s="27">
        <v>2</v>
      </c>
      <c r="D4" s="46"/>
      <c r="E4" s="9" t="s">
        <v>23</v>
      </c>
      <c r="F4" s="9" t="s">
        <v>149</v>
      </c>
      <c r="G4" s="47">
        <v>0</v>
      </c>
      <c r="H4" s="47">
        <v>0</v>
      </c>
      <c r="I4" s="9" t="s">
        <v>31</v>
      </c>
      <c r="J4" s="23" t="s">
        <v>45</v>
      </c>
    </row>
    <row r="5" spans="1:10" x14ac:dyDescent="0.25">
      <c r="A5" s="7">
        <v>44972</v>
      </c>
      <c r="B5" s="9" t="s">
        <v>75</v>
      </c>
      <c r="C5" s="27">
        <v>2</v>
      </c>
      <c r="D5" s="46"/>
      <c r="E5" s="9" t="s">
        <v>23</v>
      </c>
      <c r="F5" s="29" t="s">
        <v>134</v>
      </c>
      <c r="G5" s="47">
        <v>0</v>
      </c>
      <c r="H5" s="47">
        <v>0</v>
      </c>
      <c r="I5" s="11" t="s">
        <v>25</v>
      </c>
      <c r="J5" s="23" t="s">
        <v>43</v>
      </c>
    </row>
    <row r="6" spans="1:10" x14ac:dyDescent="0.25">
      <c r="A6" s="7">
        <v>44983</v>
      </c>
      <c r="B6" s="9" t="s">
        <v>80</v>
      </c>
      <c r="C6" s="27">
        <v>2</v>
      </c>
      <c r="D6" s="46"/>
      <c r="E6" s="9" t="s">
        <v>23</v>
      </c>
      <c r="F6" s="9" t="s">
        <v>134</v>
      </c>
      <c r="G6" s="47">
        <v>0</v>
      </c>
      <c r="H6" s="47">
        <v>0</v>
      </c>
      <c r="I6" s="9" t="s">
        <v>124</v>
      </c>
      <c r="J6" s="23" t="s">
        <v>81</v>
      </c>
    </row>
    <row r="7" spans="1:10" x14ac:dyDescent="0.25">
      <c r="A7" s="7">
        <v>44983</v>
      </c>
      <c r="B7" s="9" t="s">
        <v>82</v>
      </c>
      <c r="C7" s="33">
        <v>2</v>
      </c>
      <c r="D7" s="46"/>
      <c r="E7" s="9" t="s">
        <v>29</v>
      </c>
      <c r="F7" s="9" t="s">
        <v>134</v>
      </c>
      <c r="G7" s="47">
        <v>0</v>
      </c>
      <c r="H7" s="47">
        <v>0</v>
      </c>
      <c r="I7" s="9" t="s">
        <v>37</v>
      </c>
      <c r="J7" s="23" t="s">
        <v>43</v>
      </c>
    </row>
    <row r="8" spans="1:10" x14ac:dyDescent="0.25">
      <c r="A8" s="7">
        <v>44985</v>
      </c>
      <c r="B8" s="9" t="s">
        <v>84</v>
      </c>
      <c r="C8" s="33">
        <v>2</v>
      </c>
      <c r="D8" s="46"/>
      <c r="E8" s="9" t="s">
        <v>23</v>
      </c>
      <c r="F8" s="29" t="s">
        <v>134</v>
      </c>
      <c r="G8" s="47">
        <v>0</v>
      </c>
      <c r="H8" s="47">
        <v>0</v>
      </c>
      <c r="I8" s="9" t="s">
        <v>123</v>
      </c>
      <c r="J8" s="23" t="s">
        <v>85</v>
      </c>
    </row>
    <row r="9" spans="1:10" x14ac:dyDescent="0.25">
      <c r="A9" s="7"/>
      <c r="B9" s="8"/>
      <c r="C9" s="33"/>
      <c r="D9" s="46"/>
      <c r="E9" s="11"/>
      <c r="F9" s="29"/>
      <c r="G9" s="31"/>
      <c r="H9" s="31"/>
      <c r="I9" s="30"/>
      <c r="J9" s="8"/>
    </row>
    <row r="10" spans="1:10" x14ac:dyDescent="0.25">
      <c r="A10" s="7"/>
      <c r="B10" s="8"/>
      <c r="C10" s="33"/>
      <c r="D10" s="46"/>
      <c r="E10" s="11"/>
      <c r="F10" s="29"/>
      <c r="G10" s="31"/>
      <c r="H10" s="31"/>
      <c r="I10" s="11"/>
      <c r="J10" s="8"/>
    </row>
    <row r="11" spans="1:10" x14ac:dyDescent="0.25">
      <c r="A11" s="7"/>
      <c r="B11" s="8"/>
      <c r="C11" s="33"/>
      <c r="D11" s="46"/>
      <c r="E11" s="11"/>
      <c r="F11" s="29"/>
      <c r="G11" s="31"/>
      <c r="H11" s="31"/>
      <c r="I11" s="11"/>
      <c r="J11" s="8"/>
    </row>
    <row r="12" spans="1:10" x14ac:dyDescent="0.25">
      <c r="A12" s="7"/>
      <c r="B12" s="8"/>
      <c r="C12" s="33"/>
      <c r="D12" s="46"/>
      <c r="E12" s="11"/>
      <c r="F12" s="29"/>
      <c r="G12" s="31"/>
      <c r="H12" s="31"/>
      <c r="I12" s="11"/>
      <c r="J12" s="8"/>
    </row>
    <row r="13" spans="1:10" x14ac:dyDescent="0.25">
      <c r="A13" s="7"/>
      <c r="B13" s="8"/>
      <c r="C13" s="33"/>
      <c r="D13" s="46"/>
      <c r="E13" s="11"/>
      <c r="F13" s="29"/>
      <c r="G13" s="31"/>
      <c r="H13" s="31"/>
      <c r="I13" s="30"/>
      <c r="J13" s="8"/>
    </row>
    <row r="14" spans="1:10" x14ac:dyDescent="0.25">
      <c r="A14" s="7"/>
      <c r="B14" s="8"/>
      <c r="C14" s="33"/>
      <c r="D14" s="46"/>
      <c r="E14" s="11"/>
      <c r="F14" s="29"/>
      <c r="G14" s="31"/>
      <c r="H14" s="31"/>
      <c r="I14" s="30"/>
    </row>
    <row r="15" spans="1:10" x14ac:dyDescent="0.25">
      <c r="A15" s="7"/>
      <c r="B15" s="8"/>
      <c r="C15" s="33"/>
      <c r="D15" s="28"/>
      <c r="E15" s="9"/>
      <c r="F15" s="29"/>
      <c r="G15" s="31"/>
      <c r="H15" s="31"/>
      <c r="I15" s="30"/>
    </row>
    <row r="16" spans="1:10" x14ac:dyDescent="0.25">
      <c r="A16" s="32"/>
      <c r="B16" s="8"/>
      <c r="C16" s="33"/>
      <c r="D16" s="28"/>
      <c r="E16" s="9"/>
      <c r="F16" s="29"/>
      <c r="G16" s="31"/>
      <c r="H16" s="31"/>
      <c r="I16" s="30"/>
    </row>
    <row r="17" spans="1:9" x14ac:dyDescent="0.25">
      <c r="A17" s="32"/>
      <c r="B17" s="8"/>
      <c r="C17" s="33"/>
      <c r="D17" s="28"/>
      <c r="E17" s="9"/>
      <c r="F17" s="29"/>
      <c r="G17" s="31"/>
      <c r="H17" s="30"/>
      <c r="I17" s="35"/>
    </row>
    <row r="18" spans="1:9" x14ac:dyDescent="0.25">
      <c r="A18" s="32"/>
      <c r="B18" s="34"/>
      <c r="C18" s="33"/>
      <c r="D18" s="9"/>
      <c r="E18" s="9"/>
      <c r="F18" s="30"/>
      <c r="G18" s="30"/>
      <c r="H18" s="30"/>
      <c r="I18" s="35"/>
    </row>
    <row r="19" spans="1:9" x14ac:dyDescent="0.25">
      <c r="A19" s="32"/>
      <c r="B19" s="36"/>
      <c r="C19" s="33"/>
      <c r="D19" s="9"/>
      <c r="E19" s="11"/>
      <c r="F19" s="44"/>
      <c r="G19" s="30"/>
      <c r="H19" s="30"/>
      <c r="I19" s="35"/>
    </row>
    <row r="20" spans="1:9" x14ac:dyDescent="0.25">
      <c r="A20" s="9"/>
      <c r="B20" s="9"/>
      <c r="C20" s="9"/>
      <c r="D20" s="9">
        <f>COUNT(C:C)</f>
        <v>7</v>
      </c>
      <c r="E20" s="11"/>
      <c r="F20" s="44"/>
      <c r="G20" s="30"/>
      <c r="H20" s="30"/>
      <c r="I20" s="35"/>
    </row>
    <row r="21" spans="1:9" x14ac:dyDescent="0.25">
      <c r="A21" s="9"/>
      <c r="B21" s="9"/>
      <c r="D21" s="9">
        <v>3</v>
      </c>
      <c r="E21" s="11"/>
      <c r="F21" s="44"/>
      <c r="G21" s="30"/>
      <c r="H21" s="30"/>
      <c r="I21" s="35"/>
    </row>
    <row r="22" spans="1:9" x14ac:dyDescent="0.25">
      <c r="A22" s="9"/>
      <c r="B22" s="9" t="s">
        <v>135</v>
      </c>
      <c r="C22" s="9"/>
      <c r="D22" s="37">
        <v>5</v>
      </c>
      <c r="E22" s="11"/>
      <c r="F22" s="45"/>
      <c r="G22" s="30"/>
      <c r="H22" s="30"/>
      <c r="I22" s="35"/>
    </row>
    <row r="23" spans="1:9" x14ac:dyDescent="0.25">
      <c r="A23" s="9"/>
      <c r="B23" s="9" t="s">
        <v>136</v>
      </c>
      <c r="C23" s="9"/>
      <c r="D23" s="39">
        <f>D20-D22</f>
        <v>2</v>
      </c>
      <c r="E23" s="11"/>
      <c r="F23" s="45"/>
      <c r="G23" s="30"/>
      <c r="H23" s="30"/>
      <c r="I23" s="35"/>
    </row>
    <row r="24" spans="1:9" x14ac:dyDescent="0.25">
      <c r="A24" s="9"/>
      <c r="B24" s="9" t="s">
        <v>137</v>
      </c>
      <c r="C24" s="9"/>
      <c r="D24" s="9">
        <f>D23/D20*100</f>
        <v>28.571428571428569</v>
      </c>
      <c r="E24" s="11"/>
      <c r="F24" s="45"/>
      <c r="G24" s="30"/>
      <c r="H24" s="30"/>
      <c r="I24" s="35"/>
    </row>
    <row r="25" spans="1:9" x14ac:dyDescent="0.25">
      <c r="A25" s="9"/>
      <c r="B25" s="9" t="s">
        <v>138</v>
      </c>
      <c r="C25" s="9"/>
      <c r="D25" s="9">
        <f>1/D26*100</f>
        <v>49.964311206281231</v>
      </c>
      <c r="E25" s="11"/>
      <c r="F25" s="45"/>
      <c r="G25" s="30"/>
      <c r="H25" s="30"/>
      <c r="I25" s="35"/>
    </row>
    <row r="26" spans="1:9" x14ac:dyDescent="0.25">
      <c r="A26" s="9"/>
      <c r="B26" s="9" t="s">
        <v>139</v>
      </c>
      <c r="C26" s="9"/>
      <c r="D26" s="9">
        <f>SUM(C2:C16)/D20</f>
        <v>2.0014285714285713</v>
      </c>
      <c r="E26" s="11"/>
      <c r="F26" s="45"/>
      <c r="G26" s="30"/>
      <c r="H26" s="30"/>
      <c r="I26" s="35"/>
    </row>
    <row r="27" spans="1:9" x14ac:dyDescent="0.25">
      <c r="A27" s="9"/>
      <c r="B27" s="9" t="s">
        <v>140</v>
      </c>
      <c r="C27" s="9"/>
      <c r="D27" s="39">
        <f>D24-D25</f>
        <v>-21.392882634852661</v>
      </c>
      <c r="E27" s="11"/>
      <c r="F27" s="45"/>
      <c r="G27" s="30"/>
      <c r="H27" s="30"/>
      <c r="I27" s="35"/>
    </row>
    <row r="28" spans="1:9" x14ac:dyDescent="0.25">
      <c r="A28" s="9"/>
      <c r="B28" s="9" t="s">
        <v>141</v>
      </c>
      <c r="C28" s="9"/>
      <c r="D28" s="39">
        <f>D36/1</f>
        <v>0</v>
      </c>
      <c r="E28" s="11"/>
      <c r="F28" s="45"/>
      <c r="G28" s="30"/>
      <c r="H28" s="30"/>
      <c r="I28" s="35"/>
    </row>
    <row r="29" spans="1:9" x14ac:dyDescent="0.25">
      <c r="A29" s="9"/>
      <c r="B29" s="9" t="s">
        <v>142</v>
      </c>
      <c r="C29" s="9"/>
      <c r="D29" s="39"/>
      <c r="E29" s="11"/>
      <c r="F29" s="45"/>
      <c r="G29" s="30"/>
      <c r="H29" s="30"/>
      <c r="I29" s="35"/>
    </row>
    <row r="30" spans="1:9" x14ac:dyDescent="0.25">
      <c r="A30" s="9"/>
      <c r="B30" s="9" t="s">
        <v>143</v>
      </c>
      <c r="C30" s="9"/>
      <c r="E30" s="11"/>
      <c r="F30" s="45"/>
      <c r="G30" s="30"/>
      <c r="H30" s="30"/>
      <c r="I30" s="35"/>
    </row>
    <row r="31" spans="1:9" x14ac:dyDescent="0.25">
      <c r="A31" s="9"/>
      <c r="B31" s="9"/>
      <c r="C31" s="9"/>
      <c r="E31" s="11"/>
      <c r="F31" s="45"/>
      <c r="G31" s="30"/>
      <c r="H31" s="30"/>
      <c r="I31" s="35"/>
    </row>
    <row r="32" spans="1:9" ht="18.75" x14ac:dyDescent="0.3">
      <c r="A32" s="9"/>
      <c r="B32" s="9" t="s">
        <v>144</v>
      </c>
      <c r="C32" s="9"/>
      <c r="D32" s="40">
        <v>50000</v>
      </c>
      <c r="E32" s="11"/>
      <c r="F32" s="45"/>
      <c r="G32" s="30"/>
      <c r="H32" s="30"/>
      <c r="I32" s="35"/>
    </row>
    <row r="33" spans="1:9" x14ac:dyDescent="0.25">
      <c r="A33" s="9"/>
      <c r="B33" s="9" t="s">
        <v>145</v>
      </c>
      <c r="C33" s="9"/>
      <c r="D33" s="41">
        <f>D32/100</f>
        <v>500</v>
      </c>
      <c r="E33" s="11"/>
      <c r="F33" s="45"/>
      <c r="G33" s="30"/>
      <c r="H33" s="30"/>
      <c r="I33" s="35"/>
    </row>
    <row r="34" spans="1:9" x14ac:dyDescent="0.25">
      <c r="A34" s="9"/>
      <c r="B34" s="9" t="s">
        <v>148</v>
      </c>
      <c r="C34" s="9"/>
      <c r="D34" s="41">
        <f>D33*4</f>
        <v>2000</v>
      </c>
      <c r="E34" s="11"/>
      <c r="F34" s="45"/>
      <c r="G34" s="30"/>
      <c r="H34" s="30"/>
      <c r="I34" s="35"/>
    </row>
    <row r="35" spans="1:9" x14ac:dyDescent="0.25">
      <c r="A35" s="9"/>
      <c r="B35" s="9" t="s">
        <v>146</v>
      </c>
      <c r="D35" s="41">
        <f>SUM(H2:H16)</f>
        <v>0</v>
      </c>
      <c r="E35" s="11"/>
      <c r="F35" s="45"/>
      <c r="G35" s="30"/>
      <c r="H35" s="30"/>
      <c r="I35" s="35"/>
    </row>
    <row r="36" spans="1:9" x14ac:dyDescent="0.25">
      <c r="A36" s="9"/>
      <c r="B36" s="42" t="s">
        <v>147</v>
      </c>
      <c r="C36" s="9"/>
      <c r="D36" s="9">
        <f>D35/D32*100</f>
        <v>0</v>
      </c>
      <c r="E36" s="11"/>
      <c r="F36" s="45"/>
      <c r="G36" s="30"/>
      <c r="H36" s="30"/>
      <c r="I36" s="35"/>
    </row>
    <row r="37" spans="1:9" x14ac:dyDescent="0.25">
      <c r="A37" s="9"/>
      <c r="C37" s="9"/>
      <c r="D37" s="41"/>
      <c r="E37" s="11"/>
      <c r="F37" s="45"/>
      <c r="G37" s="30"/>
      <c r="H37" s="30"/>
      <c r="I37" s="35"/>
    </row>
    <row r="38" spans="1:9" x14ac:dyDescent="0.25">
      <c r="A38" s="9"/>
      <c r="B38" s="9"/>
      <c r="C38" s="9"/>
      <c r="D38" s="9"/>
      <c r="E38" s="11"/>
      <c r="F38" s="45"/>
      <c r="G38" s="30"/>
      <c r="H38" s="30"/>
      <c r="I38" s="35"/>
    </row>
    <row r="39" spans="1:9" x14ac:dyDescent="0.25">
      <c r="A39" s="9"/>
      <c r="B39" s="9"/>
      <c r="C39" s="9"/>
      <c r="D39" s="9"/>
      <c r="E39" s="11"/>
      <c r="F39" s="45"/>
      <c r="G39" s="30"/>
      <c r="H39" s="30"/>
      <c r="I39" s="35"/>
    </row>
    <row r="40" spans="1:9" x14ac:dyDescent="0.25">
      <c r="A40" s="9"/>
      <c r="B40" s="43"/>
      <c r="C40" s="9"/>
      <c r="D40" s="9"/>
      <c r="E40" s="11"/>
      <c r="F40" s="45"/>
      <c r="G40" s="30"/>
      <c r="H40" s="30"/>
      <c r="I40" s="35"/>
    </row>
    <row r="41" spans="1:9" x14ac:dyDescent="0.25">
      <c r="A41" s="9"/>
      <c r="B41" s="43"/>
      <c r="C41" s="9"/>
      <c r="D41" s="9"/>
      <c r="E41" s="11"/>
      <c r="F41" s="45"/>
      <c r="G41" s="30"/>
      <c r="H41" s="30"/>
      <c r="I41" s="35"/>
    </row>
    <row r="42" spans="1:9" x14ac:dyDescent="0.25">
      <c r="A42" s="9"/>
      <c r="B42" s="43"/>
      <c r="C42" s="9"/>
      <c r="D42" s="9"/>
      <c r="E42" s="11"/>
      <c r="F42" s="45"/>
      <c r="G42" s="30"/>
      <c r="H42" s="30"/>
      <c r="I42" s="35"/>
    </row>
    <row r="43" spans="1:9" x14ac:dyDescent="0.25">
      <c r="A43" s="9"/>
      <c r="B43" s="9"/>
      <c r="C43" s="9"/>
      <c r="D43" s="9"/>
      <c r="E43" s="11"/>
      <c r="F43" s="45"/>
      <c r="G43" s="30"/>
      <c r="H43" s="30"/>
      <c r="I43" s="35"/>
    </row>
    <row r="44" spans="1:9" x14ac:dyDescent="0.25">
      <c r="A44" s="9"/>
      <c r="B44" s="9"/>
    </row>
    <row r="45" spans="1:9" x14ac:dyDescent="0.25">
      <c r="A45" s="9"/>
      <c r="B45" s="9"/>
    </row>
  </sheetData>
  <conditionalFormatting sqref="F22:F43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7 H9:H1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B20" zoomScaleNormal="100" workbookViewId="0">
      <selection activeCell="W31" sqref="W31"/>
    </sheetView>
  </sheetViews>
  <sheetFormatPr defaultRowHeight="15" x14ac:dyDescent="0.25"/>
  <cols>
    <col min="1" max="1" width="10.7109375" bestFit="1" customWidth="1"/>
    <col min="2" max="2" width="39.28515625" customWidth="1"/>
    <col min="3" max="3" width="2.28515625" style="16" customWidth="1"/>
    <col min="4" max="4" width="5" bestFit="1" customWidth="1"/>
    <col min="5" max="5" width="2.140625" style="16" customWidth="1"/>
    <col min="6" max="6" width="5" bestFit="1" customWidth="1"/>
    <col min="7" max="7" width="2.5703125" style="16" customWidth="1"/>
    <col min="8" max="8" width="5" bestFit="1" customWidth="1"/>
    <col min="9" max="9" width="2.28515625" style="16" customWidth="1"/>
    <col min="10" max="10" width="1.5703125" customWidth="1"/>
    <col min="11" max="11" width="5" bestFit="1" customWidth="1"/>
    <col min="12" max="12" width="2.85546875" style="16" customWidth="1"/>
    <col min="13" max="13" width="1.85546875" customWidth="1"/>
    <col min="14" max="14" width="5" bestFit="1" customWidth="1"/>
    <col min="15" max="15" width="2.5703125" style="16" customWidth="1"/>
    <col min="16" max="16" width="5" bestFit="1" customWidth="1"/>
    <col min="17" max="17" width="2.42578125" style="16" customWidth="1"/>
    <col min="18" max="18" width="5" bestFit="1" customWidth="1"/>
    <col min="19" max="19" width="10.140625" customWidth="1"/>
    <col min="20" max="20" width="5.140625" customWidth="1"/>
    <col min="22" max="22" width="26.5703125" style="9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27</v>
      </c>
      <c r="K1" s="5" t="s">
        <v>12</v>
      </c>
      <c r="L1" s="5" t="s">
        <v>13</v>
      </c>
      <c r="M1" s="10" t="s">
        <v>28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20">
        <v>44986</v>
      </c>
      <c r="B2" s="21" t="s">
        <v>86</v>
      </c>
      <c r="C2" s="15"/>
      <c r="D2" s="11">
        <v>606</v>
      </c>
      <c r="E2" s="15"/>
      <c r="F2" s="11">
        <v>606</v>
      </c>
      <c r="G2" s="15"/>
      <c r="H2" s="11">
        <v>606</v>
      </c>
      <c r="I2" s="15"/>
      <c r="J2" s="22"/>
      <c r="K2" s="11">
        <v>606</v>
      </c>
      <c r="L2" s="15"/>
      <c r="M2" s="22"/>
      <c r="N2" s="11">
        <v>606</v>
      </c>
      <c r="O2" s="15"/>
      <c r="P2" s="11">
        <v>606</v>
      </c>
      <c r="Q2" s="15"/>
      <c r="R2" s="11"/>
      <c r="S2" s="11" t="s">
        <v>23</v>
      </c>
      <c r="T2" s="11"/>
      <c r="U2" s="11">
        <v>26</v>
      </c>
      <c r="V2" s="21" t="s">
        <v>77</v>
      </c>
      <c r="W2" s="11">
        <v>606</v>
      </c>
      <c r="X2" s="11"/>
    </row>
    <row r="3" spans="1:24" x14ac:dyDescent="0.25">
      <c r="A3" s="20">
        <v>44989</v>
      </c>
      <c r="B3" s="21" t="s">
        <v>87</v>
      </c>
      <c r="C3" s="15"/>
      <c r="D3" s="11">
        <v>2.2799999999999998</v>
      </c>
      <c r="E3" s="15"/>
      <c r="F3" s="11">
        <v>3.59</v>
      </c>
      <c r="G3" s="15"/>
      <c r="H3" s="11">
        <v>3.16</v>
      </c>
      <c r="I3" s="15"/>
      <c r="J3" s="22"/>
      <c r="K3" s="11">
        <v>3.48</v>
      </c>
      <c r="L3" s="15"/>
      <c r="M3" s="22"/>
      <c r="N3" s="11">
        <v>2</v>
      </c>
      <c r="O3" s="15"/>
      <c r="P3" s="11">
        <v>1.87</v>
      </c>
      <c r="Q3" s="15"/>
      <c r="R3" s="11"/>
      <c r="S3" s="11" t="s">
        <v>23</v>
      </c>
      <c r="T3" s="11"/>
      <c r="U3" s="11">
        <v>23</v>
      </c>
      <c r="V3" s="21" t="s">
        <v>38</v>
      </c>
      <c r="W3" s="11" t="s">
        <v>37</v>
      </c>
      <c r="X3" s="11"/>
    </row>
    <row r="4" spans="1:24" x14ac:dyDescent="0.25">
      <c r="A4" s="20">
        <v>44990</v>
      </c>
      <c r="B4" s="21" t="s">
        <v>88</v>
      </c>
      <c r="C4" s="15"/>
      <c r="D4" s="11">
        <v>3.35</v>
      </c>
      <c r="E4" s="15"/>
      <c r="F4" s="11">
        <v>2.83</v>
      </c>
      <c r="G4" s="15"/>
      <c r="H4" s="11">
        <v>2.5499999999999998</v>
      </c>
      <c r="I4" s="15"/>
      <c r="J4" s="22"/>
      <c r="K4" s="11">
        <v>2.52</v>
      </c>
      <c r="L4" s="15"/>
      <c r="M4" s="22"/>
      <c r="N4" s="11">
        <v>2.65</v>
      </c>
      <c r="O4" s="15"/>
      <c r="P4" s="11">
        <v>1.49</v>
      </c>
      <c r="Q4" s="15"/>
      <c r="R4" s="11"/>
      <c r="S4" s="11" t="s">
        <v>23</v>
      </c>
      <c r="T4" s="11"/>
      <c r="U4" s="21">
        <v>24</v>
      </c>
      <c r="V4" s="21" t="s">
        <v>39</v>
      </c>
      <c r="W4" s="11" t="s">
        <v>125</v>
      </c>
      <c r="X4" s="11"/>
    </row>
    <row r="5" spans="1:24" x14ac:dyDescent="0.25">
      <c r="A5" s="20">
        <v>44990</v>
      </c>
      <c r="B5" s="21" t="s">
        <v>89</v>
      </c>
      <c r="C5" s="15"/>
      <c r="D5" s="11">
        <v>1.84</v>
      </c>
      <c r="E5" s="15"/>
      <c r="F5" s="11">
        <v>3.09</v>
      </c>
      <c r="G5" s="15"/>
      <c r="H5" s="11">
        <v>4.57</v>
      </c>
      <c r="I5" s="15"/>
      <c r="J5" s="22"/>
      <c r="K5" s="11">
        <v>2.63</v>
      </c>
      <c r="L5" s="15"/>
      <c r="M5" s="22"/>
      <c r="N5" s="11">
        <v>2.57</v>
      </c>
      <c r="O5" s="15"/>
      <c r="P5" s="11">
        <v>1.53</v>
      </c>
      <c r="Q5" s="15"/>
      <c r="R5" s="11"/>
      <c r="S5" s="11" t="s">
        <v>23</v>
      </c>
      <c r="T5" s="11"/>
      <c r="U5" s="11">
        <v>16</v>
      </c>
      <c r="V5" s="9" t="s">
        <v>43</v>
      </c>
      <c r="W5" s="11" t="s">
        <v>126</v>
      </c>
      <c r="X5" s="11"/>
    </row>
    <row r="6" spans="1:24" x14ac:dyDescent="0.25">
      <c r="A6" s="20">
        <v>44990</v>
      </c>
      <c r="B6" s="21" t="s">
        <v>90</v>
      </c>
      <c r="C6" s="15"/>
      <c r="D6" s="11">
        <v>3.09</v>
      </c>
      <c r="E6" s="15"/>
      <c r="F6" s="11">
        <v>2.66</v>
      </c>
      <c r="G6" s="15"/>
      <c r="H6" s="11">
        <v>2.5099999999999998</v>
      </c>
      <c r="I6" s="15"/>
      <c r="J6" s="22"/>
      <c r="K6" s="11">
        <v>2.4500000000000002</v>
      </c>
      <c r="L6" s="15"/>
      <c r="M6" s="22"/>
      <c r="N6" s="11">
        <v>2.11</v>
      </c>
      <c r="O6" s="15"/>
      <c r="P6" s="11">
        <v>1.67</v>
      </c>
      <c r="Q6" s="15"/>
      <c r="R6" s="11"/>
      <c r="S6" s="11" t="s">
        <v>23</v>
      </c>
      <c r="T6" s="11"/>
      <c r="U6" s="11">
        <v>25</v>
      </c>
      <c r="V6" s="21" t="s">
        <v>43</v>
      </c>
      <c r="W6" s="11" t="s">
        <v>25</v>
      </c>
      <c r="X6" s="11"/>
    </row>
    <row r="7" spans="1:24" x14ac:dyDescent="0.25">
      <c r="A7" s="20">
        <v>44990</v>
      </c>
      <c r="B7" s="21" t="s">
        <v>91</v>
      </c>
      <c r="C7" s="15"/>
      <c r="D7" s="11">
        <v>2.39</v>
      </c>
      <c r="E7" s="15"/>
      <c r="F7" s="11">
        <v>2.93</v>
      </c>
      <c r="G7" s="15"/>
      <c r="H7" s="11">
        <v>3.08</v>
      </c>
      <c r="I7" s="15"/>
      <c r="J7" s="20"/>
      <c r="K7" s="11">
        <v>2.66</v>
      </c>
      <c r="L7" s="15"/>
      <c r="M7" s="20"/>
      <c r="N7" s="11">
        <v>2.2999999999999998</v>
      </c>
      <c r="O7" s="15"/>
      <c r="P7" s="11">
        <v>1.58</v>
      </c>
      <c r="Q7" s="15"/>
      <c r="R7" s="11"/>
      <c r="S7" s="11" t="s">
        <v>23</v>
      </c>
      <c r="T7" s="12"/>
      <c r="U7" s="11">
        <v>16</v>
      </c>
      <c r="V7" s="21" t="s">
        <v>81</v>
      </c>
      <c r="W7" s="11" t="s">
        <v>124</v>
      </c>
      <c r="X7" s="11"/>
    </row>
    <row r="8" spans="1:24" x14ac:dyDescent="0.25">
      <c r="A8" s="20">
        <v>44990</v>
      </c>
      <c r="B8" s="21" t="s">
        <v>92</v>
      </c>
      <c r="C8" s="15"/>
      <c r="D8" s="11">
        <v>3.14</v>
      </c>
      <c r="E8" s="15"/>
      <c r="F8" s="11">
        <v>2.83</v>
      </c>
      <c r="G8" s="15"/>
      <c r="H8" s="11">
        <v>2.81</v>
      </c>
      <c r="I8" s="15"/>
      <c r="J8" s="20"/>
      <c r="K8" s="11">
        <v>2.42</v>
      </c>
      <c r="L8" s="15"/>
      <c r="M8" s="20"/>
      <c r="N8" s="11">
        <v>2.88</v>
      </c>
      <c r="O8" s="15"/>
      <c r="P8" s="11">
        <v>1.45</v>
      </c>
      <c r="Q8" s="15"/>
      <c r="R8" s="11"/>
      <c r="S8" s="11" t="s">
        <v>23</v>
      </c>
      <c r="T8" s="12"/>
      <c r="U8" s="11">
        <v>20</v>
      </c>
      <c r="V8" s="21" t="s">
        <v>24</v>
      </c>
      <c r="W8" s="11" t="s">
        <v>36</v>
      </c>
      <c r="X8" s="11"/>
    </row>
    <row r="9" spans="1:24" x14ac:dyDescent="0.25">
      <c r="A9" s="20">
        <v>44990</v>
      </c>
      <c r="B9" s="21" t="s">
        <v>93</v>
      </c>
      <c r="C9" s="15"/>
      <c r="D9" s="11">
        <v>2.4300000000000002</v>
      </c>
      <c r="E9" s="15"/>
      <c r="F9" s="11">
        <v>3.12</v>
      </c>
      <c r="G9" s="15"/>
      <c r="H9" s="11">
        <v>3.39</v>
      </c>
      <c r="I9" s="15"/>
      <c r="J9" s="20"/>
      <c r="K9" s="11">
        <v>3.08</v>
      </c>
      <c r="L9" s="15"/>
      <c r="M9" s="20"/>
      <c r="N9" s="11">
        <v>2.2799999999999998</v>
      </c>
      <c r="O9" s="15"/>
      <c r="P9" s="11">
        <v>1.68</v>
      </c>
      <c r="Q9" s="15"/>
      <c r="R9" s="11"/>
      <c r="S9" s="11" t="s">
        <v>23</v>
      </c>
      <c r="T9" s="12"/>
      <c r="U9" s="11">
        <v>17</v>
      </c>
      <c r="V9" s="21" t="s">
        <v>24</v>
      </c>
      <c r="W9" s="11" t="s">
        <v>123</v>
      </c>
      <c r="X9" s="11"/>
    </row>
    <row r="10" spans="1:24" x14ac:dyDescent="0.25">
      <c r="A10" s="20">
        <v>44990</v>
      </c>
      <c r="B10" s="21" t="s">
        <v>94</v>
      </c>
      <c r="C10" s="15"/>
      <c r="D10" s="11">
        <v>2.12</v>
      </c>
      <c r="E10" s="15"/>
      <c r="F10" s="11">
        <v>2.93</v>
      </c>
      <c r="G10" s="15"/>
      <c r="H10" s="11">
        <v>4.3099999999999996</v>
      </c>
      <c r="I10" s="15"/>
      <c r="J10" s="20"/>
      <c r="K10" s="11">
        <v>2.68</v>
      </c>
      <c r="L10" s="15"/>
      <c r="M10" s="20"/>
      <c r="N10" s="11">
        <v>2.4700000000000002</v>
      </c>
      <c r="O10" s="15"/>
      <c r="P10" s="11">
        <v>2.15</v>
      </c>
      <c r="Q10" s="15"/>
      <c r="R10" s="11"/>
      <c r="S10" s="11" t="s">
        <v>29</v>
      </c>
      <c r="T10" s="12"/>
      <c r="U10" s="11">
        <v>25</v>
      </c>
      <c r="V10" s="21" t="s">
        <v>39</v>
      </c>
      <c r="W10" s="11" t="s">
        <v>30</v>
      </c>
      <c r="X10" s="11"/>
    </row>
    <row r="11" spans="1:24" x14ac:dyDescent="0.25">
      <c r="A11" s="20">
        <v>44992</v>
      </c>
      <c r="B11" s="21" t="s">
        <v>95</v>
      </c>
      <c r="C11" s="15"/>
      <c r="D11" s="11">
        <v>2.19</v>
      </c>
      <c r="E11" s="15"/>
      <c r="F11" s="11">
        <v>3.18</v>
      </c>
      <c r="G11" s="15"/>
      <c r="H11" s="11">
        <v>3.8</v>
      </c>
      <c r="I11" s="15"/>
      <c r="J11" s="20"/>
      <c r="K11" s="11">
        <v>2.65</v>
      </c>
      <c r="L11" s="15"/>
      <c r="M11" s="20"/>
      <c r="N11" s="11">
        <v>2.56</v>
      </c>
      <c r="O11" s="15"/>
      <c r="P11" s="11">
        <v>2.23</v>
      </c>
      <c r="Q11" s="15"/>
      <c r="R11" s="11"/>
      <c r="S11" s="11" t="s">
        <v>23</v>
      </c>
      <c r="T11" s="12"/>
      <c r="U11" s="11">
        <v>25</v>
      </c>
      <c r="V11" s="21" t="s">
        <v>20</v>
      </c>
      <c r="W11" s="11" t="s">
        <v>25</v>
      </c>
      <c r="X11" s="11"/>
    </row>
    <row r="12" spans="1:24" x14ac:dyDescent="0.25">
      <c r="A12" s="20">
        <v>44992</v>
      </c>
      <c r="B12" s="21" t="s">
        <v>96</v>
      </c>
      <c r="C12" s="15"/>
      <c r="D12" s="11">
        <v>3.53</v>
      </c>
      <c r="E12" s="15"/>
      <c r="F12" s="11">
        <v>3.08</v>
      </c>
      <c r="G12" s="15"/>
      <c r="H12" s="11">
        <v>2.29</v>
      </c>
      <c r="I12" s="15"/>
      <c r="J12" s="20"/>
      <c r="K12" s="11">
        <v>2.94</v>
      </c>
      <c r="L12" s="15"/>
      <c r="M12" s="20"/>
      <c r="N12" s="11">
        <v>2.23</v>
      </c>
      <c r="O12" s="15"/>
      <c r="P12" s="11">
        <v>1.67</v>
      </c>
      <c r="Q12" s="15"/>
      <c r="R12" s="11"/>
      <c r="S12" s="11" t="s">
        <v>23</v>
      </c>
      <c r="T12" s="12"/>
      <c r="U12" s="11">
        <v>15</v>
      </c>
      <c r="V12" s="21" t="s">
        <v>97</v>
      </c>
      <c r="W12" s="11" t="s">
        <v>126</v>
      </c>
      <c r="X12" s="11"/>
    </row>
    <row r="13" spans="1:24" x14ac:dyDescent="0.25">
      <c r="A13" s="20">
        <v>44996</v>
      </c>
      <c r="B13" s="21" t="s">
        <v>98</v>
      </c>
      <c r="C13" s="15"/>
      <c r="D13" s="11">
        <v>2.83</v>
      </c>
      <c r="E13" s="15"/>
      <c r="F13" s="11">
        <v>2.71</v>
      </c>
      <c r="G13" s="15"/>
      <c r="H13" s="11">
        <v>2.77</v>
      </c>
      <c r="I13" s="15"/>
      <c r="J13" s="20"/>
      <c r="K13" s="11">
        <v>2.39</v>
      </c>
      <c r="L13" s="15"/>
      <c r="M13" s="20"/>
      <c r="N13" s="11">
        <v>2.64</v>
      </c>
      <c r="O13" s="15"/>
      <c r="P13" s="11">
        <v>2.33</v>
      </c>
      <c r="Q13" s="15"/>
      <c r="R13" s="11"/>
      <c r="S13" s="11" t="s">
        <v>23</v>
      </c>
      <c r="T13" s="12"/>
      <c r="U13" s="11">
        <v>23</v>
      </c>
      <c r="V13" s="21" t="s">
        <v>43</v>
      </c>
      <c r="W13" s="11" t="s">
        <v>126</v>
      </c>
      <c r="X13" s="11"/>
    </row>
    <row r="14" spans="1:24" x14ac:dyDescent="0.25">
      <c r="A14" s="20">
        <v>44996</v>
      </c>
      <c r="B14" s="21" t="s">
        <v>99</v>
      </c>
      <c r="C14" s="15"/>
      <c r="D14" s="11">
        <v>2.38</v>
      </c>
      <c r="E14" s="15"/>
      <c r="F14" s="11">
        <v>2.94</v>
      </c>
      <c r="G14" s="15"/>
      <c r="H14" s="11">
        <v>3.09</v>
      </c>
      <c r="I14" s="15"/>
      <c r="J14" s="20"/>
      <c r="K14" s="11">
        <v>2.5499999999999998</v>
      </c>
      <c r="L14" s="15"/>
      <c r="M14" s="20"/>
      <c r="N14" s="11">
        <v>2.44</v>
      </c>
      <c r="O14" s="15"/>
      <c r="P14" s="11">
        <v>1.51</v>
      </c>
      <c r="Q14" s="15"/>
      <c r="R14" s="11"/>
      <c r="S14" s="11" t="s">
        <v>23</v>
      </c>
      <c r="T14" s="12"/>
      <c r="U14" s="11">
        <v>22</v>
      </c>
      <c r="V14" s="21" t="s">
        <v>43</v>
      </c>
      <c r="W14" s="11"/>
      <c r="X14" s="11"/>
    </row>
    <row r="15" spans="1:24" x14ac:dyDescent="0.25">
      <c r="A15" s="20">
        <v>44996</v>
      </c>
      <c r="B15" s="21" t="s">
        <v>100</v>
      </c>
      <c r="C15" s="15"/>
      <c r="D15" s="11">
        <v>4.62</v>
      </c>
      <c r="E15" s="15"/>
      <c r="F15" s="11">
        <v>3.34</v>
      </c>
      <c r="G15" s="15"/>
      <c r="H15" s="11">
        <v>1.93</v>
      </c>
      <c r="I15" s="15"/>
      <c r="J15" s="20"/>
      <c r="K15" s="11">
        <v>2.98</v>
      </c>
      <c r="L15" s="15"/>
      <c r="M15" s="20"/>
      <c r="N15" s="11">
        <v>2.2999999999999998</v>
      </c>
      <c r="O15" s="15"/>
      <c r="P15" s="11">
        <v>1.65</v>
      </c>
      <c r="Q15" s="15"/>
      <c r="R15" s="11"/>
      <c r="S15" s="11" t="s">
        <v>29</v>
      </c>
      <c r="T15" s="12"/>
      <c r="U15" s="11">
        <v>15</v>
      </c>
      <c r="V15" s="21" t="s">
        <v>101</v>
      </c>
      <c r="W15" s="11" t="s">
        <v>121</v>
      </c>
      <c r="X15" s="11"/>
    </row>
    <row r="16" spans="1:24" x14ac:dyDescent="0.25">
      <c r="A16" s="7">
        <v>44997</v>
      </c>
      <c r="B16" s="9" t="s">
        <v>102</v>
      </c>
      <c r="D16" s="11">
        <v>5.17</v>
      </c>
      <c r="F16" s="11">
        <v>3.93</v>
      </c>
      <c r="H16" s="11">
        <v>1.74</v>
      </c>
      <c r="K16" s="11">
        <v>3.69</v>
      </c>
      <c r="N16" s="11">
        <v>1.98</v>
      </c>
      <c r="P16" s="11">
        <v>1.93</v>
      </c>
      <c r="S16" s="11" t="s">
        <v>23</v>
      </c>
      <c r="U16" s="11">
        <v>20</v>
      </c>
      <c r="V16" s="9" t="s">
        <v>44</v>
      </c>
      <c r="W16" s="9" t="s">
        <v>125</v>
      </c>
    </row>
    <row r="17" spans="1:23" x14ac:dyDescent="0.25">
      <c r="A17" s="7">
        <v>44997</v>
      </c>
      <c r="B17" s="9" t="s">
        <v>103</v>
      </c>
      <c r="D17" s="11">
        <v>2.92</v>
      </c>
      <c r="F17" s="11">
        <v>2.67</v>
      </c>
      <c r="H17" s="11">
        <v>2.58</v>
      </c>
      <c r="K17" s="11">
        <v>2.35</v>
      </c>
      <c r="N17" s="11">
        <v>2.6</v>
      </c>
      <c r="P17" s="11">
        <v>1.42</v>
      </c>
      <c r="S17" s="11" t="s">
        <v>23</v>
      </c>
      <c r="U17" s="11">
        <v>25</v>
      </c>
      <c r="V17" s="9" t="s">
        <v>104</v>
      </c>
      <c r="W17" s="11" t="s">
        <v>125</v>
      </c>
    </row>
    <row r="18" spans="1:23" x14ac:dyDescent="0.25">
      <c r="A18" s="7">
        <v>44998</v>
      </c>
      <c r="B18" s="9" t="s">
        <v>105</v>
      </c>
      <c r="D18" s="11">
        <v>2.37</v>
      </c>
      <c r="F18" s="11">
        <v>2.89</v>
      </c>
      <c r="H18" s="11">
        <v>3.77</v>
      </c>
      <c r="K18" s="11">
        <v>2.2799999999999998</v>
      </c>
      <c r="N18" s="11">
        <v>2.93</v>
      </c>
      <c r="P18" s="11">
        <v>1.43</v>
      </c>
      <c r="S18" s="11" t="s">
        <v>29</v>
      </c>
      <c r="U18" s="11">
        <v>19</v>
      </c>
      <c r="V18" s="9" t="s">
        <v>101</v>
      </c>
      <c r="W18" s="9" t="s">
        <v>25</v>
      </c>
    </row>
    <row r="19" spans="1:23" x14ac:dyDescent="0.25">
      <c r="A19" s="7">
        <v>45000</v>
      </c>
      <c r="B19" s="9" t="s">
        <v>106</v>
      </c>
      <c r="D19" s="11">
        <v>4.72</v>
      </c>
      <c r="F19" s="11">
        <v>3.23</v>
      </c>
      <c r="H19" s="11">
        <v>1.78</v>
      </c>
      <c r="K19" s="11">
        <v>2.65</v>
      </c>
      <c r="N19" s="11">
        <v>2.38</v>
      </c>
      <c r="P19" s="11">
        <v>1.53</v>
      </c>
      <c r="S19" s="11" t="s">
        <v>23</v>
      </c>
      <c r="U19" s="11">
        <v>21</v>
      </c>
      <c r="V19" s="9" t="s">
        <v>43</v>
      </c>
      <c r="W19" s="9" t="s">
        <v>36</v>
      </c>
    </row>
    <row r="20" spans="1:23" x14ac:dyDescent="0.25">
      <c r="A20" s="7">
        <v>45000</v>
      </c>
      <c r="B20" s="9" t="s">
        <v>107</v>
      </c>
      <c r="D20" s="11">
        <v>2.44</v>
      </c>
      <c r="F20" s="11">
        <v>2.61</v>
      </c>
      <c r="H20" s="11">
        <v>3.44</v>
      </c>
      <c r="K20" s="11">
        <v>2.52</v>
      </c>
      <c r="N20" s="11">
        <v>2.52</v>
      </c>
      <c r="P20" s="11">
        <v>1.48</v>
      </c>
      <c r="S20" s="11" t="s">
        <v>23</v>
      </c>
      <c r="U20" s="11">
        <v>16</v>
      </c>
      <c r="V20" s="9" t="s">
        <v>43</v>
      </c>
      <c r="W20" s="9" t="s">
        <v>25</v>
      </c>
    </row>
    <row r="21" spans="1:23" x14ac:dyDescent="0.25">
      <c r="A21" s="7">
        <v>45000</v>
      </c>
      <c r="B21" s="9" t="s">
        <v>108</v>
      </c>
      <c r="D21" s="11">
        <v>2.16</v>
      </c>
      <c r="F21" s="11">
        <v>2.91</v>
      </c>
      <c r="H21" s="11">
        <v>3.59</v>
      </c>
      <c r="K21" s="11">
        <v>2.66</v>
      </c>
      <c r="N21" s="11">
        <v>2.2400000000000002</v>
      </c>
      <c r="P21" s="11">
        <v>1.61</v>
      </c>
      <c r="S21" s="11" t="s">
        <v>29</v>
      </c>
      <c r="U21" s="11">
        <v>23</v>
      </c>
      <c r="V21" s="9" t="s">
        <v>43</v>
      </c>
      <c r="W21" s="9" t="s">
        <v>125</v>
      </c>
    </row>
    <row r="22" spans="1:23" x14ac:dyDescent="0.25">
      <c r="A22" s="7">
        <v>45003</v>
      </c>
      <c r="B22" s="9" t="s">
        <v>109</v>
      </c>
      <c r="D22" s="11">
        <v>2.56</v>
      </c>
      <c r="F22" s="11">
        <v>3.02</v>
      </c>
      <c r="H22" s="11">
        <v>3.27</v>
      </c>
      <c r="K22" s="11">
        <v>2.76</v>
      </c>
      <c r="N22" s="11">
        <v>2.57</v>
      </c>
      <c r="P22" s="11">
        <v>1.55</v>
      </c>
      <c r="R22">
        <v>2.2200000000000002</v>
      </c>
      <c r="S22" s="11" t="s">
        <v>23</v>
      </c>
      <c r="U22" s="11">
        <v>24</v>
      </c>
      <c r="V22" s="9" t="s">
        <v>34</v>
      </c>
      <c r="W22" s="9" t="s">
        <v>126</v>
      </c>
    </row>
    <row r="23" spans="1:23" x14ac:dyDescent="0.25">
      <c r="A23" s="7">
        <v>45003</v>
      </c>
      <c r="B23" s="9" t="s">
        <v>110</v>
      </c>
      <c r="D23" s="11">
        <v>2.04</v>
      </c>
      <c r="F23" s="11">
        <v>2.92</v>
      </c>
      <c r="H23" s="11">
        <v>3.96</v>
      </c>
      <c r="K23" s="11">
        <v>2.4700000000000002</v>
      </c>
      <c r="N23" s="11">
        <v>2.5</v>
      </c>
      <c r="P23" s="11">
        <v>1.48</v>
      </c>
      <c r="R23">
        <v>2.21</v>
      </c>
      <c r="S23" s="11" t="s">
        <v>23</v>
      </c>
      <c r="U23" s="11">
        <v>25</v>
      </c>
      <c r="V23" s="9" t="s">
        <v>43</v>
      </c>
      <c r="W23" s="9" t="s">
        <v>31</v>
      </c>
    </row>
    <row r="24" spans="1:23" x14ac:dyDescent="0.25">
      <c r="A24" s="7">
        <v>45003</v>
      </c>
      <c r="B24" s="9" t="s">
        <v>111</v>
      </c>
      <c r="D24" s="11">
        <v>2.12</v>
      </c>
      <c r="F24" s="11">
        <v>3.04</v>
      </c>
      <c r="H24" s="11">
        <v>3.52</v>
      </c>
      <c r="K24" s="11">
        <v>2.59</v>
      </c>
      <c r="N24" s="11">
        <v>2.2799999999999998</v>
      </c>
      <c r="P24" s="11">
        <v>1.6</v>
      </c>
      <c r="R24">
        <v>2</v>
      </c>
      <c r="S24" s="11" t="s">
        <v>23</v>
      </c>
      <c r="U24" s="11">
        <v>23</v>
      </c>
      <c r="V24" s="9" t="s">
        <v>43</v>
      </c>
      <c r="W24" s="9" t="s">
        <v>124</v>
      </c>
    </row>
    <row r="25" spans="1:23" x14ac:dyDescent="0.25">
      <c r="A25" s="7">
        <v>45003</v>
      </c>
      <c r="B25" s="9" t="s">
        <v>112</v>
      </c>
      <c r="D25" s="11">
        <v>2.0099999999999998</v>
      </c>
      <c r="F25" s="11">
        <v>2.87</v>
      </c>
      <c r="H25" s="11">
        <v>4.13</v>
      </c>
      <c r="K25" s="11">
        <v>2.57</v>
      </c>
      <c r="N25" s="11">
        <v>2.5</v>
      </c>
      <c r="P25" s="11">
        <v>1.49</v>
      </c>
      <c r="R25">
        <v>2.19</v>
      </c>
      <c r="S25" s="11" t="s">
        <v>29</v>
      </c>
      <c r="U25" s="11">
        <v>23</v>
      </c>
      <c r="V25" s="9" t="s">
        <v>81</v>
      </c>
      <c r="W25" s="9" t="s">
        <v>124</v>
      </c>
    </row>
    <row r="26" spans="1:23" x14ac:dyDescent="0.25">
      <c r="A26" s="7">
        <v>45003</v>
      </c>
      <c r="B26" s="9" t="s">
        <v>113</v>
      </c>
      <c r="D26" s="11">
        <v>2.71</v>
      </c>
      <c r="F26" s="11">
        <v>3.32</v>
      </c>
      <c r="H26" s="11">
        <v>2.76</v>
      </c>
      <c r="K26" s="11">
        <v>3.16</v>
      </c>
      <c r="N26" s="11">
        <v>2.14</v>
      </c>
      <c r="P26" s="11">
        <v>1.75</v>
      </c>
      <c r="R26">
        <v>1.88</v>
      </c>
      <c r="S26" s="11" t="s">
        <v>23</v>
      </c>
      <c r="U26" s="11">
        <v>16</v>
      </c>
      <c r="V26" s="9" t="s">
        <v>20</v>
      </c>
      <c r="W26" s="9" t="s">
        <v>127</v>
      </c>
    </row>
    <row r="27" spans="1:23" x14ac:dyDescent="0.25">
      <c r="A27" s="7">
        <v>45003</v>
      </c>
      <c r="B27" s="9" t="s">
        <v>114</v>
      </c>
      <c r="D27" s="11">
        <v>2.57</v>
      </c>
      <c r="F27" s="11">
        <v>3.09</v>
      </c>
      <c r="H27" s="11">
        <v>3.13</v>
      </c>
      <c r="K27" s="11">
        <v>2.57</v>
      </c>
      <c r="N27" s="11">
        <v>2.68</v>
      </c>
      <c r="P27" s="11">
        <v>1.5</v>
      </c>
      <c r="R27">
        <v>2.33</v>
      </c>
      <c r="S27" s="11" t="s">
        <v>23</v>
      </c>
      <c r="U27" s="11">
        <v>19</v>
      </c>
      <c r="V27" s="9" t="s">
        <v>38</v>
      </c>
      <c r="W27" s="9" t="s">
        <v>128</v>
      </c>
    </row>
    <row r="28" spans="1:23" x14ac:dyDescent="0.25">
      <c r="A28" s="7">
        <v>45004</v>
      </c>
      <c r="B28" s="9" t="s">
        <v>115</v>
      </c>
      <c r="D28" s="11">
        <v>2.39</v>
      </c>
      <c r="F28" s="11">
        <v>3.22</v>
      </c>
      <c r="H28" s="11">
        <v>3.35</v>
      </c>
      <c r="K28" s="11">
        <v>3.18</v>
      </c>
      <c r="N28" s="11">
        <v>2.17</v>
      </c>
      <c r="P28" s="11">
        <v>1.75</v>
      </c>
      <c r="R28">
        <v>1.91</v>
      </c>
      <c r="S28" s="11" t="s">
        <v>23</v>
      </c>
      <c r="U28" s="11">
        <v>23</v>
      </c>
      <c r="V28" s="9" t="s">
        <v>24</v>
      </c>
      <c r="W28" s="9" t="s">
        <v>26</v>
      </c>
    </row>
    <row r="29" spans="1:23" x14ac:dyDescent="0.25">
      <c r="A29" s="7">
        <v>45010</v>
      </c>
      <c r="B29" s="9" t="s">
        <v>116</v>
      </c>
      <c r="D29" s="11">
        <v>2.23</v>
      </c>
      <c r="F29" s="11">
        <v>3.17</v>
      </c>
      <c r="H29" s="11">
        <v>3.71</v>
      </c>
      <c r="K29" s="11">
        <v>2.69</v>
      </c>
      <c r="N29" s="11">
        <v>2.57</v>
      </c>
      <c r="P29" s="11">
        <v>1.54</v>
      </c>
      <c r="R29">
        <v>2.23</v>
      </c>
      <c r="S29" s="11" t="s">
        <v>23</v>
      </c>
      <c r="U29" s="11">
        <v>25</v>
      </c>
      <c r="V29" s="9" t="s">
        <v>20</v>
      </c>
      <c r="W29" s="9" t="s">
        <v>25</v>
      </c>
    </row>
    <row r="30" spans="1:23" x14ac:dyDescent="0.25">
      <c r="A30" s="7">
        <v>45011</v>
      </c>
      <c r="B30" s="9" t="s">
        <v>117</v>
      </c>
      <c r="D30" s="11">
        <v>2.13</v>
      </c>
      <c r="F30" s="11">
        <v>2.98</v>
      </c>
      <c r="H30" s="11">
        <v>3.56</v>
      </c>
      <c r="K30" s="11">
        <v>2.61</v>
      </c>
      <c r="N30" s="11">
        <v>2.2999999999999998</v>
      </c>
      <c r="P30" s="11">
        <v>1.59</v>
      </c>
      <c r="S30" s="11" t="s">
        <v>23</v>
      </c>
      <c r="U30" s="11">
        <v>18</v>
      </c>
      <c r="V30" s="9" t="s">
        <v>43</v>
      </c>
      <c r="W30" s="9" t="s">
        <v>37</v>
      </c>
    </row>
    <row r="31" spans="1:23" x14ac:dyDescent="0.25">
      <c r="A31" s="7">
        <v>45011</v>
      </c>
      <c r="B31" s="9" t="s">
        <v>118</v>
      </c>
      <c r="D31" s="11">
        <v>3.02</v>
      </c>
      <c r="F31" s="11">
        <v>2.87</v>
      </c>
      <c r="H31" s="11">
        <v>2.4700000000000002</v>
      </c>
      <c r="K31" s="11">
        <v>2.7</v>
      </c>
      <c r="N31" s="11">
        <v>2.31</v>
      </c>
      <c r="P31" s="11">
        <v>1.58</v>
      </c>
      <c r="R31">
        <v>2.0299999999999998</v>
      </c>
      <c r="S31" s="11" t="s">
        <v>23</v>
      </c>
      <c r="U31" s="11">
        <v>16</v>
      </c>
      <c r="V31" s="9" t="s">
        <v>43</v>
      </c>
      <c r="W31" s="9" t="s">
        <v>25</v>
      </c>
    </row>
    <row r="32" spans="1:23" x14ac:dyDescent="0.25">
      <c r="A32" s="7">
        <v>45011</v>
      </c>
      <c r="B32" s="9" t="s">
        <v>119</v>
      </c>
      <c r="D32" s="11">
        <v>5.51</v>
      </c>
      <c r="F32" s="11">
        <v>3.65</v>
      </c>
      <c r="H32" s="11">
        <v>1.59</v>
      </c>
      <c r="K32" s="11">
        <v>404</v>
      </c>
      <c r="N32" s="11">
        <v>2.1</v>
      </c>
      <c r="P32" s="11">
        <v>1.7</v>
      </c>
      <c r="R32">
        <v>1.85</v>
      </c>
      <c r="S32" s="11" t="s">
        <v>23</v>
      </c>
      <c r="U32" s="11">
        <v>15</v>
      </c>
      <c r="V32" s="9" t="s">
        <v>43</v>
      </c>
      <c r="W32" s="9" t="s">
        <v>125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9" workbookViewId="0">
      <selection sqref="A1:J39"/>
    </sheetView>
  </sheetViews>
  <sheetFormatPr defaultRowHeight="15" x14ac:dyDescent="0.25"/>
  <cols>
    <col min="1" max="1" width="10.7109375" bestFit="1" customWidth="1"/>
    <col min="2" max="2" width="25.28515625" bestFit="1" customWidth="1"/>
    <col min="3" max="3" width="19.7109375" bestFit="1" customWidth="1"/>
    <col min="4" max="4" width="13.7109375" bestFit="1" customWidth="1"/>
    <col min="5" max="5" width="23.28515625" bestFit="1" customWidth="1"/>
    <col min="6" max="6" width="15.42578125" bestFit="1" customWidth="1"/>
    <col min="7" max="7" width="10.28515625" bestFit="1" customWidth="1"/>
    <col min="8" max="8" width="11" bestFit="1" customWidth="1"/>
    <col min="10" max="10" width="32.42578125" bestFit="1" customWidth="1"/>
  </cols>
  <sheetData>
    <row r="1" spans="1:10" ht="117" x14ac:dyDescent="0.25">
      <c r="A1" s="24" t="s">
        <v>0</v>
      </c>
      <c r="B1" s="24" t="s">
        <v>1</v>
      </c>
      <c r="C1" s="25" t="s">
        <v>129</v>
      </c>
      <c r="D1" s="24" t="s">
        <v>3</v>
      </c>
      <c r="E1" s="24" t="s">
        <v>130</v>
      </c>
      <c r="F1" s="24" t="s">
        <v>19</v>
      </c>
      <c r="G1" s="24" t="s">
        <v>132</v>
      </c>
      <c r="H1" s="24" t="s">
        <v>133</v>
      </c>
      <c r="I1" s="24" t="s">
        <v>21</v>
      </c>
    </row>
    <row r="2" spans="1:10" x14ac:dyDescent="0.25">
      <c r="A2" s="20">
        <v>44989</v>
      </c>
      <c r="B2" s="21" t="s">
        <v>87</v>
      </c>
      <c r="C2">
        <v>2</v>
      </c>
      <c r="E2" s="11" t="s">
        <v>23</v>
      </c>
      <c r="F2" s="55" t="s">
        <v>149</v>
      </c>
      <c r="G2" s="47">
        <f>C2*E$36</f>
        <v>4000</v>
      </c>
      <c r="H2" s="49">
        <f>G2-E$36</f>
        <v>2000</v>
      </c>
      <c r="I2" s="11" t="s">
        <v>37</v>
      </c>
      <c r="J2" s="21" t="s">
        <v>38</v>
      </c>
    </row>
    <row r="3" spans="1:10" x14ac:dyDescent="0.25">
      <c r="A3" s="20">
        <v>44990</v>
      </c>
      <c r="B3" s="21" t="s">
        <v>88</v>
      </c>
      <c r="C3">
        <v>2</v>
      </c>
      <c r="E3" s="11" t="s">
        <v>23</v>
      </c>
      <c r="F3" t="s">
        <v>134</v>
      </c>
      <c r="G3" s="47">
        <v>0</v>
      </c>
      <c r="H3" s="47">
        <v>0</v>
      </c>
      <c r="I3" s="11" t="s">
        <v>125</v>
      </c>
      <c r="J3" s="13" t="s">
        <v>39</v>
      </c>
    </row>
    <row r="4" spans="1:10" x14ac:dyDescent="0.25">
      <c r="A4" s="20">
        <v>44990</v>
      </c>
      <c r="B4" s="21" t="s">
        <v>90</v>
      </c>
      <c r="C4">
        <v>2</v>
      </c>
      <c r="E4" s="11" t="s">
        <v>23</v>
      </c>
      <c r="F4" t="s">
        <v>134</v>
      </c>
      <c r="G4" s="47">
        <v>0</v>
      </c>
      <c r="H4" s="47">
        <v>0</v>
      </c>
      <c r="I4" s="11" t="s">
        <v>25</v>
      </c>
      <c r="J4" s="13" t="s">
        <v>43</v>
      </c>
    </row>
    <row r="5" spans="1:10" x14ac:dyDescent="0.25">
      <c r="A5" s="20">
        <v>44990</v>
      </c>
      <c r="B5" s="21" t="s">
        <v>91</v>
      </c>
      <c r="C5">
        <v>2</v>
      </c>
      <c r="E5" s="11" t="s">
        <v>23</v>
      </c>
      <c r="F5" t="s">
        <v>134</v>
      </c>
      <c r="G5" s="47">
        <v>0</v>
      </c>
      <c r="H5" s="48">
        <v>0</v>
      </c>
      <c r="I5" s="11" t="s">
        <v>124</v>
      </c>
      <c r="J5" s="13" t="s">
        <v>81</v>
      </c>
    </row>
    <row r="6" spans="1:10" x14ac:dyDescent="0.25">
      <c r="A6" s="20">
        <v>44990</v>
      </c>
      <c r="B6" s="13" t="s">
        <v>92</v>
      </c>
      <c r="C6">
        <v>2</v>
      </c>
      <c r="E6" s="11" t="s">
        <v>23</v>
      </c>
      <c r="F6" t="s">
        <v>134</v>
      </c>
      <c r="G6" s="47">
        <v>0</v>
      </c>
      <c r="H6" s="48">
        <v>0</v>
      </c>
      <c r="I6" s="11" t="s">
        <v>36</v>
      </c>
      <c r="J6" s="13" t="s">
        <v>24</v>
      </c>
    </row>
    <row r="7" spans="1:10" x14ac:dyDescent="0.25">
      <c r="A7" s="20">
        <v>44992</v>
      </c>
      <c r="B7" s="21" t="s">
        <v>95</v>
      </c>
      <c r="C7">
        <v>2</v>
      </c>
      <c r="E7" s="11" t="s">
        <v>23</v>
      </c>
      <c r="F7" s="53" t="s">
        <v>134</v>
      </c>
      <c r="G7" s="47">
        <v>0</v>
      </c>
      <c r="H7" s="47">
        <v>0</v>
      </c>
      <c r="I7" s="11" t="s">
        <v>25</v>
      </c>
      <c r="J7" s="21" t="s">
        <v>20</v>
      </c>
    </row>
    <row r="8" spans="1:10" x14ac:dyDescent="0.25">
      <c r="A8" s="20">
        <v>44996</v>
      </c>
      <c r="B8" s="21" t="s">
        <v>98</v>
      </c>
      <c r="C8">
        <v>2</v>
      </c>
      <c r="E8" s="11" t="s">
        <v>23</v>
      </c>
      <c r="F8" t="s">
        <v>134</v>
      </c>
      <c r="G8" s="47">
        <f t="shared" ref="G8:G15" si="0">C8*E$36</f>
        <v>4000</v>
      </c>
      <c r="H8" s="49">
        <v>0</v>
      </c>
      <c r="I8" s="11" t="s">
        <v>126</v>
      </c>
      <c r="J8" s="13" t="s">
        <v>43</v>
      </c>
    </row>
    <row r="9" spans="1:10" x14ac:dyDescent="0.25">
      <c r="A9" s="20">
        <v>44996</v>
      </c>
      <c r="B9" s="21" t="s">
        <v>99</v>
      </c>
      <c r="C9">
        <v>2</v>
      </c>
      <c r="E9" s="11" t="s">
        <v>23</v>
      </c>
      <c r="F9" t="s">
        <v>134</v>
      </c>
      <c r="G9" s="47">
        <f t="shared" si="0"/>
        <v>4000</v>
      </c>
      <c r="H9" s="49">
        <v>0</v>
      </c>
      <c r="I9" s="11"/>
      <c r="J9" s="13" t="s">
        <v>43</v>
      </c>
    </row>
    <row r="10" spans="1:10" x14ac:dyDescent="0.25">
      <c r="A10" s="7">
        <v>44997</v>
      </c>
      <c r="B10" s="9" t="s">
        <v>102</v>
      </c>
      <c r="C10">
        <v>1.98</v>
      </c>
      <c r="E10" s="11" t="s">
        <v>23</v>
      </c>
      <c r="F10" t="s">
        <v>149</v>
      </c>
      <c r="G10" s="47">
        <v>0</v>
      </c>
      <c r="H10" s="48">
        <v>0</v>
      </c>
      <c r="I10" s="9" t="s">
        <v>125</v>
      </c>
      <c r="J10" s="23" t="s">
        <v>44</v>
      </c>
    </row>
    <row r="11" spans="1:10" x14ac:dyDescent="0.25">
      <c r="A11" s="7">
        <v>44997</v>
      </c>
      <c r="B11" s="9" t="s">
        <v>103</v>
      </c>
      <c r="C11">
        <v>2</v>
      </c>
      <c r="E11" s="11" t="s">
        <v>23</v>
      </c>
      <c r="F11" s="53" t="s">
        <v>134</v>
      </c>
      <c r="G11" s="47">
        <v>0</v>
      </c>
      <c r="H11" s="47">
        <v>0</v>
      </c>
      <c r="I11" s="11" t="s">
        <v>125</v>
      </c>
      <c r="J11" s="9" t="s">
        <v>104</v>
      </c>
    </row>
    <row r="12" spans="1:10" x14ac:dyDescent="0.25">
      <c r="A12" s="7">
        <v>44998</v>
      </c>
      <c r="B12" s="9" t="s">
        <v>105</v>
      </c>
      <c r="C12">
        <v>2</v>
      </c>
      <c r="E12" s="11" t="s">
        <v>29</v>
      </c>
      <c r="F12" t="s">
        <v>134</v>
      </c>
      <c r="G12" s="47">
        <v>0</v>
      </c>
      <c r="H12" s="47">
        <v>0</v>
      </c>
      <c r="I12" s="11" t="s">
        <v>25</v>
      </c>
      <c r="J12" s="23" t="s">
        <v>101</v>
      </c>
    </row>
    <row r="13" spans="1:10" x14ac:dyDescent="0.25">
      <c r="A13" s="7">
        <v>45000</v>
      </c>
      <c r="B13" s="9" t="s">
        <v>107</v>
      </c>
      <c r="C13">
        <v>2</v>
      </c>
      <c r="E13" s="11" t="s">
        <v>23</v>
      </c>
      <c r="F13" t="s">
        <v>134</v>
      </c>
      <c r="G13" s="47">
        <v>0</v>
      </c>
      <c r="H13" s="47">
        <v>0</v>
      </c>
      <c r="I13" s="9" t="s">
        <v>25</v>
      </c>
      <c r="J13" s="23" t="s">
        <v>43</v>
      </c>
    </row>
    <row r="14" spans="1:10" x14ac:dyDescent="0.25">
      <c r="A14" s="7">
        <v>45000</v>
      </c>
      <c r="B14" s="9" t="s">
        <v>108</v>
      </c>
      <c r="C14">
        <v>2</v>
      </c>
      <c r="E14" s="11" t="s">
        <v>29</v>
      </c>
      <c r="F14" t="s">
        <v>134</v>
      </c>
      <c r="G14" s="47">
        <v>0</v>
      </c>
      <c r="H14" s="47">
        <v>0</v>
      </c>
      <c r="I14" s="9" t="s">
        <v>125</v>
      </c>
      <c r="J14" s="23" t="s">
        <v>43</v>
      </c>
    </row>
    <row r="15" spans="1:10" x14ac:dyDescent="0.25">
      <c r="A15" s="7">
        <v>45003</v>
      </c>
      <c r="B15" s="9" t="s">
        <v>109</v>
      </c>
      <c r="C15">
        <v>2</v>
      </c>
      <c r="E15" s="11" t="s">
        <v>23</v>
      </c>
      <c r="F15" t="s">
        <v>134</v>
      </c>
      <c r="G15" s="47">
        <f t="shared" si="0"/>
        <v>4000</v>
      </c>
      <c r="H15" s="49">
        <v>0</v>
      </c>
      <c r="I15" s="9" t="s">
        <v>126</v>
      </c>
      <c r="J15" s="23" t="s">
        <v>34</v>
      </c>
    </row>
    <row r="16" spans="1:10" x14ac:dyDescent="0.25">
      <c r="A16" s="7">
        <v>45003</v>
      </c>
      <c r="B16" s="9" t="s">
        <v>114</v>
      </c>
      <c r="C16">
        <v>2</v>
      </c>
      <c r="E16" s="11" t="s">
        <v>23</v>
      </c>
      <c r="F16" s="54" t="s">
        <v>134</v>
      </c>
      <c r="G16" s="47">
        <v>0</v>
      </c>
      <c r="H16" s="48">
        <f t="shared" ref="H16" si="1">G16-E$36</f>
        <v>-2000</v>
      </c>
      <c r="I16" s="9" t="s">
        <v>128</v>
      </c>
      <c r="J16" s="9" t="s">
        <v>38</v>
      </c>
    </row>
    <row r="17" spans="1:10" x14ac:dyDescent="0.25">
      <c r="A17" s="7">
        <v>45010</v>
      </c>
      <c r="B17" s="9" t="s">
        <v>116</v>
      </c>
      <c r="C17">
        <v>2</v>
      </c>
      <c r="E17" s="11" t="s">
        <v>23</v>
      </c>
      <c r="F17" s="53" t="s">
        <v>134</v>
      </c>
      <c r="G17" s="47">
        <v>0</v>
      </c>
      <c r="H17" s="47">
        <v>0</v>
      </c>
      <c r="I17" s="9" t="s">
        <v>25</v>
      </c>
      <c r="J17" s="9" t="s">
        <v>20</v>
      </c>
    </row>
    <row r="18" spans="1:10" x14ac:dyDescent="0.25">
      <c r="A18" s="7">
        <v>45011</v>
      </c>
      <c r="B18" s="9" t="s">
        <v>118</v>
      </c>
      <c r="C18">
        <v>2</v>
      </c>
      <c r="E18" s="11" t="s">
        <v>23</v>
      </c>
      <c r="F18" t="s">
        <v>134</v>
      </c>
      <c r="G18" s="47">
        <v>0</v>
      </c>
      <c r="H18" s="47">
        <v>0</v>
      </c>
      <c r="I18" s="9" t="s">
        <v>25</v>
      </c>
      <c r="J18" s="23" t="s">
        <v>43</v>
      </c>
    </row>
    <row r="22" spans="1:10" x14ac:dyDescent="0.25">
      <c r="C22" s="9"/>
      <c r="D22" s="9"/>
      <c r="E22" s="9">
        <f>COUNT(C2:C19)</f>
        <v>17</v>
      </c>
      <c r="F22" s="33"/>
      <c r="G22" s="9"/>
    </row>
    <row r="23" spans="1:10" x14ac:dyDescent="0.25">
      <c r="C23" s="9"/>
      <c r="E23" s="9">
        <v>3</v>
      </c>
    </row>
    <row r="24" spans="1:10" x14ac:dyDescent="0.25">
      <c r="C24" s="9" t="s">
        <v>135</v>
      </c>
      <c r="D24" s="9"/>
      <c r="E24" s="37">
        <v>5</v>
      </c>
    </row>
    <row r="25" spans="1:10" x14ac:dyDescent="0.25">
      <c r="C25" s="9" t="s">
        <v>136</v>
      </c>
      <c r="D25" s="9"/>
      <c r="E25" s="39">
        <f>E22-E24</f>
        <v>12</v>
      </c>
    </row>
    <row r="26" spans="1:10" x14ac:dyDescent="0.25">
      <c r="C26" s="9" t="s">
        <v>137</v>
      </c>
      <c r="D26" s="9"/>
      <c r="E26" s="9">
        <f>E25/E22*100</f>
        <v>70.588235294117652</v>
      </c>
    </row>
    <row r="27" spans="1:10" x14ac:dyDescent="0.25">
      <c r="C27" s="9" t="s">
        <v>138</v>
      </c>
      <c r="D27" s="9"/>
      <c r="E27" s="9">
        <f>1/E28*100</f>
        <v>50.029429075927013</v>
      </c>
    </row>
    <row r="28" spans="1:10" x14ac:dyDescent="0.25">
      <c r="C28" s="9" t="s">
        <v>139</v>
      </c>
      <c r="D28" s="9"/>
      <c r="E28" s="9">
        <f>SUM(C2:C19)/E22</f>
        <v>1.9988235294117649</v>
      </c>
    </row>
    <row r="29" spans="1:10" x14ac:dyDescent="0.25">
      <c r="C29" s="9" t="s">
        <v>140</v>
      </c>
      <c r="D29" s="9"/>
      <c r="E29" s="39">
        <f>E26-E27</f>
        <v>20.558806218190639</v>
      </c>
    </row>
    <row r="30" spans="1:10" x14ac:dyDescent="0.25">
      <c r="C30" s="9" t="s">
        <v>141</v>
      </c>
      <c r="D30" s="9"/>
      <c r="E30" s="39">
        <f>E38/1</f>
        <v>0</v>
      </c>
    </row>
    <row r="31" spans="1:10" x14ac:dyDescent="0.25">
      <c r="C31" s="9" t="s">
        <v>142</v>
      </c>
      <c r="D31" s="9"/>
      <c r="E31" s="39"/>
    </row>
    <row r="32" spans="1:10" x14ac:dyDescent="0.25">
      <c r="C32" s="9" t="s">
        <v>143</v>
      </c>
      <c r="D32" s="9"/>
    </row>
    <row r="33" spans="3:7" x14ac:dyDescent="0.25">
      <c r="C33" s="9"/>
      <c r="D33" s="9"/>
    </row>
    <row r="34" spans="3:7" ht="18.75" x14ac:dyDescent="0.3">
      <c r="C34" s="9" t="s">
        <v>144</v>
      </c>
      <c r="D34" s="9"/>
      <c r="E34" s="40">
        <v>50000</v>
      </c>
    </row>
    <row r="35" spans="3:7" x14ac:dyDescent="0.25">
      <c r="C35" s="9" t="s">
        <v>145</v>
      </c>
      <c r="D35" s="9"/>
      <c r="E35" s="41">
        <f>E34/100</f>
        <v>500</v>
      </c>
    </row>
    <row r="36" spans="3:7" x14ac:dyDescent="0.25">
      <c r="C36" s="9" t="s">
        <v>148</v>
      </c>
      <c r="D36" s="9"/>
      <c r="E36" s="41">
        <f>E35*4</f>
        <v>2000</v>
      </c>
    </row>
    <row r="37" spans="3:7" x14ac:dyDescent="0.25">
      <c r="C37" s="9" t="s">
        <v>146</v>
      </c>
      <c r="E37" s="41">
        <f>SUM(H2:H18)</f>
        <v>0</v>
      </c>
    </row>
    <row r="38" spans="3:7" x14ac:dyDescent="0.25">
      <c r="C38" s="42" t="s">
        <v>147</v>
      </c>
      <c r="D38" s="9"/>
      <c r="E38" s="9">
        <f>E37/E34*100</f>
        <v>0</v>
      </c>
    </row>
    <row r="39" spans="3:7" x14ac:dyDescent="0.25">
      <c r="D39" s="9"/>
      <c r="E39" s="41"/>
    </row>
    <row r="40" spans="3:7" x14ac:dyDescent="0.25">
      <c r="C40" s="9"/>
      <c r="D40" s="9"/>
      <c r="E40" s="9"/>
    </row>
    <row r="41" spans="3:7" x14ac:dyDescent="0.25">
      <c r="C41" s="9"/>
      <c r="D41" s="9"/>
      <c r="E41" s="9"/>
    </row>
    <row r="42" spans="3:7" x14ac:dyDescent="0.25">
      <c r="C42" s="43"/>
      <c r="D42" s="9"/>
      <c r="E42" s="9"/>
    </row>
    <row r="44" spans="3:7" x14ac:dyDescent="0.25">
      <c r="E44" s="43"/>
      <c r="F44" s="9"/>
      <c r="G44" s="9"/>
    </row>
    <row r="45" spans="3:7" x14ac:dyDescent="0.25">
      <c r="E45" s="43"/>
      <c r="F45" s="9"/>
      <c r="G45" s="9"/>
    </row>
    <row r="46" spans="3:7" x14ac:dyDescent="0.25">
      <c r="E46" s="9"/>
      <c r="F46" s="9"/>
      <c r="G46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M23" sqref="M23"/>
    </sheetView>
  </sheetViews>
  <sheetFormatPr defaultRowHeight="15" x14ac:dyDescent="0.25"/>
  <cols>
    <col min="1" max="1" width="10.7109375" bestFit="1" customWidth="1"/>
    <col min="2" max="2" width="36.28515625" style="9" bestFit="1" customWidth="1"/>
    <col min="3" max="3" width="5" style="57" bestFit="1" customWidth="1"/>
    <col min="4" max="4" width="5" style="9" bestFit="1" customWidth="1"/>
    <col min="5" max="5" width="5" style="57" bestFit="1" customWidth="1"/>
    <col min="6" max="6" width="5" style="9" bestFit="1" customWidth="1"/>
    <col min="7" max="7" width="5" style="57" bestFit="1" customWidth="1"/>
    <col min="8" max="8" width="5" style="9" bestFit="1" customWidth="1"/>
    <col min="9" max="9" width="4.85546875" style="57" customWidth="1"/>
    <col min="10" max="10" width="3.42578125" style="11" customWidth="1"/>
    <col min="11" max="11" width="5" style="9" bestFit="1" customWidth="1"/>
    <col min="12" max="12" width="4.42578125" style="57" customWidth="1"/>
    <col min="13" max="13" width="3.5703125" style="11" customWidth="1"/>
    <col min="14" max="14" width="5.140625" style="9" customWidth="1"/>
    <col min="15" max="15" width="5" style="57" bestFit="1" customWidth="1"/>
    <col min="16" max="16" width="5" style="9" bestFit="1" customWidth="1"/>
    <col min="17" max="17" width="5" style="57" bestFit="1" customWidth="1"/>
    <col min="18" max="18" width="5" style="9" bestFit="1" customWidth="1"/>
    <col min="19" max="19" width="13.7109375" style="9" bestFit="1" customWidth="1"/>
    <col min="20" max="20" width="6.85546875" style="9" customWidth="1"/>
    <col min="21" max="21" width="4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6" t="s">
        <v>5</v>
      </c>
      <c r="D1" s="5" t="s">
        <v>6</v>
      </c>
      <c r="E1" s="56" t="s">
        <v>7</v>
      </c>
      <c r="F1" s="5" t="s">
        <v>8</v>
      </c>
      <c r="G1" s="56" t="s">
        <v>9</v>
      </c>
      <c r="H1" s="5" t="s">
        <v>10</v>
      </c>
      <c r="I1" s="56" t="s">
        <v>11</v>
      </c>
      <c r="J1" s="3" t="s">
        <v>27</v>
      </c>
      <c r="K1" s="5" t="s">
        <v>12</v>
      </c>
      <c r="L1" s="56" t="s">
        <v>13</v>
      </c>
      <c r="M1" s="3" t="s">
        <v>28</v>
      </c>
      <c r="N1" s="5" t="s">
        <v>14</v>
      </c>
      <c r="O1" s="56" t="s">
        <v>15</v>
      </c>
      <c r="P1" s="5" t="s">
        <v>16</v>
      </c>
      <c r="Q1" s="56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45017</v>
      </c>
      <c r="B2" s="9" t="s">
        <v>150</v>
      </c>
      <c r="D2" s="9">
        <v>2.12</v>
      </c>
      <c r="F2" s="9">
        <v>3.43</v>
      </c>
      <c r="H2" s="9">
        <v>3.68</v>
      </c>
      <c r="K2" s="9">
        <v>3.04</v>
      </c>
      <c r="N2" s="9">
        <v>2.19</v>
      </c>
      <c r="P2" s="9">
        <v>1.72</v>
      </c>
      <c r="R2" s="9">
        <v>1.93</v>
      </c>
      <c r="S2" s="9" t="s">
        <v>23</v>
      </c>
      <c r="T2" s="9" t="s">
        <v>126</v>
      </c>
      <c r="U2" s="9">
        <v>26</v>
      </c>
      <c r="V2" s="9" t="s">
        <v>38</v>
      </c>
    </row>
    <row r="3" spans="1:24" x14ac:dyDescent="0.25">
      <c r="A3" s="7">
        <v>45017</v>
      </c>
      <c r="B3" s="9" t="s">
        <v>151</v>
      </c>
      <c r="D3" s="9">
        <v>2.13</v>
      </c>
      <c r="F3" s="9">
        <v>3.25</v>
      </c>
      <c r="H3" s="9">
        <v>3.98</v>
      </c>
      <c r="K3" s="9">
        <v>2.74</v>
      </c>
      <c r="N3" s="9">
        <v>2.56</v>
      </c>
      <c r="P3" s="9">
        <v>1.56</v>
      </c>
      <c r="R3" s="9">
        <v>2.21</v>
      </c>
      <c r="S3" s="9" t="s">
        <v>29</v>
      </c>
      <c r="T3" s="9" t="s">
        <v>31</v>
      </c>
      <c r="U3" s="9">
        <v>22</v>
      </c>
      <c r="V3" s="9" t="s">
        <v>33</v>
      </c>
    </row>
    <row r="4" spans="1:24" x14ac:dyDescent="0.25">
      <c r="A4" s="7">
        <v>45018</v>
      </c>
      <c r="B4" s="9" t="s">
        <v>152</v>
      </c>
      <c r="D4" s="9">
        <v>2.5099999999999998</v>
      </c>
      <c r="F4" s="9">
        <v>3.09</v>
      </c>
      <c r="H4" s="9">
        <v>3.21</v>
      </c>
      <c r="K4" s="9">
        <v>3.05</v>
      </c>
      <c r="N4" s="9">
        <v>2.2999999999999998</v>
      </c>
      <c r="P4" s="9">
        <v>1.66</v>
      </c>
      <c r="R4" s="9">
        <v>2</v>
      </c>
      <c r="S4" s="9" t="s">
        <v>29</v>
      </c>
      <c r="T4" s="9" t="s">
        <v>30</v>
      </c>
      <c r="U4" s="9">
        <v>21</v>
      </c>
      <c r="V4" s="9" t="s">
        <v>153</v>
      </c>
    </row>
    <row r="5" spans="1:24" x14ac:dyDescent="0.25">
      <c r="A5" s="7">
        <v>45023</v>
      </c>
      <c r="B5" s="9" t="s">
        <v>154</v>
      </c>
      <c r="D5" s="9">
        <v>2.93</v>
      </c>
      <c r="F5" s="9">
        <v>2.91</v>
      </c>
      <c r="H5" s="9">
        <v>2.91</v>
      </c>
      <c r="K5" s="9">
        <v>2.42</v>
      </c>
      <c r="N5" s="9">
        <v>2.94</v>
      </c>
      <c r="P5" s="9">
        <v>1.43</v>
      </c>
      <c r="R5" s="9">
        <v>2.56</v>
      </c>
      <c r="S5" s="9" t="s">
        <v>23</v>
      </c>
      <c r="T5" s="9" t="s">
        <v>30</v>
      </c>
      <c r="U5" s="9">
        <v>23</v>
      </c>
      <c r="V5" s="9" t="s">
        <v>33</v>
      </c>
    </row>
    <row r="6" spans="1:24" x14ac:dyDescent="0.25">
      <c r="A6" s="7">
        <v>45023</v>
      </c>
      <c r="B6" s="9" t="s">
        <v>155</v>
      </c>
      <c r="D6" s="9">
        <v>2.95</v>
      </c>
      <c r="F6" s="9">
        <v>2.99</v>
      </c>
      <c r="H6" s="9">
        <v>2.78</v>
      </c>
      <c r="K6" s="9">
        <v>2.58</v>
      </c>
      <c r="N6" s="9">
        <v>2.6</v>
      </c>
      <c r="P6" s="9">
        <v>1.53</v>
      </c>
      <c r="R6" s="9">
        <v>2.27</v>
      </c>
      <c r="S6" s="9" t="s">
        <v>29</v>
      </c>
      <c r="T6" s="9" t="s">
        <v>122</v>
      </c>
      <c r="U6" s="9">
        <v>16</v>
      </c>
      <c r="V6" s="9" t="s">
        <v>38</v>
      </c>
    </row>
    <row r="7" spans="1:24" x14ac:dyDescent="0.25">
      <c r="A7" s="7">
        <v>45024</v>
      </c>
      <c r="B7" s="9" t="s">
        <v>156</v>
      </c>
      <c r="D7" s="9">
        <v>1.77</v>
      </c>
      <c r="F7" s="9">
        <v>3.38</v>
      </c>
      <c r="H7" s="9">
        <v>6.13</v>
      </c>
      <c r="K7" s="9">
        <v>2.54</v>
      </c>
      <c r="N7" s="9">
        <v>2.83</v>
      </c>
      <c r="P7" s="9">
        <v>1.48</v>
      </c>
      <c r="R7" s="9">
        <v>2.44</v>
      </c>
      <c r="S7" s="9" t="s">
        <v>23</v>
      </c>
      <c r="T7" s="9" t="s">
        <v>31</v>
      </c>
      <c r="U7" s="9">
        <v>18</v>
      </c>
      <c r="V7" s="9" t="s">
        <v>157</v>
      </c>
    </row>
    <row r="8" spans="1:24" x14ac:dyDescent="0.25">
      <c r="A8" s="7">
        <v>45024</v>
      </c>
      <c r="B8" s="9" t="s">
        <v>158</v>
      </c>
      <c r="D8" s="9">
        <v>2.36</v>
      </c>
      <c r="F8" s="9">
        <v>3</v>
      </c>
      <c r="H8" s="9">
        <v>3.62</v>
      </c>
      <c r="K8" s="9">
        <v>2.41</v>
      </c>
      <c r="N8" s="9">
        <v>2.86</v>
      </c>
      <c r="P8" s="9">
        <v>1.44</v>
      </c>
      <c r="R8" s="9">
        <v>2.5</v>
      </c>
      <c r="S8" s="9" t="s">
        <v>23</v>
      </c>
      <c r="T8" s="9" t="s">
        <v>177</v>
      </c>
      <c r="U8" s="9">
        <v>15</v>
      </c>
      <c r="V8" s="9" t="s">
        <v>153</v>
      </c>
    </row>
    <row r="9" spans="1:24" x14ac:dyDescent="0.25">
      <c r="A9" s="7">
        <v>45025</v>
      </c>
      <c r="B9" s="9" t="s">
        <v>159</v>
      </c>
      <c r="C9" s="57">
        <v>0</v>
      </c>
      <c r="D9" s="9">
        <v>0</v>
      </c>
      <c r="E9" s="57">
        <v>0</v>
      </c>
      <c r="F9" s="9">
        <v>0</v>
      </c>
      <c r="G9" s="57">
        <v>0</v>
      </c>
      <c r="H9" s="9">
        <v>0</v>
      </c>
      <c r="I9" s="57">
        <v>0</v>
      </c>
      <c r="K9" s="9">
        <v>0</v>
      </c>
      <c r="L9" s="57">
        <v>0</v>
      </c>
      <c r="N9" s="9">
        <v>0</v>
      </c>
      <c r="O9" s="57">
        <v>0</v>
      </c>
      <c r="P9" s="9">
        <v>0</v>
      </c>
      <c r="Q9" s="57">
        <v>0</v>
      </c>
      <c r="R9" s="9">
        <v>0</v>
      </c>
      <c r="S9" s="9" t="s">
        <v>29</v>
      </c>
      <c r="U9" s="9">
        <v>21</v>
      </c>
      <c r="V9" s="9" t="s">
        <v>160</v>
      </c>
    </row>
    <row r="10" spans="1:24" x14ac:dyDescent="0.25">
      <c r="A10" s="7">
        <v>45025</v>
      </c>
      <c r="B10" s="9" t="s">
        <v>161</v>
      </c>
      <c r="D10" s="9">
        <v>5.0199999999999996</v>
      </c>
      <c r="F10" s="9">
        <v>3.47</v>
      </c>
      <c r="H10" s="9">
        <v>1.86</v>
      </c>
      <c r="K10" s="9">
        <v>2.66</v>
      </c>
      <c r="N10" s="9">
        <v>2.5</v>
      </c>
      <c r="P10" s="9">
        <v>1.59</v>
      </c>
      <c r="R10" s="9">
        <v>2.27</v>
      </c>
      <c r="S10" s="9" t="s">
        <v>23</v>
      </c>
      <c r="T10" s="9" t="s">
        <v>124</v>
      </c>
      <c r="U10" s="9">
        <v>23</v>
      </c>
      <c r="V10" s="9" t="s">
        <v>35</v>
      </c>
    </row>
    <row r="11" spans="1:24" x14ac:dyDescent="0.25">
      <c r="A11" s="7">
        <v>45026</v>
      </c>
      <c r="B11" s="9" t="s">
        <v>162</v>
      </c>
      <c r="C11" s="57">
        <v>0</v>
      </c>
      <c r="D11" s="9">
        <v>0</v>
      </c>
      <c r="E11" s="57">
        <v>0</v>
      </c>
      <c r="F11" s="9">
        <v>0</v>
      </c>
      <c r="G11" s="57">
        <v>0</v>
      </c>
      <c r="H11" s="9">
        <v>0</v>
      </c>
      <c r="I11" s="57">
        <v>0</v>
      </c>
      <c r="K11" s="9">
        <v>0</v>
      </c>
      <c r="L11" s="57">
        <v>0</v>
      </c>
      <c r="N11" s="9">
        <v>0</v>
      </c>
      <c r="O11" s="57">
        <v>0</v>
      </c>
      <c r="P11" s="9">
        <v>0</v>
      </c>
      <c r="Q11" s="57">
        <v>0</v>
      </c>
      <c r="R11" s="9">
        <v>0</v>
      </c>
      <c r="S11" s="9" t="s">
        <v>23</v>
      </c>
      <c r="U11" s="9">
        <v>17</v>
      </c>
      <c r="V11" s="9" t="s">
        <v>153</v>
      </c>
    </row>
    <row r="12" spans="1:24" x14ac:dyDescent="0.25">
      <c r="A12" s="7">
        <v>45026</v>
      </c>
      <c r="B12" s="9" t="s">
        <v>163</v>
      </c>
      <c r="C12" s="57">
        <v>0</v>
      </c>
      <c r="D12" s="9">
        <v>0</v>
      </c>
      <c r="E12" s="57">
        <v>0</v>
      </c>
      <c r="F12" s="9">
        <v>0</v>
      </c>
      <c r="G12" s="57">
        <v>0</v>
      </c>
      <c r="H12" s="9">
        <v>0</v>
      </c>
      <c r="I12" s="57">
        <v>0</v>
      </c>
      <c r="K12" s="9">
        <v>0</v>
      </c>
      <c r="L12" s="57">
        <v>0</v>
      </c>
      <c r="N12" s="9">
        <v>0</v>
      </c>
      <c r="O12" s="57">
        <v>0</v>
      </c>
      <c r="P12" s="9">
        <v>0</v>
      </c>
      <c r="Q12" s="57">
        <v>0</v>
      </c>
      <c r="S12" s="9" t="s">
        <v>23</v>
      </c>
      <c r="U12" s="9">
        <v>17</v>
      </c>
      <c r="V12" s="9" t="s">
        <v>164</v>
      </c>
    </row>
    <row r="13" spans="1:24" x14ac:dyDescent="0.25">
      <c r="A13" s="7">
        <v>45027</v>
      </c>
      <c r="B13" s="9" t="s">
        <v>165</v>
      </c>
      <c r="C13" s="57">
        <v>0</v>
      </c>
      <c r="D13" s="9">
        <v>0</v>
      </c>
      <c r="E13" s="57">
        <v>0</v>
      </c>
      <c r="F13" s="9">
        <v>0</v>
      </c>
      <c r="G13" s="57">
        <v>0</v>
      </c>
      <c r="H13" s="9">
        <v>0</v>
      </c>
      <c r="I13" s="57">
        <v>0</v>
      </c>
      <c r="K13" s="9">
        <v>0</v>
      </c>
      <c r="L13" s="57">
        <v>0</v>
      </c>
      <c r="N13" s="9">
        <v>0</v>
      </c>
      <c r="O13" s="57">
        <v>0</v>
      </c>
      <c r="P13" s="9">
        <v>0</v>
      </c>
      <c r="Q13" s="57">
        <v>0</v>
      </c>
      <c r="S13" s="9" t="s">
        <v>23</v>
      </c>
      <c r="U13" s="9">
        <v>22</v>
      </c>
      <c r="V13" s="9" t="s">
        <v>153</v>
      </c>
    </row>
    <row r="14" spans="1:24" x14ac:dyDescent="0.25">
      <c r="A14" s="7">
        <v>45031</v>
      </c>
      <c r="B14" s="9" t="s">
        <v>166</v>
      </c>
      <c r="D14" s="9">
        <v>1.91</v>
      </c>
      <c r="F14" s="9">
        <v>3.56</v>
      </c>
      <c r="H14" s="9">
        <v>4.33</v>
      </c>
      <c r="K14" s="9">
        <v>3.48</v>
      </c>
      <c r="N14" s="9">
        <v>2.06</v>
      </c>
      <c r="P14" s="9">
        <v>1.83</v>
      </c>
      <c r="R14" s="9">
        <v>1.79</v>
      </c>
      <c r="S14" s="9" t="s">
        <v>23</v>
      </c>
      <c r="T14" s="9" t="s">
        <v>126</v>
      </c>
      <c r="U14" s="9">
        <v>23</v>
      </c>
      <c r="V14" s="9" t="s">
        <v>20</v>
      </c>
    </row>
    <row r="15" spans="1:24" x14ac:dyDescent="0.25">
      <c r="A15" s="7">
        <v>45034</v>
      </c>
      <c r="B15" s="9" t="s">
        <v>167</v>
      </c>
      <c r="D15" s="9">
        <v>3.28</v>
      </c>
      <c r="F15" s="9">
        <v>3.03</v>
      </c>
      <c r="H15" s="9">
        <v>2.5099999999999998</v>
      </c>
      <c r="K15" s="9">
        <v>2.4700000000000002</v>
      </c>
      <c r="N15" s="9">
        <v>2.72</v>
      </c>
      <c r="P15" s="9">
        <v>1.49</v>
      </c>
      <c r="R15" s="9">
        <v>2.38</v>
      </c>
      <c r="S15" s="9" t="s">
        <v>23</v>
      </c>
      <c r="T15" s="9" t="s">
        <v>123</v>
      </c>
      <c r="U15" s="9">
        <v>25</v>
      </c>
      <c r="V15" s="9" t="s">
        <v>20</v>
      </c>
    </row>
    <row r="16" spans="1:24" x14ac:dyDescent="0.25">
      <c r="A16" s="7">
        <v>45034</v>
      </c>
      <c r="B16" s="9" t="s">
        <v>168</v>
      </c>
      <c r="D16" s="9">
        <v>1.73</v>
      </c>
      <c r="F16" s="9">
        <v>3.74</v>
      </c>
      <c r="H16" s="9">
        <v>5.41</v>
      </c>
      <c r="K16" s="9">
        <v>3.3</v>
      </c>
      <c r="N16" s="9">
        <v>2.13</v>
      </c>
      <c r="P16" s="9">
        <v>1.77</v>
      </c>
      <c r="R16" s="9">
        <v>1.87</v>
      </c>
      <c r="S16" s="9" t="s">
        <v>23</v>
      </c>
      <c r="T16" s="9" t="s">
        <v>126</v>
      </c>
      <c r="U16" s="9">
        <v>22</v>
      </c>
      <c r="V16" s="9" t="s">
        <v>85</v>
      </c>
    </row>
    <row r="17" spans="1:22" x14ac:dyDescent="0.25">
      <c r="A17" s="7">
        <v>45038</v>
      </c>
      <c r="B17" s="9" t="s">
        <v>169</v>
      </c>
      <c r="D17" s="9">
        <v>1.88</v>
      </c>
      <c r="F17" s="9">
        <v>3.45</v>
      </c>
      <c r="H17" s="9">
        <v>4.6399999999999997</v>
      </c>
      <c r="K17" s="9">
        <v>3.11</v>
      </c>
      <c r="N17" s="9">
        <v>2.17</v>
      </c>
      <c r="P17" s="9">
        <v>1.74</v>
      </c>
      <c r="R17" s="9">
        <v>1.9</v>
      </c>
      <c r="S17" s="9" t="s">
        <v>23</v>
      </c>
      <c r="T17" s="9" t="s">
        <v>37</v>
      </c>
      <c r="U17" s="9">
        <v>21</v>
      </c>
      <c r="V17" s="9" t="s">
        <v>20</v>
      </c>
    </row>
    <row r="18" spans="1:22" x14ac:dyDescent="0.25">
      <c r="A18" s="7">
        <v>45038</v>
      </c>
      <c r="B18" s="9" t="s">
        <v>170</v>
      </c>
      <c r="D18" s="9">
        <v>3.2</v>
      </c>
      <c r="F18" s="9">
        <v>3.28</v>
      </c>
      <c r="H18" s="9">
        <v>2.41</v>
      </c>
      <c r="K18" s="9">
        <v>3.21</v>
      </c>
      <c r="N18" s="9">
        <v>2.12</v>
      </c>
      <c r="P18" s="9">
        <v>1.77</v>
      </c>
      <c r="R18" s="9">
        <v>1.86</v>
      </c>
      <c r="S18" s="9" t="s">
        <v>23</v>
      </c>
      <c r="T18" s="9" t="s">
        <v>31</v>
      </c>
      <c r="U18" s="9">
        <v>23</v>
      </c>
      <c r="V18" s="9" t="s">
        <v>20</v>
      </c>
    </row>
    <row r="19" spans="1:22" x14ac:dyDescent="0.25">
      <c r="A19" s="7">
        <v>45039</v>
      </c>
      <c r="B19" s="9" t="s">
        <v>171</v>
      </c>
      <c r="D19" s="9">
        <v>1.72</v>
      </c>
      <c r="F19" s="9">
        <v>3.77</v>
      </c>
      <c r="H19" s="9">
        <v>5.64</v>
      </c>
      <c r="K19" s="9">
        <v>3.65</v>
      </c>
      <c r="N19" s="9">
        <v>2.0099999999999998</v>
      </c>
      <c r="P19" s="9">
        <v>1.89</v>
      </c>
      <c r="R19" s="9">
        <v>1.75</v>
      </c>
      <c r="S19" s="9" t="s">
        <v>23</v>
      </c>
      <c r="T19" s="9" t="s">
        <v>124</v>
      </c>
      <c r="U19" s="9">
        <v>24</v>
      </c>
      <c r="V19" s="9" t="s">
        <v>172</v>
      </c>
    </row>
    <row r="20" spans="1:22" x14ac:dyDescent="0.25">
      <c r="A20" s="7">
        <v>45045</v>
      </c>
      <c r="B20" s="9" t="s">
        <v>173</v>
      </c>
      <c r="D20" s="9">
        <v>1.88</v>
      </c>
      <c r="F20" s="9">
        <v>3.67</v>
      </c>
      <c r="H20" s="9">
        <v>4.45</v>
      </c>
      <c r="K20" s="9">
        <v>3.66</v>
      </c>
      <c r="N20" s="9">
        <v>1.97</v>
      </c>
      <c r="P20" s="9">
        <v>1.92</v>
      </c>
      <c r="R20" s="9">
        <v>1.72</v>
      </c>
      <c r="S20" s="9" t="s">
        <v>23</v>
      </c>
      <c r="T20" s="9" t="s">
        <v>36</v>
      </c>
      <c r="U20" s="9">
        <v>17</v>
      </c>
      <c r="V20" s="9" t="s">
        <v>85</v>
      </c>
    </row>
    <row r="21" spans="1:22" x14ac:dyDescent="0.25">
      <c r="A21" s="7">
        <v>45046</v>
      </c>
      <c r="B21" s="9" t="s">
        <v>174</v>
      </c>
      <c r="C21" s="57">
        <v>0</v>
      </c>
      <c r="D21" s="9">
        <v>0</v>
      </c>
      <c r="E21" s="57">
        <v>0</v>
      </c>
      <c r="F21" s="9">
        <v>0</v>
      </c>
      <c r="G21" s="57">
        <v>0</v>
      </c>
      <c r="H21" s="9">
        <v>0</v>
      </c>
      <c r="I21" s="57">
        <v>0</v>
      </c>
      <c r="K21" s="9">
        <v>0</v>
      </c>
      <c r="L21" s="57">
        <v>0</v>
      </c>
      <c r="N21" s="9">
        <v>0</v>
      </c>
      <c r="O21" s="57">
        <v>0</v>
      </c>
      <c r="P21" s="9">
        <v>0</v>
      </c>
      <c r="Q21" s="57">
        <v>0</v>
      </c>
      <c r="R21" s="9">
        <v>0</v>
      </c>
      <c r="S21" s="9" t="s">
        <v>23</v>
      </c>
      <c r="U21" s="9">
        <v>17</v>
      </c>
      <c r="V21" s="9" t="s">
        <v>175</v>
      </c>
    </row>
    <row r="22" spans="1:22" x14ac:dyDescent="0.25">
      <c r="A22" s="7">
        <v>45046</v>
      </c>
      <c r="B22" s="9" t="s">
        <v>176</v>
      </c>
      <c r="D22" s="9">
        <v>3.33</v>
      </c>
      <c r="F22" s="9">
        <v>3.63</v>
      </c>
      <c r="H22" s="9">
        <v>2.2400000000000002</v>
      </c>
      <c r="K22" s="9">
        <v>4.03</v>
      </c>
      <c r="N22" s="9">
        <v>1.87</v>
      </c>
      <c r="P22" s="9">
        <v>2.0499999999999998</v>
      </c>
      <c r="R22" s="9">
        <v>1.64</v>
      </c>
      <c r="S22" s="9" t="s">
        <v>23</v>
      </c>
      <c r="T22" s="9" t="s">
        <v>26</v>
      </c>
      <c r="U22" s="9">
        <v>20</v>
      </c>
      <c r="V22" s="9" t="s">
        <v>172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32.85546875" bestFit="1" customWidth="1"/>
    <col min="3" max="3" width="19.7109375" bestFit="1" customWidth="1"/>
    <col min="5" max="5" width="23.28515625" bestFit="1" customWidth="1"/>
    <col min="7" max="7" width="10.28515625" bestFit="1" customWidth="1"/>
    <col min="8" max="8" width="11" bestFit="1" customWidth="1"/>
    <col min="10" max="10" width="32.42578125" bestFit="1" customWidth="1"/>
  </cols>
  <sheetData>
    <row r="1" spans="1:10" ht="117" x14ac:dyDescent="0.25">
      <c r="A1" s="24" t="s">
        <v>0</v>
      </c>
      <c r="B1" s="24" t="s">
        <v>1</v>
      </c>
      <c r="C1" s="25" t="s">
        <v>129</v>
      </c>
      <c r="D1" s="24" t="s">
        <v>3</v>
      </c>
      <c r="E1" s="24" t="s">
        <v>130</v>
      </c>
      <c r="F1" s="24" t="s">
        <v>19</v>
      </c>
      <c r="G1" s="24" t="s">
        <v>132</v>
      </c>
      <c r="H1" s="24" t="s">
        <v>133</v>
      </c>
      <c r="I1" s="24" t="s">
        <v>21</v>
      </c>
    </row>
    <row r="2" spans="1:10" x14ac:dyDescent="0.25">
      <c r="A2" s="7">
        <v>45023</v>
      </c>
      <c r="B2" s="9" t="s">
        <v>154</v>
      </c>
      <c r="C2">
        <v>2</v>
      </c>
      <c r="D2" s="12"/>
      <c r="E2" s="9" t="s">
        <v>23</v>
      </c>
      <c r="F2" s="58" t="s">
        <v>134</v>
      </c>
      <c r="G2" s="59">
        <f>C2*E$29</f>
        <v>800</v>
      </c>
      <c r="H2" s="64">
        <f>G2-E$29</f>
        <v>400</v>
      </c>
      <c r="I2" s="9" t="s">
        <v>30</v>
      </c>
      <c r="J2" s="9" t="s">
        <v>33</v>
      </c>
    </row>
    <row r="3" spans="1:10" x14ac:dyDescent="0.25">
      <c r="A3" s="7">
        <v>45023</v>
      </c>
      <c r="B3" s="9" t="s">
        <v>155</v>
      </c>
      <c r="C3">
        <v>2</v>
      </c>
      <c r="D3" s="12"/>
      <c r="E3" s="9" t="s">
        <v>29</v>
      </c>
      <c r="F3" s="61" t="s">
        <v>134</v>
      </c>
      <c r="G3" s="59">
        <v>0</v>
      </c>
      <c r="H3" s="60">
        <f t="shared" ref="H3:H8" si="0">G3-E$29</f>
        <v>-400</v>
      </c>
      <c r="I3" s="9" t="s">
        <v>122</v>
      </c>
      <c r="J3" s="9" t="s">
        <v>38</v>
      </c>
    </row>
    <row r="4" spans="1:10" x14ac:dyDescent="0.25">
      <c r="A4" s="7">
        <v>45031</v>
      </c>
      <c r="B4" s="9" t="s">
        <v>166</v>
      </c>
      <c r="C4">
        <v>2.06</v>
      </c>
      <c r="D4" s="12"/>
      <c r="E4" s="9" t="s">
        <v>23</v>
      </c>
      <c r="F4" s="61" t="s">
        <v>149</v>
      </c>
      <c r="G4" s="59">
        <v>0</v>
      </c>
      <c r="H4" s="60">
        <f t="shared" si="0"/>
        <v>-400</v>
      </c>
      <c r="I4" s="9" t="s">
        <v>126</v>
      </c>
      <c r="J4" s="9" t="s">
        <v>20</v>
      </c>
    </row>
    <row r="5" spans="1:10" x14ac:dyDescent="0.25">
      <c r="A5" s="7">
        <v>45034</v>
      </c>
      <c r="B5" s="9" t="s">
        <v>167</v>
      </c>
      <c r="C5">
        <v>2</v>
      </c>
      <c r="D5" s="12"/>
      <c r="E5" s="9" t="s">
        <v>23</v>
      </c>
      <c r="F5" s="61" t="s">
        <v>134</v>
      </c>
      <c r="G5" s="59">
        <v>0</v>
      </c>
      <c r="H5" s="60">
        <f t="shared" si="0"/>
        <v>-400</v>
      </c>
      <c r="I5" s="9" t="s">
        <v>123</v>
      </c>
      <c r="J5" s="9" t="s">
        <v>20</v>
      </c>
    </row>
    <row r="6" spans="1:10" x14ac:dyDescent="0.25">
      <c r="A6" s="7">
        <v>45039</v>
      </c>
      <c r="B6" s="9" t="s">
        <v>171</v>
      </c>
      <c r="C6">
        <v>2.0099999999999998</v>
      </c>
      <c r="E6" s="9" t="s">
        <v>23</v>
      </c>
      <c r="F6" s="58" t="s">
        <v>149</v>
      </c>
      <c r="G6" s="59">
        <f t="shared" ref="G3:G8" si="1">C6*E$29</f>
        <v>803.99999999999989</v>
      </c>
      <c r="H6" s="64">
        <f t="shared" si="0"/>
        <v>403.99999999999989</v>
      </c>
      <c r="I6" s="9" t="s">
        <v>124</v>
      </c>
      <c r="J6" s="9" t="s">
        <v>172</v>
      </c>
    </row>
    <row r="7" spans="1:10" x14ac:dyDescent="0.25">
      <c r="A7" s="7">
        <v>45045</v>
      </c>
      <c r="B7" s="9" t="s">
        <v>173</v>
      </c>
      <c r="C7">
        <v>1.97</v>
      </c>
      <c r="E7" s="9" t="s">
        <v>23</v>
      </c>
      <c r="F7" s="58" t="s">
        <v>149</v>
      </c>
      <c r="G7" s="59">
        <f t="shared" si="1"/>
        <v>788</v>
      </c>
      <c r="H7" s="64">
        <f t="shared" si="0"/>
        <v>388</v>
      </c>
      <c r="I7" s="9" t="s">
        <v>36</v>
      </c>
      <c r="J7" s="9" t="s">
        <v>85</v>
      </c>
    </row>
    <row r="8" spans="1:10" x14ac:dyDescent="0.25">
      <c r="A8" s="7">
        <v>45046</v>
      </c>
      <c r="B8" s="9" t="s">
        <v>176</v>
      </c>
      <c r="C8">
        <v>1.87</v>
      </c>
      <c r="D8" s="9"/>
      <c r="E8" s="9" t="s">
        <v>23</v>
      </c>
      <c r="F8" s="62" t="s">
        <v>149</v>
      </c>
      <c r="G8" s="59">
        <v>0</v>
      </c>
      <c r="H8" s="60">
        <f t="shared" si="0"/>
        <v>-400</v>
      </c>
      <c r="I8" s="9" t="s">
        <v>26</v>
      </c>
      <c r="J8" s="9" t="s">
        <v>172</v>
      </c>
    </row>
    <row r="9" spans="1:10" x14ac:dyDescent="0.25">
      <c r="A9" s="7"/>
      <c r="B9" s="9"/>
      <c r="C9" s="9"/>
      <c r="D9" s="9"/>
      <c r="E9" s="12"/>
      <c r="F9" s="11"/>
      <c r="G9" s="9"/>
      <c r="J9" s="9"/>
    </row>
    <row r="10" spans="1:10" x14ac:dyDescent="0.25">
      <c r="A10" s="7"/>
      <c r="B10" s="9"/>
      <c r="C10" s="9"/>
      <c r="D10" s="9"/>
      <c r="E10" s="12"/>
      <c r="F10" s="11"/>
      <c r="G10" s="9"/>
      <c r="J10" s="9"/>
    </row>
    <row r="11" spans="1:10" x14ac:dyDescent="0.25">
      <c r="A11" s="7"/>
      <c r="B11" s="9"/>
      <c r="C11" s="9"/>
      <c r="D11" s="9"/>
      <c r="E11" s="12"/>
      <c r="F11" s="11"/>
      <c r="G11" s="9"/>
      <c r="J11" s="9"/>
    </row>
    <row r="12" spans="1:10" x14ac:dyDescent="0.25">
      <c r="A12" s="7"/>
      <c r="B12" s="9"/>
      <c r="C12" s="9"/>
      <c r="D12" s="9"/>
      <c r="E12" s="12"/>
      <c r="F12" s="11"/>
      <c r="G12" s="9"/>
      <c r="J12" s="9"/>
    </row>
    <row r="13" spans="1:10" x14ac:dyDescent="0.25">
      <c r="A13" s="7"/>
      <c r="B13" s="9"/>
      <c r="C13" s="9"/>
      <c r="D13" s="9"/>
      <c r="E13" s="12"/>
      <c r="F13" s="11"/>
      <c r="G13" s="9"/>
      <c r="J13" s="9"/>
    </row>
    <row r="14" spans="1:10" x14ac:dyDescent="0.25">
      <c r="A14" s="7"/>
      <c r="B14" s="9"/>
      <c r="C14" s="9"/>
      <c r="D14" s="9"/>
      <c r="E14" s="12"/>
      <c r="F14" s="11"/>
      <c r="G14" s="9"/>
      <c r="J14" s="9"/>
    </row>
    <row r="15" spans="1:10" x14ac:dyDescent="0.25">
      <c r="A15" s="7"/>
      <c r="B15" s="9"/>
      <c r="C15" s="9"/>
      <c r="D15" s="9"/>
      <c r="E15" s="12"/>
      <c r="F15" s="11"/>
      <c r="G15" s="9"/>
      <c r="J15" s="9"/>
    </row>
    <row r="16" spans="1:10" x14ac:dyDescent="0.25">
      <c r="C16" s="9"/>
      <c r="E16" s="12"/>
      <c r="F16" s="12"/>
    </row>
    <row r="17" spans="3:5" x14ac:dyDescent="0.25">
      <c r="C17" s="9" t="s">
        <v>135</v>
      </c>
      <c r="D17" s="9"/>
      <c r="E17" s="9">
        <f>COUNT(C2:C8)</f>
        <v>7</v>
      </c>
    </row>
    <row r="18" spans="3:5" x14ac:dyDescent="0.25">
      <c r="C18" s="9" t="s">
        <v>136</v>
      </c>
      <c r="D18" s="9"/>
      <c r="E18" s="9">
        <v>3</v>
      </c>
    </row>
    <row r="19" spans="3:5" x14ac:dyDescent="0.25">
      <c r="C19" s="9" t="s">
        <v>137</v>
      </c>
      <c r="D19" s="9"/>
      <c r="E19" s="37">
        <v>5</v>
      </c>
    </row>
    <row r="20" spans="3:5" x14ac:dyDescent="0.25">
      <c r="C20" s="9" t="s">
        <v>138</v>
      </c>
      <c r="D20" s="9"/>
      <c r="E20" s="39">
        <f>E17-E19</f>
        <v>2</v>
      </c>
    </row>
    <row r="21" spans="3:5" x14ac:dyDescent="0.25">
      <c r="C21" s="9" t="s">
        <v>139</v>
      </c>
      <c r="D21" s="9"/>
      <c r="E21" s="9">
        <f>E20/E17*100</f>
        <v>28.571428571428569</v>
      </c>
    </row>
    <row r="22" spans="3:5" x14ac:dyDescent="0.25">
      <c r="C22" s="9" t="s">
        <v>140</v>
      </c>
      <c r="D22" s="9"/>
      <c r="E22" s="9">
        <f>1/E23*100</f>
        <v>50.323508267433503</v>
      </c>
    </row>
    <row r="23" spans="3:5" x14ac:dyDescent="0.25">
      <c r="C23" s="9" t="s">
        <v>141</v>
      </c>
      <c r="D23" s="9"/>
      <c r="E23" s="9">
        <f>SUM(C2:C8)/E17</f>
        <v>1.9871428571428571</v>
      </c>
    </row>
    <row r="24" spans="3:5" x14ac:dyDescent="0.25">
      <c r="C24" s="9" t="s">
        <v>142</v>
      </c>
      <c r="D24" s="9"/>
      <c r="E24" s="39">
        <f>E21-E22</f>
        <v>-21.752079696004934</v>
      </c>
    </row>
    <row r="25" spans="3:5" x14ac:dyDescent="0.25">
      <c r="C25" s="9" t="s">
        <v>143</v>
      </c>
      <c r="D25" s="9"/>
      <c r="E25" s="39">
        <f>E31/1</f>
        <v>-4.080000000000001</v>
      </c>
    </row>
    <row r="26" spans="3:5" x14ac:dyDescent="0.25">
      <c r="C26" s="9"/>
      <c r="D26" s="9"/>
      <c r="E26" s="39"/>
    </row>
    <row r="27" spans="3:5" x14ac:dyDescent="0.25">
      <c r="C27" s="9" t="s">
        <v>144</v>
      </c>
      <c r="D27" s="9"/>
      <c r="E27" s="63">
        <v>10000</v>
      </c>
    </row>
    <row r="28" spans="3:5" x14ac:dyDescent="0.25">
      <c r="C28" s="9" t="s">
        <v>145</v>
      </c>
      <c r="D28" s="9"/>
      <c r="E28" s="41">
        <f>E27/100</f>
        <v>100</v>
      </c>
    </row>
    <row r="29" spans="3:5" x14ac:dyDescent="0.25">
      <c r="C29" s="9" t="s">
        <v>148</v>
      </c>
      <c r="D29" s="9"/>
      <c r="E29" s="41">
        <f>E28*4</f>
        <v>400</v>
      </c>
    </row>
    <row r="30" spans="3:5" x14ac:dyDescent="0.25">
      <c r="C30" s="9" t="s">
        <v>146</v>
      </c>
      <c r="E30" s="41">
        <f>SUM(H2:H8)</f>
        <v>-408.00000000000011</v>
      </c>
    </row>
    <row r="31" spans="3:5" x14ac:dyDescent="0.25">
      <c r="C31" s="42" t="s">
        <v>147</v>
      </c>
      <c r="D31" s="9"/>
      <c r="E31" s="9">
        <f>E30/E27*100</f>
        <v>-4.080000000000001</v>
      </c>
    </row>
    <row r="32" spans="3:5" x14ac:dyDescent="0.25">
      <c r="D32" s="9"/>
      <c r="E32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2023-07-29T19:31:40Z</dcterms:modified>
</cp:coreProperties>
</file>