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</sheets>
  <calcPr calcId="152511"/>
</workbook>
</file>

<file path=xl/calcChain.xml><?xml version="1.0" encoding="utf-8"?>
<calcChain xmlns="http://schemas.openxmlformats.org/spreadsheetml/2006/main">
  <c r="U2" i="3" l="1"/>
  <c r="V2" i="3"/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<sst xmlns="http://schemas.openxmlformats.org/spreadsheetml/2006/main" count="570" uniqueCount="187">
  <si>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</si>
  <si>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</si>
  <si>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</si>
  <si>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</si>
  <si>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</si>
  <si>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</si>
  <si>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</si>
  <si>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</si>
  <si>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</si>
  <si>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</si>
  <si>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</si>
  <si>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</si>
  <si>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</si>
  <si>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</si>
  <si>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</si>
  <si>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</si>
  <si>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</si>
  <si>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</si>
  <si>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</si>
  <si>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</si>
  <si>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</si>
  <si>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</si>
  <si>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</si>
  <si>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</si>
  <si>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</si>
  <si>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</si>
  <si>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</si>
  <si>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</si>
  <si>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</si>
  <si>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</si>
  <si>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</si>
  <si>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</si>
  <si>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</si>
  <si>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</si>
  <si>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</si>
  <si>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</si>
  <si>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</si>
  <si>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</si>
  <si>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</si>
  <si>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</si>
  <si>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</si>
  <si>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</si>
  <si>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</si>
  <si>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</si>
  <si>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</si>
  <si>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</si>
  <si>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</si>
  <si>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</si>
  <si>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</si>
  <si>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</si>
  <si>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</si>
  <si>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</si>
  <si>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</si>
  <si>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</si>
  <si>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</si>
  <si>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</si>
  <si>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</si>
  <si>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</si>
  <si>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</si>
  <si>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</si>
  <si>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</si>
  <si>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</si>
  <si>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</si>
  <si>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</si>
  <si>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</si>
  <si>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</si>
  <si>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</si>
  <si>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</si>
  <si>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</si>
  <si>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</si>
  <si>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</si>
  <si>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</si>
  <si>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</si>
  <si>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</si>
  <si>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</si>
  <si>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</si>
  <si>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</si>
  <si>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</si>
  <si>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</si>
  <si>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</si>
  <si>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</si>
  <si>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</si>
  <si>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</si>
  <si>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</si>
  <si>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</si>
  <si>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</si>
  <si>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</si>
  <si>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</si>
  <si>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</si>
  <si>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</si>
  <si>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</si>
  <si>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</si>
  <si>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</si>
  <si>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</si>
  <si>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</si>
  <si>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</si>
  <si>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</si>
  <si>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</si>
  <si>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</si>
  <si>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</si>
  <si>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</si>
  <si>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</si>
  <si>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</si>
  <si>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</si>
  <si>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</si>
  <si>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</si>
  <si>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</si>
  <si>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</si>
  <si>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</si>
  <si>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</si>
  <si>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</si>
  <si>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</si>
  <si>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</si>
  <si>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</si>
  <si>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</si>
  <si>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</si>
  <si>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</si>
  <si>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</si>
  <si>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</si>
  <si>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</si>
  <si>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</si>
  <si>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</si>
  <si>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</si>
  <si>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</si>
  <si>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</si>
  <si>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</si>
  <si>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</si>
  <si>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</si>
  <si>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</si>
  <si>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</si>
  <si>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</si>
  <si>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</si>
  <si>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</si>
  <si>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</si>
  <si>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</si>
  <si>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</si>
  <si>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</si>
  <si>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</si>
  <si>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</si>
  <si>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</si>
  <si>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</si>
  <si>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</si>
  <si>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</si>
  <si>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</si>
  <si>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</si>
  <si>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</si>
  <si>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</si>
  <si>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</si>
  <si>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</si>
  <si>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</si>
  <si>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</si>
  <si>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</si>
  <si>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</si>
  <si>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</si>
  <si>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</si>
  <si>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</si>
  <si>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</si>
  <si>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</si>
  <si>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</si>
  <si>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</si>
  <si>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</si>
  <si>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</si>
  <si>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</si>
  <si>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</si>
  <si>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</si>
  <si>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</si>
  <si>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</si>
  <si>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</si>
  <si>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</si>
  <si>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</si>
  <si>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</si>
  <si>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</si>
  <si>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</si>
  <si>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</si>
  <si>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</si>
  <si>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</si>
  <si>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</si>
  <si>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</si>
  <si>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</si>
  <si>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</si>
  <si>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</si>
  <si>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</si>
  <si>
    <t> DAEGU vs GANGWON</t>
  </si>
  <si>
    <t> SOUTH KOREA - K LEAGUE 1</t>
  </si>
  <si>
    <t>   T. DE CORDOBA vs UNION SANTA FE</t>
  </si>
  <si>
    <t> ARGENTINA - LIGA PROFESIONAL</t>
  </si>
  <si>
    <t>AC NUMAZU vs KAGOSHIMA UTD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</si>
</sst>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2611.404</c:v>
                </c:pt>
                <c:pt idx="6">
                  <c:v>2762.058</c:v>
                </c:pt>
                <c:pt idx="7">
                  <c:v>2762.058</c:v>
                </c:pt>
                <c:pt idx="8">
                  <c:v>2762.058</c:v>
                </c:pt>
                <c:pt idx="9">
                  <c:v>2762.058</c:v>
                </c:pt>
                <c:pt idx="10">
                  <c:v>2762.058</c:v>
                </c:pt>
                <c:pt idx="11">
                  <c:v>2762.058</c:v>
                </c:pt>
                <c:pt idx="12">
                  <c:v>2762.058</c:v>
                </c:pt>
                <c:pt idx="13">
                  <c:v>2762.058</c:v>
                </c:pt>
                <c:pt idx="14">
                  <c:v>2762.058</c:v>
                </c:pt>
                <c:pt idx="15">
                  <c:v>2762.058</c:v>
                </c:pt>
                <c:pt idx="16">
                  <c:v>2762.058</c:v>
                </c:pt>
                <c:pt idx="17">
                  <c:v>2762.058</c:v>
                </c:pt>
                <c:pt idx="18">
                  <c:v>2861.3040000000001</c:v>
                </c:pt>
                <c:pt idx="19">
                  <c:v>2931.2760000000003</c:v>
                </c:pt>
                <c:pt idx="20">
                  <c:v>2931.2760000000003</c:v>
                </c:pt>
                <c:pt idx="21">
                  <c:v>2931.2760000000003</c:v>
                </c:pt>
                <c:pt idx="22">
                  <c:v>2931.2760000000003</c:v>
                </c:pt>
                <c:pt idx="23">
                  <c:v>2931.2760000000003</c:v>
                </c:pt>
                <c:pt idx="24">
                  <c:v>2931.2760000000003</c:v>
                </c:pt>
                <c:pt idx="25">
                  <c:v>2931.2760000000003</c:v>
                </c:pt>
                <c:pt idx="26">
                  <c:v>2931.2760000000003</c:v>
                </c:pt>
                <c:pt idx="27">
                  <c:v>2931.2760000000003</c:v>
                </c:pt>
                <c:pt idx="28">
                  <c:v>2931.2760000000003</c:v>
                </c:pt>
                <c:pt idx="29">
                  <c:v>2931.2760000000003</c:v>
                </c:pt>
                <c:pt idx="30">
                  <c:v>2931.2760000000003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76624"/>
        <c:axId val="266977016"/>
      </c:scatterChart>
      <c:valAx>
        <c:axId val="2669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977016"/>
        <c:crosses val="autoZero"/>
        <c:crossBetween val="midCat"/>
      </c:valAx>
      <c:valAx>
        <c:axId val="2669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9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144</v>
      </c>
      <c r="D1" s="51" t="s">
        <v>145</v>
      </c>
      <c r="E1" s="51" t="s">
        <v>146</v>
      </c>
      <c r="F1" s="51" t="s">
        <v>147</v>
      </c>
      <c r="G1" s="51" t="s">
        <v>148</v>
      </c>
      <c r="H1" s="51" t="s">
        <v>149</v>
      </c>
      <c r="I1" s="51" t="s">
        <v>150</v>
      </c>
      <c r="J1" s="52" t="s">
        <v>151</v>
      </c>
      <c r="K1" s="51" t="s">
        <v>152</v>
      </c>
      <c r="L1" s="51" t="s">
        <v>153</v>
      </c>
      <c r="M1" s="52" t="s">
        <v>154</v>
      </c>
      <c r="N1" s="51" t="s">
        <v>155</v>
      </c>
      <c r="O1" s="51" t="s">
        <v>156</v>
      </c>
      <c r="P1" s="51" t="s">
        <v>157</v>
      </c>
      <c r="Q1" s="51" t="s">
        <v>158</v>
      </c>
      <c r="R1" s="51" t="s">
        <v>159</v>
      </c>
      <c r="S1" s="53" t="s">
        <v>7</v>
      </c>
      <c r="T1" s="53" t="s">
        <v>118</v>
      </c>
      <c r="U1" s="54" t="s">
        <v>17</v>
      </c>
      <c r="V1" s="55" t="s">
        <v>19</v>
      </c>
      <c r="W1" s="56" t="s">
        <v>33</v>
      </c>
      <c r="X1" s="56" t="s">
        <v>160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161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162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138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139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141</v>
      </c>
      <c r="X20">
        <v>7</v>
      </c>
    </row>
    <row r="21" spans="1:24" x14ac:dyDescent="0.25">
      <c r="A21" s="4">
        <v>45066</v>
      </c>
      <c r="B21" s="2" t="s">
        <v>140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136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137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:B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7">
        <v>44941</v>
      </c>
      <c r="B9" s="58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9">
        <v>44954</v>
      </c>
      <c r="B18" s="60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9">
        <v>44954</v>
      </c>
      <c r="B19" s="60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60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178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D1" workbookViewId="0">
      <selection activeCell="P27" sqref="P27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138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139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140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136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137</v>
      </c>
    </row>
    <row r="25" spans="1:20" x14ac:dyDescent="0.25">
      <c r="A25" s="4">
        <v>45072</v>
      </c>
      <c r="B25" s="2" t="s">
        <v>143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163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164</v>
      </c>
      <c r="T26" s="1">
        <v>1.86</v>
      </c>
    </row>
    <row r="27" spans="1:20" x14ac:dyDescent="0.25">
      <c r="A27" s="9">
        <v>45075</v>
      </c>
      <c r="B27" s="2" t="s">
        <v>142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165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:B1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4" t="s">
        <v>123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59</v>
      </c>
      <c r="C2" s="37">
        <v>1.75</v>
      </c>
      <c r="D2" s="38">
        <v>26</v>
      </c>
      <c r="E2" s="1" t="s">
        <v>119</v>
      </c>
      <c r="F2" s="40" t="s">
        <v>116</v>
      </c>
      <c r="G2" s="30" t="s">
        <v>122</v>
      </c>
      <c r="H2" s="32">
        <f t="shared" ref="H2:H13" si="0">C2*D$33</f>
        <v>124.94999999999999</v>
      </c>
      <c r="I2" s="32">
        <f t="shared" ref="I2:I8" si="1">IF(G2="halfred",-(D$33/2),H2-D$33)</f>
        <v>53.55</v>
      </c>
      <c r="J2" s="30" t="s">
        <v>60</v>
      </c>
    </row>
    <row r="3" spans="1:10" x14ac:dyDescent="0.25">
      <c r="A3" s="4">
        <v>45052</v>
      </c>
      <c r="B3" s="2" t="s">
        <v>100</v>
      </c>
      <c r="C3" s="37">
        <v>1.86</v>
      </c>
      <c r="D3" s="38">
        <v>22</v>
      </c>
      <c r="E3" s="1" t="s">
        <v>120</v>
      </c>
      <c r="F3" s="40" t="s">
        <v>102</v>
      </c>
      <c r="G3" s="30" t="s">
        <v>122</v>
      </c>
      <c r="H3" s="32">
        <f t="shared" si="0"/>
        <v>132.804</v>
      </c>
      <c r="I3" s="32">
        <f t="shared" si="1"/>
        <v>61.404000000000011</v>
      </c>
      <c r="J3" s="30" t="s">
        <v>83</v>
      </c>
    </row>
    <row r="4" spans="1:10" x14ac:dyDescent="0.25">
      <c r="A4" s="4">
        <v>45053</v>
      </c>
      <c r="B4" s="2" t="s">
        <v>108</v>
      </c>
      <c r="C4" s="37">
        <v>1.68</v>
      </c>
      <c r="D4" s="38">
        <v>24</v>
      </c>
      <c r="E4" s="1" t="s">
        <v>120</v>
      </c>
      <c r="F4" s="40" t="s">
        <v>12</v>
      </c>
      <c r="G4" s="30" t="s">
        <v>122</v>
      </c>
      <c r="H4" s="32">
        <f t="shared" si="0"/>
        <v>119.95199999999998</v>
      </c>
      <c r="I4" s="32">
        <f t="shared" si="1"/>
        <v>48.551999999999992</v>
      </c>
      <c r="J4" s="30" t="s">
        <v>32</v>
      </c>
    </row>
    <row r="5" spans="1:10" x14ac:dyDescent="0.25">
      <c r="A5" s="4">
        <v>45053</v>
      </c>
      <c r="B5" s="2" t="s">
        <v>111</v>
      </c>
      <c r="C5" s="42">
        <v>1.7</v>
      </c>
      <c r="D5" s="38">
        <v>25</v>
      </c>
      <c r="E5" s="1" t="s">
        <v>120</v>
      </c>
      <c r="F5" s="40" t="s">
        <v>116</v>
      </c>
      <c r="G5" s="30" t="s">
        <v>122</v>
      </c>
      <c r="H5" s="32">
        <f t="shared" si="0"/>
        <v>121.37999999999998</v>
      </c>
      <c r="I5" s="32">
        <f t="shared" si="1"/>
        <v>49.97999999999999</v>
      </c>
      <c r="J5" s="30" t="s">
        <v>78</v>
      </c>
    </row>
    <row r="6" spans="1:10" x14ac:dyDescent="0.25">
      <c r="A6" s="4">
        <v>45053</v>
      </c>
      <c r="B6" s="2" t="s">
        <v>109</v>
      </c>
      <c r="C6" s="42">
        <v>1.73</v>
      </c>
      <c r="D6" s="38">
        <v>26</v>
      </c>
      <c r="E6" s="1" t="s">
        <v>119</v>
      </c>
      <c r="F6" s="40" t="s">
        <v>116</v>
      </c>
      <c r="G6" s="30" t="s">
        <v>122</v>
      </c>
      <c r="H6" s="32">
        <f t="shared" si="0"/>
        <v>123.52199999999998</v>
      </c>
      <c r="I6" s="32">
        <f t="shared" si="1"/>
        <v>52.121999999999986</v>
      </c>
      <c r="J6" s="30" t="s">
        <v>126</v>
      </c>
    </row>
    <row r="7" spans="1:10" x14ac:dyDescent="0.25">
      <c r="A7" s="4">
        <v>45054</v>
      </c>
      <c r="B7" s="2" t="s">
        <v>114</v>
      </c>
      <c r="C7" s="42">
        <v>1.78</v>
      </c>
      <c r="D7" s="38">
        <v>15</v>
      </c>
      <c r="E7" s="1" t="s">
        <v>120</v>
      </c>
      <c r="F7" s="39" t="s">
        <v>116</v>
      </c>
      <c r="G7" s="27" t="s">
        <v>130</v>
      </c>
      <c r="H7" s="32">
        <f t="shared" si="0"/>
        <v>127.09199999999998</v>
      </c>
      <c r="I7" s="32">
        <f t="shared" si="1"/>
        <v>-35.699999999999996</v>
      </c>
      <c r="J7" s="27" t="s">
        <v>32</v>
      </c>
    </row>
    <row r="8" spans="1:10" x14ac:dyDescent="0.25">
      <c r="A8" s="4">
        <v>45054</v>
      </c>
      <c r="B8" s="2" t="s">
        <v>124</v>
      </c>
      <c r="C8" s="42">
        <v>1.63</v>
      </c>
      <c r="D8" s="38">
        <v>21</v>
      </c>
      <c r="E8" s="1" t="s">
        <v>120</v>
      </c>
      <c r="F8" s="40" t="s">
        <v>116</v>
      </c>
      <c r="G8" s="30" t="s">
        <v>122</v>
      </c>
      <c r="H8" s="32">
        <f t="shared" si="0"/>
        <v>116.38199999999998</v>
      </c>
      <c r="I8" s="32">
        <f t="shared" si="1"/>
        <v>44.981999999999985</v>
      </c>
      <c r="J8" s="30" t="s">
        <v>131</v>
      </c>
    </row>
    <row r="9" spans="1:10" x14ac:dyDescent="0.25">
      <c r="A9" s="4">
        <v>45059</v>
      </c>
      <c r="B9" s="2" t="s">
        <v>132</v>
      </c>
      <c r="C9" s="42">
        <v>1.96</v>
      </c>
      <c r="D9" s="38">
        <v>20</v>
      </c>
      <c r="E9" s="1" t="s">
        <v>119</v>
      </c>
      <c r="F9" s="50" t="s">
        <v>102</v>
      </c>
      <c r="G9" s="49" t="s">
        <v>135</v>
      </c>
      <c r="H9" s="32">
        <f t="shared" si="0"/>
        <v>139.94399999999999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139</v>
      </c>
      <c r="C10" s="42">
        <v>1.72</v>
      </c>
      <c r="D10" s="38">
        <v>23</v>
      </c>
      <c r="E10" s="1" t="s">
        <v>120</v>
      </c>
      <c r="F10" s="40" t="s">
        <v>116</v>
      </c>
      <c r="G10" s="30" t="s">
        <v>122</v>
      </c>
      <c r="H10" s="32">
        <f t="shared" si="0"/>
        <v>122.80799999999998</v>
      </c>
      <c r="I10" s="32">
        <f>IF(G10="halfred",-(D$33/2),H10-D$33)</f>
        <v>51.407999999999987</v>
      </c>
      <c r="J10" s="30" t="s">
        <v>78</v>
      </c>
    </row>
    <row r="11" spans="1:10" x14ac:dyDescent="0.25">
      <c r="A11" s="4">
        <v>45065</v>
      </c>
      <c r="B11" s="2" t="s">
        <v>134</v>
      </c>
      <c r="C11" s="42">
        <v>1.67</v>
      </c>
      <c r="D11" s="38">
        <v>21</v>
      </c>
      <c r="E11" s="1" t="s">
        <v>120</v>
      </c>
      <c r="F11" s="40" t="s">
        <v>116</v>
      </c>
      <c r="G11" s="30" t="s">
        <v>122</v>
      </c>
      <c r="H11" s="32">
        <f t="shared" si="0"/>
        <v>119.23799999999999</v>
      </c>
      <c r="I11" s="32">
        <f>IF(G11="halfred",-(D$33/2),H11-D$33)</f>
        <v>47.837999999999994</v>
      </c>
      <c r="J11" s="30" t="s">
        <v>141</v>
      </c>
    </row>
    <row r="12" spans="1:10" x14ac:dyDescent="0.25">
      <c r="A12" s="4">
        <v>45066</v>
      </c>
      <c r="B12" s="2" t="s">
        <v>140</v>
      </c>
      <c r="C12" s="42">
        <v>1.98</v>
      </c>
      <c r="D12" s="38">
        <v>26</v>
      </c>
      <c r="E12" s="1" t="s">
        <v>120</v>
      </c>
      <c r="F12" s="40" t="s">
        <v>102</v>
      </c>
      <c r="G12" s="30" t="s">
        <v>122</v>
      </c>
      <c r="H12" s="32">
        <f t="shared" si="0"/>
        <v>141.37199999999999</v>
      </c>
      <c r="I12" s="32">
        <f>IF(G12="halfred",-(D$33/2),H12-D$33)</f>
        <v>69.971999999999994</v>
      </c>
      <c r="J12" s="30" t="s">
        <v>79</v>
      </c>
    </row>
    <row r="13" spans="1:10" x14ac:dyDescent="0.25">
      <c r="A13" s="4">
        <v>45074</v>
      </c>
      <c r="B13" s="2" t="s">
        <v>163</v>
      </c>
      <c r="C13" s="42">
        <v>1.86</v>
      </c>
      <c r="D13" s="38">
        <v>24</v>
      </c>
      <c r="E13" s="1" t="s">
        <v>120</v>
      </c>
      <c r="F13" s="40" t="s">
        <v>5</v>
      </c>
      <c r="G13" s="30" t="s">
        <v>122</v>
      </c>
      <c r="H13" s="32">
        <f t="shared" si="0"/>
        <v>132.804</v>
      </c>
      <c r="I13" s="32">
        <f>IF(G13="halfred",-(D$33/2),H13-D$33)</f>
        <v>61.404000000000011</v>
      </c>
      <c r="J13" s="30" t="s">
        <v>81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85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121</v>
      </c>
      <c r="D22" s="1">
        <v>1</v>
      </c>
      <c r="E22" s="1" t="s">
        <v>86</v>
      </c>
      <c r="F22" s="1" t="s">
        <v>87</v>
      </c>
      <c r="G22" s="1"/>
      <c r="H22" s="1"/>
      <c r="I22" s="1"/>
    </row>
    <row r="23" spans="1:10" x14ac:dyDescent="0.25">
      <c r="A23" s="1"/>
      <c r="B23" s="1" t="s">
        <v>88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89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90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91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92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93</v>
      </c>
      <c r="C28" s="1"/>
      <c r="D28" s="30">
        <f>D25-D26</f>
        <v>35.381488430268909</v>
      </c>
      <c r="E28" s="1">
        <v>6</v>
      </c>
      <c r="F28" s="28">
        <f>I3</f>
        <v>61.404000000000011</v>
      </c>
      <c r="G28" s="29">
        <f t="shared" si="3"/>
        <v>2611.404</v>
      </c>
      <c r="H28" s="1">
        <f t="shared" si="2"/>
        <v>2.4080000000000004</v>
      </c>
      <c r="I28" s="1"/>
    </row>
    <row r="29" spans="1:10" x14ac:dyDescent="0.25">
      <c r="A29" s="1"/>
      <c r="B29" s="1" t="s">
        <v>94</v>
      </c>
      <c r="C29" s="1"/>
      <c r="D29" s="30">
        <f>D35/1</f>
        <v>17.723999999999997</v>
      </c>
      <c r="E29" s="1">
        <v>7</v>
      </c>
      <c r="F29" s="28">
        <f>SUM(I4:I6)</f>
        <v>150.65399999999997</v>
      </c>
      <c r="G29" s="29">
        <f t="shared" si="3"/>
        <v>2762.058</v>
      </c>
      <c r="H29" s="1">
        <f t="shared" si="2"/>
        <v>5.9079999999999986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2762.058</v>
      </c>
      <c r="H30" s="1">
        <f t="shared" si="2"/>
        <v>0</v>
      </c>
      <c r="I30" s="1"/>
    </row>
    <row r="31" spans="1:10" ht="18.75" x14ac:dyDescent="0.3">
      <c r="A31" s="1"/>
      <c r="B31" s="1" t="s">
        <v>95</v>
      </c>
      <c r="C31" s="1"/>
      <c r="D31" s="31">
        <v>2550</v>
      </c>
      <c r="E31" s="1">
        <v>9</v>
      </c>
      <c r="F31" s="28">
        <v>0</v>
      </c>
      <c r="G31" s="29">
        <f t="shared" si="3"/>
        <v>2762.058</v>
      </c>
      <c r="H31" s="1">
        <f t="shared" si="2"/>
        <v>0</v>
      </c>
      <c r="I31" s="1"/>
    </row>
    <row r="32" spans="1:10" x14ac:dyDescent="0.25">
      <c r="A32" s="1"/>
      <c r="B32" s="1" t="s">
        <v>96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2762.058</v>
      </c>
      <c r="H32" s="1">
        <f t="shared" si="2"/>
        <v>0</v>
      </c>
      <c r="I32" s="1"/>
    </row>
    <row r="33" spans="1:9" x14ac:dyDescent="0.25">
      <c r="A33" s="1"/>
      <c r="B33" s="1" t="s">
        <v>166</v>
      </c>
      <c r="C33" s="1"/>
      <c r="D33" s="32">
        <f>D32*2.8</f>
        <v>71.399999999999991</v>
      </c>
      <c r="E33" s="1">
        <v>11</v>
      </c>
      <c r="F33" s="28">
        <v>0</v>
      </c>
      <c r="G33" s="29">
        <f t="shared" si="3"/>
        <v>2762.058</v>
      </c>
      <c r="H33" s="1">
        <f t="shared" si="2"/>
        <v>0</v>
      </c>
      <c r="I33" s="1"/>
    </row>
    <row r="34" spans="1:9" x14ac:dyDescent="0.25">
      <c r="A34" s="1"/>
      <c r="B34" s="1" t="s">
        <v>97</v>
      </c>
      <c r="C34" s="1"/>
      <c r="D34" s="32">
        <f>SUM(I3:I17)</f>
        <v>451.96199999999988</v>
      </c>
      <c r="E34" s="1">
        <v>12</v>
      </c>
      <c r="F34" s="28">
        <v>0</v>
      </c>
      <c r="G34" s="29">
        <f t="shared" si="3"/>
        <v>2762.058</v>
      </c>
      <c r="H34" s="1">
        <f t="shared" si="2"/>
        <v>0</v>
      </c>
      <c r="I34" s="1"/>
    </row>
    <row r="35" spans="1:9" x14ac:dyDescent="0.25">
      <c r="A35" s="1"/>
      <c r="B35" s="33" t="s">
        <v>98</v>
      </c>
      <c r="C35" s="1"/>
      <c r="D35" s="1">
        <f>D34/D31*100</f>
        <v>17.723999999999997</v>
      </c>
      <c r="E35" s="1">
        <v>13</v>
      </c>
      <c r="F35" s="28">
        <f>I9</f>
        <v>0</v>
      </c>
      <c r="G35" s="29">
        <f t="shared" si="3"/>
        <v>2762.058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2762.058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2762.058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2762.058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2762.058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2762.058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99.245999999999981</v>
      </c>
      <c r="G41" s="29">
        <f t="shared" si="3"/>
        <v>2861.3040000000001</v>
      </c>
      <c r="H41" s="1">
        <f t="shared" si="2"/>
        <v>3.891999999999999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69.971999999999994</v>
      </c>
      <c r="G42" s="29">
        <f t="shared" si="3"/>
        <v>2931.2760000000003</v>
      </c>
      <c r="H42" s="1">
        <f t="shared" si="2"/>
        <v>2.7439999999999998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2931.2760000000003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2931.2760000000003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2931.2760000000003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2931.2760000000003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2931.2760000000003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2931.2760000000003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2931.2760000000003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2931.2760000000003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2931.2760000000003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2931.2760000000003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2931.2760000000003</v>
      </c>
      <c r="H53" s="1">
        <f t="shared" si="2"/>
        <v>0</v>
      </c>
      <c r="I53" s="1"/>
    </row>
  </sheetData>
  <conditionalFormatting sqref="F23:F53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8 I2:I17">
    <cfRule type="cellIs" dxfId="3" priority="6" operator="lessThan">
      <formula>0</formula>
    </cfRule>
    <cfRule type="cellIs" dxfId="2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K1" workbookViewId="0">
      <selection sqref="A1:T1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167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169</v>
      </c>
      <c r="Q2" s="1"/>
      <c r="R2" s="1">
        <v>16</v>
      </c>
      <c r="S2" s="2" t="s">
        <v>168</v>
      </c>
      <c r="T2" s="1"/>
    </row>
    <row r="3" spans="1:20" x14ac:dyDescent="0.25">
      <c r="A3" s="6">
        <v>45087</v>
      </c>
      <c r="B3" s="2" t="s">
        <v>170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171</v>
      </c>
      <c r="Q3" s="1"/>
      <c r="R3" s="1">
        <v>26</v>
      </c>
      <c r="S3" s="2" t="s">
        <v>168</v>
      </c>
      <c r="T3" s="1"/>
    </row>
    <row r="4" spans="1:20" x14ac:dyDescent="0.25">
      <c r="A4" s="6">
        <v>45095</v>
      </c>
      <c r="B4" s="2" t="s">
        <v>172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171</v>
      </c>
      <c r="Q4" s="1"/>
      <c r="R4" s="1">
        <v>22</v>
      </c>
      <c r="S4" s="2" t="s">
        <v>164</v>
      </c>
      <c r="T4" s="1"/>
    </row>
    <row r="5" spans="1:20" x14ac:dyDescent="0.25">
      <c r="A5" s="4">
        <v>45100</v>
      </c>
      <c r="B5" s="15" t="s">
        <v>173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169</v>
      </c>
      <c r="Q5" s="7"/>
      <c r="R5" s="1">
        <v>22</v>
      </c>
      <c r="S5" s="15" t="s">
        <v>174</v>
      </c>
      <c r="T5" s="1"/>
    </row>
    <row r="6" spans="1:20" x14ac:dyDescent="0.25">
      <c r="A6" s="4">
        <v>45102</v>
      </c>
      <c r="B6" s="2" t="s">
        <v>175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177</v>
      </c>
      <c r="Q6" s="7"/>
      <c r="R6" s="1">
        <v>25</v>
      </c>
      <c r="S6" s="2" t="s">
        <v>176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5" workbookViewId="0">
      <selection activeCell="M6" sqref="M6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179</v>
      </c>
      <c r="C2" s="5">
        <v>2.86</v>
      </c>
      <c r="D2" s="5">
        <v>2.75</v>
      </c>
      <c r="E2" s="5">
        <v>2.62</v>
      </c>
      <c r="F2" s="17">
        <v>2.83</v>
      </c>
      <c r="G2" s="17">
        <v>2.76</v>
      </c>
      <c r="H2" s="17">
        <v>2.6</v>
      </c>
      <c r="I2" s="5">
        <v>2.36</v>
      </c>
      <c r="J2" s="5">
        <v>2.44</v>
      </c>
      <c r="K2" s="5">
        <v>1.45</v>
      </c>
      <c r="L2" s="17">
        <v>2.46</v>
      </c>
      <c r="M2" s="17">
        <v>2.5299999999999998</v>
      </c>
      <c r="N2" s="17">
        <v>1.44</v>
      </c>
      <c r="O2" s="18" t="s">
        <v>119</v>
      </c>
      <c r="P2" s="22"/>
      <c r="Q2" s="1"/>
      <c r="R2" s="1">
        <v>26</v>
      </c>
      <c r="S2" s="2" t="s">
        <v>174</v>
      </c>
      <c r="T2" s="1"/>
    </row>
    <row r="3" spans="1:20" x14ac:dyDescent="0.25">
      <c r="A3" s="6">
        <v>45116</v>
      </c>
      <c r="B3" s="2" t="s">
        <v>180</v>
      </c>
      <c r="C3" s="5">
        <v>2.35</v>
      </c>
      <c r="D3" s="5">
        <v>2.93</v>
      </c>
      <c r="E3" s="5">
        <v>3.05</v>
      </c>
      <c r="F3" s="17">
        <v>2.4900000000000002</v>
      </c>
      <c r="G3" s="17">
        <v>3.07</v>
      </c>
      <c r="H3" s="17">
        <v>3.27</v>
      </c>
      <c r="I3" s="5">
        <v>2.44</v>
      </c>
      <c r="J3" s="5">
        <v>2.38</v>
      </c>
      <c r="K3" s="5">
        <v>1.47</v>
      </c>
      <c r="L3" s="17">
        <v>2.61</v>
      </c>
      <c r="M3" s="17">
        <v>2.59</v>
      </c>
      <c r="N3" s="17">
        <v>1.5309999999999999</v>
      </c>
      <c r="O3" s="18" t="s">
        <v>120</v>
      </c>
      <c r="P3" s="22"/>
      <c r="Q3" s="1"/>
      <c r="R3" s="1">
        <v>23</v>
      </c>
      <c r="S3" s="2" t="s">
        <v>181</v>
      </c>
      <c r="T3" s="1"/>
    </row>
    <row r="4" spans="1:20" x14ac:dyDescent="0.25">
      <c r="A4" s="6">
        <v>45118</v>
      </c>
      <c r="B4" s="2" t="s">
        <v>184</v>
      </c>
      <c r="C4" s="5">
        <v>1.62</v>
      </c>
      <c r="D4" s="5">
        <v>3.74</v>
      </c>
      <c r="E4" s="5">
        <v>5.7</v>
      </c>
      <c r="F4" s="17">
        <v>1.657</v>
      </c>
      <c r="G4" s="17">
        <v>3.8</v>
      </c>
      <c r="H4" s="17">
        <v>5.87</v>
      </c>
      <c r="I4" s="5">
        <v>2.9</v>
      </c>
      <c r="J4" s="5">
        <v>2.1</v>
      </c>
      <c r="K4" s="5">
        <v>1.67</v>
      </c>
      <c r="L4" s="17">
        <v>3.13</v>
      </c>
      <c r="M4" s="17">
        <v>2.2000000000000002</v>
      </c>
      <c r="N4" s="17">
        <v>1.714</v>
      </c>
      <c r="O4" s="18" t="s">
        <v>120</v>
      </c>
      <c r="P4" s="22"/>
      <c r="Q4" s="1"/>
      <c r="R4" s="1">
        <v>19</v>
      </c>
      <c r="S4" s="2" t="s">
        <v>185</v>
      </c>
      <c r="T4" s="1"/>
    </row>
    <row r="5" spans="1:20" x14ac:dyDescent="0.25">
      <c r="A5" s="4">
        <v>45118</v>
      </c>
      <c r="B5" s="2" t="s">
        <v>182</v>
      </c>
      <c r="C5" s="1">
        <v>2.0299999999999998</v>
      </c>
      <c r="D5" s="1">
        <v>3.07</v>
      </c>
      <c r="E5" s="1">
        <v>3.62</v>
      </c>
      <c r="F5" s="13">
        <v>2.14</v>
      </c>
      <c r="G5" s="13">
        <v>3.29</v>
      </c>
      <c r="H5" s="13">
        <v>3.91</v>
      </c>
      <c r="I5" s="1">
        <v>2.6</v>
      </c>
      <c r="J5" s="1">
        <v>2.2000000000000002</v>
      </c>
      <c r="K5" s="1">
        <v>1.55</v>
      </c>
      <c r="L5" s="13">
        <v>2.9</v>
      </c>
      <c r="M5" s="13">
        <v>2.38</v>
      </c>
      <c r="N5" s="13">
        <v>1.6319999999999999</v>
      </c>
      <c r="O5" s="14" t="s">
        <v>119</v>
      </c>
      <c r="P5" s="26"/>
      <c r="Q5" s="7"/>
      <c r="R5" s="1">
        <v>21</v>
      </c>
      <c r="S5" s="15" t="s">
        <v>183</v>
      </c>
      <c r="T5" s="1"/>
    </row>
    <row r="6" spans="1:20" x14ac:dyDescent="0.25">
      <c r="A6" s="4">
        <v>45123</v>
      </c>
      <c r="B6" t="s">
        <v>186</v>
      </c>
      <c r="C6" s="1">
        <v>2.82</v>
      </c>
      <c r="D6" s="1">
        <v>3.08</v>
      </c>
      <c r="E6" s="1">
        <v>2.41</v>
      </c>
      <c r="F6" s="13">
        <v>2.9</v>
      </c>
      <c r="G6" s="13">
        <v>3.18</v>
      </c>
      <c r="H6" s="13">
        <v>2.4700000000000002</v>
      </c>
      <c r="I6" s="1">
        <v>404</v>
      </c>
      <c r="J6" s="1">
        <v>1.95</v>
      </c>
      <c r="K6" s="1">
        <v>1.7</v>
      </c>
      <c r="L6" s="13">
        <v>404</v>
      </c>
      <c r="M6" s="13">
        <v>2.0499999999999998</v>
      </c>
      <c r="N6" s="13">
        <v>1.7569999999999999</v>
      </c>
      <c r="O6" s="14" t="s">
        <v>120</v>
      </c>
      <c r="P6" s="23"/>
      <c r="Q6" s="7"/>
      <c r="R6" s="1">
        <v>18</v>
      </c>
      <c r="S6" s="2" t="s">
        <v>61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2023-07-15T00:12:01Z</dcterms:modified>
</cp:coreProperties>
</file>