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janeiro" sheetId="5" r:id="rId1"/>
    <sheet name="fevereiro" sheetId="3" r:id="rId2"/>
    <sheet name="marco" sheetId="6" r:id="rId3"/>
    <sheet name="abril" sheetId="7" r:id="rId4"/>
    <sheet name="maio" sheetId="8" r:id="rId5"/>
    <sheet name="maioGENESIS" sheetId="10" r:id="rId6"/>
    <sheet name="maioInvest" sheetId="9" r:id="rId7"/>
  </sheets>
  <calcPr calcId="152511"/>
</workbook>
</file>

<file path=xl/calcChain.xml><?xml version="1.0" encoding="utf-8"?>
<calcChain xmlns="http://schemas.openxmlformats.org/spreadsheetml/2006/main">
  <c r="D33" i="9" l="1"/>
  <c r="D21" i="9"/>
  <c r="H13" i="9"/>
  <c r="I13" i="9" s="1"/>
  <c r="D27" i="9" l="1"/>
  <c r="D26" i="9" l="1"/>
  <c r="H23" i="9" l="1"/>
  <c r="H24" i="9" l="1"/>
  <c r="H25" i="9"/>
  <c r="H26" i="9"/>
  <c r="H27" i="9"/>
  <c r="H31" i="9"/>
  <c r="H32" i="9"/>
  <c r="H33" i="9"/>
  <c r="H34" i="9"/>
  <c r="H36" i="9"/>
  <c r="H37" i="9"/>
  <c r="H38" i="9"/>
  <c r="H39" i="9"/>
  <c r="H40" i="9"/>
  <c r="H43" i="9"/>
  <c r="H44" i="9"/>
  <c r="H45" i="9"/>
  <c r="H46" i="9"/>
  <c r="H47" i="9"/>
  <c r="H48" i="9"/>
  <c r="H49" i="9"/>
  <c r="H50" i="9"/>
  <c r="H51" i="9"/>
  <c r="H52" i="9"/>
  <c r="H53" i="9"/>
  <c r="D32" i="9" l="1"/>
  <c r="H12" i="9" l="1"/>
  <c r="I12" i="9" s="1"/>
  <c r="F42" i="9" s="1"/>
  <c r="H42" i="9" s="1"/>
  <c r="H11" i="9"/>
  <c r="I11" i="9" s="1"/>
  <c r="H10" i="9"/>
  <c r="I10" i="9" s="1"/>
  <c r="H7" i="9"/>
  <c r="I7" i="9"/>
  <c r="H9" i="9"/>
  <c r="F35" i="9" s="1"/>
  <c r="H35" i="9" s="1"/>
  <c r="H5" i="9"/>
  <c r="I5" i="9" s="1"/>
  <c r="D24" i="9"/>
  <c r="D25" i="9" l="1"/>
  <c r="D28" i="9" s="1"/>
  <c r="F41" i="9"/>
  <c r="H41" i="9" s="1"/>
  <c r="H4" i="9"/>
  <c r="I4" i="9" s="1"/>
  <c r="H6" i="9"/>
  <c r="I6" i="9" s="1"/>
  <c r="H3" i="9"/>
  <c r="I3" i="9" s="1"/>
  <c r="H2" i="9"/>
  <c r="I2" i="9" s="1"/>
  <c r="H8" i="9"/>
  <c r="I8" i="9" s="1"/>
  <c r="H30" i="9" s="1"/>
  <c r="G23" i="9"/>
  <c r="G24" i="9" s="1"/>
  <c r="G25" i="9" s="1"/>
  <c r="G26" i="9" s="1"/>
  <c r="G27" i="9" s="1"/>
  <c r="D34" i="9" l="1"/>
  <c r="D35" i="9" s="1"/>
  <c r="D29" i="9" s="1"/>
  <c r="F28" i="9"/>
  <c r="H28" i="9" s="1"/>
  <c r="F29" i="9"/>
  <c r="H29" i="9" s="1"/>
  <c r="U30" i="3"/>
  <c r="V30" i="3" s="1"/>
  <c r="U29" i="3"/>
  <c r="V29" i="3" s="1"/>
  <c r="U28" i="3"/>
  <c r="V28" i="3" s="1"/>
  <c r="U27" i="3"/>
  <c r="V27" i="3" s="1"/>
  <c r="U26" i="3"/>
  <c r="V26" i="3" s="1"/>
  <c r="U25" i="3"/>
  <c r="V25" i="3" s="1"/>
  <c r="U24" i="3"/>
  <c r="V24" i="3" s="1"/>
  <c r="U23" i="3"/>
  <c r="V23" i="3" s="1"/>
  <c r="U22" i="3"/>
  <c r="V22" i="3" s="1"/>
  <c r="U21" i="3"/>
  <c r="V21" i="3" s="1"/>
  <c r="U20" i="3"/>
  <c r="V20" i="3" s="1"/>
  <c r="U19" i="3"/>
  <c r="V19" i="3" s="1"/>
  <c r="U18" i="3"/>
  <c r="V18" i="3" s="1"/>
  <c r="U17" i="3"/>
  <c r="V17" i="3" s="1"/>
  <c r="U16" i="3"/>
  <c r="V16" i="3" s="1"/>
  <c r="U15" i="3"/>
  <c r="V15" i="3" s="1"/>
  <c r="U14" i="3"/>
  <c r="V14" i="3" s="1"/>
  <c r="U13" i="3"/>
  <c r="V13" i="3" s="1"/>
  <c r="U12" i="3"/>
  <c r="V12" i="3" s="1"/>
  <c r="U11" i="3"/>
  <c r="V11" i="3" s="1"/>
  <c r="U10" i="3"/>
  <c r="V10" i="3" s="1"/>
  <c r="U9" i="3"/>
  <c r="V9" i="3" s="1"/>
  <c r="U8" i="3"/>
  <c r="V8" i="3" s="1"/>
  <c r="U7" i="3"/>
  <c r="V7" i="3" s="1"/>
  <c r="U6" i="3"/>
  <c r="V6" i="3" s="1"/>
  <c r="U5" i="3"/>
  <c r="V5" i="3" s="1"/>
  <c r="U4" i="3"/>
  <c r="V4" i="3" s="1"/>
  <c r="U3" i="3"/>
  <c r="V3" i="3" s="1"/>
  <c r="U2" i="3"/>
  <c r="V2" i="3" s="1"/>
  <c r="U4" i="5"/>
  <c r="V4" i="5"/>
  <c r="G28" i="9" l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U8" i="5"/>
  <c r="V8" i="5" s="1"/>
  <c r="U7" i="5"/>
  <c r="V7" i="5" s="1"/>
  <c r="U6" i="5"/>
  <c r="V6" i="5" s="1"/>
  <c r="U28" i="5" l="1"/>
  <c r="V28" i="5" s="1"/>
  <c r="U27" i="5"/>
  <c r="V27" i="5" s="1"/>
  <c r="U26" i="5"/>
  <c r="V26" i="5" s="1"/>
  <c r="U25" i="5"/>
  <c r="V25" i="5" s="1"/>
  <c r="U24" i="5"/>
  <c r="V24" i="5" s="1"/>
  <c r="U23" i="5"/>
  <c r="V23" i="5" s="1"/>
  <c r="U22" i="5"/>
  <c r="V22" i="5" s="1"/>
  <c r="U21" i="5"/>
  <c r="V21" i="5" s="1"/>
  <c r="U20" i="5"/>
  <c r="V20" i="5" s="1"/>
  <c r="U19" i="5"/>
  <c r="V19" i="5" s="1"/>
  <c r="U18" i="5"/>
  <c r="V18" i="5" s="1"/>
  <c r="U17" i="5"/>
  <c r="V17" i="5" s="1"/>
  <c r="U16" i="5"/>
  <c r="V16" i="5" s="1"/>
  <c r="U15" i="5"/>
  <c r="V15" i="5" s="1"/>
  <c r="U14" i="5"/>
  <c r="V14" i="5" s="1"/>
  <c r="U13" i="5"/>
  <c r="V13" i="5" s="1"/>
  <c r="U12" i="5"/>
  <c r="V12" i="5" s="1"/>
  <c r="U11" i="5"/>
  <c r="V11" i="5" s="1"/>
  <c r="U10" i="5"/>
  <c r="V10" i="5" s="1"/>
  <c r="U9" i="5"/>
  <c r="V9" i="5" s="1"/>
  <c r="U5" i="5"/>
  <c r="V5" i="5" s="1"/>
  <c r="U3" i="5"/>
  <c r="V3" i="5" s="1"/>
  <c r="U2" i="5"/>
  <c r="V2" i="5" s="1"/>
</calcChain>
</file>

<file path=xl/sharedStrings.xml><?xml version="1.0" encoding="utf-8"?>
<sst xmlns="http://schemas.openxmlformats.org/spreadsheetml/2006/main" count="504" uniqueCount="174">
  <si>
    <t>DATA</t>
  </si>
  <si>
    <t>HOME</t>
  </si>
  <si>
    <t>DRAW</t>
  </si>
  <si>
    <t>AWAY</t>
  </si>
  <si>
    <t>UNDER 1,5</t>
  </si>
  <si>
    <t>OVER 2,5</t>
  </si>
  <si>
    <t>GAME</t>
  </si>
  <si>
    <t>ANALISE-FUNDAMENTALISTA</t>
  </si>
  <si>
    <t>UNDER 1,5-PINNACLE</t>
  </si>
  <si>
    <t>AWAY-PINNACLE</t>
  </si>
  <si>
    <t>DRAW-PINNACLE</t>
  </si>
  <si>
    <t>HOME-PINNACLE</t>
  </si>
  <si>
    <t>UNDER 2,5</t>
  </si>
  <si>
    <t>UNDER 2,5-PINNACLE</t>
  </si>
  <si>
    <t xml:space="preserve">OVER 2,5-PINNACLE </t>
  </si>
  <si>
    <t>BARI vs CITTADELLA</t>
  </si>
  <si>
    <t>MATRIZ-MAGICO</t>
  </si>
  <si>
    <t>PERFORMANCE</t>
  </si>
  <si>
    <t>   BOCA JUNIORS vs RACING CLUB</t>
  </si>
  <si>
    <t>LEAGUE</t>
  </si>
  <si>
    <t>ITALY - SERIE B</t>
  </si>
  <si>
    <t>ARGENTINA - LIGA PROFESIONAL</t>
  </si>
  <si>
    <t>MATRIZ-PRIMO</t>
  </si>
  <si>
    <t> CREMONESE vs ATALANTA</t>
  </si>
  <si>
    <t>ITALY - SERIE A</t>
  </si>
  <si>
    <t> LUTON TOWN vs WATFORD</t>
  </si>
  <si>
    <t>CHAMPIONSHIP</t>
  </si>
  <si>
    <t> OLIVEIRENSE vs TONDELA</t>
  </si>
  <si>
    <t> PORTUGAL - LIGA PORTUGAL 2</t>
  </si>
  <si>
    <t>   PAU FC vs LE HAVRE</t>
  </si>
  <si>
    <t>FRANCE - LIGUE 2</t>
  </si>
  <si>
    <t>  VENEZIA vs COMO</t>
  </si>
  <si>
    <t>1--1</t>
  </si>
  <si>
    <t>RESULT</t>
  </si>
  <si>
    <t>3--1</t>
  </si>
  <si>
    <t>ANALISE TECNICA</t>
  </si>
  <si>
    <t>PRICE</t>
  </si>
  <si>
    <t>RETURN</t>
  </si>
  <si>
    <t>PROFIT</t>
  </si>
  <si>
    <t> LECCE vs LAZIO</t>
  </si>
  <si>
    <t> CHOLET vs RED STAR</t>
  </si>
  <si>
    <t>FRANCE - NATIONAL</t>
  </si>
  <si>
    <t> TS GALAXY vs STELLENBOSCH</t>
  </si>
  <si>
    <t>SOUTH AFRICA - PREMIER DIVISION</t>
  </si>
  <si>
    <t>   BRISTOL CITY vs BIRMINGHAM CITY</t>
  </si>
  <si>
    <t> GETAFE vs ESPANYOL</t>
  </si>
  <si>
    <t>LA LIGA</t>
  </si>
  <si>
    <t>  LIGORNA vs ASTI</t>
  </si>
  <si>
    <t>ITALY - SERIE D - GROUP A</t>
  </si>
  <si>
    <t>  PONTEDERA vs LUCCHESE</t>
  </si>
  <si>
    <t>ITALY - SERIE C - GROUP B</t>
  </si>
  <si>
    <t>  CARLISLE UTD vs NEWPORT</t>
  </si>
  <si>
    <t> LEAGUE TWO</t>
  </si>
  <si>
    <t> LUTON TOWN vs WEST BROM</t>
  </si>
  <si>
    <t> SALFORD CITY vs SUTTON UTD</t>
  </si>
  <si>
    <t>LEAGUE TWO</t>
  </si>
  <si>
    <t> STADE BRIOCHIN vs PARIS 13 A.</t>
  </si>
  <si>
    <t>VILLEFRANCHE vs RED STAR</t>
  </si>
  <si>
    <t>NEWPORT vs AFC WIMBLEDON</t>
  </si>
  <si>
    <t> SEVILLA FC vs CADIZ</t>
  </si>
  <si>
    <t>AC NUMAZU vs EHIME FC</t>
  </si>
  <si>
    <t>1--2</t>
  </si>
  <si>
    <t> JAPAN - J3 LEAGUE</t>
  </si>
  <si>
    <t>  MARITIMO vs ESTORIL</t>
  </si>
  <si>
    <t>PORTUGAL - LIGA PORTUGAL</t>
  </si>
  <si>
    <t> VIS PESARO vs PONTEDERA</t>
  </si>
  <si>
    <t> GOLDEN ARROWS vs TSHAKHUMA</t>
  </si>
  <si>
    <t> CADIZ vs MALLORCA</t>
  </si>
  <si>
    <t> GENOA vs PISA</t>
  </si>
  <si>
    <t> VENEZIA vs CITTADELLA</t>
  </si>
  <si>
    <t> ITALY - SERIE B</t>
  </si>
  <si>
    <t> CHIPPA UTD vs MARITZBURG UTD</t>
  </si>
  <si>
    <t>      PISTOIESE vs GIANA ERMINIO</t>
  </si>
  <si>
    <t>ITALY - SERIE D - GROUP D</t>
  </si>
  <si>
    <t> RICHARDS BAY vs AMAZULU</t>
  </si>
  <si>
    <t> TS GALAXY vs GOLDEN ARROWS</t>
  </si>
  <si>
    <t>SALFORD CITY vs WALSALL</t>
  </si>
  <si>
    <t>ARBROATH vs RAITH ROVERS</t>
  </si>
  <si>
    <t>SCOTLAND - CHAMPIONSHIP</t>
  </si>
  <si>
    <t> ESPANYOL vs OSASUNA</t>
  </si>
  <si>
    <t>  SASSARI TORRES vs LUCCHESE</t>
  </si>
  <si>
    <t> SOUTHEND UTD vs YORK CITY</t>
  </si>
  <si>
    <t>ENGLAND - NATIONAL LEAGUE</t>
  </si>
  <si>
    <t>  ARZIGNANO vs PORDENONE</t>
  </si>
  <si>
    <t>ITALY - SERIE C - GROUP A</t>
  </si>
  <si>
    <t>2--1</t>
  </si>
  <si>
    <t>1--4</t>
  </si>
  <si>
    <t>0--0</t>
  </si>
  <si>
    <t>2--0</t>
  </si>
  <si>
    <t>2--4</t>
  </si>
  <si>
    <t>2--3</t>
  </si>
  <si>
    <t>1--0</t>
  </si>
  <si>
    <t>4--0</t>
  </si>
  <si>
    <t>T.ENTRADA</t>
  </si>
  <si>
    <t>DAY</t>
  </si>
  <si>
    <t>OPERATIONS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</si>
  <si>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</si>
  <si>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</si>
  <si>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</si>
  <si>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</si>
  <si>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</si>
  <si>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</si>
  <si>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</si>
  <si>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</t>
  </si>
  <si>
    <t>STAKE</t>
  </si>
  <si>
    <t>LUCRO</t>
  </si>
  <si>
    <t>RATE</t>
  </si>
  <si>
    <t>MODENA vs BARI</t>
  </si>
  <si>
    <t>BELGRANO vs A. TUCUMAN</t>
  </si>
  <si>
    <t>NOT INVEST</t>
  </si>
  <si>
    <t>UNDER 2</t>
  </si>
  <si>
    <t>FRANCE - LIGUE 1</t>
  </si>
  <si>
    <t>ITALY - SERIE D - GROUP C</t>
  </si>
  <si>
    <t> FRANCE - LIGUE 1</t>
  </si>
  <si>
    <t> SOUTH AFRICA - FIRST DIVISION</t>
  </si>
  <si>
    <t> JAPAN - J1 LEAGUE</t>
  </si>
  <si>
    <t>AUXERRE vs CLERMONT</t>
  </si>
  <si>
    <t>CAMPODARSEGO vs ADRIESE</t>
  </si>
  <si>
    <t>ESTE vs CLODIENSE</t>
  </si>
  <si>
    <t>LORIENT vs BREST</t>
  </si>
  <si>
    <t>PRETORIA C. vs JDR STARS</t>
  </si>
  <si>
    <t>S. HIROSHIMA vs AVISPA FUKUOKA</t>
  </si>
  <si>
    <t>COLCHESTER UTD vs MANSFIELD</t>
  </si>
  <si>
    <t>LE HAVRE vs RODEZ AVEYRON</t>
  </si>
  <si>
    <t>OVER 2,25</t>
  </si>
  <si>
    <t>ANALISE-FUNDAMENTALSTA</t>
  </si>
  <si>
    <t>ANALISE-TECNICA</t>
  </si>
  <si>
    <t>matriz-magico</t>
  </si>
  <si>
    <t>matriz-primo</t>
  </si>
  <si>
    <t>T.VOID</t>
  </si>
  <si>
    <t>fullgreen</t>
  </si>
  <si>
    <t>FULL-GREEN/HALF-RED</t>
  </si>
  <si>
    <t>PRESTON vs SUNDERLAND</t>
  </si>
  <si>
    <t>BRADFORD vs LEYTON ORIENT</t>
  </si>
  <si>
    <t>2--2</t>
  </si>
  <si>
    <t> JDR STARS vs PLATINUM CITY</t>
  </si>
  <si>
    <t>SOUTH AFRICA - FIRST DIVISION</t>
  </si>
  <si>
    <t>TS GALAXY vs CHIPPA UTD</t>
  </si>
  <si>
    <t>halfred</t>
  </si>
  <si>
    <t>0--3</t>
  </si>
  <si>
    <t>SUDTIROL vs CITTADELLA</t>
  </si>
  <si>
    <t>JAPAN - J2 LEAGUE</t>
  </si>
  <si>
    <t>GENOA vs BARI</t>
  </si>
  <si>
    <t>void</t>
  </si>
  <si>
    <t>GANGWON vs POHANG STEELERS</t>
  </si>
  <si>
    <t>SOUTH KOREA - K LEAGUE 1</t>
  </si>
  <si>
    <t>T. GUNMA vs MITO HOLLYHOCK</t>
  </si>
  <si>
    <t>PARMA vs VENEZIA</t>
  </si>
  <si>
    <t>CHIPPA UTD vs GOLDEN ARROWS</t>
  </si>
  <si>
    <t>4--3</t>
  </si>
  <si>
    <t>COLON SANTA FE vs CENTRAL CORDOBA</t>
  </si>
  <si>
    <t>RODEZ AVEYRON vs PAU FC</t>
  </si>
  <si>
    <r>
      <t xml:space="preserve">HOME </t>
    </r>
    <r>
      <rPr>
        <b/>
        <sz val="14"/>
        <color rgb="FF00B050"/>
        <rFont val="Calibri"/>
        <family val="2"/>
        <scheme val="minor"/>
      </rPr>
      <t>OPEN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</si>
  <si>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HOME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</si>
  <si>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>DRAW</t>
    </r>
    <r>
      <rPr>
        <b/>
        <sz val="16"/>
        <color rgb="FF00B050"/>
        <rFont val="Calibri"/>
        <family val="2"/>
        <scheme val="minor"/>
      </rPr>
      <t xml:space="preserve"> 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</si>
  <si>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DRAW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 xml:space="preserve">MAKET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</si>
  <si>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AWAY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</si>
  <si>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AWAY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</si>
  <si>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1,5 </t>
    </r>
    <r>
      <rPr>
        <b/>
        <sz val="14"/>
        <color rgb="FF00B050"/>
        <rFont val="Calibri"/>
        <family val="2"/>
        <scheme val="minor"/>
      </rPr>
      <t>OPEN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</si>
  <si>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1,5 </t>
    </r>
    <r>
      <rPr>
        <b/>
        <sz val="14"/>
        <color rgb="FF00B050"/>
        <rFont val="Calibri"/>
        <family val="2"/>
        <scheme val="minor"/>
      </rPr>
      <t>OPEN</t>
    </r>
    <r>
      <rPr>
        <b/>
        <sz val="11"/>
        <color theme="1"/>
        <rFont val="Calibri"/>
        <family val="2"/>
        <scheme val="minor"/>
      </rPr>
      <t xml:space="preserve"> DATE AND HOURS</t>
    </r>
  </si>
  <si>
    <r>
      <t xml:space="preserve">UNDER 1,5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</si>
  <si>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>OVER 2,5</t>
    </r>
    <r>
      <rPr>
        <b/>
        <sz val="16"/>
        <color rgb="FF00B050"/>
        <rFont val="Calibri"/>
        <family val="2"/>
        <scheme val="minor"/>
      </rPr>
      <t xml:space="preserve"> 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</si>
  <si>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2,5 </t>
    </r>
    <r>
      <rPr>
        <b/>
        <sz val="14"/>
        <color rgb="FF00B050"/>
        <rFont val="Calibri"/>
        <family val="2"/>
        <scheme val="minor"/>
      </rPr>
      <t>OPEN</t>
    </r>
    <r>
      <rPr>
        <b/>
        <sz val="11"/>
        <color theme="1"/>
        <rFont val="Calibri"/>
        <family val="2"/>
        <scheme val="minor"/>
      </rPr>
      <t xml:space="preserve"> DATE AND HOURS</t>
    </r>
  </si>
  <si>
    <r>
      <t xml:space="preserve">OVER 2,5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 xml:space="preserve">MAKET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</si>
  <si>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2,5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</si>
  <si>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2,5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</si>
  <si>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2,25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</si>
  <si>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2,25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</si>
  <si>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t>TOTAL DE GOLS</t>
  </si>
  <si>
    <t>0--4</t>
  </si>
  <si>
    <t>0--2</t>
  </si>
  <si>
    <t>MATSUMOTO Y. vs KAGOSHIMA UTD</t>
  </si>
  <si>
    <t>JAPAN - J3 LEAGUE</t>
  </si>
  <si>
    <t>STAKE BET PRIMO 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</si>
</sst>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_-[$$-409]* #,##0.00_ ;_-[$$-409]* \-#,##0.00\ ;_-[$$-409]* &quot;-&quot;??_ ;_-@_ 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textRotation="45"/>
    </xf>
    <xf numFmtId="14" fontId="0" fillId="0" borderId="0" xfId="0" applyNumberFormat="1"/>
    <xf numFmtId="0" fontId="2" fillId="0" borderId="0" xfId="0" applyFont="1" applyAlignment="1">
      <alignment horizontal="center" textRotation="45"/>
    </xf>
    <xf numFmtId="0" fontId="2" fillId="3" borderId="0" xfId="0" applyFont="1" applyFill="1" applyAlignment="1">
      <alignment horizontal="center" textRotation="45"/>
    </xf>
    <xf numFmtId="0" fontId="2" fillId="2" borderId="0" xfId="0" applyFont="1" applyFill="1" applyAlignment="1">
      <alignment horizontal="center" textRotation="45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textRotation="45"/>
    </xf>
    <xf numFmtId="0" fontId="2" fillId="4" borderId="0" xfId="0" applyFont="1" applyFill="1" applyAlignment="1">
      <alignment horizontal="center" textRotation="45"/>
    </xf>
    <xf numFmtId="0" fontId="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Font="1" applyAlignment="1">
      <alignment vertical="center"/>
    </xf>
    <xf numFmtId="0" fontId="5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5" fontId="6" fillId="5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textRotation="45"/>
    </xf>
    <xf numFmtId="0" fontId="8" fillId="7" borderId="0" xfId="0" applyFont="1" applyFill="1" applyAlignment="1">
      <alignment horizontal="center" textRotation="45"/>
    </xf>
    <xf numFmtId="2" fontId="1" fillId="7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7" borderId="0" xfId="0" applyFill="1" applyAlignment="1">
      <alignment horizontal="center"/>
    </xf>
    <xf numFmtId="165" fontId="7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textRotation="45"/>
    </xf>
    <xf numFmtId="0" fontId="5" fillId="0" borderId="0" xfId="0" applyFont="1" applyFill="1" applyAlignment="1">
      <alignment horizontal="center"/>
    </xf>
    <xf numFmtId="165" fontId="6" fillId="0" borderId="0" xfId="0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165" fontId="10" fillId="0" borderId="0" xfId="0" applyNumberFormat="1" applyFont="1" applyAlignment="1">
      <alignment horizontal="center" vertical="center"/>
    </xf>
    <xf numFmtId="0" fontId="2" fillId="8" borderId="0" xfId="0" applyFont="1" applyFill="1" applyAlignment="1">
      <alignment horizontal="center" textRotation="90"/>
    </xf>
    <xf numFmtId="0" fontId="2" fillId="4" borderId="0" xfId="0" applyFont="1" applyFill="1" applyAlignment="1">
      <alignment horizontal="center" textRotation="90"/>
    </xf>
    <xf numFmtId="0" fontId="2" fillId="9" borderId="0" xfId="0" applyFont="1" applyFill="1" applyAlignment="1">
      <alignment horizontal="center" textRotation="90"/>
    </xf>
    <xf numFmtId="0" fontId="2" fillId="0" borderId="0" xfId="0" applyFont="1" applyFill="1" applyAlignment="1">
      <alignment horizontal="center" textRotation="90"/>
    </xf>
    <xf numFmtId="0" fontId="2" fillId="7" borderId="0" xfId="0" applyFont="1" applyFill="1" applyAlignment="1">
      <alignment horizontal="center" textRotation="90"/>
    </xf>
    <xf numFmtId="0" fontId="2" fillId="0" borderId="0" xfId="0" applyFont="1" applyAlignment="1">
      <alignment horizontal="center" textRotation="90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MAIO</a:t>
            </a:r>
            <a:r>
              <a:rPr lang="pt-BR" baseline="0"/>
              <a:t> MATRIZ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maioInvest!$G$23:$G$53</c:f>
              <c:numCache>
                <c:formatCode>"R$"\ #,##0.00</c:formatCode>
                <c:ptCount val="31"/>
                <c:pt idx="0">
                  <c:v>2550</c:v>
                </c:pt>
                <c:pt idx="1">
                  <c:v>2550</c:v>
                </c:pt>
                <c:pt idx="2">
                  <c:v>2550</c:v>
                </c:pt>
                <c:pt idx="3">
                  <c:v>2550</c:v>
                </c:pt>
                <c:pt idx="4">
                  <c:v>2550</c:v>
                </c:pt>
                <c:pt idx="5">
                  <c:v>2637.72</c:v>
                </c:pt>
                <c:pt idx="6">
                  <c:v>2852.9399999999996</c:v>
                </c:pt>
                <c:pt idx="7">
                  <c:v>2852.9399999999996</c:v>
                </c:pt>
                <c:pt idx="8">
                  <c:v>2852.9399999999996</c:v>
                </c:pt>
                <c:pt idx="9">
                  <c:v>2852.9399999999996</c:v>
                </c:pt>
                <c:pt idx="10">
                  <c:v>2852.9399999999996</c:v>
                </c:pt>
                <c:pt idx="11">
                  <c:v>2852.9399999999996</c:v>
                </c:pt>
                <c:pt idx="12">
                  <c:v>2852.9399999999996</c:v>
                </c:pt>
                <c:pt idx="13">
                  <c:v>2852.9399999999996</c:v>
                </c:pt>
                <c:pt idx="14">
                  <c:v>2852.9399999999996</c:v>
                </c:pt>
                <c:pt idx="15">
                  <c:v>2852.9399999999996</c:v>
                </c:pt>
                <c:pt idx="16">
                  <c:v>2852.9399999999996</c:v>
                </c:pt>
                <c:pt idx="17">
                  <c:v>2852.9399999999996</c:v>
                </c:pt>
                <c:pt idx="18">
                  <c:v>2994.72</c:v>
                </c:pt>
                <c:pt idx="19">
                  <c:v>3094.68</c:v>
                </c:pt>
                <c:pt idx="20">
                  <c:v>3094.68</c:v>
                </c:pt>
                <c:pt idx="21">
                  <c:v>3094.68</c:v>
                </c:pt>
                <c:pt idx="22">
                  <c:v>3094.68</c:v>
                </c:pt>
                <c:pt idx="23">
                  <c:v>3094.68</c:v>
                </c:pt>
                <c:pt idx="24">
                  <c:v>3094.68</c:v>
                </c:pt>
                <c:pt idx="25">
                  <c:v>3094.68</c:v>
                </c:pt>
                <c:pt idx="26">
                  <c:v>3094.68</c:v>
                </c:pt>
                <c:pt idx="27">
                  <c:v>3094.68</c:v>
                </c:pt>
                <c:pt idx="28">
                  <c:v>3094.68</c:v>
                </c:pt>
                <c:pt idx="29">
                  <c:v>3094.68</c:v>
                </c:pt>
                <c:pt idx="30">
                  <c:v>3094.68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31672"/>
        <c:axId val="249732064"/>
      </c:scatterChart>
      <c:valAx>
        <c:axId val="24973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9732064"/>
        <c:crosses val="autoZero"/>
        <c:crossBetween val="midCat"/>
      </c:valAx>
      <c:valAx>
        <c:axId val="2497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973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35</xdr:row>
      <xdr:rowOff>52387</xdr:rowOff>
    </xdr:from>
    <xdr:to>
      <xdr:col>4</xdr:col>
      <xdr:colOff>619125</xdr:colOff>
      <xdr:row>49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opLeftCell="M1" workbookViewId="0">
      <selection activeCell="O24" sqref="O24"/>
    </sheetView>
  </sheetViews>
  <sheetFormatPr defaultRowHeight="15" x14ac:dyDescent="0.25"/>
  <cols>
    <col min="1" max="1" width="10.7109375" bestFit="1" customWidth="1"/>
    <col min="2" max="2" width="33.28515625" bestFit="1" customWidth="1"/>
    <col min="3" max="5" width="9.140625" style="1"/>
    <col min="6" max="6" width="16.140625" style="7" bestFit="1" customWidth="1"/>
    <col min="7" max="7" width="16.28515625" style="7" bestFit="1" customWidth="1"/>
    <col min="8" max="8" width="16.140625" style="7" bestFit="1" customWidth="1"/>
    <col min="9" max="9" width="10.140625" style="1" bestFit="1" customWidth="1"/>
    <col min="10" max="10" width="8.85546875" style="1" bestFit="1" customWidth="1"/>
    <col min="11" max="11" width="10.140625" style="1" bestFit="1" customWidth="1"/>
    <col min="12" max="12" width="20.28515625" style="7" bestFit="1" customWidth="1"/>
    <col min="13" max="13" width="19.140625" style="7" bestFit="1" customWidth="1"/>
    <col min="14" max="14" width="20" style="7" bestFit="1" customWidth="1"/>
    <col min="15" max="15" width="27.140625" style="7" bestFit="1" customWidth="1"/>
    <col min="16" max="16" width="14.140625" bestFit="1" customWidth="1"/>
    <col min="18" max="18" width="12.5703125" bestFit="1" customWidth="1"/>
    <col min="19" max="19" width="32.42578125" bestFit="1" customWidth="1"/>
  </cols>
  <sheetData>
    <row r="1" spans="1:22" ht="108.75" x14ac:dyDescent="0.25">
      <c r="A1" s="8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  <c r="U1" s="11" t="s">
        <v>37</v>
      </c>
      <c r="V1" s="11" t="s">
        <v>38</v>
      </c>
    </row>
    <row r="2" spans="1:22" x14ac:dyDescent="0.25">
      <c r="A2" s="9">
        <v>44930</v>
      </c>
      <c r="B2" s="2" t="s">
        <v>39</v>
      </c>
      <c r="F2" s="13"/>
      <c r="G2" s="13"/>
      <c r="H2" s="13"/>
      <c r="L2" s="13"/>
      <c r="M2" s="13"/>
      <c r="N2" s="13"/>
      <c r="O2" s="14" t="s">
        <v>22</v>
      </c>
      <c r="P2" s="22"/>
      <c r="Q2" s="1" t="s">
        <v>85</v>
      </c>
      <c r="R2" s="1">
        <v>15</v>
      </c>
      <c r="S2" s="2" t="s">
        <v>24</v>
      </c>
      <c r="T2" s="1">
        <v>1</v>
      </c>
      <c r="U2" s="1">
        <f>T2*100</f>
        <v>100</v>
      </c>
      <c r="V2" s="1">
        <f>U2-100</f>
        <v>0</v>
      </c>
    </row>
    <row r="3" spans="1:22" x14ac:dyDescent="0.25">
      <c r="A3" s="9">
        <v>44932</v>
      </c>
      <c r="B3" s="2" t="s">
        <v>40</v>
      </c>
      <c r="F3" s="13"/>
      <c r="G3" s="13"/>
      <c r="H3" s="13"/>
      <c r="L3" s="13"/>
      <c r="M3" s="13"/>
      <c r="N3" s="13"/>
      <c r="O3" s="14" t="s">
        <v>16</v>
      </c>
      <c r="P3" s="22"/>
      <c r="Q3" s="1" t="s">
        <v>86</v>
      </c>
      <c r="R3" s="1">
        <v>22</v>
      </c>
      <c r="S3" s="2" t="s">
        <v>41</v>
      </c>
      <c r="T3" s="1">
        <v>1</v>
      </c>
      <c r="U3" s="1">
        <f t="shared" ref="U3:U28" si="0">T3*100</f>
        <v>100</v>
      </c>
      <c r="V3" s="1">
        <f t="shared" ref="V3:V28" si="1">U3-100</f>
        <v>0</v>
      </c>
    </row>
    <row r="4" spans="1:22" x14ac:dyDescent="0.25">
      <c r="A4" s="9">
        <v>44934</v>
      </c>
      <c r="B4" s="2" t="s">
        <v>42</v>
      </c>
      <c r="F4" s="13"/>
      <c r="G4" s="13"/>
      <c r="H4" s="13"/>
      <c r="L4" s="13"/>
      <c r="M4" s="13"/>
      <c r="N4" s="13"/>
      <c r="O4" s="14" t="s">
        <v>16</v>
      </c>
      <c r="P4" s="22"/>
      <c r="Q4" s="1" t="s">
        <v>87</v>
      </c>
      <c r="R4" s="1">
        <v>23</v>
      </c>
      <c r="S4" s="2" t="s">
        <v>43</v>
      </c>
      <c r="T4" s="1">
        <v>1</v>
      </c>
      <c r="U4" s="1">
        <f t="shared" si="0"/>
        <v>100</v>
      </c>
      <c r="V4" s="1">
        <f t="shared" si="1"/>
        <v>0</v>
      </c>
    </row>
    <row r="5" spans="1:22" x14ac:dyDescent="0.25">
      <c r="A5" s="9">
        <v>44940</v>
      </c>
      <c r="B5" s="2" t="s">
        <v>44</v>
      </c>
      <c r="F5" s="13"/>
      <c r="G5" s="13"/>
      <c r="H5" s="13"/>
      <c r="L5" s="13"/>
      <c r="M5" s="13"/>
      <c r="N5" s="13"/>
      <c r="O5" s="14" t="s">
        <v>22</v>
      </c>
      <c r="P5" s="23"/>
      <c r="Q5" s="7" t="s">
        <v>89</v>
      </c>
      <c r="R5" s="1">
        <v>17</v>
      </c>
      <c r="S5" s="2" t="s">
        <v>26</v>
      </c>
      <c r="T5" s="1">
        <v>1</v>
      </c>
      <c r="U5" s="1">
        <f t="shared" si="0"/>
        <v>100</v>
      </c>
      <c r="V5" s="1">
        <f t="shared" si="1"/>
        <v>0</v>
      </c>
    </row>
    <row r="6" spans="1:22" x14ac:dyDescent="0.25">
      <c r="A6" s="9">
        <v>44940</v>
      </c>
      <c r="B6" s="2" t="s">
        <v>51</v>
      </c>
      <c r="F6" s="13"/>
      <c r="G6" s="13"/>
      <c r="H6" s="13"/>
      <c r="L6" s="13"/>
      <c r="M6" s="13"/>
      <c r="N6" s="13"/>
      <c r="O6" s="14" t="s">
        <v>16</v>
      </c>
      <c r="P6" s="23"/>
      <c r="Q6" s="7" t="s">
        <v>88</v>
      </c>
      <c r="R6" s="1">
        <v>23</v>
      </c>
      <c r="S6" s="2" t="s">
        <v>52</v>
      </c>
      <c r="T6" s="1">
        <v>1</v>
      </c>
      <c r="U6" s="1">
        <f t="shared" si="0"/>
        <v>100</v>
      </c>
      <c r="V6" s="1">
        <f t="shared" si="1"/>
        <v>0</v>
      </c>
    </row>
    <row r="7" spans="1:22" x14ac:dyDescent="0.25">
      <c r="A7" s="9">
        <v>44940</v>
      </c>
      <c r="B7" s="2" t="s">
        <v>53</v>
      </c>
      <c r="F7" s="13"/>
      <c r="G7" s="13"/>
      <c r="H7" s="13"/>
      <c r="L7" s="13"/>
      <c r="M7" s="13"/>
      <c r="N7" s="13"/>
      <c r="O7" s="14" t="s">
        <v>16</v>
      </c>
      <c r="P7" s="23"/>
      <c r="Q7" s="7" t="s">
        <v>90</v>
      </c>
      <c r="R7" s="1">
        <v>16</v>
      </c>
      <c r="S7" s="2" t="s">
        <v>26</v>
      </c>
      <c r="T7" s="1">
        <v>1</v>
      </c>
      <c r="U7" s="1">
        <f t="shared" si="0"/>
        <v>100</v>
      </c>
      <c r="V7" s="1">
        <f t="shared" si="1"/>
        <v>0</v>
      </c>
    </row>
    <row r="8" spans="1:22" x14ac:dyDescent="0.25">
      <c r="A8" s="9">
        <v>44940</v>
      </c>
      <c r="B8" s="2" t="s">
        <v>54</v>
      </c>
      <c r="F8" s="13"/>
      <c r="G8" s="13"/>
      <c r="H8" s="13"/>
      <c r="L8" s="13"/>
      <c r="M8" s="13"/>
      <c r="N8" s="13"/>
      <c r="O8" s="14" t="s">
        <v>22</v>
      </c>
      <c r="P8" s="23"/>
      <c r="Q8" s="7" t="s">
        <v>88</v>
      </c>
      <c r="R8" s="1">
        <v>24</v>
      </c>
      <c r="S8" s="2" t="s">
        <v>55</v>
      </c>
      <c r="T8" s="1">
        <v>1</v>
      </c>
      <c r="U8" s="1">
        <f t="shared" si="0"/>
        <v>100</v>
      </c>
      <c r="V8" s="1">
        <f t="shared" si="1"/>
        <v>0</v>
      </c>
    </row>
    <row r="9" spans="1:22" x14ac:dyDescent="0.25">
      <c r="A9" s="9">
        <v>44941</v>
      </c>
      <c r="B9" s="2" t="s">
        <v>45</v>
      </c>
      <c r="F9" s="13"/>
      <c r="G9" s="13"/>
      <c r="H9" s="13"/>
      <c r="L9" s="13"/>
      <c r="M9" s="13"/>
      <c r="N9" s="13"/>
      <c r="O9" s="14" t="s">
        <v>16</v>
      </c>
      <c r="P9" s="23"/>
      <c r="Q9" s="7" t="s">
        <v>91</v>
      </c>
      <c r="R9" s="1">
        <v>15</v>
      </c>
      <c r="S9" s="2" t="s">
        <v>46</v>
      </c>
      <c r="T9" s="1">
        <v>1</v>
      </c>
      <c r="U9" s="1">
        <f t="shared" si="0"/>
        <v>100</v>
      </c>
      <c r="V9" s="1">
        <f t="shared" si="1"/>
        <v>0</v>
      </c>
    </row>
    <row r="10" spans="1:22" x14ac:dyDescent="0.25">
      <c r="A10" s="9">
        <v>44941</v>
      </c>
      <c r="B10" s="2" t="s">
        <v>47</v>
      </c>
      <c r="F10" s="13"/>
      <c r="G10" s="13"/>
      <c r="H10" s="13"/>
      <c r="L10" s="13"/>
      <c r="M10" s="13"/>
      <c r="N10" s="13"/>
      <c r="O10" s="14" t="s">
        <v>16</v>
      </c>
      <c r="P10" s="23"/>
      <c r="Q10" s="7" t="s">
        <v>87</v>
      </c>
      <c r="R10" s="1">
        <v>16</v>
      </c>
      <c r="S10" s="2" t="s">
        <v>48</v>
      </c>
      <c r="T10" s="1">
        <v>1</v>
      </c>
      <c r="U10" s="1">
        <f t="shared" si="0"/>
        <v>100</v>
      </c>
      <c r="V10" s="1">
        <f t="shared" si="1"/>
        <v>0</v>
      </c>
    </row>
    <row r="11" spans="1:22" x14ac:dyDescent="0.25">
      <c r="A11" s="9">
        <v>44941</v>
      </c>
      <c r="B11" s="2" t="s">
        <v>49</v>
      </c>
      <c r="F11" s="13"/>
      <c r="G11" s="13"/>
      <c r="H11" s="13"/>
      <c r="L11" s="13"/>
      <c r="M11" s="13"/>
      <c r="N11" s="13"/>
      <c r="O11" s="14" t="s">
        <v>22</v>
      </c>
      <c r="P11" s="23"/>
      <c r="Q11" s="7" t="s">
        <v>87</v>
      </c>
      <c r="R11" s="1">
        <v>22</v>
      </c>
      <c r="S11" s="2" t="s">
        <v>50</v>
      </c>
      <c r="T11" s="1">
        <v>1</v>
      </c>
      <c r="U11" s="1">
        <f t="shared" si="0"/>
        <v>100</v>
      </c>
      <c r="V11" s="1">
        <f t="shared" si="1"/>
        <v>0</v>
      </c>
    </row>
    <row r="12" spans="1:22" x14ac:dyDescent="0.25">
      <c r="A12" s="9">
        <v>44946</v>
      </c>
      <c r="B12" s="2" t="s">
        <v>56</v>
      </c>
      <c r="F12" s="13"/>
      <c r="G12" s="13"/>
      <c r="H12" s="13"/>
      <c r="L12" s="13"/>
      <c r="M12" s="13"/>
      <c r="N12" s="13"/>
      <c r="O12" s="14" t="s">
        <v>16</v>
      </c>
      <c r="P12" s="23"/>
      <c r="Q12" s="7" t="s">
        <v>91</v>
      </c>
      <c r="R12" s="1">
        <v>17</v>
      </c>
      <c r="S12" s="2" t="s">
        <v>41</v>
      </c>
      <c r="T12" s="1">
        <v>1</v>
      </c>
      <c r="U12" s="1">
        <f t="shared" si="0"/>
        <v>100</v>
      </c>
      <c r="V12" s="1">
        <f t="shared" si="1"/>
        <v>0</v>
      </c>
    </row>
    <row r="13" spans="1:22" x14ac:dyDescent="0.25">
      <c r="A13" s="9">
        <v>44946</v>
      </c>
      <c r="B13" s="2" t="s">
        <v>57</v>
      </c>
      <c r="F13" s="13"/>
      <c r="G13" s="13"/>
      <c r="H13" s="13"/>
      <c r="L13" s="13"/>
      <c r="M13" s="13"/>
      <c r="N13" s="13"/>
      <c r="O13" s="14" t="s">
        <v>16</v>
      </c>
      <c r="P13" s="23"/>
      <c r="Q13" s="7" t="s">
        <v>34</v>
      </c>
      <c r="R13" s="1">
        <v>15</v>
      </c>
      <c r="S13" s="2" t="s">
        <v>41</v>
      </c>
      <c r="T13" s="1">
        <v>1</v>
      </c>
      <c r="U13" s="1">
        <f t="shared" si="0"/>
        <v>100</v>
      </c>
      <c r="V13" s="1">
        <f t="shared" si="1"/>
        <v>0</v>
      </c>
    </row>
    <row r="14" spans="1:22" x14ac:dyDescent="0.25">
      <c r="A14" s="9">
        <v>44947</v>
      </c>
      <c r="B14" s="2" t="s">
        <v>58</v>
      </c>
      <c r="F14" s="13"/>
      <c r="G14" s="13"/>
      <c r="H14" s="13"/>
      <c r="L14" s="13"/>
      <c r="M14" s="13"/>
      <c r="N14" s="13"/>
      <c r="O14" s="14" t="s">
        <v>22</v>
      </c>
      <c r="P14" s="23"/>
      <c r="Q14" s="7"/>
      <c r="R14" s="1">
        <v>15</v>
      </c>
      <c r="S14" s="2" t="s">
        <v>55</v>
      </c>
      <c r="T14" s="1">
        <v>1</v>
      </c>
      <c r="U14" s="1">
        <f t="shared" si="0"/>
        <v>100</v>
      </c>
      <c r="V14" s="1">
        <f t="shared" si="1"/>
        <v>0</v>
      </c>
    </row>
    <row r="15" spans="1:22" x14ac:dyDescent="0.25">
      <c r="A15" s="9">
        <v>44947</v>
      </c>
      <c r="B15" s="2" t="s">
        <v>59</v>
      </c>
      <c r="F15" s="13"/>
      <c r="G15" s="13"/>
      <c r="H15" s="13"/>
      <c r="L15" s="13"/>
      <c r="M15" s="13"/>
      <c r="N15" s="13"/>
      <c r="O15" s="14" t="s">
        <v>22</v>
      </c>
      <c r="P15" s="23"/>
      <c r="Q15" s="7" t="s">
        <v>91</v>
      </c>
      <c r="R15" s="1">
        <v>17</v>
      </c>
      <c r="S15" s="2" t="s">
        <v>46</v>
      </c>
      <c r="T15" s="1">
        <v>1</v>
      </c>
      <c r="U15" s="1">
        <f t="shared" si="0"/>
        <v>100</v>
      </c>
      <c r="V15" s="1">
        <f t="shared" si="1"/>
        <v>0</v>
      </c>
    </row>
    <row r="16" spans="1:22" x14ac:dyDescent="0.25">
      <c r="A16" s="9">
        <v>44948</v>
      </c>
      <c r="B16" s="2" t="s">
        <v>63</v>
      </c>
      <c r="F16" s="13"/>
      <c r="G16" s="13"/>
      <c r="H16" s="13"/>
      <c r="L16" s="13"/>
      <c r="M16" s="13"/>
      <c r="N16" s="13"/>
      <c r="O16" s="14" t="s">
        <v>22</v>
      </c>
      <c r="P16" s="23"/>
      <c r="Q16" s="7" t="s">
        <v>91</v>
      </c>
      <c r="R16" s="1">
        <v>22</v>
      </c>
      <c r="S16" s="2" t="s">
        <v>64</v>
      </c>
      <c r="T16" s="1">
        <v>1</v>
      </c>
      <c r="U16" s="1">
        <f t="shared" si="0"/>
        <v>100</v>
      </c>
      <c r="V16" s="1">
        <f t="shared" si="1"/>
        <v>0</v>
      </c>
    </row>
    <row r="17" spans="1:22" x14ac:dyDescent="0.25">
      <c r="A17" s="9">
        <v>44948</v>
      </c>
      <c r="B17" s="2" t="s">
        <v>65</v>
      </c>
      <c r="F17" s="13"/>
      <c r="G17" s="13"/>
      <c r="H17" s="13"/>
      <c r="L17" s="13"/>
      <c r="M17" s="13"/>
      <c r="N17" s="13"/>
      <c r="O17" s="14" t="s">
        <v>22</v>
      </c>
      <c r="P17" s="23"/>
      <c r="Q17" s="7"/>
      <c r="R17" s="1">
        <v>18</v>
      </c>
      <c r="S17" s="2" t="s">
        <v>50</v>
      </c>
      <c r="T17" s="1">
        <v>1</v>
      </c>
      <c r="U17" s="1">
        <f t="shared" si="0"/>
        <v>100</v>
      </c>
      <c r="V17" s="1">
        <f t="shared" si="1"/>
        <v>0</v>
      </c>
    </row>
    <row r="18" spans="1:22" x14ac:dyDescent="0.25">
      <c r="A18" s="9">
        <v>44951</v>
      </c>
      <c r="B18" s="2" t="s">
        <v>66</v>
      </c>
      <c r="F18" s="13"/>
      <c r="G18" s="13"/>
      <c r="H18" s="13"/>
      <c r="L18" s="13"/>
      <c r="M18" s="13"/>
      <c r="N18" s="13"/>
      <c r="O18" s="14" t="s">
        <v>22</v>
      </c>
      <c r="P18" s="23"/>
      <c r="Q18" s="7"/>
      <c r="R18" s="1">
        <v>25</v>
      </c>
      <c r="S18" s="2" t="s">
        <v>43</v>
      </c>
      <c r="T18" s="1">
        <v>1</v>
      </c>
      <c r="U18" s="1">
        <f t="shared" si="0"/>
        <v>100</v>
      </c>
      <c r="V18" s="1">
        <f t="shared" si="1"/>
        <v>0</v>
      </c>
    </row>
    <row r="19" spans="1:22" x14ac:dyDescent="0.25">
      <c r="A19" s="9">
        <v>44954</v>
      </c>
      <c r="B19" s="2" t="s">
        <v>67</v>
      </c>
      <c r="F19" s="13"/>
      <c r="G19" s="13"/>
      <c r="H19" s="13"/>
      <c r="L19" s="13"/>
      <c r="M19" s="13"/>
      <c r="N19" s="13"/>
      <c r="O19" s="14" t="s">
        <v>22</v>
      </c>
      <c r="P19" s="23"/>
      <c r="Q19" s="7" t="s">
        <v>88</v>
      </c>
      <c r="R19" s="1">
        <v>21</v>
      </c>
      <c r="S19" s="2" t="s">
        <v>46</v>
      </c>
      <c r="T19" s="1">
        <v>1</v>
      </c>
      <c r="U19" s="1">
        <f t="shared" si="0"/>
        <v>100</v>
      </c>
      <c r="V19" s="1">
        <f t="shared" si="1"/>
        <v>0</v>
      </c>
    </row>
    <row r="20" spans="1:22" x14ac:dyDescent="0.25">
      <c r="A20" s="9">
        <v>44954</v>
      </c>
      <c r="B20" s="2" t="s">
        <v>68</v>
      </c>
      <c r="F20" s="13"/>
      <c r="G20" s="13"/>
      <c r="H20" s="13"/>
      <c r="L20" s="13"/>
      <c r="M20" s="13"/>
      <c r="N20" s="13"/>
      <c r="O20" s="14" t="s">
        <v>22</v>
      </c>
      <c r="P20" s="23"/>
      <c r="Q20" s="7" t="s">
        <v>87</v>
      </c>
      <c r="R20" s="1">
        <v>22</v>
      </c>
      <c r="S20" s="2" t="s">
        <v>20</v>
      </c>
      <c r="T20" s="1">
        <v>1</v>
      </c>
      <c r="U20" s="1">
        <f t="shared" si="0"/>
        <v>100</v>
      </c>
      <c r="V20" s="1">
        <f t="shared" si="1"/>
        <v>0</v>
      </c>
    </row>
    <row r="21" spans="1:22" x14ac:dyDescent="0.25">
      <c r="A21" s="9">
        <v>44954</v>
      </c>
      <c r="B21" s="2" t="s">
        <v>69</v>
      </c>
      <c r="F21" s="13"/>
      <c r="G21" s="13"/>
      <c r="H21" s="13"/>
      <c r="L21" s="13"/>
      <c r="M21" s="13"/>
      <c r="N21" s="13"/>
      <c r="O21" s="14" t="s">
        <v>22</v>
      </c>
      <c r="P21" s="23"/>
      <c r="Q21" s="7" t="s">
        <v>32</v>
      </c>
      <c r="R21" s="1">
        <v>25</v>
      </c>
      <c r="S21" s="2" t="s">
        <v>70</v>
      </c>
      <c r="T21" s="1">
        <v>1</v>
      </c>
      <c r="U21" s="1">
        <f t="shared" si="0"/>
        <v>100</v>
      </c>
      <c r="V21" s="1">
        <f t="shared" si="1"/>
        <v>0</v>
      </c>
    </row>
    <row r="22" spans="1:22" x14ac:dyDescent="0.25">
      <c r="A22" s="9">
        <v>44955</v>
      </c>
      <c r="B22" s="2" t="s">
        <v>71</v>
      </c>
      <c r="F22" s="13"/>
      <c r="G22" s="13"/>
      <c r="H22" s="13"/>
      <c r="L22" s="13"/>
      <c r="M22" s="13"/>
      <c r="N22" s="13"/>
      <c r="O22" s="14" t="s">
        <v>22</v>
      </c>
      <c r="P22" s="23"/>
      <c r="Q22" s="7" t="s">
        <v>91</v>
      </c>
      <c r="R22" s="1">
        <v>15</v>
      </c>
      <c r="S22" s="2" t="s">
        <v>43</v>
      </c>
      <c r="T22" s="1">
        <v>1</v>
      </c>
      <c r="U22" s="1">
        <f t="shared" si="0"/>
        <v>100</v>
      </c>
      <c r="V22" s="1">
        <f t="shared" si="1"/>
        <v>0</v>
      </c>
    </row>
    <row r="23" spans="1:22" x14ac:dyDescent="0.25">
      <c r="A23" s="9">
        <v>44955</v>
      </c>
      <c r="B23" s="2" t="s">
        <v>72</v>
      </c>
      <c r="F23" s="13"/>
      <c r="G23" s="13"/>
      <c r="H23" s="13"/>
      <c r="L23" s="13"/>
      <c r="M23" s="13"/>
      <c r="N23" s="13"/>
      <c r="O23" s="14" t="s">
        <v>16</v>
      </c>
      <c r="P23" s="23"/>
      <c r="Q23" s="7" t="s">
        <v>32</v>
      </c>
      <c r="R23" s="1">
        <v>17</v>
      </c>
      <c r="S23" s="2" t="s">
        <v>73</v>
      </c>
      <c r="T23" s="1">
        <v>1</v>
      </c>
      <c r="U23" s="1">
        <f t="shared" si="0"/>
        <v>100</v>
      </c>
      <c r="V23" s="1">
        <f t="shared" si="1"/>
        <v>0</v>
      </c>
    </row>
    <row r="24" spans="1:22" x14ac:dyDescent="0.25">
      <c r="A24" s="9">
        <v>44955</v>
      </c>
      <c r="B24" s="2" t="s">
        <v>74</v>
      </c>
      <c r="F24" s="13"/>
      <c r="G24" s="13"/>
      <c r="H24" s="13"/>
      <c r="L24" s="13"/>
      <c r="M24" s="13"/>
      <c r="N24" s="13"/>
      <c r="O24" s="14" t="s">
        <v>16</v>
      </c>
      <c r="P24" s="23"/>
      <c r="Q24" s="7" t="s">
        <v>32</v>
      </c>
      <c r="R24" s="1">
        <v>19</v>
      </c>
      <c r="S24" s="2" t="s">
        <v>43</v>
      </c>
      <c r="T24" s="1">
        <v>1</v>
      </c>
      <c r="U24" s="1">
        <f t="shared" si="0"/>
        <v>100</v>
      </c>
      <c r="V24" s="1">
        <f t="shared" si="1"/>
        <v>0</v>
      </c>
    </row>
    <row r="25" spans="1:22" x14ac:dyDescent="0.25">
      <c r="A25" s="9">
        <v>44955</v>
      </c>
      <c r="B25" s="2" t="s">
        <v>75</v>
      </c>
      <c r="F25" s="13"/>
      <c r="G25" s="13"/>
      <c r="H25" s="13"/>
      <c r="L25" s="13"/>
      <c r="M25" s="13"/>
      <c r="N25" s="13"/>
      <c r="O25" s="14" t="s">
        <v>22</v>
      </c>
      <c r="P25" s="23"/>
      <c r="Q25" s="7" t="s">
        <v>92</v>
      </c>
      <c r="R25" s="1">
        <v>19</v>
      </c>
      <c r="S25" s="2" t="s">
        <v>43</v>
      </c>
      <c r="T25" s="1">
        <v>1</v>
      </c>
      <c r="U25" s="1">
        <f t="shared" si="0"/>
        <v>100</v>
      </c>
      <c r="V25" s="1">
        <f t="shared" si="1"/>
        <v>0</v>
      </c>
    </row>
    <row r="26" spans="1:22" x14ac:dyDescent="0.25">
      <c r="A26" s="9">
        <v>44957</v>
      </c>
      <c r="B26" s="2" t="s">
        <v>76</v>
      </c>
      <c r="F26" s="13"/>
      <c r="G26" s="13"/>
      <c r="H26" s="13"/>
      <c r="L26" s="13"/>
      <c r="M26" s="13"/>
      <c r="N26" s="13"/>
      <c r="O26" s="14" t="s">
        <v>22</v>
      </c>
      <c r="P26" s="23"/>
      <c r="Q26" s="7"/>
      <c r="R26" s="1">
        <v>15</v>
      </c>
      <c r="S26" s="2" t="s">
        <v>55</v>
      </c>
      <c r="T26" s="1">
        <v>1</v>
      </c>
      <c r="U26" s="1">
        <f t="shared" si="0"/>
        <v>100</v>
      </c>
      <c r="V26" s="1">
        <f t="shared" si="1"/>
        <v>0</v>
      </c>
    </row>
    <row r="27" spans="1:22" x14ac:dyDescent="0.25">
      <c r="P27" s="7"/>
      <c r="Q27" s="7"/>
      <c r="R27" s="1"/>
      <c r="T27" s="1">
        <v>1</v>
      </c>
      <c r="U27" s="1">
        <f t="shared" si="0"/>
        <v>100</v>
      </c>
      <c r="V27" s="1">
        <f t="shared" si="1"/>
        <v>0</v>
      </c>
    </row>
    <row r="28" spans="1:22" x14ac:dyDescent="0.25">
      <c r="P28" s="7"/>
      <c r="Q28" s="7"/>
      <c r="R28" s="1"/>
      <c r="T28" s="1">
        <v>1</v>
      </c>
      <c r="U28" s="1">
        <f t="shared" si="0"/>
        <v>100</v>
      </c>
      <c r="V28" s="1">
        <f t="shared" si="1"/>
        <v>0</v>
      </c>
    </row>
  </sheetData>
  <conditionalFormatting sqref="P1:P28">
    <cfRule type="cellIs" dxfId="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selection activeCell="A2" sqref="A2"/>
    </sheetView>
  </sheetViews>
  <sheetFormatPr defaultRowHeight="15" x14ac:dyDescent="0.25"/>
  <cols>
    <col min="1" max="1" width="10.7109375" style="1" bestFit="1" customWidth="1"/>
    <col min="2" max="2" width="36.140625" style="1" bestFit="1" customWidth="1"/>
    <col min="3" max="5" width="9.140625" style="1"/>
    <col min="6" max="6" width="13.85546875" style="1" bestFit="1" customWidth="1"/>
    <col min="7" max="8" width="14" style="1" bestFit="1" customWidth="1"/>
    <col min="9" max="9" width="9.5703125" style="1" bestFit="1" customWidth="1"/>
    <col min="10" max="10" width="8.5703125" style="1" bestFit="1" customWidth="1"/>
    <col min="11" max="11" width="9.5703125" style="1" bestFit="1" customWidth="1"/>
    <col min="12" max="12" width="16.42578125" style="1" bestFit="1" customWidth="1"/>
    <col min="13" max="13" width="15.42578125" style="1" bestFit="1" customWidth="1"/>
    <col min="14" max="14" width="16.42578125" style="1" bestFit="1" customWidth="1"/>
    <col min="15" max="15" width="21.7109375" style="1" bestFit="1" customWidth="1"/>
    <col min="16" max="16" width="14.140625" bestFit="1" customWidth="1"/>
    <col min="18" max="18" width="12.5703125" bestFit="1" customWidth="1"/>
    <col min="19" max="19" width="32.42578125" bestFit="1" customWidth="1"/>
  </cols>
  <sheetData>
    <row r="1" spans="1:22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  <c r="U1" s="11" t="s">
        <v>37</v>
      </c>
      <c r="V1" s="11" t="s">
        <v>38</v>
      </c>
    </row>
    <row r="2" spans="1:22" x14ac:dyDescent="0.25">
      <c r="A2" s="4">
        <v>44961</v>
      </c>
      <c r="B2" s="2" t="s">
        <v>77</v>
      </c>
      <c r="F2" s="13"/>
      <c r="G2" s="13"/>
      <c r="H2" s="13"/>
      <c r="L2" s="13"/>
      <c r="M2" s="13"/>
      <c r="N2" s="13"/>
      <c r="O2" s="14" t="s">
        <v>22</v>
      </c>
      <c r="P2" s="22"/>
      <c r="Q2" s="1" t="s">
        <v>61</v>
      </c>
      <c r="R2" s="1">
        <v>16</v>
      </c>
      <c r="S2" s="2" t="s">
        <v>78</v>
      </c>
      <c r="T2" s="1">
        <v>1</v>
      </c>
      <c r="U2" s="1">
        <f>T2*100</f>
        <v>100</v>
      </c>
      <c r="V2" s="1">
        <f>U2-100</f>
        <v>0</v>
      </c>
    </row>
    <row r="3" spans="1:22" x14ac:dyDescent="0.25">
      <c r="A3" s="4">
        <v>44961</v>
      </c>
      <c r="B3" s="2" t="s">
        <v>79</v>
      </c>
      <c r="F3" s="13"/>
      <c r="G3" s="13"/>
      <c r="H3" s="13"/>
      <c r="L3" s="13"/>
      <c r="M3" s="13"/>
      <c r="N3" s="13"/>
      <c r="O3" s="14" t="s">
        <v>22</v>
      </c>
      <c r="P3" s="22"/>
      <c r="Q3" s="1" t="s">
        <v>32</v>
      </c>
      <c r="R3" s="1">
        <v>26</v>
      </c>
      <c r="S3" s="2" t="s">
        <v>46</v>
      </c>
      <c r="T3" s="1">
        <v>1</v>
      </c>
      <c r="U3" s="1">
        <f t="shared" ref="U3:U30" si="0">T3*100</f>
        <v>100</v>
      </c>
      <c r="V3" s="1">
        <f t="shared" ref="V3:V30" si="1">U3-100</f>
        <v>0</v>
      </c>
    </row>
    <row r="4" spans="1:22" x14ac:dyDescent="0.25">
      <c r="A4" s="4">
        <v>44961</v>
      </c>
      <c r="B4" s="25" t="s">
        <v>80</v>
      </c>
      <c r="F4" s="13"/>
      <c r="G4" s="13"/>
      <c r="H4" s="13"/>
      <c r="L4" s="13"/>
      <c r="M4" s="13"/>
      <c r="N4" s="13"/>
      <c r="O4" s="14" t="s">
        <v>16</v>
      </c>
      <c r="P4" s="23"/>
      <c r="Q4" s="7" t="s">
        <v>32</v>
      </c>
      <c r="R4" s="1">
        <v>25</v>
      </c>
      <c r="S4" s="2" t="s">
        <v>50</v>
      </c>
      <c r="T4" s="1">
        <v>1</v>
      </c>
      <c r="U4" s="1">
        <f t="shared" si="0"/>
        <v>100</v>
      </c>
      <c r="V4" s="1">
        <f t="shared" si="1"/>
        <v>0</v>
      </c>
    </row>
    <row r="5" spans="1:22" x14ac:dyDescent="0.25">
      <c r="A5" s="4">
        <v>44961</v>
      </c>
      <c r="B5" s="2" t="s">
        <v>81</v>
      </c>
      <c r="F5" s="13"/>
      <c r="G5" s="13"/>
      <c r="H5" s="13"/>
      <c r="L5" s="13"/>
      <c r="M5" s="13"/>
      <c r="N5" s="13"/>
      <c r="O5" s="14" t="s">
        <v>22</v>
      </c>
      <c r="P5" s="23"/>
      <c r="Q5" s="7" t="s">
        <v>88</v>
      </c>
      <c r="R5" s="1">
        <v>18</v>
      </c>
      <c r="S5" s="2" t="s">
        <v>82</v>
      </c>
      <c r="T5" s="1">
        <v>1</v>
      </c>
      <c r="U5" s="1">
        <f t="shared" si="0"/>
        <v>100</v>
      </c>
      <c r="V5" s="1">
        <f t="shared" si="1"/>
        <v>0</v>
      </c>
    </row>
    <row r="6" spans="1:22" x14ac:dyDescent="0.25">
      <c r="A6" s="4">
        <v>44962</v>
      </c>
      <c r="B6" s="2" t="s">
        <v>83</v>
      </c>
      <c r="F6" s="13"/>
      <c r="G6" s="13"/>
      <c r="H6" s="13"/>
      <c r="L6" s="13"/>
      <c r="M6" s="13"/>
      <c r="N6" s="13"/>
      <c r="O6" s="14" t="s">
        <v>22</v>
      </c>
      <c r="P6" s="23"/>
      <c r="Q6" s="7" t="s">
        <v>34</v>
      </c>
      <c r="R6" s="1">
        <v>24</v>
      </c>
      <c r="S6" s="2" t="s">
        <v>84</v>
      </c>
      <c r="T6" s="1">
        <v>1</v>
      </c>
      <c r="U6" s="1">
        <f t="shared" si="0"/>
        <v>100</v>
      </c>
      <c r="V6" s="1">
        <f t="shared" si="1"/>
        <v>0</v>
      </c>
    </row>
    <row r="7" spans="1:22" x14ac:dyDescent="0.25">
      <c r="A7" s="4"/>
      <c r="B7" s="3"/>
      <c r="F7" s="13"/>
      <c r="G7" s="13"/>
      <c r="H7" s="13"/>
      <c r="L7" s="13"/>
      <c r="M7" s="13"/>
      <c r="N7" s="13"/>
      <c r="O7" s="14"/>
      <c r="P7" s="23"/>
      <c r="Q7" s="7"/>
      <c r="R7" s="1"/>
      <c r="S7" s="2"/>
      <c r="T7" s="1">
        <v>1</v>
      </c>
      <c r="U7" s="1">
        <f t="shared" si="0"/>
        <v>100</v>
      </c>
      <c r="V7" s="1">
        <f t="shared" si="1"/>
        <v>0</v>
      </c>
    </row>
    <row r="8" spans="1:22" x14ac:dyDescent="0.25">
      <c r="A8" s="4"/>
      <c r="B8" s="2"/>
      <c r="F8" s="13"/>
      <c r="G8" s="13"/>
      <c r="H8" s="13"/>
      <c r="L8" s="13"/>
      <c r="M8" s="13"/>
      <c r="N8" s="13"/>
      <c r="O8" s="14"/>
      <c r="P8" s="23"/>
      <c r="Q8" s="7"/>
      <c r="R8" s="1"/>
      <c r="S8" s="2"/>
      <c r="T8" s="1">
        <v>1</v>
      </c>
      <c r="U8" s="1">
        <f t="shared" si="0"/>
        <v>100</v>
      </c>
      <c r="V8" s="1">
        <f t="shared" si="1"/>
        <v>0</v>
      </c>
    </row>
    <row r="9" spans="1:22" x14ac:dyDescent="0.25">
      <c r="A9" s="4"/>
      <c r="B9" s="3"/>
      <c r="F9" s="13"/>
      <c r="G9" s="13"/>
      <c r="H9" s="13"/>
      <c r="L9" s="13"/>
      <c r="M9" s="13"/>
      <c r="N9" s="13"/>
      <c r="O9" s="14"/>
      <c r="P9" s="23"/>
      <c r="Q9" s="7"/>
      <c r="R9" s="1"/>
      <c r="S9" s="2"/>
      <c r="T9" s="1">
        <v>1</v>
      </c>
      <c r="U9" s="1">
        <f t="shared" si="0"/>
        <v>100</v>
      </c>
      <c r="V9" s="1">
        <f t="shared" si="1"/>
        <v>0</v>
      </c>
    </row>
    <row r="10" spans="1:22" x14ac:dyDescent="0.25">
      <c r="A10" s="4"/>
      <c r="B10" s="3"/>
      <c r="F10" s="13"/>
      <c r="G10" s="13"/>
      <c r="H10" s="13"/>
      <c r="L10" s="13"/>
      <c r="M10" s="13"/>
      <c r="N10" s="13"/>
      <c r="O10" s="14"/>
      <c r="P10" s="23"/>
      <c r="Q10" s="7"/>
      <c r="R10" s="1"/>
      <c r="S10" s="2"/>
      <c r="T10" s="1">
        <v>1</v>
      </c>
      <c r="U10" s="1">
        <f t="shared" si="0"/>
        <v>100</v>
      </c>
      <c r="V10" s="1">
        <f t="shared" si="1"/>
        <v>0</v>
      </c>
    </row>
    <row r="11" spans="1:22" x14ac:dyDescent="0.25">
      <c r="A11" s="4"/>
      <c r="B11" s="3"/>
      <c r="F11" s="13"/>
      <c r="G11" s="13"/>
      <c r="H11" s="13"/>
      <c r="L11" s="13"/>
      <c r="M11" s="13"/>
      <c r="N11" s="13"/>
      <c r="O11" s="14"/>
      <c r="P11" s="23"/>
      <c r="Q11" s="7"/>
      <c r="R11" s="1"/>
      <c r="S11" s="2"/>
      <c r="T11" s="1">
        <v>1</v>
      </c>
      <c r="U11" s="1">
        <f t="shared" si="0"/>
        <v>100</v>
      </c>
      <c r="V11" s="1">
        <f t="shared" si="1"/>
        <v>0</v>
      </c>
    </row>
    <row r="12" spans="1:22" x14ac:dyDescent="0.25">
      <c r="A12" s="4"/>
      <c r="B12" s="2"/>
      <c r="F12" s="13"/>
      <c r="G12" s="13"/>
      <c r="H12" s="13"/>
      <c r="L12" s="13"/>
      <c r="M12" s="13"/>
      <c r="N12" s="13"/>
      <c r="O12" s="14"/>
      <c r="P12" s="23"/>
      <c r="Q12" s="7"/>
      <c r="R12" s="1"/>
      <c r="S12" s="2"/>
      <c r="T12" s="1">
        <v>1</v>
      </c>
      <c r="U12" s="1">
        <f t="shared" si="0"/>
        <v>100</v>
      </c>
      <c r="V12" s="1">
        <f t="shared" si="1"/>
        <v>0</v>
      </c>
    </row>
    <row r="13" spans="1:22" x14ac:dyDescent="0.25">
      <c r="A13" s="4"/>
      <c r="B13" s="3"/>
      <c r="F13" s="13"/>
      <c r="G13" s="13"/>
      <c r="H13" s="13"/>
      <c r="L13" s="13"/>
      <c r="M13" s="13"/>
      <c r="N13" s="13"/>
      <c r="O13" s="14"/>
      <c r="P13" s="23"/>
      <c r="Q13" s="7"/>
      <c r="R13" s="1"/>
      <c r="S13" s="2"/>
      <c r="T13" s="1">
        <v>1</v>
      </c>
      <c r="U13" s="1">
        <f t="shared" si="0"/>
        <v>100</v>
      </c>
      <c r="V13" s="1">
        <f t="shared" si="1"/>
        <v>0</v>
      </c>
    </row>
    <row r="14" spans="1:22" x14ac:dyDescent="0.25">
      <c r="A14" s="4"/>
      <c r="B14" s="3"/>
      <c r="F14" s="13"/>
      <c r="G14" s="13"/>
      <c r="H14" s="13"/>
      <c r="L14" s="13"/>
      <c r="M14" s="13"/>
      <c r="N14" s="13"/>
      <c r="O14" s="14"/>
      <c r="P14" s="23"/>
      <c r="Q14" s="7"/>
      <c r="R14" s="1"/>
      <c r="S14" s="2"/>
      <c r="T14" s="1">
        <v>1</v>
      </c>
      <c r="U14" s="1">
        <f t="shared" si="0"/>
        <v>100</v>
      </c>
      <c r="V14" s="1">
        <f t="shared" si="1"/>
        <v>0</v>
      </c>
    </row>
    <row r="15" spans="1:22" x14ac:dyDescent="0.25">
      <c r="A15" s="4"/>
      <c r="B15" s="3"/>
      <c r="F15" s="13"/>
      <c r="G15" s="13"/>
      <c r="H15" s="13"/>
      <c r="L15" s="13"/>
      <c r="M15" s="13"/>
      <c r="N15" s="13"/>
      <c r="O15" s="14"/>
      <c r="P15" s="23"/>
      <c r="Q15" s="7"/>
      <c r="R15" s="1"/>
      <c r="S15" s="2"/>
      <c r="T15" s="1">
        <v>1</v>
      </c>
      <c r="U15" s="1">
        <f t="shared" si="0"/>
        <v>100</v>
      </c>
      <c r="V15" s="1">
        <f t="shared" si="1"/>
        <v>0</v>
      </c>
    </row>
    <row r="16" spans="1:22" x14ac:dyDescent="0.25">
      <c r="A16" s="4"/>
      <c r="B16" s="3"/>
      <c r="F16" s="13"/>
      <c r="G16" s="13"/>
      <c r="H16" s="13"/>
      <c r="L16" s="13"/>
      <c r="M16" s="13"/>
      <c r="N16" s="13"/>
      <c r="O16" s="14"/>
      <c r="P16" s="23"/>
      <c r="Q16" s="7"/>
      <c r="R16" s="1"/>
      <c r="S16" s="2"/>
      <c r="T16" s="1">
        <v>1</v>
      </c>
      <c r="U16" s="1">
        <f t="shared" si="0"/>
        <v>100</v>
      </c>
      <c r="V16" s="1">
        <f t="shared" si="1"/>
        <v>0</v>
      </c>
    </row>
    <row r="17" spans="1:22" x14ac:dyDescent="0.25">
      <c r="A17" s="4"/>
      <c r="B17" s="3"/>
      <c r="F17" s="13"/>
      <c r="G17" s="13"/>
      <c r="H17" s="13"/>
      <c r="L17" s="13"/>
      <c r="M17" s="13"/>
      <c r="N17" s="13"/>
      <c r="O17" s="14"/>
      <c r="P17" s="23"/>
      <c r="Q17" s="7"/>
      <c r="R17" s="1"/>
      <c r="S17" s="2"/>
      <c r="T17" s="1">
        <v>1</v>
      </c>
      <c r="U17" s="1">
        <f t="shared" si="0"/>
        <v>100</v>
      </c>
      <c r="V17" s="1">
        <f t="shared" si="1"/>
        <v>0</v>
      </c>
    </row>
    <row r="18" spans="1:22" x14ac:dyDescent="0.25">
      <c r="A18" s="4"/>
      <c r="B18" s="3"/>
      <c r="F18" s="13"/>
      <c r="G18" s="13"/>
      <c r="H18" s="13"/>
      <c r="L18" s="13"/>
      <c r="M18" s="13"/>
      <c r="N18" s="13"/>
      <c r="O18" s="14"/>
      <c r="P18" s="23"/>
      <c r="Q18" s="7"/>
      <c r="R18" s="1"/>
      <c r="S18" s="2"/>
      <c r="T18" s="1">
        <v>1</v>
      </c>
      <c r="U18" s="1">
        <f t="shared" si="0"/>
        <v>100</v>
      </c>
      <c r="V18" s="1">
        <f t="shared" si="1"/>
        <v>0</v>
      </c>
    </row>
    <row r="19" spans="1:22" x14ac:dyDescent="0.25">
      <c r="A19" s="4"/>
      <c r="B19" s="3"/>
      <c r="F19" s="13"/>
      <c r="G19" s="13"/>
      <c r="H19" s="13"/>
      <c r="L19" s="13"/>
      <c r="M19" s="13"/>
      <c r="N19" s="13"/>
      <c r="O19" s="14"/>
      <c r="P19" s="23"/>
      <c r="Q19" s="7"/>
      <c r="R19" s="1"/>
      <c r="S19" s="2"/>
      <c r="T19" s="1">
        <v>1</v>
      </c>
      <c r="U19" s="1">
        <f t="shared" si="0"/>
        <v>100</v>
      </c>
      <c r="V19" s="1">
        <f t="shared" si="1"/>
        <v>0</v>
      </c>
    </row>
    <row r="20" spans="1:22" x14ac:dyDescent="0.25">
      <c r="A20" s="4"/>
      <c r="B20" s="2"/>
      <c r="F20" s="13"/>
      <c r="G20" s="13"/>
      <c r="H20" s="13"/>
      <c r="L20" s="13"/>
      <c r="M20" s="13"/>
      <c r="N20" s="13"/>
      <c r="O20" s="14"/>
      <c r="P20" s="23"/>
      <c r="Q20" s="7"/>
      <c r="R20" s="1"/>
      <c r="S20" s="2"/>
      <c r="T20" s="1">
        <v>1</v>
      </c>
      <c r="U20" s="1">
        <f t="shared" si="0"/>
        <v>100</v>
      </c>
      <c r="V20" s="1">
        <f t="shared" si="1"/>
        <v>0</v>
      </c>
    </row>
    <row r="21" spans="1:22" x14ac:dyDescent="0.25">
      <c r="A21" s="4"/>
      <c r="B21" s="3"/>
      <c r="F21" s="13"/>
      <c r="G21" s="13"/>
      <c r="H21" s="13"/>
      <c r="L21" s="13"/>
      <c r="M21" s="13"/>
      <c r="N21" s="13"/>
      <c r="O21" s="14"/>
      <c r="P21" s="23"/>
      <c r="Q21" s="7"/>
      <c r="R21" s="1"/>
      <c r="S21" s="2"/>
      <c r="T21" s="1">
        <v>1</v>
      </c>
      <c r="U21" s="1">
        <f t="shared" si="0"/>
        <v>100</v>
      </c>
      <c r="V21" s="1">
        <f t="shared" si="1"/>
        <v>0</v>
      </c>
    </row>
    <row r="22" spans="1:22" x14ac:dyDescent="0.25">
      <c r="A22" s="4"/>
      <c r="B22" s="3"/>
      <c r="F22" s="13"/>
      <c r="G22" s="13"/>
      <c r="H22" s="13"/>
      <c r="L22" s="13"/>
      <c r="M22" s="13"/>
      <c r="N22" s="13"/>
      <c r="O22" s="14"/>
      <c r="P22" s="23"/>
      <c r="Q22" s="7"/>
      <c r="R22" s="1"/>
      <c r="S22" s="2"/>
      <c r="T22" s="1">
        <v>1</v>
      </c>
      <c r="U22" s="1">
        <f t="shared" si="0"/>
        <v>100</v>
      </c>
      <c r="V22" s="1">
        <f t="shared" si="1"/>
        <v>0</v>
      </c>
    </row>
    <row r="23" spans="1:22" x14ac:dyDescent="0.25">
      <c r="F23" s="7"/>
      <c r="G23" s="7"/>
      <c r="H23" s="7"/>
      <c r="I23" s="7"/>
      <c r="J23" s="7"/>
      <c r="K23" s="7"/>
      <c r="L23" s="7"/>
      <c r="M23" s="7"/>
      <c r="N23" s="7"/>
      <c r="O23" s="7"/>
      <c r="P23" s="23"/>
      <c r="Q23" s="7"/>
      <c r="R23" s="1"/>
      <c r="S23" s="2"/>
      <c r="T23" s="1">
        <v>1</v>
      </c>
      <c r="U23" s="1">
        <f t="shared" si="0"/>
        <v>100</v>
      </c>
      <c r="V23" s="1">
        <f t="shared" si="1"/>
        <v>0</v>
      </c>
    </row>
    <row r="24" spans="1:22" x14ac:dyDescent="0.25">
      <c r="F24" s="7"/>
      <c r="G24" s="7"/>
      <c r="H24" s="7"/>
      <c r="I24" s="7"/>
      <c r="J24" s="7"/>
      <c r="K24" s="7"/>
      <c r="L24" s="7"/>
      <c r="M24" s="7"/>
      <c r="N24" s="7"/>
      <c r="O24" s="7"/>
      <c r="P24" s="23"/>
      <c r="Q24" s="7"/>
      <c r="R24" s="1"/>
      <c r="S24" s="2"/>
      <c r="T24" s="1">
        <v>1</v>
      </c>
      <c r="U24" s="1">
        <f t="shared" si="0"/>
        <v>100</v>
      </c>
      <c r="V24" s="1">
        <f t="shared" si="1"/>
        <v>0</v>
      </c>
    </row>
    <row r="25" spans="1:22" x14ac:dyDescent="0.25"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7"/>
      <c r="R25" s="1"/>
      <c r="S25" s="2"/>
      <c r="T25" s="1">
        <v>1</v>
      </c>
      <c r="U25" s="1">
        <f t="shared" si="0"/>
        <v>100</v>
      </c>
      <c r="V25" s="1">
        <f t="shared" si="1"/>
        <v>0</v>
      </c>
    </row>
    <row r="26" spans="1:22" x14ac:dyDescent="0.25">
      <c r="F26" s="7"/>
      <c r="G26" s="7"/>
      <c r="H26" s="7"/>
      <c r="I26" s="7"/>
      <c r="J26" s="7"/>
      <c r="K26" s="7"/>
      <c r="L26" s="7"/>
      <c r="M26" s="7"/>
      <c r="N26" s="7"/>
      <c r="O26" s="7"/>
      <c r="P26" s="23"/>
      <c r="Q26" s="7"/>
      <c r="R26" s="1"/>
      <c r="S26" s="2"/>
      <c r="T26" s="1">
        <v>1</v>
      </c>
      <c r="U26" s="1">
        <f t="shared" si="0"/>
        <v>100</v>
      </c>
      <c r="V26" s="1">
        <f t="shared" si="1"/>
        <v>0</v>
      </c>
    </row>
    <row r="27" spans="1:22" x14ac:dyDescent="0.25">
      <c r="P27" s="23"/>
      <c r="Q27" s="7"/>
      <c r="R27" s="1"/>
      <c r="S27" s="2"/>
      <c r="T27" s="1">
        <v>1</v>
      </c>
      <c r="U27" s="1">
        <f t="shared" si="0"/>
        <v>100</v>
      </c>
      <c r="V27" s="1">
        <f t="shared" si="1"/>
        <v>0</v>
      </c>
    </row>
    <row r="28" spans="1:22" x14ac:dyDescent="0.25">
      <c r="P28" s="23"/>
      <c r="Q28" s="7"/>
      <c r="R28" s="1"/>
      <c r="S28" s="2"/>
      <c r="T28" s="1">
        <v>1</v>
      </c>
      <c r="U28" s="1">
        <f t="shared" si="0"/>
        <v>100</v>
      </c>
      <c r="V28" s="1">
        <f t="shared" si="1"/>
        <v>0</v>
      </c>
    </row>
    <row r="29" spans="1:22" x14ac:dyDescent="0.25">
      <c r="P29" s="23"/>
      <c r="Q29" s="7"/>
      <c r="R29" s="1"/>
      <c r="T29" s="1">
        <v>1</v>
      </c>
      <c r="U29" s="1">
        <f t="shared" si="0"/>
        <v>100</v>
      </c>
      <c r="V29" s="1">
        <f t="shared" si="1"/>
        <v>0</v>
      </c>
    </row>
    <row r="30" spans="1:22" x14ac:dyDescent="0.25">
      <c r="P30" s="23"/>
      <c r="Q30" s="7"/>
      <c r="R30" s="1"/>
      <c r="T30" s="1">
        <v>1</v>
      </c>
      <c r="U30" s="1">
        <f t="shared" si="0"/>
        <v>100</v>
      </c>
      <c r="V30" s="1">
        <f t="shared" si="1"/>
        <v>0</v>
      </c>
    </row>
  </sheetData>
  <conditionalFormatting sqref="P1:P30">
    <cfRule type="cellIs" dxfId="6" priority="1" operator="equal">
      <formula>"NOT INVEST"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A2" sqref="A2:O23"/>
    </sheetView>
  </sheetViews>
  <sheetFormatPr defaultRowHeight="15" x14ac:dyDescent="0.25"/>
  <cols>
    <col min="1" max="1" width="10.7109375" bestFit="1" customWidth="1"/>
    <col min="2" max="2" width="35.7109375" bestFit="1" customWidth="1"/>
    <col min="3" max="3" width="9.7109375" customWidth="1"/>
    <col min="4" max="4" width="9.5703125" customWidth="1"/>
    <col min="5" max="5" width="10.140625" customWidth="1"/>
    <col min="6" max="6" width="13.85546875" bestFit="1" customWidth="1"/>
    <col min="7" max="8" width="14" bestFit="1" customWidth="1"/>
    <col min="9" max="9" width="9.5703125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</cols>
  <sheetData>
    <row r="1" spans="1:15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</row>
    <row r="2" spans="1:15" x14ac:dyDescent="0.25">
      <c r="A2" s="6"/>
      <c r="B2" s="15"/>
      <c r="C2" s="5"/>
      <c r="D2" s="5"/>
      <c r="E2" s="5"/>
      <c r="F2" s="17"/>
      <c r="G2" s="17"/>
      <c r="H2" s="17"/>
      <c r="I2" s="5"/>
      <c r="J2" s="5"/>
      <c r="K2" s="5"/>
      <c r="L2" s="17"/>
      <c r="M2" s="17"/>
      <c r="N2" s="17"/>
      <c r="O2" s="18"/>
    </row>
    <row r="3" spans="1:15" x14ac:dyDescent="0.25">
      <c r="A3" s="6"/>
      <c r="B3" s="15"/>
      <c r="C3" s="5"/>
      <c r="D3" s="5"/>
      <c r="E3" s="5"/>
      <c r="F3" s="17"/>
      <c r="G3" s="17"/>
      <c r="H3" s="17"/>
      <c r="I3" s="5"/>
      <c r="J3" s="5"/>
      <c r="K3" s="5"/>
      <c r="L3" s="17"/>
      <c r="M3" s="17"/>
      <c r="N3" s="17"/>
      <c r="O3" s="18"/>
    </row>
    <row r="4" spans="1:15" x14ac:dyDescent="0.25">
      <c r="A4" s="4"/>
      <c r="B4" s="2"/>
      <c r="C4" s="1"/>
      <c r="D4" s="1"/>
      <c r="E4" s="1"/>
      <c r="F4" s="13"/>
      <c r="G4" s="13"/>
      <c r="H4" s="13"/>
      <c r="I4" s="1"/>
      <c r="J4" s="1"/>
      <c r="K4" s="1"/>
      <c r="L4" s="13"/>
      <c r="M4" s="13"/>
      <c r="N4" s="13"/>
      <c r="O4" s="14"/>
    </row>
    <row r="5" spans="1:15" x14ac:dyDescent="0.25">
      <c r="A5" s="4"/>
      <c r="B5" s="2"/>
      <c r="C5" s="1"/>
      <c r="D5" s="1"/>
      <c r="E5" s="1"/>
      <c r="F5" s="13"/>
      <c r="G5" s="13"/>
      <c r="H5" s="13"/>
      <c r="I5" s="1"/>
      <c r="J5" s="1"/>
      <c r="K5" s="1"/>
      <c r="L5" s="13"/>
      <c r="M5" s="13"/>
      <c r="N5" s="13"/>
      <c r="O5" s="14"/>
    </row>
    <row r="6" spans="1:15" x14ac:dyDescent="0.25">
      <c r="A6" s="4"/>
      <c r="B6" s="3"/>
      <c r="C6" s="1"/>
      <c r="D6" s="1"/>
      <c r="E6" s="1"/>
      <c r="F6" s="13"/>
      <c r="G6" s="13"/>
      <c r="H6" s="13"/>
      <c r="I6" s="1"/>
      <c r="J6" s="1"/>
      <c r="K6" s="1"/>
      <c r="L6" s="13"/>
      <c r="M6" s="13"/>
      <c r="N6" s="13"/>
      <c r="O6" s="14"/>
    </row>
    <row r="7" spans="1:15" x14ac:dyDescent="0.25">
      <c r="A7" s="4"/>
      <c r="B7" s="2"/>
      <c r="C7" s="1"/>
      <c r="D7" s="1"/>
      <c r="E7" s="1"/>
      <c r="F7" s="13"/>
      <c r="G7" s="13"/>
      <c r="H7" s="13"/>
      <c r="I7" s="1"/>
      <c r="J7" s="1"/>
      <c r="K7" s="1"/>
      <c r="L7" s="13"/>
      <c r="M7" s="13"/>
      <c r="N7" s="13"/>
      <c r="O7" s="14"/>
    </row>
    <row r="8" spans="1:15" x14ac:dyDescent="0.25">
      <c r="A8" s="4"/>
      <c r="B8" s="3"/>
      <c r="C8" s="1"/>
      <c r="D8" s="1"/>
      <c r="E8" s="1"/>
      <c r="F8" s="13"/>
      <c r="G8" s="13"/>
      <c r="H8" s="13"/>
      <c r="I8" s="1"/>
      <c r="J8" s="1"/>
      <c r="K8" s="1"/>
      <c r="L8" s="13"/>
      <c r="M8" s="13"/>
      <c r="N8" s="13"/>
      <c r="O8" s="14"/>
    </row>
    <row r="9" spans="1:15" x14ac:dyDescent="0.25">
      <c r="A9" s="4"/>
      <c r="B9" s="3"/>
      <c r="C9" s="1"/>
      <c r="D9" s="1"/>
      <c r="E9" s="1"/>
      <c r="F9" s="13"/>
      <c r="G9" s="13"/>
      <c r="H9" s="13"/>
      <c r="I9" s="1"/>
      <c r="J9" s="1"/>
      <c r="K9" s="1"/>
      <c r="L9" s="13"/>
      <c r="M9" s="13"/>
      <c r="N9" s="13"/>
      <c r="O9" s="14"/>
    </row>
    <row r="10" spans="1:15" x14ac:dyDescent="0.25">
      <c r="A10" s="4"/>
      <c r="B10" s="3"/>
      <c r="C10" s="1"/>
      <c r="D10" s="1"/>
      <c r="E10" s="1"/>
      <c r="F10" s="13"/>
      <c r="G10" s="13"/>
      <c r="H10" s="13"/>
      <c r="I10" s="1"/>
      <c r="J10" s="1"/>
      <c r="K10" s="1"/>
      <c r="L10" s="13"/>
      <c r="M10" s="13"/>
      <c r="N10" s="13"/>
      <c r="O10" s="14"/>
    </row>
    <row r="11" spans="1:15" x14ac:dyDescent="0.25">
      <c r="A11" s="4"/>
      <c r="B11" s="3"/>
      <c r="C11" s="1"/>
      <c r="D11" s="1"/>
      <c r="E11" s="1"/>
      <c r="F11" s="13"/>
      <c r="G11" s="13"/>
      <c r="H11" s="13"/>
      <c r="I11" s="1"/>
      <c r="J11" s="1"/>
      <c r="K11" s="1"/>
      <c r="L11" s="13"/>
      <c r="M11" s="13"/>
      <c r="N11" s="13"/>
      <c r="O11" s="14"/>
    </row>
    <row r="12" spans="1:15" x14ac:dyDescent="0.25">
      <c r="A12" s="4"/>
      <c r="B12" s="3"/>
      <c r="C12" s="1"/>
      <c r="D12" s="1"/>
      <c r="E12" s="1"/>
      <c r="F12" s="13"/>
      <c r="G12" s="13"/>
      <c r="H12" s="13"/>
      <c r="I12" s="1"/>
      <c r="J12" s="1"/>
      <c r="K12" s="1"/>
      <c r="L12" s="13"/>
      <c r="M12" s="13"/>
      <c r="N12" s="13"/>
      <c r="O12" s="14"/>
    </row>
    <row r="13" spans="1:15" x14ac:dyDescent="0.25">
      <c r="A13" s="4"/>
      <c r="B13" s="2"/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/>
    </row>
    <row r="14" spans="1:15" x14ac:dyDescent="0.25">
      <c r="A14" s="4"/>
      <c r="B14" s="2"/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/>
    </row>
    <row r="15" spans="1:15" x14ac:dyDescent="0.25">
      <c r="A15" s="4"/>
      <c r="B15" s="3"/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/>
    </row>
    <row r="16" spans="1:15" ht="15.75" x14ac:dyDescent="0.25">
      <c r="A16" s="4"/>
      <c r="B16" s="16"/>
      <c r="C16" s="1"/>
      <c r="D16" s="1"/>
      <c r="E16" s="1"/>
      <c r="F16" s="13"/>
      <c r="G16" s="13"/>
      <c r="H16" s="13"/>
      <c r="I16" s="1"/>
      <c r="J16" s="1"/>
      <c r="K16" s="1"/>
      <c r="L16" s="13"/>
      <c r="M16" s="13"/>
      <c r="N16" s="13"/>
      <c r="O16" s="14"/>
    </row>
    <row r="17" spans="1:15" x14ac:dyDescent="0.25">
      <c r="A17" s="4"/>
      <c r="B17" s="19"/>
      <c r="C17" s="1"/>
      <c r="D17" s="1"/>
      <c r="E17" s="1"/>
      <c r="F17" s="13"/>
      <c r="G17" s="13"/>
      <c r="H17" s="13"/>
      <c r="I17" s="1"/>
      <c r="J17" s="1"/>
      <c r="K17" s="1"/>
      <c r="L17" s="13"/>
      <c r="M17" s="13"/>
      <c r="N17" s="13"/>
      <c r="O17" s="14"/>
    </row>
    <row r="18" spans="1:15" x14ac:dyDescent="0.25">
      <c r="A18" s="4"/>
      <c r="B18" s="3"/>
      <c r="C18" s="1"/>
      <c r="D18" s="1"/>
      <c r="E18" s="1"/>
      <c r="F18" s="13"/>
      <c r="G18" s="13"/>
      <c r="H18" s="13"/>
      <c r="I18" s="1"/>
      <c r="J18" s="1"/>
      <c r="K18" s="1"/>
      <c r="L18" s="13"/>
      <c r="M18" s="13"/>
      <c r="N18" s="13"/>
      <c r="O18" s="14"/>
    </row>
    <row r="19" spans="1:15" x14ac:dyDescent="0.25">
      <c r="A19" s="4"/>
      <c r="B19" s="3"/>
      <c r="C19" s="1"/>
      <c r="D19" s="1"/>
      <c r="E19" s="1"/>
      <c r="F19" s="13"/>
      <c r="G19" s="13"/>
      <c r="H19" s="13"/>
      <c r="I19" s="1"/>
      <c r="J19" s="1"/>
      <c r="K19" s="1"/>
      <c r="L19" s="13"/>
      <c r="M19" s="13"/>
      <c r="N19" s="13"/>
      <c r="O19" s="14"/>
    </row>
    <row r="20" spans="1:15" x14ac:dyDescent="0.25">
      <c r="A20" s="4"/>
      <c r="B20" s="3"/>
      <c r="C20" s="1"/>
      <c r="D20" s="1"/>
      <c r="E20" s="1"/>
      <c r="F20" s="13"/>
      <c r="G20" s="13"/>
      <c r="H20" s="13"/>
      <c r="I20" s="1"/>
      <c r="J20" s="1"/>
      <c r="K20" s="1"/>
      <c r="L20" s="13"/>
      <c r="M20" s="13"/>
      <c r="N20" s="13"/>
      <c r="O20" s="14"/>
    </row>
    <row r="21" spans="1:15" x14ac:dyDescent="0.25">
      <c r="A21" s="4"/>
      <c r="B21" s="2"/>
      <c r="C21" s="1"/>
      <c r="D21" s="1"/>
      <c r="E21" s="1"/>
      <c r="F21" s="13"/>
      <c r="G21" s="13"/>
      <c r="H21" s="13"/>
      <c r="I21" s="1"/>
      <c r="J21" s="1"/>
      <c r="K21" s="1"/>
      <c r="L21" s="13"/>
      <c r="M21" s="13"/>
      <c r="N21" s="13"/>
      <c r="O21" s="14"/>
    </row>
    <row r="22" spans="1:15" x14ac:dyDescent="0.25">
      <c r="A22" s="4"/>
      <c r="B22" s="3"/>
      <c r="C22" s="1"/>
      <c r="D22" s="1"/>
      <c r="E22" s="1"/>
      <c r="F22" s="13"/>
      <c r="G22" s="13"/>
      <c r="H22" s="13"/>
      <c r="I22" s="1"/>
      <c r="J22" s="1"/>
      <c r="K22" s="1"/>
      <c r="L22" s="13"/>
      <c r="M22" s="13"/>
      <c r="N22" s="13"/>
      <c r="O22" s="14"/>
    </row>
    <row r="23" spans="1:15" x14ac:dyDescent="0.25">
      <c r="A23" s="4"/>
      <c r="B23" s="2"/>
      <c r="C23" s="1"/>
      <c r="D23" s="1"/>
      <c r="E23" s="1"/>
      <c r="F23" s="13"/>
      <c r="G23" s="13"/>
      <c r="H23" s="13"/>
      <c r="I23" s="1"/>
      <c r="J23" s="1"/>
      <c r="K23" s="1"/>
      <c r="L23" s="13"/>
      <c r="M23" s="13"/>
      <c r="N23" s="13"/>
      <c r="O23" s="14"/>
    </row>
    <row r="24" spans="1:15" x14ac:dyDescent="0.25">
      <c r="A24" s="4"/>
      <c r="B24" s="3"/>
      <c r="C24" s="1"/>
      <c r="D24" s="1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5">
      <c r="A25" s="4"/>
      <c r="B25" s="3"/>
      <c r="C25" s="1"/>
      <c r="D25" s="1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5">
      <c r="A26" s="4"/>
      <c r="B26" s="2"/>
      <c r="C26" s="1"/>
      <c r="D26" s="1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x14ac:dyDescent="0.25">
      <c r="A27" s="4"/>
      <c r="B27" s="3"/>
      <c r="C27" s="1"/>
      <c r="D27" s="1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x14ac:dyDescent="0.25">
      <c r="A28" s="4"/>
      <c r="B28" s="3"/>
      <c r="C28" s="1"/>
      <c r="D28" s="1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K2" sqref="K2"/>
    </sheetView>
  </sheetViews>
  <sheetFormatPr defaultRowHeight="15" x14ac:dyDescent="0.25"/>
  <cols>
    <col min="1" max="1" width="10.7109375" bestFit="1" customWidth="1"/>
    <col min="2" max="2" width="37.42578125" style="5" customWidth="1"/>
    <col min="3" max="3" width="10.7109375" customWidth="1"/>
    <col min="4" max="4" width="10.28515625" customWidth="1"/>
    <col min="5" max="5" width="11.7109375" customWidth="1"/>
    <col min="6" max="6" width="13.85546875" bestFit="1" customWidth="1"/>
    <col min="7" max="8" width="14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12.5703125" style="1" bestFit="1" customWidth="1"/>
    <col min="17" max="17" width="31.5703125" style="1" bestFit="1" customWidth="1"/>
  </cols>
  <sheetData>
    <row r="1" spans="1:17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11" t="s">
        <v>17</v>
      </c>
      <c r="Q1" s="11" t="s">
        <v>19</v>
      </c>
    </row>
    <row r="2" spans="1:17" x14ac:dyDescent="0.25">
      <c r="A2" s="4">
        <v>45017</v>
      </c>
      <c r="B2" s="2" t="s">
        <v>23</v>
      </c>
      <c r="C2" s="1"/>
      <c r="D2" s="1"/>
      <c r="E2" s="1"/>
      <c r="F2" s="13"/>
      <c r="G2" s="13"/>
      <c r="H2" s="13"/>
      <c r="I2" s="1"/>
      <c r="J2" s="1"/>
      <c r="K2" s="1"/>
      <c r="L2" s="13"/>
      <c r="M2" s="13"/>
      <c r="N2" s="13"/>
      <c r="O2" s="14" t="s">
        <v>22</v>
      </c>
      <c r="P2" s="1">
        <v>23</v>
      </c>
      <c r="Q2" s="2" t="s">
        <v>24</v>
      </c>
    </row>
    <row r="3" spans="1:17" x14ac:dyDescent="0.25">
      <c r="A3" s="4">
        <v>45017</v>
      </c>
      <c r="B3" s="2" t="s">
        <v>25</v>
      </c>
      <c r="C3" s="1"/>
      <c r="D3" s="1"/>
      <c r="E3" s="1"/>
      <c r="F3" s="13"/>
      <c r="G3" s="13"/>
      <c r="H3" s="13"/>
      <c r="I3" s="1"/>
      <c r="J3" s="1"/>
      <c r="K3" s="1"/>
      <c r="L3" s="13"/>
      <c r="M3" s="13"/>
      <c r="N3" s="13"/>
      <c r="O3" s="14" t="s">
        <v>16</v>
      </c>
      <c r="P3" s="1">
        <v>22</v>
      </c>
      <c r="Q3" s="2" t="s">
        <v>26</v>
      </c>
    </row>
    <row r="4" spans="1:17" x14ac:dyDescent="0.25">
      <c r="A4" s="4">
        <v>45017</v>
      </c>
      <c r="B4" s="2" t="s">
        <v>27</v>
      </c>
      <c r="C4" s="1"/>
      <c r="D4" s="1"/>
      <c r="E4" s="1"/>
      <c r="F4" s="13"/>
      <c r="G4" s="13"/>
      <c r="H4" s="13"/>
      <c r="I4" s="1"/>
      <c r="J4" s="1"/>
      <c r="K4" s="1"/>
      <c r="L4" s="13"/>
      <c r="M4" s="13"/>
      <c r="N4" s="13"/>
      <c r="O4" s="14" t="s">
        <v>16</v>
      </c>
      <c r="P4" s="1">
        <v>24</v>
      </c>
      <c r="Q4" s="2" t="s">
        <v>28</v>
      </c>
    </row>
    <row r="5" spans="1:17" x14ac:dyDescent="0.25">
      <c r="A5" s="4">
        <v>45017</v>
      </c>
      <c r="B5" s="2" t="s">
        <v>29</v>
      </c>
      <c r="C5" s="1"/>
      <c r="D5" s="1"/>
      <c r="E5" s="1"/>
      <c r="F5" s="13"/>
      <c r="G5" s="13"/>
      <c r="H5" s="13"/>
      <c r="I5" s="1"/>
      <c r="J5" s="1"/>
      <c r="K5" s="1"/>
      <c r="L5" s="13"/>
      <c r="M5" s="13"/>
      <c r="N5" s="13"/>
      <c r="O5" s="14" t="s">
        <v>16</v>
      </c>
      <c r="P5" s="1">
        <v>17</v>
      </c>
      <c r="Q5" s="2" t="s">
        <v>30</v>
      </c>
    </row>
    <row r="6" spans="1:17" x14ac:dyDescent="0.25">
      <c r="A6" s="4">
        <v>45017</v>
      </c>
      <c r="B6" s="2" t="s">
        <v>31</v>
      </c>
      <c r="C6" s="1"/>
      <c r="D6" s="1"/>
      <c r="E6" s="1"/>
      <c r="F6" s="13"/>
      <c r="G6" s="13"/>
      <c r="H6" s="13"/>
      <c r="I6" s="1"/>
      <c r="J6" s="1"/>
      <c r="K6" s="1"/>
      <c r="L6" s="13"/>
      <c r="M6" s="13"/>
      <c r="N6" s="13"/>
      <c r="O6" s="14" t="s">
        <v>22</v>
      </c>
      <c r="P6" s="1">
        <v>18</v>
      </c>
      <c r="Q6" s="2" t="s">
        <v>20</v>
      </c>
    </row>
    <row r="7" spans="1:17" x14ac:dyDescent="0.25">
      <c r="A7" s="4"/>
      <c r="B7" s="2"/>
      <c r="C7" s="1"/>
      <c r="D7" s="1"/>
      <c r="E7" s="1"/>
      <c r="F7" s="13"/>
      <c r="G7" s="13"/>
      <c r="H7" s="13"/>
      <c r="I7" s="1"/>
      <c r="J7" s="1"/>
      <c r="K7" s="1"/>
      <c r="L7" s="13"/>
      <c r="M7" s="13"/>
      <c r="N7" s="13"/>
      <c r="O7" s="14"/>
    </row>
    <row r="8" spans="1:17" x14ac:dyDescent="0.25">
      <c r="A8" s="4"/>
      <c r="B8" s="2"/>
      <c r="C8" s="1"/>
      <c r="D8" s="1"/>
      <c r="E8" s="1"/>
      <c r="F8" s="13"/>
      <c r="G8" s="13"/>
      <c r="H8" s="13"/>
      <c r="I8" s="1"/>
      <c r="J8" s="1"/>
      <c r="K8" s="1"/>
      <c r="L8" s="13"/>
      <c r="M8" s="13"/>
      <c r="N8" s="13"/>
      <c r="O8" s="14"/>
    </row>
    <row r="9" spans="1:17" x14ac:dyDescent="0.25">
      <c r="A9" s="4"/>
      <c r="B9" s="2"/>
      <c r="C9" s="1"/>
      <c r="D9" s="1"/>
      <c r="E9" s="1"/>
      <c r="F9" s="13"/>
      <c r="G9" s="13"/>
      <c r="H9" s="13"/>
      <c r="I9" s="1"/>
      <c r="J9" s="1"/>
      <c r="K9" s="1"/>
      <c r="L9" s="13"/>
      <c r="M9" s="13"/>
      <c r="N9" s="13"/>
      <c r="O9" s="14"/>
    </row>
    <row r="10" spans="1:17" x14ac:dyDescent="0.25">
      <c r="A10" s="4"/>
      <c r="B10" s="2"/>
      <c r="C10" s="1"/>
      <c r="D10" s="1"/>
      <c r="E10" s="1"/>
      <c r="F10" s="13"/>
      <c r="G10" s="13"/>
      <c r="H10" s="13"/>
      <c r="I10" s="1"/>
      <c r="J10" s="1"/>
      <c r="K10" s="1"/>
      <c r="L10" s="13"/>
      <c r="M10" s="13"/>
      <c r="N10" s="13"/>
      <c r="O10" s="14"/>
    </row>
    <row r="11" spans="1:17" x14ac:dyDescent="0.25">
      <c r="A11" s="4"/>
      <c r="B11" s="2"/>
      <c r="C11" s="1"/>
      <c r="D11" s="1"/>
      <c r="E11" s="1"/>
      <c r="F11" s="13"/>
      <c r="G11" s="13"/>
      <c r="H11" s="13"/>
      <c r="I11" s="1"/>
      <c r="J11" s="1"/>
      <c r="K11" s="1"/>
      <c r="L11" s="13"/>
      <c r="M11" s="13"/>
      <c r="N11" s="13"/>
      <c r="O11" s="14"/>
    </row>
    <row r="12" spans="1:17" x14ac:dyDescent="0.25">
      <c r="A12" s="4"/>
      <c r="B12" s="2"/>
      <c r="C12" s="1"/>
      <c r="D12" s="1"/>
      <c r="E12" s="1"/>
      <c r="F12" s="13"/>
      <c r="G12" s="13"/>
      <c r="H12" s="13"/>
      <c r="I12" s="1"/>
      <c r="J12" s="1"/>
      <c r="K12" s="1"/>
      <c r="L12" s="13"/>
      <c r="M12" s="13"/>
      <c r="N12" s="13"/>
      <c r="O12" s="14"/>
    </row>
    <row r="13" spans="1:17" x14ac:dyDescent="0.25">
      <c r="A13" s="4"/>
      <c r="B13" s="2"/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/>
    </row>
    <row r="14" spans="1:17" x14ac:dyDescent="0.25">
      <c r="A14" s="4"/>
      <c r="B14" s="2"/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/>
    </row>
    <row r="15" spans="1:17" x14ac:dyDescent="0.25">
      <c r="A15" s="4"/>
      <c r="B15" s="2"/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/>
    </row>
    <row r="16" spans="1:17" x14ac:dyDescent="0.25">
      <c r="A16" s="4"/>
      <c r="B16" s="2"/>
      <c r="C16" s="1"/>
      <c r="D16" s="1"/>
      <c r="E16" s="1"/>
      <c r="F16" s="13"/>
      <c r="G16" s="13"/>
      <c r="H16" s="13"/>
      <c r="I16" s="1"/>
      <c r="J16" s="1"/>
      <c r="K16" s="1"/>
      <c r="L16" s="13"/>
      <c r="M16" s="13"/>
      <c r="N16" s="13"/>
      <c r="O16" s="14"/>
    </row>
    <row r="17" spans="1:15" x14ac:dyDescent="0.25">
      <c r="A17" s="9"/>
      <c r="B17" s="2"/>
      <c r="C17" s="1"/>
      <c r="D17" s="1"/>
      <c r="E17" s="1"/>
      <c r="F17" s="13"/>
      <c r="G17" s="13"/>
      <c r="H17" s="13"/>
      <c r="I17" s="1"/>
      <c r="J17" s="1"/>
      <c r="K17" s="1"/>
      <c r="L17" s="13"/>
      <c r="M17" s="13"/>
      <c r="N17" s="13"/>
      <c r="O17" s="14"/>
    </row>
    <row r="18" spans="1:15" x14ac:dyDescent="0.25">
      <c r="A18" s="4"/>
      <c r="B18" s="2"/>
      <c r="C18" s="1"/>
      <c r="D18" s="1"/>
      <c r="E18" s="1"/>
      <c r="F18" s="13"/>
      <c r="G18" s="13"/>
      <c r="H18" s="13"/>
      <c r="I18" s="1"/>
      <c r="J18" s="1"/>
      <c r="K18" s="1"/>
      <c r="L18" s="13"/>
      <c r="M18" s="13"/>
      <c r="N18" s="13"/>
      <c r="O18" s="14"/>
    </row>
    <row r="19" spans="1:15" x14ac:dyDescent="0.25">
      <c r="A19" s="4"/>
      <c r="B19" s="2"/>
      <c r="C19" s="1"/>
      <c r="D19" s="1"/>
      <c r="E19" s="1"/>
      <c r="F19" s="13"/>
      <c r="G19" s="13"/>
      <c r="H19" s="13"/>
      <c r="I19" s="1"/>
      <c r="J19" s="1"/>
      <c r="K19" s="1"/>
      <c r="L19" s="13"/>
      <c r="M19" s="13"/>
      <c r="N19" s="13"/>
      <c r="O19" s="14"/>
    </row>
    <row r="20" spans="1:15" x14ac:dyDescent="0.25">
      <c r="A20" s="4"/>
      <c r="B20" s="2"/>
      <c r="C20" s="1"/>
      <c r="D20" s="1"/>
      <c r="E20" s="1"/>
      <c r="F20" s="13"/>
      <c r="G20" s="13"/>
      <c r="H20" s="13"/>
      <c r="I20" s="1"/>
      <c r="J20" s="1"/>
      <c r="K20" s="1"/>
      <c r="L20" s="13"/>
      <c r="M20" s="13"/>
      <c r="N20" s="13"/>
      <c r="O20" s="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tabSelected="1" topLeftCell="M10" workbookViewId="0">
      <selection activeCell="S28" sqref="S28"/>
    </sheetView>
  </sheetViews>
  <sheetFormatPr defaultRowHeight="15" x14ac:dyDescent="0.25"/>
  <cols>
    <col min="1" max="1" width="10.7109375" bestFit="1" customWidth="1"/>
    <col min="2" max="2" width="36.7109375" bestFit="1" customWidth="1"/>
    <col min="3" max="5" width="7" bestFit="1" customWidth="1"/>
    <col min="6" max="6" width="13.85546875" bestFit="1" customWidth="1"/>
    <col min="7" max="8" width="14" bestFit="1" customWidth="1"/>
    <col min="9" max="9" width="9.5703125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21.7109375" style="24" customWidth="1"/>
    <col min="17" max="17" width="22.28515625" bestFit="1" customWidth="1"/>
    <col min="18" max="18" width="16" style="1" customWidth="1"/>
    <col min="19" max="19" width="32.42578125" bestFit="1" customWidth="1"/>
    <col min="20" max="20" width="14.7109375" style="1" customWidth="1"/>
  </cols>
  <sheetData>
    <row r="1" spans="1:20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</row>
    <row r="2" spans="1:20" x14ac:dyDescent="0.25">
      <c r="A2" s="6">
        <v>45047</v>
      </c>
      <c r="B2" s="2" t="s">
        <v>15</v>
      </c>
      <c r="C2" s="5"/>
      <c r="D2" s="5"/>
      <c r="E2" s="5"/>
      <c r="F2" s="17">
        <v>2.38</v>
      </c>
      <c r="G2" s="17">
        <v>3.08</v>
      </c>
      <c r="H2" s="17">
        <v>3.53</v>
      </c>
      <c r="I2" s="5"/>
      <c r="J2" s="5"/>
      <c r="K2" s="5"/>
      <c r="L2" s="17">
        <v>2.66</v>
      </c>
      <c r="M2" s="17">
        <v>2.66</v>
      </c>
      <c r="N2" s="17">
        <v>1.59</v>
      </c>
      <c r="O2" s="18" t="s">
        <v>16</v>
      </c>
      <c r="P2" s="22"/>
      <c r="Q2" s="1" t="s">
        <v>32</v>
      </c>
      <c r="R2" s="1">
        <v>23</v>
      </c>
      <c r="S2" s="2" t="s">
        <v>20</v>
      </c>
    </row>
    <row r="3" spans="1:20" x14ac:dyDescent="0.25">
      <c r="A3" s="6">
        <v>45047</v>
      </c>
      <c r="B3" s="2" t="s">
        <v>18</v>
      </c>
      <c r="C3" s="5"/>
      <c r="D3" s="5"/>
      <c r="E3" s="5"/>
      <c r="F3" s="17"/>
      <c r="G3" s="17"/>
      <c r="H3" s="17"/>
      <c r="I3" s="5"/>
      <c r="J3" s="5"/>
      <c r="K3" s="5"/>
      <c r="L3" s="17">
        <v>3.09</v>
      </c>
      <c r="M3" s="17">
        <v>2.2200000000000002</v>
      </c>
      <c r="N3" s="17">
        <v>1.7</v>
      </c>
      <c r="O3" s="18" t="s">
        <v>22</v>
      </c>
      <c r="P3" s="22"/>
      <c r="Q3" s="1" t="s">
        <v>34</v>
      </c>
      <c r="R3" s="1">
        <v>17</v>
      </c>
      <c r="S3" s="2" t="s">
        <v>21</v>
      </c>
    </row>
    <row r="4" spans="1:20" x14ac:dyDescent="0.25">
      <c r="A4" s="6">
        <v>45049</v>
      </c>
      <c r="B4" s="2" t="s">
        <v>60</v>
      </c>
      <c r="C4" s="5">
        <v>2.44</v>
      </c>
      <c r="D4" s="5">
        <v>3.04</v>
      </c>
      <c r="E4" s="5">
        <v>2.8</v>
      </c>
      <c r="F4" s="17">
        <v>2.48</v>
      </c>
      <c r="G4" s="17">
        <v>3.08</v>
      </c>
      <c r="H4" s="17">
        <v>2.95</v>
      </c>
      <c r="I4" s="5">
        <v>2.93</v>
      </c>
      <c r="J4" s="5">
        <v>1.98</v>
      </c>
      <c r="K4" s="5">
        <v>1.68</v>
      </c>
      <c r="L4" s="17">
        <v>404</v>
      </c>
      <c r="M4" s="17">
        <v>2.08</v>
      </c>
      <c r="N4" s="17">
        <v>1.714</v>
      </c>
      <c r="O4" s="18" t="s">
        <v>16</v>
      </c>
      <c r="P4" s="26" t="s">
        <v>5</v>
      </c>
      <c r="Q4" s="1" t="s">
        <v>61</v>
      </c>
      <c r="R4" s="1">
        <v>26</v>
      </c>
      <c r="S4" s="2" t="s">
        <v>62</v>
      </c>
      <c r="T4" s="1">
        <v>1.75</v>
      </c>
    </row>
    <row r="5" spans="1:20" x14ac:dyDescent="0.25">
      <c r="A5" s="4">
        <v>45052</v>
      </c>
      <c r="B5" s="2" t="s">
        <v>108</v>
      </c>
      <c r="C5" s="1">
        <v>2.4</v>
      </c>
      <c r="D5" s="1">
        <v>3.06</v>
      </c>
      <c r="E5" s="1">
        <v>3.17</v>
      </c>
      <c r="F5" s="13">
        <v>2.4500000000000002</v>
      </c>
      <c r="G5" s="13">
        <v>3.13</v>
      </c>
      <c r="H5" s="13">
        <v>3.2</v>
      </c>
      <c r="I5" s="1">
        <v>2.5</v>
      </c>
      <c r="J5" s="1">
        <v>2.44</v>
      </c>
      <c r="K5" s="1">
        <v>1.5</v>
      </c>
      <c r="L5" s="13">
        <v>2.65</v>
      </c>
      <c r="M5" s="13">
        <v>2.5499999999999998</v>
      </c>
      <c r="N5" s="13">
        <v>1.5229999999999999</v>
      </c>
      <c r="O5" s="14" t="s">
        <v>22</v>
      </c>
      <c r="P5" s="26" t="s">
        <v>110</v>
      </c>
      <c r="Q5" s="7" t="s">
        <v>91</v>
      </c>
      <c r="R5" s="1">
        <v>22</v>
      </c>
      <c r="S5" s="2" t="s">
        <v>21</v>
      </c>
      <c r="T5" s="1">
        <v>1.88</v>
      </c>
    </row>
    <row r="6" spans="1:20" x14ac:dyDescent="0.25">
      <c r="A6" s="4">
        <v>45052</v>
      </c>
      <c r="B6" s="2" t="s">
        <v>107</v>
      </c>
      <c r="C6" s="1">
        <v>2.57</v>
      </c>
      <c r="D6" s="1">
        <v>2.93</v>
      </c>
      <c r="E6" s="1">
        <v>2.87</v>
      </c>
      <c r="F6" s="13">
        <v>2.7</v>
      </c>
      <c r="G6" s="13">
        <v>3.07</v>
      </c>
      <c r="H6" s="13">
        <v>3.01</v>
      </c>
      <c r="I6" s="1">
        <v>2.68</v>
      </c>
      <c r="J6" s="1">
        <v>2.17</v>
      </c>
      <c r="K6" s="1">
        <v>1.6</v>
      </c>
      <c r="L6" s="13">
        <v>2.97</v>
      </c>
      <c r="M6" s="13">
        <v>2.34</v>
      </c>
      <c r="N6" s="13">
        <v>1.659</v>
      </c>
      <c r="O6" s="14" t="s">
        <v>22</v>
      </c>
      <c r="P6" s="23" t="s">
        <v>109</v>
      </c>
      <c r="Q6" s="7"/>
      <c r="R6" s="1">
        <v>17</v>
      </c>
      <c r="S6" s="2" t="s">
        <v>20</v>
      </c>
    </row>
    <row r="7" spans="1:20" x14ac:dyDescent="0.25">
      <c r="A7" s="4">
        <v>45053</v>
      </c>
      <c r="B7" s="2" t="s">
        <v>116</v>
      </c>
      <c r="C7" s="1">
        <v>2.38</v>
      </c>
      <c r="D7" s="1">
        <v>3.26</v>
      </c>
      <c r="E7" s="1">
        <v>3.09</v>
      </c>
      <c r="F7" s="13">
        <v>2.4300000000000002</v>
      </c>
      <c r="G7" s="13">
        <v>3.34</v>
      </c>
      <c r="H7" s="13">
        <v>3.17</v>
      </c>
      <c r="I7" s="1">
        <v>2.95</v>
      </c>
      <c r="J7" s="1">
        <v>2.1</v>
      </c>
      <c r="K7" s="1">
        <v>1.68</v>
      </c>
      <c r="L7" s="13">
        <v>3.09</v>
      </c>
      <c r="M7" s="13">
        <v>2.21</v>
      </c>
      <c r="N7" s="13">
        <v>1.724</v>
      </c>
      <c r="O7" s="14" t="s">
        <v>22</v>
      </c>
      <c r="P7" s="23" t="s">
        <v>12</v>
      </c>
      <c r="Q7" s="7"/>
      <c r="R7" s="1">
        <v>24</v>
      </c>
      <c r="S7" s="2" t="s">
        <v>111</v>
      </c>
      <c r="T7" s="1">
        <v>1.68</v>
      </c>
    </row>
    <row r="8" spans="1:20" x14ac:dyDescent="0.25">
      <c r="A8" s="4">
        <v>45053</v>
      </c>
      <c r="B8" s="2" t="s">
        <v>117</v>
      </c>
      <c r="C8" s="1">
        <v>2.48</v>
      </c>
      <c r="D8" s="1">
        <v>3.15</v>
      </c>
      <c r="E8" s="1">
        <v>2.67</v>
      </c>
      <c r="F8" s="13">
        <v>2.39</v>
      </c>
      <c r="G8" s="13">
        <v>3.02</v>
      </c>
      <c r="H8" s="13">
        <v>2.57</v>
      </c>
      <c r="I8" s="1">
        <v>404</v>
      </c>
      <c r="J8" s="1">
        <v>1.95</v>
      </c>
      <c r="K8" s="1">
        <v>1.7</v>
      </c>
      <c r="L8" s="13">
        <v>404</v>
      </c>
      <c r="M8" s="13">
        <v>1.9339999999999999</v>
      </c>
      <c r="N8" s="13">
        <v>1.694</v>
      </c>
      <c r="O8" s="14" t="s">
        <v>16</v>
      </c>
      <c r="P8" s="23" t="s">
        <v>5</v>
      </c>
      <c r="Q8" s="7"/>
      <c r="R8" s="1">
        <v>26</v>
      </c>
      <c r="S8" s="2" t="s">
        <v>112</v>
      </c>
      <c r="T8" s="1">
        <v>1.73</v>
      </c>
    </row>
    <row r="9" spans="1:20" x14ac:dyDescent="0.25">
      <c r="A9" s="4">
        <v>45053</v>
      </c>
      <c r="B9" s="2" t="s">
        <v>118</v>
      </c>
      <c r="C9" s="1">
        <v>3.29</v>
      </c>
      <c r="D9" s="1">
        <v>3.21</v>
      </c>
      <c r="E9" s="1">
        <v>2.08</v>
      </c>
      <c r="F9" s="13">
        <v>3.14</v>
      </c>
      <c r="G9" s="13">
        <v>3.07</v>
      </c>
      <c r="H9" s="13">
        <v>2.0099999999999998</v>
      </c>
      <c r="I9" s="1">
        <v>404</v>
      </c>
      <c r="J9" s="1">
        <v>2.08</v>
      </c>
      <c r="K9" s="1">
        <v>1.62</v>
      </c>
      <c r="L9" s="13">
        <v>404</v>
      </c>
      <c r="M9" s="13">
        <v>2.08</v>
      </c>
      <c r="N9" s="13">
        <v>1.5980000000000001</v>
      </c>
      <c r="O9" s="14" t="s">
        <v>16</v>
      </c>
      <c r="P9" s="23" t="s">
        <v>109</v>
      </c>
      <c r="Q9" s="7"/>
      <c r="R9" s="1">
        <v>21</v>
      </c>
      <c r="S9" s="2" t="s">
        <v>112</v>
      </c>
    </row>
    <row r="10" spans="1:20" x14ac:dyDescent="0.25">
      <c r="A10" s="4">
        <v>45053</v>
      </c>
      <c r="B10" s="2" t="s">
        <v>119</v>
      </c>
      <c r="C10" s="1">
        <v>2.34</v>
      </c>
      <c r="D10" s="1">
        <v>3.37</v>
      </c>
      <c r="E10" s="1">
        <v>3.08</v>
      </c>
      <c r="F10" s="13">
        <v>2.39</v>
      </c>
      <c r="G10" s="13">
        <v>3.43</v>
      </c>
      <c r="H10" s="13">
        <v>3.14</v>
      </c>
      <c r="I10" s="1">
        <v>3.3</v>
      </c>
      <c r="J10" s="1">
        <v>1.92</v>
      </c>
      <c r="K10" s="1">
        <v>1.82</v>
      </c>
      <c r="L10" s="13">
        <v>3.57</v>
      </c>
      <c r="M10" s="13">
        <v>2</v>
      </c>
      <c r="N10" s="13">
        <v>1.8839999999999999</v>
      </c>
      <c r="O10" s="14" t="s">
        <v>22</v>
      </c>
      <c r="P10" s="23" t="s">
        <v>5</v>
      </c>
      <c r="Q10" s="7"/>
      <c r="R10" s="1">
        <v>25</v>
      </c>
      <c r="S10" s="2" t="s">
        <v>113</v>
      </c>
      <c r="T10" s="1">
        <v>1.7</v>
      </c>
    </row>
    <row r="11" spans="1:20" x14ac:dyDescent="0.25">
      <c r="A11" s="4">
        <v>45053</v>
      </c>
      <c r="B11" s="2" t="s">
        <v>120</v>
      </c>
      <c r="C11" s="1">
        <v>404</v>
      </c>
      <c r="D11" s="1">
        <v>404</v>
      </c>
      <c r="E11" s="1">
        <v>404</v>
      </c>
      <c r="F11" s="13">
        <v>404</v>
      </c>
      <c r="G11" s="13">
        <v>404</v>
      </c>
      <c r="H11" s="13">
        <v>404</v>
      </c>
      <c r="I11" s="1">
        <v>404</v>
      </c>
      <c r="J11" s="1">
        <v>404</v>
      </c>
      <c r="K11" s="1">
        <v>404</v>
      </c>
      <c r="L11" s="13">
        <v>404</v>
      </c>
      <c r="M11" s="13">
        <v>404</v>
      </c>
      <c r="N11" s="13">
        <v>404</v>
      </c>
      <c r="O11" s="14" t="s">
        <v>22</v>
      </c>
      <c r="P11" s="23" t="s">
        <v>109</v>
      </c>
      <c r="Q11" s="7"/>
      <c r="R11" s="1">
        <v>18</v>
      </c>
      <c r="S11" s="2" t="s">
        <v>114</v>
      </c>
    </row>
    <row r="12" spans="1:20" x14ac:dyDescent="0.25">
      <c r="A12" s="4">
        <v>45053</v>
      </c>
      <c r="B12" s="2" t="s">
        <v>121</v>
      </c>
      <c r="C12" s="1">
        <v>1.46</v>
      </c>
      <c r="D12" s="1">
        <v>3.82</v>
      </c>
      <c r="E12" s="1">
        <v>6.9</v>
      </c>
      <c r="F12" s="13">
        <v>1.512</v>
      </c>
      <c r="G12" s="13">
        <v>4.17</v>
      </c>
      <c r="H12" s="13">
        <v>7.66</v>
      </c>
      <c r="I12" s="1">
        <v>2.79</v>
      </c>
      <c r="J12" s="1">
        <v>2.06</v>
      </c>
      <c r="K12" s="1">
        <v>1.63</v>
      </c>
      <c r="L12" s="13">
        <v>3.11</v>
      </c>
      <c r="M12" s="13">
        <v>2.2000000000000002</v>
      </c>
      <c r="N12" s="13">
        <v>1.724</v>
      </c>
      <c r="O12" s="14" t="s">
        <v>22</v>
      </c>
      <c r="P12" s="23" t="s">
        <v>109</v>
      </c>
      <c r="Q12" s="7"/>
      <c r="R12" s="1">
        <v>26</v>
      </c>
      <c r="S12" s="2" t="s">
        <v>115</v>
      </c>
    </row>
    <row r="13" spans="1:20" x14ac:dyDescent="0.25">
      <c r="A13" s="4">
        <v>45054</v>
      </c>
      <c r="B13" s="2" t="s">
        <v>133</v>
      </c>
      <c r="C13" s="1">
        <v>2</v>
      </c>
      <c r="D13" s="1">
        <v>3.23</v>
      </c>
      <c r="E13" s="1">
        <v>3.5</v>
      </c>
      <c r="F13" s="13">
        <v>2.0499999999999998</v>
      </c>
      <c r="G13" s="13">
        <v>3.42</v>
      </c>
      <c r="H13" s="13">
        <v>3.76</v>
      </c>
      <c r="I13" s="1">
        <v>2.93</v>
      </c>
      <c r="J13" s="1">
        <v>1.98</v>
      </c>
      <c r="K13" s="1">
        <v>1.68</v>
      </c>
      <c r="L13" s="13">
        <v>3.24</v>
      </c>
      <c r="M13" s="13">
        <v>2.1</v>
      </c>
      <c r="N13" s="13">
        <v>1.7509999999999999</v>
      </c>
      <c r="O13" s="14" t="s">
        <v>22</v>
      </c>
      <c r="P13" s="23" t="s">
        <v>109</v>
      </c>
      <c r="Q13" s="7"/>
      <c r="R13" s="1">
        <v>20</v>
      </c>
      <c r="S13" s="2" t="s">
        <v>52</v>
      </c>
    </row>
    <row r="14" spans="1:20" x14ac:dyDescent="0.25">
      <c r="A14" s="4">
        <v>45054</v>
      </c>
      <c r="B14" s="2" t="s">
        <v>122</v>
      </c>
      <c r="C14" s="1">
        <v>3.18</v>
      </c>
      <c r="D14" s="1">
        <v>3.41</v>
      </c>
      <c r="E14" s="1">
        <v>2.0499999999999998</v>
      </c>
      <c r="F14" s="13">
        <v>3.36</v>
      </c>
      <c r="G14" s="13">
        <v>3.59</v>
      </c>
      <c r="H14" s="13">
        <v>2.13</v>
      </c>
      <c r="I14" s="1">
        <v>404</v>
      </c>
      <c r="J14" s="1">
        <v>1.78</v>
      </c>
      <c r="K14" s="1">
        <v>1.86</v>
      </c>
      <c r="L14" s="13">
        <v>3.77</v>
      </c>
      <c r="M14" s="13">
        <v>1.877</v>
      </c>
      <c r="N14" s="13">
        <v>1.952</v>
      </c>
      <c r="O14" s="14" t="s">
        <v>22</v>
      </c>
      <c r="P14" s="23" t="s">
        <v>5</v>
      </c>
      <c r="Q14" s="7"/>
      <c r="R14" s="1">
        <v>15</v>
      </c>
      <c r="S14" s="2" t="s">
        <v>55</v>
      </c>
      <c r="T14" s="1">
        <v>1.75</v>
      </c>
    </row>
    <row r="15" spans="1:20" x14ac:dyDescent="0.25">
      <c r="A15" s="4">
        <v>45054</v>
      </c>
      <c r="B15" s="2" t="s">
        <v>123</v>
      </c>
      <c r="C15" s="1">
        <v>1.76</v>
      </c>
      <c r="D15" s="1">
        <v>3.21</v>
      </c>
      <c r="E15" s="1">
        <v>5</v>
      </c>
      <c r="F15" s="13">
        <v>1.819</v>
      </c>
      <c r="G15" s="13">
        <v>3.36</v>
      </c>
      <c r="H15" s="13">
        <v>5.27</v>
      </c>
      <c r="I15" s="1">
        <v>2.61</v>
      </c>
      <c r="J15" s="1">
        <v>2.2599999999999998</v>
      </c>
      <c r="K15" s="1">
        <v>1.55</v>
      </c>
      <c r="L15" s="13">
        <v>2.82</v>
      </c>
      <c r="M15" s="13">
        <v>2.41</v>
      </c>
      <c r="N15" s="13">
        <v>1.6060000000000001</v>
      </c>
      <c r="O15" s="14" t="s">
        <v>16</v>
      </c>
      <c r="P15" s="23" t="s">
        <v>109</v>
      </c>
      <c r="Q15" s="7"/>
      <c r="R15" s="1">
        <v>20</v>
      </c>
      <c r="S15" s="2" t="s">
        <v>30</v>
      </c>
    </row>
    <row r="16" spans="1:20" x14ac:dyDescent="0.25">
      <c r="A16" s="4">
        <v>45054</v>
      </c>
      <c r="B16" s="2" t="s">
        <v>132</v>
      </c>
      <c r="C16" s="1">
        <v>3.77</v>
      </c>
      <c r="D16" s="1">
        <v>3.68</v>
      </c>
      <c r="E16" s="1">
        <v>1.91</v>
      </c>
      <c r="F16" s="13">
        <v>3.93</v>
      </c>
      <c r="G16" s="13">
        <v>3.81</v>
      </c>
      <c r="H16" s="13">
        <v>1.952</v>
      </c>
      <c r="I16" s="1">
        <v>3.47</v>
      </c>
      <c r="J16" s="1">
        <v>1.84</v>
      </c>
      <c r="K16" s="1">
        <v>1.88</v>
      </c>
      <c r="L16" s="13">
        <v>3.83</v>
      </c>
      <c r="M16" s="13">
        <v>1.917</v>
      </c>
      <c r="N16" s="13">
        <v>1.97</v>
      </c>
      <c r="O16" s="14" t="s">
        <v>22</v>
      </c>
      <c r="P16" s="23" t="s">
        <v>5</v>
      </c>
      <c r="Q16" s="7"/>
      <c r="R16" s="1">
        <v>21</v>
      </c>
      <c r="S16" s="2" t="s">
        <v>26</v>
      </c>
      <c r="T16" s="1">
        <v>1.63</v>
      </c>
    </row>
    <row r="17" spans="1:20" x14ac:dyDescent="0.25">
      <c r="A17" s="4">
        <v>45059</v>
      </c>
      <c r="B17" s="2" t="s">
        <v>137</v>
      </c>
      <c r="C17" s="1">
        <v>1.91</v>
      </c>
      <c r="D17" s="1">
        <v>2.91</v>
      </c>
      <c r="E17" s="1">
        <v>4.4000000000000004</v>
      </c>
      <c r="F17" s="13">
        <v>1.98</v>
      </c>
      <c r="G17" s="13">
        <v>3.07</v>
      </c>
      <c r="H17" s="13">
        <v>4.6500000000000004</v>
      </c>
      <c r="I17" s="1">
        <v>2.5</v>
      </c>
      <c r="J17" s="1">
        <v>2.31</v>
      </c>
      <c r="K17" s="1">
        <v>1.5</v>
      </c>
      <c r="L17" s="13">
        <v>2.7</v>
      </c>
      <c r="M17" s="13">
        <v>2.52</v>
      </c>
      <c r="N17" s="13">
        <v>1.5369999999999999</v>
      </c>
      <c r="O17" s="14" t="s">
        <v>22</v>
      </c>
      <c r="P17" s="23" t="s">
        <v>109</v>
      </c>
      <c r="Q17" s="7"/>
      <c r="R17" s="1">
        <v>16</v>
      </c>
      <c r="S17" s="2" t="s">
        <v>43</v>
      </c>
    </row>
    <row r="18" spans="1:20" x14ac:dyDescent="0.25">
      <c r="A18" s="4">
        <v>45059</v>
      </c>
      <c r="B18" s="2" t="s">
        <v>140</v>
      </c>
      <c r="C18" s="1">
        <v>2.5299999999999998</v>
      </c>
      <c r="D18" s="1">
        <v>2.89</v>
      </c>
      <c r="E18" s="1">
        <v>2.96</v>
      </c>
      <c r="F18" s="13">
        <v>2.66</v>
      </c>
      <c r="G18" s="13">
        <v>3.01</v>
      </c>
      <c r="H18" s="13">
        <v>3.13</v>
      </c>
      <c r="I18" s="1">
        <v>2.61</v>
      </c>
      <c r="J18" s="1">
        <v>2.33</v>
      </c>
      <c r="K18" s="1">
        <v>1.52</v>
      </c>
      <c r="L18" s="13">
        <v>2.81</v>
      </c>
      <c r="M18" s="13">
        <v>2.48</v>
      </c>
      <c r="N18" s="13">
        <v>1.5880000000000001</v>
      </c>
      <c r="O18" s="14" t="s">
        <v>16</v>
      </c>
      <c r="P18" s="23" t="s">
        <v>110</v>
      </c>
      <c r="Q18" s="7"/>
      <c r="R18" s="1">
        <v>20</v>
      </c>
      <c r="S18" s="2" t="s">
        <v>20</v>
      </c>
      <c r="T18" s="1">
        <v>1.96</v>
      </c>
    </row>
    <row r="19" spans="1:20" x14ac:dyDescent="0.25">
      <c r="A19" s="4">
        <v>45060</v>
      </c>
      <c r="B19" s="2" t="s">
        <v>135</v>
      </c>
      <c r="C19" s="1">
        <v>404</v>
      </c>
      <c r="D19" s="1">
        <v>404</v>
      </c>
      <c r="E19" s="1">
        <v>404</v>
      </c>
      <c r="F19" s="13">
        <v>404</v>
      </c>
      <c r="G19" s="13">
        <v>404</v>
      </c>
      <c r="H19" s="13">
        <v>404</v>
      </c>
      <c r="I19" s="1">
        <v>404</v>
      </c>
      <c r="J19" s="1">
        <v>404</v>
      </c>
      <c r="K19" s="1">
        <v>404</v>
      </c>
      <c r="L19" s="13">
        <v>404</v>
      </c>
      <c r="M19" s="13">
        <v>404</v>
      </c>
      <c r="N19" s="13">
        <v>404</v>
      </c>
      <c r="O19" s="14" t="s">
        <v>22</v>
      </c>
      <c r="P19" s="23" t="s">
        <v>109</v>
      </c>
      <c r="Q19" s="7"/>
      <c r="R19" s="1">
        <v>19</v>
      </c>
      <c r="S19" s="2" t="s">
        <v>136</v>
      </c>
    </row>
    <row r="20" spans="1:20" x14ac:dyDescent="0.25">
      <c r="A20" s="4">
        <v>45063</v>
      </c>
      <c r="B20" s="2" t="s">
        <v>146</v>
      </c>
      <c r="C20" s="1">
        <v>2.2999999999999998</v>
      </c>
      <c r="D20" s="1">
        <v>3.19</v>
      </c>
      <c r="E20" s="1">
        <v>2.89</v>
      </c>
      <c r="F20" s="13">
        <v>2.44</v>
      </c>
      <c r="G20" s="13">
        <v>3.39</v>
      </c>
      <c r="H20" s="13">
        <v>3.05</v>
      </c>
      <c r="I20" s="1">
        <v>404</v>
      </c>
      <c r="J20" s="1">
        <v>2.0299999999999998</v>
      </c>
      <c r="K20" s="1">
        <v>1.65</v>
      </c>
      <c r="L20" s="13">
        <v>3.12</v>
      </c>
      <c r="M20" s="13">
        <v>2.15</v>
      </c>
      <c r="N20" s="13">
        <v>1.74</v>
      </c>
      <c r="O20" s="14" t="s">
        <v>22</v>
      </c>
      <c r="P20" s="23" t="s">
        <v>109</v>
      </c>
      <c r="Q20" s="7"/>
      <c r="R20" s="1">
        <v>20</v>
      </c>
      <c r="S20" s="2" t="s">
        <v>141</v>
      </c>
    </row>
    <row r="21" spans="1:20" x14ac:dyDescent="0.25">
      <c r="A21" s="4">
        <v>45065</v>
      </c>
      <c r="B21" s="2" t="s">
        <v>147</v>
      </c>
      <c r="C21" s="1">
        <v>2.2999999999999998</v>
      </c>
      <c r="D21" s="1">
        <v>3.07</v>
      </c>
      <c r="E21" s="1">
        <v>3.12</v>
      </c>
      <c r="F21" s="13">
        <v>2.4</v>
      </c>
      <c r="G21" s="13">
        <v>3.27</v>
      </c>
      <c r="H21" s="13">
        <v>3.28</v>
      </c>
      <c r="I21" s="1">
        <v>3.09</v>
      </c>
      <c r="J21" s="1">
        <v>1.94</v>
      </c>
      <c r="K21" s="1">
        <v>1.75</v>
      </c>
      <c r="L21" s="13">
        <v>3.45</v>
      </c>
      <c r="M21" s="13">
        <v>2.0499999999999998</v>
      </c>
      <c r="N21" s="13">
        <v>1.847</v>
      </c>
      <c r="O21" s="14" t="s">
        <v>22</v>
      </c>
      <c r="P21" s="23" t="s">
        <v>124</v>
      </c>
      <c r="Q21" s="7"/>
      <c r="R21" s="1">
        <v>23</v>
      </c>
      <c r="S21" s="2" t="s">
        <v>20</v>
      </c>
      <c r="T21" s="1">
        <v>1.72</v>
      </c>
    </row>
    <row r="22" spans="1:20" x14ac:dyDescent="0.25">
      <c r="A22" s="4">
        <v>45065</v>
      </c>
      <c r="B22" s="2" t="s">
        <v>142</v>
      </c>
      <c r="C22" s="1">
        <v>1.7</v>
      </c>
      <c r="D22" s="1">
        <v>3.69</v>
      </c>
      <c r="E22" s="1">
        <v>4.5</v>
      </c>
      <c r="F22" s="13">
        <v>1.7509999999999999</v>
      </c>
      <c r="G22" s="13">
        <v>3.96</v>
      </c>
      <c r="H22" s="13">
        <v>4.8499999999999996</v>
      </c>
      <c r="I22" s="1">
        <v>3.2</v>
      </c>
      <c r="J22" s="1">
        <v>1.9</v>
      </c>
      <c r="K22" s="1">
        <v>1.78</v>
      </c>
      <c r="L22" s="13">
        <v>3.51</v>
      </c>
      <c r="M22" s="13">
        <v>2.0099999999999998</v>
      </c>
      <c r="N22" s="13">
        <v>1.877</v>
      </c>
      <c r="O22" s="14" t="s">
        <v>22</v>
      </c>
      <c r="P22" s="23" t="s">
        <v>124</v>
      </c>
      <c r="Q22" s="7"/>
      <c r="R22" s="1">
        <v>21</v>
      </c>
      <c r="S22" s="2" t="s">
        <v>20</v>
      </c>
      <c r="T22" s="1">
        <v>1.67</v>
      </c>
    </row>
    <row r="23" spans="1:20" x14ac:dyDescent="0.25">
      <c r="A23" s="4">
        <v>45066</v>
      </c>
      <c r="B23" s="2" t="s">
        <v>148</v>
      </c>
      <c r="C23" s="1">
        <v>2.17</v>
      </c>
      <c r="D23" s="1">
        <v>2.89</v>
      </c>
      <c r="E23" s="1">
        <v>3.47</v>
      </c>
      <c r="F23" s="13">
        <v>2.25</v>
      </c>
      <c r="G23" s="13">
        <v>3.03</v>
      </c>
      <c r="H23" s="13">
        <v>3.7</v>
      </c>
      <c r="I23" s="1">
        <v>2.6</v>
      </c>
      <c r="J23" s="1">
        <v>2.2000000000000002</v>
      </c>
      <c r="K23" s="1">
        <v>1.55</v>
      </c>
      <c r="L23" s="13">
        <v>2.83</v>
      </c>
      <c r="M23" s="13">
        <v>2.4300000000000002</v>
      </c>
      <c r="N23" s="13">
        <v>1.5740000000000001</v>
      </c>
      <c r="O23" s="14" t="s">
        <v>22</v>
      </c>
      <c r="P23" s="23" t="s">
        <v>110</v>
      </c>
      <c r="Q23" s="7"/>
      <c r="R23" s="1">
        <v>26</v>
      </c>
      <c r="S23" s="2" t="s">
        <v>43</v>
      </c>
      <c r="T23" s="1">
        <v>1.98</v>
      </c>
    </row>
    <row r="24" spans="1:20" x14ac:dyDescent="0.25">
      <c r="A24" s="4">
        <v>45067</v>
      </c>
      <c r="B24" s="2" t="s">
        <v>144</v>
      </c>
      <c r="C24" s="1">
        <v>3.37</v>
      </c>
      <c r="D24" s="1">
        <v>3.05</v>
      </c>
      <c r="E24" s="1">
        <v>2.13</v>
      </c>
      <c r="F24" s="13">
        <v>3.6</v>
      </c>
      <c r="G24" s="13">
        <v>3.24</v>
      </c>
      <c r="H24" s="13">
        <v>2.2400000000000002</v>
      </c>
      <c r="I24" s="1">
        <v>2.67</v>
      </c>
      <c r="J24" s="1">
        <v>2.16</v>
      </c>
      <c r="K24" s="1">
        <v>1.57</v>
      </c>
      <c r="L24" s="13">
        <v>2.97</v>
      </c>
      <c r="M24" s="13">
        <v>2.3199999999999998</v>
      </c>
      <c r="N24" s="13">
        <v>1.645</v>
      </c>
      <c r="O24" s="14" t="s">
        <v>16</v>
      </c>
      <c r="P24" s="23" t="s">
        <v>109</v>
      </c>
      <c r="Q24" s="7"/>
      <c r="R24" s="1">
        <v>25</v>
      </c>
      <c r="S24" s="2" t="s">
        <v>145</v>
      </c>
    </row>
    <row r="25" spans="1:20" x14ac:dyDescent="0.25">
      <c r="A25" s="4">
        <v>45072</v>
      </c>
      <c r="B25" s="2" t="s">
        <v>151</v>
      </c>
      <c r="C25" s="1">
        <v>2.2599999999999998</v>
      </c>
      <c r="D25" s="1">
        <v>3.18</v>
      </c>
      <c r="E25" s="1">
        <v>3.11</v>
      </c>
      <c r="F25" s="13">
        <v>2.34</v>
      </c>
      <c r="G25" s="13">
        <v>3.3</v>
      </c>
      <c r="H25" s="13">
        <v>3.23</v>
      </c>
      <c r="I25" s="1">
        <v>2.98</v>
      </c>
      <c r="J25" s="1">
        <v>2</v>
      </c>
      <c r="K25" s="1">
        <v>1.7</v>
      </c>
      <c r="L25" s="13">
        <v>3.21</v>
      </c>
      <c r="M25" s="13">
        <v>2.12</v>
      </c>
      <c r="N25" s="13">
        <v>1.74</v>
      </c>
      <c r="O25" s="14" t="s">
        <v>16</v>
      </c>
      <c r="P25" s="23" t="s">
        <v>109</v>
      </c>
      <c r="Q25" s="7"/>
      <c r="R25" s="1">
        <v>21</v>
      </c>
      <c r="S25" s="2" t="s">
        <v>30</v>
      </c>
    </row>
    <row r="26" spans="1:20" x14ac:dyDescent="0.25">
      <c r="A26" s="4">
        <v>45074</v>
      </c>
      <c r="B26" s="2" t="s">
        <v>171</v>
      </c>
      <c r="C26" s="1">
        <v>2.4</v>
      </c>
      <c r="D26" s="1">
        <v>3.12</v>
      </c>
      <c r="E26" s="1">
        <v>2.8</v>
      </c>
      <c r="F26" s="13">
        <v>2.4300000000000002</v>
      </c>
      <c r="G26" s="13">
        <v>3.18</v>
      </c>
      <c r="H26" s="13">
        <v>2.06</v>
      </c>
      <c r="I26" s="1">
        <v>404</v>
      </c>
      <c r="J26" s="1">
        <v>1.86</v>
      </c>
      <c r="K26" s="1">
        <v>1.78</v>
      </c>
      <c r="L26" s="13">
        <v>404</v>
      </c>
      <c r="M26" s="13">
        <v>1.9339999999999999</v>
      </c>
      <c r="N26" s="13">
        <v>1.869</v>
      </c>
      <c r="O26" s="14" t="s">
        <v>22</v>
      </c>
      <c r="P26" s="23" t="s">
        <v>5</v>
      </c>
      <c r="Q26" s="7"/>
      <c r="R26" s="1">
        <v>24</v>
      </c>
      <c r="S26" s="2" t="s">
        <v>172</v>
      </c>
      <c r="T26" s="1">
        <v>1.86</v>
      </c>
    </row>
    <row r="27" spans="1:20" x14ac:dyDescent="0.25">
      <c r="A27" s="9">
        <v>45075</v>
      </c>
      <c r="B27" s="2" t="s">
        <v>150</v>
      </c>
      <c r="O27" s="14" t="s">
        <v>22</v>
      </c>
      <c r="Q27" s="1"/>
      <c r="R27" s="1">
        <v>25</v>
      </c>
      <c r="S27" s="2" t="s">
        <v>21</v>
      </c>
    </row>
    <row r="28" spans="1:20" x14ac:dyDescent="0.25">
      <c r="Q28" s="1"/>
      <c r="S28" s="27"/>
    </row>
    <row r="29" spans="1:20" x14ac:dyDescent="0.25">
      <c r="Q29" s="1"/>
      <c r="S29" s="30"/>
    </row>
    <row r="30" spans="1:20" x14ac:dyDescent="0.25">
      <c r="Q30" s="1"/>
      <c r="S30" s="1"/>
    </row>
    <row r="31" spans="1:20" x14ac:dyDescent="0.25">
      <c r="Q31" s="1"/>
      <c r="S31" s="1"/>
    </row>
    <row r="32" spans="1:20" x14ac:dyDescent="0.25">
      <c r="Q32" s="1"/>
      <c r="S32" s="1"/>
    </row>
    <row r="33" spans="17:19" x14ac:dyDescent="0.25">
      <c r="Q33" s="1"/>
      <c r="S33" s="30"/>
    </row>
    <row r="34" spans="17:19" x14ac:dyDescent="0.25">
      <c r="Q34" s="7"/>
      <c r="R34" s="7"/>
      <c r="S34" s="45"/>
    </row>
    <row r="35" spans="17:19" x14ac:dyDescent="0.25">
      <c r="Q35" s="7"/>
      <c r="R35" s="7"/>
      <c r="S35" s="45"/>
    </row>
    <row r="36" spans="17:19" ht="18.75" x14ac:dyDescent="0.3">
      <c r="Q36" s="7"/>
      <c r="R36" s="7"/>
      <c r="S36" s="46"/>
    </row>
    <row r="37" spans="17:19" x14ac:dyDescent="0.25">
      <c r="Q37" s="7"/>
      <c r="R37" s="7"/>
      <c r="S37" s="47"/>
    </row>
    <row r="38" spans="17:19" x14ac:dyDescent="0.25">
      <c r="Q38" s="7"/>
      <c r="R38" s="7"/>
      <c r="S38" s="47"/>
    </row>
    <row r="39" spans="17:19" x14ac:dyDescent="0.25">
      <c r="Q39" s="7"/>
      <c r="R39" s="7"/>
      <c r="S39" s="47"/>
    </row>
    <row r="40" spans="17:19" x14ac:dyDescent="0.25">
      <c r="Q40" s="7"/>
      <c r="R40" s="7"/>
      <c r="S40" s="47"/>
    </row>
    <row r="41" spans="17:19" x14ac:dyDescent="0.25">
      <c r="Q41" s="7"/>
      <c r="R41" s="7"/>
      <c r="S41" s="7"/>
    </row>
    <row r="42" spans="17:19" x14ac:dyDescent="0.25">
      <c r="Q42" s="1"/>
      <c r="S42" s="32"/>
    </row>
    <row r="43" spans="17:19" x14ac:dyDescent="0.25">
      <c r="Q43" s="1"/>
      <c r="S43" s="32"/>
    </row>
    <row r="44" spans="17:19" x14ac:dyDescent="0.25">
      <c r="Q44" s="34"/>
      <c r="S44" s="1"/>
    </row>
    <row r="45" spans="17:19" x14ac:dyDescent="0.25">
      <c r="Q45" s="34"/>
      <c r="S45" s="1"/>
    </row>
    <row r="46" spans="17:19" x14ac:dyDescent="0.25">
      <c r="Q46" s="34"/>
      <c r="S46" s="1"/>
    </row>
    <row r="47" spans="17:19" x14ac:dyDescent="0.25">
      <c r="Q47" s="1"/>
      <c r="S47" s="1"/>
    </row>
    <row r="48" spans="17:19" x14ac:dyDescent="0.25">
      <c r="Q48" s="1"/>
      <c r="S48" s="1"/>
    </row>
    <row r="49" spans="17:19" x14ac:dyDescent="0.25">
      <c r="Q49" s="1"/>
      <c r="S49" s="1"/>
    </row>
    <row r="50" spans="17:19" x14ac:dyDescent="0.25">
      <c r="Q50" s="1"/>
      <c r="S50" s="1"/>
    </row>
    <row r="51" spans="17:19" x14ac:dyDescent="0.25">
      <c r="Q51" s="1"/>
      <c r="S51" s="1"/>
    </row>
    <row r="52" spans="17:19" x14ac:dyDescent="0.25">
      <c r="Q52" s="1"/>
      <c r="S52" s="1"/>
    </row>
    <row r="53" spans="17:19" x14ac:dyDescent="0.25">
      <c r="Q53" s="1"/>
      <c r="S53" s="1"/>
    </row>
    <row r="54" spans="17:19" x14ac:dyDescent="0.25">
      <c r="Q54" s="1"/>
      <c r="S54" s="1"/>
    </row>
    <row r="55" spans="17:19" x14ac:dyDescent="0.25">
      <c r="Q55" s="1"/>
      <c r="S55" s="1"/>
    </row>
    <row r="56" spans="17:19" x14ac:dyDescent="0.25">
      <c r="Q56" s="1"/>
      <c r="S56" s="1"/>
    </row>
    <row r="57" spans="17:19" x14ac:dyDescent="0.25">
      <c r="Q57" s="1"/>
      <c r="S57" s="1"/>
    </row>
    <row r="58" spans="17:19" x14ac:dyDescent="0.25">
      <c r="Q58" s="1"/>
      <c r="S58" s="1"/>
    </row>
  </sheetData>
  <conditionalFormatting sqref="P1:P1048576">
    <cfRule type="cellIs" dxfId="5" priority="4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I1" workbookViewId="0">
      <selection activeCell="W18" sqref="W18"/>
    </sheetView>
  </sheetViews>
  <sheetFormatPr defaultRowHeight="15" x14ac:dyDescent="0.25"/>
  <cols>
    <col min="1" max="1" width="10.7109375" bestFit="1" customWidth="1"/>
    <col min="2" max="2" width="32.28515625" bestFit="1" customWidth="1"/>
    <col min="10" max="10" width="10.7109375" bestFit="1" customWidth="1"/>
    <col min="13" max="13" width="10.7109375" bestFit="1" customWidth="1"/>
    <col min="22" max="22" width="32.42578125" bestFit="1" customWidth="1"/>
  </cols>
  <sheetData>
    <row r="1" spans="1:24" ht="226.5" x14ac:dyDescent="0.25">
      <c r="A1" s="10" t="s">
        <v>0</v>
      </c>
      <c r="B1" s="10" t="s">
        <v>6</v>
      </c>
      <c r="C1" s="51" t="s">
        <v>152</v>
      </c>
      <c r="D1" s="51" t="s">
        <v>153</v>
      </c>
      <c r="E1" s="51" t="s">
        <v>154</v>
      </c>
      <c r="F1" s="51" t="s">
        <v>155</v>
      </c>
      <c r="G1" s="51" t="s">
        <v>156</v>
      </c>
      <c r="H1" s="51" t="s">
        <v>157</v>
      </c>
      <c r="I1" s="51" t="s">
        <v>158</v>
      </c>
      <c r="J1" s="52" t="s">
        <v>159</v>
      </c>
      <c r="K1" s="51" t="s">
        <v>160</v>
      </c>
      <c r="L1" s="51" t="s">
        <v>161</v>
      </c>
      <c r="M1" s="52" t="s">
        <v>162</v>
      </c>
      <c r="N1" s="51" t="s">
        <v>163</v>
      </c>
      <c r="O1" s="51" t="s">
        <v>164</v>
      </c>
      <c r="P1" s="51" t="s">
        <v>165</v>
      </c>
      <c r="Q1" s="51" t="s">
        <v>166</v>
      </c>
      <c r="R1" s="51" t="s">
        <v>167</v>
      </c>
      <c r="S1" s="53" t="s">
        <v>7</v>
      </c>
      <c r="T1" s="53" t="s">
        <v>126</v>
      </c>
      <c r="U1" s="54" t="s">
        <v>17</v>
      </c>
      <c r="V1" s="55" t="s">
        <v>19</v>
      </c>
      <c r="W1" s="56" t="s">
        <v>33</v>
      </c>
      <c r="X1" s="56" t="s">
        <v>168</v>
      </c>
    </row>
    <row r="2" spans="1:24" x14ac:dyDescent="0.25">
      <c r="A2" s="6">
        <v>45047</v>
      </c>
      <c r="B2" s="2" t="s">
        <v>15</v>
      </c>
      <c r="C2">
        <v>1.96</v>
      </c>
      <c r="D2">
        <v>2.36</v>
      </c>
      <c r="E2">
        <v>3.37</v>
      </c>
      <c r="F2">
        <v>3.1</v>
      </c>
      <c r="G2">
        <v>4.26</v>
      </c>
      <c r="H2">
        <v>3.54</v>
      </c>
      <c r="I2">
        <v>2.81</v>
      </c>
      <c r="J2" s="9">
        <v>44675</v>
      </c>
      <c r="K2">
        <v>2.71</v>
      </c>
      <c r="L2">
        <v>2.41</v>
      </c>
      <c r="M2" s="9">
        <v>45040</v>
      </c>
      <c r="N2">
        <v>2.61</v>
      </c>
      <c r="O2">
        <v>1.59</v>
      </c>
      <c r="P2">
        <v>1.54</v>
      </c>
      <c r="Q2">
        <v>2.1</v>
      </c>
      <c r="R2">
        <v>2.25</v>
      </c>
      <c r="U2" s="1">
        <v>23</v>
      </c>
      <c r="V2" s="2" t="s">
        <v>20</v>
      </c>
      <c r="W2" t="s">
        <v>32</v>
      </c>
      <c r="X2">
        <v>2</v>
      </c>
    </row>
    <row r="3" spans="1:24" x14ac:dyDescent="0.25">
      <c r="A3" s="6">
        <v>45047</v>
      </c>
      <c r="B3" s="2" t="s">
        <v>18</v>
      </c>
      <c r="C3">
        <v>2.34</v>
      </c>
      <c r="D3">
        <v>2.71</v>
      </c>
      <c r="E3">
        <v>3.07</v>
      </c>
      <c r="F3">
        <v>3.18</v>
      </c>
      <c r="G3">
        <v>3.26</v>
      </c>
      <c r="H3">
        <v>2.87</v>
      </c>
      <c r="I3">
        <v>2.8</v>
      </c>
      <c r="J3" s="9">
        <v>44676</v>
      </c>
      <c r="K3">
        <v>3.09</v>
      </c>
      <c r="L3">
        <v>2.27</v>
      </c>
      <c r="M3" s="9">
        <v>45041</v>
      </c>
      <c r="N3">
        <v>2.2200000000000002</v>
      </c>
      <c r="O3">
        <v>1.61</v>
      </c>
      <c r="P3">
        <v>1.7</v>
      </c>
      <c r="Q3">
        <v>1.99</v>
      </c>
      <c r="R3">
        <v>1.94</v>
      </c>
      <c r="U3" s="1">
        <v>17</v>
      </c>
      <c r="V3" s="2" t="s">
        <v>21</v>
      </c>
      <c r="W3" t="s">
        <v>34</v>
      </c>
      <c r="X3">
        <v>4</v>
      </c>
    </row>
    <row r="4" spans="1:24" x14ac:dyDescent="0.25">
      <c r="A4" s="6">
        <v>45049</v>
      </c>
      <c r="B4" s="2" t="s">
        <v>60</v>
      </c>
      <c r="C4">
        <v>2.4</v>
      </c>
      <c r="D4">
        <v>2.57</v>
      </c>
      <c r="E4">
        <v>3.1</v>
      </c>
      <c r="F4">
        <v>3.04</v>
      </c>
      <c r="G4">
        <v>2.73</v>
      </c>
      <c r="H4">
        <v>2.84</v>
      </c>
      <c r="I4">
        <v>404</v>
      </c>
      <c r="J4" s="9">
        <v>44676</v>
      </c>
      <c r="K4">
        <v>404</v>
      </c>
      <c r="L4">
        <v>2.04</v>
      </c>
      <c r="M4" s="9">
        <v>45047</v>
      </c>
      <c r="N4">
        <v>2.12</v>
      </c>
      <c r="O4">
        <v>1.7</v>
      </c>
      <c r="P4">
        <v>1.71</v>
      </c>
      <c r="Q4">
        <v>1.8</v>
      </c>
      <c r="R4">
        <v>1.86</v>
      </c>
      <c r="U4" s="1">
        <v>26</v>
      </c>
      <c r="V4" s="2" t="s">
        <v>62</v>
      </c>
      <c r="W4" t="s">
        <v>61</v>
      </c>
      <c r="X4">
        <v>3</v>
      </c>
    </row>
    <row r="5" spans="1:24" x14ac:dyDescent="0.25">
      <c r="A5" s="4">
        <v>45052</v>
      </c>
      <c r="B5" s="2" t="s">
        <v>108</v>
      </c>
      <c r="C5">
        <v>2.25</v>
      </c>
      <c r="D5">
        <v>2.38</v>
      </c>
      <c r="E5">
        <v>3.04</v>
      </c>
      <c r="F5">
        <v>3</v>
      </c>
      <c r="G5">
        <v>3.7</v>
      </c>
      <c r="H5">
        <v>3.57</v>
      </c>
      <c r="I5">
        <v>2.71</v>
      </c>
      <c r="J5" s="9">
        <v>44681</v>
      </c>
      <c r="K5">
        <v>2.52</v>
      </c>
      <c r="L5">
        <v>2.56</v>
      </c>
      <c r="M5" s="9">
        <v>45046</v>
      </c>
      <c r="N5">
        <v>2.73</v>
      </c>
      <c r="O5">
        <v>1.54</v>
      </c>
      <c r="P5">
        <v>1.49</v>
      </c>
      <c r="Q5">
        <v>2.2200000000000002</v>
      </c>
      <c r="R5">
        <v>2.37</v>
      </c>
      <c r="U5" s="1">
        <v>22</v>
      </c>
      <c r="V5" s="2" t="s">
        <v>21</v>
      </c>
      <c r="W5" t="s">
        <v>91</v>
      </c>
      <c r="X5">
        <v>1</v>
      </c>
    </row>
    <row r="6" spans="1:24" x14ac:dyDescent="0.25">
      <c r="A6" s="4">
        <v>45052</v>
      </c>
      <c r="B6" s="2" t="s">
        <v>107</v>
      </c>
      <c r="C6">
        <v>2.5299999999999998</v>
      </c>
      <c r="D6">
        <v>2.2400000000000002</v>
      </c>
      <c r="E6">
        <v>3.16</v>
      </c>
      <c r="F6">
        <v>3.19</v>
      </c>
      <c r="G6">
        <v>3.06</v>
      </c>
      <c r="H6">
        <v>3.73</v>
      </c>
      <c r="I6">
        <v>2.97</v>
      </c>
      <c r="J6" s="9">
        <v>44682</v>
      </c>
      <c r="K6">
        <v>2.98</v>
      </c>
      <c r="L6">
        <v>2.2799999999999998</v>
      </c>
      <c r="M6" s="9">
        <v>45047</v>
      </c>
      <c r="N6">
        <v>2.31</v>
      </c>
      <c r="O6">
        <v>1.65</v>
      </c>
      <c r="P6">
        <v>1.67</v>
      </c>
      <c r="Q6">
        <v>2</v>
      </c>
      <c r="R6">
        <v>2.02</v>
      </c>
      <c r="U6" s="1">
        <v>17</v>
      </c>
      <c r="V6" s="2" t="s">
        <v>20</v>
      </c>
      <c r="W6" t="s">
        <v>32</v>
      </c>
      <c r="X6">
        <v>2</v>
      </c>
    </row>
    <row r="7" spans="1:24" x14ac:dyDescent="0.25">
      <c r="A7" s="4">
        <v>45053</v>
      </c>
      <c r="B7" s="2" t="s">
        <v>116</v>
      </c>
      <c r="C7">
        <v>2.2999999999999998</v>
      </c>
      <c r="D7">
        <v>2.48</v>
      </c>
      <c r="E7">
        <v>3.27</v>
      </c>
      <c r="F7">
        <v>3.32</v>
      </c>
      <c r="G7">
        <v>3.51</v>
      </c>
      <c r="H7">
        <v>3.15</v>
      </c>
      <c r="I7">
        <v>3.11</v>
      </c>
      <c r="J7" s="9">
        <v>45046</v>
      </c>
      <c r="K7">
        <v>3.23</v>
      </c>
      <c r="L7">
        <v>2.2200000000000002</v>
      </c>
      <c r="M7" s="9">
        <v>45046</v>
      </c>
      <c r="N7">
        <v>2.21</v>
      </c>
      <c r="O7">
        <v>1.73</v>
      </c>
      <c r="P7">
        <v>1.74</v>
      </c>
      <c r="Q7">
        <v>1.93</v>
      </c>
      <c r="R7">
        <v>1.93</v>
      </c>
      <c r="U7" s="1">
        <v>24</v>
      </c>
      <c r="V7" s="2" t="s">
        <v>111</v>
      </c>
      <c r="W7" t="s">
        <v>32</v>
      </c>
      <c r="X7">
        <v>2</v>
      </c>
    </row>
    <row r="8" spans="1:24" x14ac:dyDescent="0.25">
      <c r="A8" s="4">
        <v>45053</v>
      </c>
      <c r="B8" s="2" t="s">
        <v>117</v>
      </c>
      <c r="C8">
        <v>2.39</v>
      </c>
      <c r="D8">
        <v>2.31</v>
      </c>
      <c r="E8">
        <v>2.95</v>
      </c>
      <c r="F8">
        <v>2.96</v>
      </c>
      <c r="G8">
        <v>2.57</v>
      </c>
      <c r="H8">
        <v>3</v>
      </c>
      <c r="I8">
        <v>404</v>
      </c>
      <c r="J8" s="9">
        <v>45046</v>
      </c>
      <c r="K8">
        <v>404</v>
      </c>
      <c r="L8">
        <v>1.93</v>
      </c>
      <c r="M8" s="9">
        <v>45052</v>
      </c>
      <c r="N8">
        <v>2.02</v>
      </c>
      <c r="O8">
        <v>1.69</v>
      </c>
      <c r="P8">
        <v>1.71</v>
      </c>
      <c r="Q8">
        <v>1.74</v>
      </c>
      <c r="R8">
        <v>1.79</v>
      </c>
      <c r="U8" s="1">
        <v>26</v>
      </c>
      <c r="V8" s="2" t="s">
        <v>112</v>
      </c>
      <c r="W8" t="s">
        <v>134</v>
      </c>
      <c r="X8">
        <v>4</v>
      </c>
    </row>
    <row r="9" spans="1:24" x14ac:dyDescent="0.25">
      <c r="A9" s="4">
        <v>45053</v>
      </c>
      <c r="B9" s="2" t="s">
        <v>118</v>
      </c>
      <c r="C9">
        <v>3.14</v>
      </c>
      <c r="D9">
        <v>3.33</v>
      </c>
      <c r="E9">
        <v>3</v>
      </c>
      <c r="F9">
        <v>2.94</v>
      </c>
      <c r="G9">
        <v>2.0099999999999998</v>
      </c>
      <c r="H9">
        <v>2.15</v>
      </c>
      <c r="I9">
        <v>404</v>
      </c>
      <c r="J9" s="9">
        <v>45046</v>
      </c>
      <c r="K9">
        <v>404</v>
      </c>
      <c r="L9">
        <v>2.08</v>
      </c>
      <c r="M9" s="9">
        <v>45052</v>
      </c>
      <c r="N9">
        <v>2.2000000000000002</v>
      </c>
      <c r="O9">
        <v>1.6</v>
      </c>
      <c r="P9">
        <v>1.61</v>
      </c>
      <c r="Q9">
        <v>1.85</v>
      </c>
      <c r="R9">
        <v>1.93</v>
      </c>
      <c r="U9" s="1">
        <v>21</v>
      </c>
      <c r="V9" s="2" t="s">
        <v>112</v>
      </c>
      <c r="W9" t="s">
        <v>169</v>
      </c>
      <c r="X9">
        <v>4</v>
      </c>
    </row>
    <row r="10" spans="1:24" x14ac:dyDescent="0.25">
      <c r="A10" s="4">
        <v>45053</v>
      </c>
      <c r="B10" s="2" t="s">
        <v>119</v>
      </c>
      <c r="C10">
        <v>2.34</v>
      </c>
      <c r="D10">
        <v>2.64</v>
      </c>
      <c r="E10">
        <v>3.52</v>
      </c>
      <c r="F10">
        <v>3.18</v>
      </c>
      <c r="G10">
        <v>3.11</v>
      </c>
      <c r="H10">
        <v>3.05</v>
      </c>
      <c r="I10">
        <v>3.8</v>
      </c>
      <c r="J10" s="9">
        <v>45046</v>
      </c>
      <c r="K10">
        <v>3.01</v>
      </c>
      <c r="L10">
        <v>1.88</v>
      </c>
      <c r="M10" s="9">
        <v>45076</v>
      </c>
      <c r="N10">
        <v>2.34</v>
      </c>
      <c r="O10">
        <v>1.66</v>
      </c>
      <c r="P10">
        <v>1.99</v>
      </c>
      <c r="Q10">
        <v>1.65</v>
      </c>
      <c r="R10">
        <v>2.04</v>
      </c>
      <c r="U10" s="1">
        <v>25</v>
      </c>
      <c r="V10" s="2" t="s">
        <v>113</v>
      </c>
      <c r="W10" t="s">
        <v>85</v>
      </c>
      <c r="X10">
        <v>3</v>
      </c>
    </row>
    <row r="11" spans="1:24" x14ac:dyDescent="0.25">
      <c r="A11" s="4">
        <v>45053</v>
      </c>
      <c r="B11" s="2" t="s">
        <v>121</v>
      </c>
      <c r="C11">
        <v>1.56</v>
      </c>
      <c r="D11">
        <v>1.55</v>
      </c>
      <c r="E11">
        <v>4.05</v>
      </c>
      <c r="F11">
        <v>4.05</v>
      </c>
      <c r="G11">
        <v>6.76</v>
      </c>
      <c r="H11">
        <v>7.21</v>
      </c>
      <c r="I11">
        <v>3.22</v>
      </c>
      <c r="J11" s="9">
        <v>45049</v>
      </c>
      <c r="K11">
        <v>3.1</v>
      </c>
      <c r="L11">
        <v>2.14</v>
      </c>
      <c r="M11" s="9">
        <v>45049</v>
      </c>
      <c r="N11">
        <v>2.21</v>
      </c>
      <c r="O11">
        <v>1.72</v>
      </c>
      <c r="P11">
        <v>1.76</v>
      </c>
      <c r="Q11">
        <v>1.87</v>
      </c>
      <c r="R11">
        <v>1.94</v>
      </c>
      <c r="U11" s="1">
        <v>26</v>
      </c>
      <c r="V11" s="2" t="s">
        <v>115</v>
      </c>
      <c r="W11" t="s">
        <v>34</v>
      </c>
      <c r="X11">
        <v>4</v>
      </c>
    </row>
    <row r="12" spans="1:24" x14ac:dyDescent="0.25">
      <c r="A12" s="4">
        <v>45054</v>
      </c>
      <c r="B12" s="2" t="s">
        <v>133</v>
      </c>
      <c r="C12">
        <v>2.08</v>
      </c>
      <c r="D12">
        <v>1.93</v>
      </c>
      <c r="E12">
        <v>3.28</v>
      </c>
      <c r="F12">
        <v>3.45</v>
      </c>
      <c r="G12">
        <v>3.72</v>
      </c>
      <c r="H12">
        <v>4.18</v>
      </c>
      <c r="I12">
        <v>3.24</v>
      </c>
      <c r="J12" s="9">
        <v>45049</v>
      </c>
      <c r="K12">
        <v>3.27</v>
      </c>
      <c r="L12">
        <v>2.1</v>
      </c>
      <c r="M12" s="9">
        <v>45049</v>
      </c>
      <c r="N12">
        <v>2.08</v>
      </c>
      <c r="O12">
        <v>1.75</v>
      </c>
      <c r="P12">
        <v>1.77</v>
      </c>
      <c r="Q12">
        <v>1.8</v>
      </c>
      <c r="R12">
        <v>1.82</v>
      </c>
      <c r="U12" s="1">
        <v>20</v>
      </c>
      <c r="V12" s="2" t="s">
        <v>52</v>
      </c>
      <c r="W12" t="s">
        <v>32</v>
      </c>
      <c r="X12">
        <v>2</v>
      </c>
    </row>
    <row r="13" spans="1:24" x14ac:dyDescent="0.25">
      <c r="A13" s="4">
        <v>45054</v>
      </c>
      <c r="B13" s="2" t="s">
        <v>122</v>
      </c>
      <c r="C13">
        <v>3.16</v>
      </c>
      <c r="D13">
        <v>4.55</v>
      </c>
      <c r="E13">
        <v>3.29</v>
      </c>
      <c r="F13">
        <v>4.2300000000000004</v>
      </c>
      <c r="G13">
        <v>2.2999999999999998</v>
      </c>
      <c r="H13">
        <v>1.68</v>
      </c>
      <c r="I13">
        <v>3.51</v>
      </c>
      <c r="J13" s="9">
        <v>45046</v>
      </c>
      <c r="K13">
        <v>4.2</v>
      </c>
      <c r="L13">
        <v>1.89</v>
      </c>
      <c r="M13" s="9">
        <v>45046</v>
      </c>
      <c r="N13">
        <v>1.71</v>
      </c>
      <c r="O13">
        <v>1.86</v>
      </c>
      <c r="P13">
        <v>2.16</v>
      </c>
      <c r="Q13">
        <v>1.65</v>
      </c>
      <c r="R13">
        <v>1.52</v>
      </c>
      <c r="U13" s="1">
        <v>15</v>
      </c>
      <c r="V13" s="2" t="s">
        <v>55</v>
      </c>
      <c r="W13" t="s">
        <v>170</v>
      </c>
      <c r="X13">
        <v>2</v>
      </c>
    </row>
    <row r="14" spans="1:24" x14ac:dyDescent="0.25">
      <c r="A14" s="4">
        <v>45054</v>
      </c>
      <c r="B14" s="2" t="s">
        <v>123</v>
      </c>
      <c r="C14">
        <v>1.54</v>
      </c>
      <c r="D14">
        <v>1.76</v>
      </c>
      <c r="E14">
        <v>3.34</v>
      </c>
      <c r="F14">
        <v>3.75</v>
      </c>
      <c r="G14">
        <v>7.51</v>
      </c>
      <c r="H14">
        <v>5.93</v>
      </c>
      <c r="I14">
        <v>2.84</v>
      </c>
      <c r="J14" s="9">
        <v>45047</v>
      </c>
      <c r="K14">
        <v>2.74</v>
      </c>
      <c r="L14">
        <v>2.33</v>
      </c>
      <c r="M14" s="9">
        <v>45047</v>
      </c>
      <c r="N14">
        <v>2.56</v>
      </c>
      <c r="O14">
        <v>1.54</v>
      </c>
      <c r="P14">
        <v>1.64</v>
      </c>
      <c r="Q14">
        <v>2</v>
      </c>
      <c r="R14">
        <v>2.21</v>
      </c>
      <c r="U14" s="1">
        <v>20</v>
      </c>
      <c r="V14" s="2" t="s">
        <v>30</v>
      </c>
      <c r="W14" t="s">
        <v>91</v>
      </c>
      <c r="X14">
        <v>1</v>
      </c>
    </row>
    <row r="15" spans="1:24" x14ac:dyDescent="0.25">
      <c r="A15" s="4">
        <v>45054</v>
      </c>
      <c r="B15" s="2" t="s">
        <v>132</v>
      </c>
      <c r="C15">
        <v>2.54</v>
      </c>
      <c r="D15">
        <v>3.45</v>
      </c>
      <c r="E15">
        <v>3.47</v>
      </c>
      <c r="F15">
        <v>3.84</v>
      </c>
      <c r="G15">
        <v>2.8</v>
      </c>
      <c r="H15">
        <v>2.09</v>
      </c>
      <c r="I15">
        <v>4.22</v>
      </c>
      <c r="J15" s="9">
        <v>45047</v>
      </c>
      <c r="K15">
        <v>4.22</v>
      </c>
      <c r="L15">
        <v>1.85</v>
      </c>
      <c r="M15" s="9">
        <v>45046</v>
      </c>
      <c r="N15">
        <v>1.66</v>
      </c>
      <c r="O15">
        <v>2</v>
      </c>
      <c r="P15">
        <v>2.31</v>
      </c>
      <c r="Q15">
        <v>1.63</v>
      </c>
      <c r="R15">
        <v>1.48</v>
      </c>
      <c r="U15" s="1">
        <v>21</v>
      </c>
      <c r="V15" s="2" t="s">
        <v>26</v>
      </c>
      <c r="W15" t="s">
        <v>139</v>
      </c>
      <c r="X15">
        <v>3</v>
      </c>
    </row>
    <row r="16" spans="1:24" x14ac:dyDescent="0.25">
      <c r="A16" s="4">
        <v>45059</v>
      </c>
      <c r="B16" s="2" t="s">
        <v>137</v>
      </c>
      <c r="C16">
        <v>1.99</v>
      </c>
      <c r="D16">
        <v>1.97</v>
      </c>
      <c r="E16">
        <v>3.09</v>
      </c>
      <c r="F16">
        <v>3.03</v>
      </c>
      <c r="G16">
        <v>4.34</v>
      </c>
      <c r="H16">
        <v>4.7699999999999996</v>
      </c>
      <c r="I16">
        <v>2.69</v>
      </c>
      <c r="J16" s="9">
        <v>45052</v>
      </c>
      <c r="K16">
        <v>2.7</v>
      </c>
      <c r="L16">
        <v>2.5</v>
      </c>
      <c r="M16" s="9">
        <v>45052</v>
      </c>
      <c r="N16">
        <v>2.52</v>
      </c>
      <c r="O16">
        <v>1.55</v>
      </c>
      <c r="P16">
        <v>1.54</v>
      </c>
      <c r="Q16">
        <v>2.17</v>
      </c>
      <c r="R16">
        <v>2.19</v>
      </c>
      <c r="U16" s="1">
        <v>16</v>
      </c>
      <c r="V16" s="2" t="s">
        <v>43</v>
      </c>
      <c r="W16" t="s">
        <v>92</v>
      </c>
      <c r="X16">
        <v>4</v>
      </c>
    </row>
    <row r="17" spans="1:24" x14ac:dyDescent="0.25">
      <c r="A17" s="4">
        <v>45059</v>
      </c>
      <c r="B17" s="2" t="s">
        <v>140</v>
      </c>
      <c r="C17">
        <v>2.58</v>
      </c>
      <c r="D17">
        <v>2.84</v>
      </c>
      <c r="E17">
        <v>2.74</v>
      </c>
      <c r="F17">
        <v>2.86</v>
      </c>
      <c r="G17">
        <v>3.48</v>
      </c>
      <c r="H17">
        <v>3.07</v>
      </c>
      <c r="I17">
        <v>2.5299999999999998</v>
      </c>
      <c r="J17" s="9">
        <v>45053</v>
      </c>
      <c r="K17">
        <v>2.56</v>
      </c>
      <c r="L17">
        <v>2.7</v>
      </c>
      <c r="M17" s="9">
        <v>45053</v>
      </c>
      <c r="N17">
        <v>2.73</v>
      </c>
      <c r="O17">
        <v>1.49</v>
      </c>
      <c r="P17">
        <v>1.5</v>
      </c>
      <c r="Q17">
        <v>2.35</v>
      </c>
      <c r="R17">
        <v>2.36</v>
      </c>
      <c r="U17" s="1">
        <v>20</v>
      </c>
      <c r="V17" s="2" t="s">
        <v>20</v>
      </c>
      <c r="W17" t="s">
        <v>32</v>
      </c>
      <c r="X17">
        <v>2</v>
      </c>
    </row>
    <row r="18" spans="1:24" x14ac:dyDescent="0.25">
      <c r="A18" s="4">
        <v>45063</v>
      </c>
      <c r="B18" s="2" t="s">
        <v>146</v>
      </c>
      <c r="C18">
        <v>2.46</v>
      </c>
      <c r="D18">
        <v>2.88</v>
      </c>
      <c r="E18">
        <v>3.03</v>
      </c>
      <c r="F18">
        <v>3.21</v>
      </c>
      <c r="G18">
        <v>3.26</v>
      </c>
      <c r="H18">
        <v>2.67</v>
      </c>
      <c r="I18">
        <v>3.2</v>
      </c>
      <c r="J18" s="9">
        <v>45059</v>
      </c>
      <c r="K18">
        <v>3.21</v>
      </c>
      <c r="L18">
        <v>2.13</v>
      </c>
      <c r="M18" s="9">
        <v>45059</v>
      </c>
      <c r="N18">
        <v>2.15</v>
      </c>
      <c r="O18">
        <v>1.76</v>
      </c>
      <c r="P18">
        <v>1.75</v>
      </c>
      <c r="Q18">
        <v>1.83</v>
      </c>
      <c r="R18">
        <v>1.88</v>
      </c>
      <c r="U18" s="1">
        <v>20</v>
      </c>
      <c r="V18" s="2" t="s">
        <v>141</v>
      </c>
      <c r="W18" t="s">
        <v>85</v>
      </c>
      <c r="X18">
        <v>3</v>
      </c>
    </row>
    <row r="19" spans="1:24" x14ac:dyDescent="0.25">
      <c r="A19" s="4">
        <v>45065</v>
      </c>
      <c r="B19" s="2" t="s">
        <v>147</v>
      </c>
      <c r="C19">
        <v>1.97</v>
      </c>
      <c r="D19">
        <v>2.17</v>
      </c>
      <c r="E19">
        <v>3.71</v>
      </c>
      <c r="F19">
        <v>3.51</v>
      </c>
      <c r="G19">
        <v>3.9</v>
      </c>
      <c r="H19">
        <v>3.54</v>
      </c>
      <c r="I19">
        <v>4.18</v>
      </c>
      <c r="J19" s="9">
        <v>45060</v>
      </c>
      <c r="K19">
        <v>4.13</v>
      </c>
      <c r="L19">
        <v>1.79</v>
      </c>
      <c r="M19" s="9">
        <v>45060</v>
      </c>
      <c r="N19">
        <v>1.79</v>
      </c>
      <c r="O19">
        <v>2.1</v>
      </c>
      <c r="P19">
        <v>2.11</v>
      </c>
      <c r="Q19">
        <v>1.58</v>
      </c>
      <c r="R19">
        <v>1.58</v>
      </c>
      <c r="U19" s="1">
        <v>23</v>
      </c>
      <c r="V19" s="2" t="s">
        <v>20</v>
      </c>
      <c r="W19" t="s">
        <v>85</v>
      </c>
      <c r="X19">
        <v>3</v>
      </c>
    </row>
    <row r="20" spans="1:24" x14ac:dyDescent="0.25">
      <c r="A20" s="4">
        <v>45065</v>
      </c>
      <c r="B20" s="2" t="s">
        <v>142</v>
      </c>
      <c r="C20">
        <v>1.58</v>
      </c>
      <c r="D20">
        <v>1.47</v>
      </c>
      <c r="E20">
        <v>4.16</v>
      </c>
      <c r="F20">
        <v>4.47</v>
      </c>
      <c r="G20">
        <v>5.85</v>
      </c>
      <c r="H20">
        <v>7.74</v>
      </c>
      <c r="I20">
        <v>3.37</v>
      </c>
      <c r="J20" s="9">
        <v>45060</v>
      </c>
      <c r="K20">
        <v>4.05</v>
      </c>
      <c r="L20">
        <v>2.0299999999999998</v>
      </c>
      <c r="M20" s="9">
        <v>45060</v>
      </c>
      <c r="N20">
        <v>1.84</v>
      </c>
      <c r="O20">
        <v>1.83</v>
      </c>
      <c r="P20">
        <v>2.06</v>
      </c>
      <c r="Q20">
        <v>1.78</v>
      </c>
      <c r="R20">
        <v>1.61</v>
      </c>
      <c r="U20" s="1">
        <v>21</v>
      </c>
      <c r="V20" s="2" t="s">
        <v>20</v>
      </c>
      <c r="W20" t="s">
        <v>149</v>
      </c>
      <c r="X20">
        <v>7</v>
      </c>
    </row>
    <row r="21" spans="1:24" x14ac:dyDescent="0.25">
      <c r="A21" s="4">
        <v>45066</v>
      </c>
      <c r="B21" s="2" t="s">
        <v>148</v>
      </c>
      <c r="C21">
        <v>3.02</v>
      </c>
      <c r="D21">
        <v>2.0699999999999998</v>
      </c>
      <c r="E21">
        <v>2.89</v>
      </c>
      <c r="F21">
        <v>3.23</v>
      </c>
      <c r="G21">
        <v>2.66</v>
      </c>
      <c r="H21">
        <v>3.95</v>
      </c>
      <c r="I21">
        <v>2.77</v>
      </c>
      <c r="J21" s="9">
        <v>45059</v>
      </c>
      <c r="K21">
        <v>3.03</v>
      </c>
      <c r="L21">
        <v>2.4700000000000002</v>
      </c>
      <c r="M21" s="9">
        <v>45059</v>
      </c>
      <c r="N21">
        <v>2.23</v>
      </c>
      <c r="O21">
        <v>1.56</v>
      </c>
      <c r="P21">
        <v>1.67</v>
      </c>
      <c r="Q21">
        <v>2.14</v>
      </c>
      <c r="R21">
        <v>1.95</v>
      </c>
      <c r="U21" s="1">
        <v>26</v>
      </c>
      <c r="V21" s="2" t="s">
        <v>43</v>
      </c>
      <c r="W21" t="s">
        <v>87</v>
      </c>
      <c r="X21">
        <v>0</v>
      </c>
    </row>
    <row r="22" spans="1:24" x14ac:dyDescent="0.25">
      <c r="A22" s="4">
        <v>45067</v>
      </c>
      <c r="B22" s="2" t="s">
        <v>144</v>
      </c>
      <c r="C22">
        <v>3.08</v>
      </c>
      <c r="D22">
        <v>3.87</v>
      </c>
      <c r="E22">
        <v>3.26</v>
      </c>
      <c r="F22">
        <v>3.3</v>
      </c>
      <c r="G22">
        <v>2.46</v>
      </c>
      <c r="H22">
        <v>2.14</v>
      </c>
      <c r="I22">
        <v>3.24</v>
      </c>
      <c r="J22" s="9">
        <v>45059</v>
      </c>
      <c r="K22">
        <v>2.9</v>
      </c>
      <c r="L22">
        <v>2.14</v>
      </c>
      <c r="M22" s="9">
        <v>45060</v>
      </c>
      <c r="N22">
        <v>2.38</v>
      </c>
      <c r="O22">
        <v>1.74</v>
      </c>
      <c r="P22">
        <v>1.63</v>
      </c>
      <c r="Q22">
        <v>1.87</v>
      </c>
      <c r="R22">
        <v>2.08</v>
      </c>
      <c r="U22" s="1">
        <v>25</v>
      </c>
      <c r="V22" s="2" t="s">
        <v>145</v>
      </c>
      <c r="W22" t="s">
        <v>87</v>
      </c>
      <c r="X2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E1" workbookViewId="0">
      <selection activeCell="Q2" sqref="Q2"/>
    </sheetView>
  </sheetViews>
  <sheetFormatPr defaultRowHeight="15" x14ac:dyDescent="0.25"/>
  <cols>
    <col min="1" max="1" width="10.7109375" bestFit="1" customWidth="1"/>
    <col min="2" max="2" width="29.42578125" bestFit="1" customWidth="1"/>
    <col min="3" max="3" width="10" customWidth="1"/>
    <col min="4" max="4" width="17.140625" bestFit="1" customWidth="1"/>
    <col min="5" max="5" width="23.28515625" bestFit="1" customWidth="1"/>
    <col min="6" max="6" width="15.42578125" bestFit="1" customWidth="1"/>
    <col min="7" max="7" width="17" bestFit="1" customWidth="1"/>
    <col min="8" max="9" width="12" bestFit="1" customWidth="1"/>
  </cols>
  <sheetData>
    <row r="1" spans="1:10" ht="117" x14ac:dyDescent="0.25">
      <c r="A1" s="35" t="s">
        <v>0</v>
      </c>
      <c r="B1" s="35" t="s">
        <v>6</v>
      </c>
      <c r="C1" s="36" t="s">
        <v>36</v>
      </c>
      <c r="D1" s="35" t="s">
        <v>17</v>
      </c>
      <c r="E1" s="35" t="s">
        <v>125</v>
      </c>
      <c r="F1" s="35" t="s">
        <v>126</v>
      </c>
      <c r="G1" s="44" t="s">
        <v>131</v>
      </c>
      <c r="H1" s="35" t="s">
        <v>37</v>
      </c>
      <c r="I1" s="35" t="s">
        <v>38</v>
      </c>
      <c r="J1" s="35" t="s">
        <v>33</v>
      </c>
    </row>
    <row r="2" spans="1:10" x14ac:dyDescent="0.25">
      <c r="A2" s="6">
        <v>45049</v>
      </c>
      <c r="B2" s="2" t="s">
        <v>60</v>
      </c>
      <c r="C2" s="37">
        <v>1.75</v>
      </c>
      <c r="D2" s="38">
        <v>26</v>
      </c>
      <c r="E2" s="1" t="s">
        <v>127</v>
      </c>
      <c r="F2" s="40" t="s">
        <v>124</v>
      </c>
      <c r="G2" s="30" t="s">
        <v>130</v>
      </c>
      <c r="H2" s="32">
        <f t="shared" ref="H2:H13" si="0">C2*D$33</f>
        <v>178.5</v>
      </c>
      <c r="I2" s="32">
        <f t="shared" ref="I2:I8" si="1">IF(G2="halfred",-(D$33/2),H2-D$33)</f>
        <v>76.5</v>
      </c>
      <c r="J2" s="30" t="s">
        <v>61</v>
      </c>
    </row>
    <row r="3" spans="1:10" x14ac:dyDescent="0.25">
      <c r="A3" s="4">
        <v>45052</v>
      </c>
      <c r="B3" s="2" t="s">
        <v>108</v>
      </c>
      <c r="C3" s="37">
        <v>1.86</v>
      </c>
      <c r="D3" s="38">
        <v>22</v>
      </c>
      <c r="E3" s="1" t="s">
        <v>128</v>
      </c>
      <c r="F3" s="40" t="s">
        <v>110</v>
      </c>
      <c r="G3" s="30" t="s">
        <v>130</v>
      </c>
      <c r="H3" s="32">
        <f t="shared" si="0"/>
        <v>189.72</v>
      </c>
      <c r="I3" s="32">
        <f t="shared" si="1"/>
        <v>87.72</v>
      </c>
      <c r="J3" s="30" t="s">
        <v>91</v>
      </c>
    </row>
    <row r="4" spans="1:10" x14ac:dyDescent="0.25">
      <c r="A4" s="4">
        <v>45053</v>
      </c>
      <c r="B4" s="2" t="s">
        <v>116</v>
      </c>
      <c r="C4" s="37">
        <v>1.68</v>
      </c>
      <c r="D4" s="38">
        <v>24</v>
      </c>
      <c r="E4" s="1" t="s">
        <v>128</v>
      </c>
      <c r="F4" s="40" t="s">
        <v>12</v>
      </c>
      <c r="G4" s="30" t="s">
        <v>130</v>
      </c>
      <c r="H4" s="32">
        <f t="shared" si="0"/>
        <v>171.35999999999999</v>
      </c>
      <c r="I4" s="32">
        <f t="shared" si="1"/>
        <v>69.359999999999985</v>
      </c>
      <c r="J4" s="30" t="s">
        <v>32</v>
      </c>
    </row>
    <row r="5" spans="1:10" x14ac:dyDescent="0.25">
      <c r="A5" s="4">
        <v>45053</v>
      </c>
      <c r="B5" s="2" t="s">
        <v>119</v>
      </c>
      <c r="C5" s="42">
        <v>1.7</v>
      </c>
      <c r="D5" s="38">
        <v>25</v>
      </c>
      <c r="E5" s="1" t="s">
        <v>128</v>
      </c>
      <c r="F5" s="40" t="s">
        <v>124</v>
      </c>
      <c r="G5" s="30" t="s">
        <v>130</v>
      </c>
      <c r="H5" s="32">
        <f t="shared" si="0"/>
        <v>173.4</v>
      </c>
      <c r="I5" s="32">
        <f t="shared" si="1"/>
        <v>71.400000000000006</v>
      </c>
      <c r="J5" s="30" t="s">
        <v>85</v>
      </c>
    </row>
    <row r="6" spans="1:10" x14ac:dyDescent="0.25">
      <c r="A6" s="4">
        <v>45053</v>
      </c>
      <c r="B6" s="2" t="s">
        <v>117</v>
      </c>
      <c r="C6" s="42">
        <v>1.73</v>
      </c>
      <c r="D6" s="38">
        <v>26</v>
      </c>
      <c r="E6" s="1" t="s">
        <v>127</v>
      </c>
      <c r="F6" s="40" t="s">
        <v>124</v>
      </c>
      <c r="G6" s="30" t="s">
        <v>130</v>
      </c>
      <c r="H6" s="32">
        <f t="shared" si="0"/>
        <v>176.46</v>
      </c>
      <c r="I6" s="32">
        <f t="shared" si="1"/>
        <v>74.460000000000008</v>
      </c>
      <c r="J6" s="30" t="s">
        <v>134</v>
      </c>
    </row>
    <row r="7" spans="1:10" x14ac:dyDescent="0.25">
      <c r="A7" s="4">
        <v>45054</v>
      </c>
      <c r="B7" s="2" t="s">
        <v>122</v>
      </c>
      <c r="C7" s="42">
        <v>1.78</v>
      </c>
      <c r="D7" s="38">
        <v>15</v>
      </c>
      <c r="E7" s="1" t="s">
        <v>128</v>
      </c>
      <c r="F7" s="39" t="s">
        <v>124</v>
      </c>
      <c r="G7" s="27" t="s">
        <v>138</v>
      </c>
      <c r="H7" s="32">
        <f t="shared" si="0"/>
        <v>181.56</v>
      </c>
      <c r="I7" s="32">
        <f t="shared" si="1"/>
        <v>-51</v>
      </c>
      <c r="J7" s="27" t="s">
        <v>32</v>
      </c>
    </row>
    <row r="8" spans="1:10" x14ac:dyDescent="0.25">
      <c r="A8" s="4">
        <v>45054</v>
      </c>
      <c r="B8" s="2" t="s">
        <v>132</v>
      </c>
      <c r="C8" s="42">
        <v>1.63</v>
      </c>
      <c r="D8" s="38">
        <v>21</v>
      </c>
      <c r="E8" s="1" t="s">
        <v>128</v>
      </c>
      <c r="F8" s="40" t="s">
        <v>124</v>
      </c>
      <c r="G8" s="30" t="s">
        <v>130</v>
      </c>
      <c r="H8" s="32">
        <f t="shared" si="0"/>
        <v>166.26</v>
      </c>
      <c r="I8" s="32">
        <f t="shared" si="1"/>
        <v>64.259999999999991</v>
      </c>
      <c r="J8" s="30" t="s">
        <v>139</v>
      </c>
    </row>
    <row r="9" spans="1:10" x14ac:dyDescent="0.25">
      <c r="A9" s="4">
        <v>45059</v>
      </c>
      <c r="B9" s="2" t="s">
        <v>140</v>
      </c>
      <c r="C9" s="42">
        <v>1.96</v>
      </c>
      <c r="D9" s="38">
        <v>20</v>
      </c>
      <c r="E9" s="1" t="s">
        <v>127</v>
      </c>
      <c r="F9" s="50" t="s">
        <v>110</v>
      </c>
      <c r="G9" s="49" t="s">
        <v>143</v>
      </c>
      <c r="H9" s="32">
        <f t="shared" si="0"/>
        <v>199.92</v>
      </c>
      <c r="I9" s="32">
        <v>0</v>
      </c>
      <c r="J9" s="49" t="s">
        <v>32</v>
      </c>
    </row>
    <row r="10" spans="1:10" x14ac:dyDescent="0.25">
      <c r="A10" s="4">
        <v>45065</v>
      </c>
      <c r="B10" s="2" t="s">
        <v>147</v>
      </c>
      <c r="C10" s="42">
        <v>1.72</v>
      </c>
      <c r="D10" s="38">
        <v>23</v>
      </c>
      <c r="E10" s="1" t="s">
        <v>128</v>
      </c>
      <c r="F10" s="40" t="s">
        <v>124</v>
      </c>
      <c r="G10" s="30" t="s">
        <v>130</v>
      </c>
      <c r="H10" s="32">
        <f t="shared" si="0"/>
        <v>175.44</v>
      </c>
      <c r="I10" s="32">
        <f>IF(G10="halfred",-(D$33/2),H10-D$33)</f>
        <v>73.44</v>
      </c>
      <c r="J10" s="30" t="s">
        <v>85</v>
      </c>
    </row>
    <row r="11" spans="1:10" x14ac:dyDescent="0.25">
      <c r="A11" s="4">
        <v>45065</v>
      </c>
      <c r="B11" s="2" t="s">
        <v>142</v>
      </c>
      <c r="C11" s="42">
        <v>1.67</v>
      </c>
      <c r="D11" s="38">
        <v>21</v>
      </c>
      <c r="E11" s="1" t="s">
        <v>128</v>
      </c>
      <c r="F11" s="40" t="s">
        <v>124</v>
      </c>
      <c r="G11" s="30" t="s">
        <v>130</v>
      </c>
      <c r="H11" s="32">
        <f t="shared" si="0"/>
        <v>170.34</v>
      </c>
      <c r="I11" s="32">
        <f>IF(G11="halfred",-(D$33/2),H11-D$33)</f>
        <v>68.34</v>
      </c>
      <c r="J11" s="30" t="s">
        <v>149</v>
      </c>
    </row>
    <row r="12" spans="1:10" x14ac:dyDescent="0.25">
      <c r="A12" s="4">
        <v>45066</v>
      </c>
      <c r="B12" s="2" t="s">
        <v>148</v>
      </c>
      <c r="C12" s="42">
        <v>1.98</v>
      </c>
      <c r="D12" s="38">
        <v>26</v>
      </c>
      <c r="E12" s="1" t="s">
        <v>128</v>
      </c>
      <c r="F12" s="40" t="s">
        <v>110</v>
      </c>
      <c r="G12" s="30" t="s">
        <v>130</v>
      </c>
      <c r="H12" s="32">
        <f t="shared" si="0"/>
        <v>201.96</v>
      </c>
      <c r="I12" s="32">
        <f>IF(G12="halfred",-(D$33/2),H12-D$33)</f>
        <v>99.960000000000008</v>
      </c>
      <c r="J12" s="30" t="s">
        <v>87</v>
      </c>
    </row>
    <row r="13" spans="1:10" x14ac:dyDescent="0.25">
      <c r="A13" s="4">
        <v>45074</v>
      </c>
      <c r="B13" s="2" t="s">
        <v>171</v>
      </c>
      <c r="C13" s="42">
        <v>1.98</v>
      </c>
      <c r="D13" s="38">
        <v>24</v>
      </c>
      <c r="E13" s="1" t="s">
        <v>128</v>
      </c>
      <c r="F13" s="50" t="s">
        <v>5</v>
      </c>
      <c r="G13" s="49" t="s">
        <v>130</v>
      </c>
      <c r="H13" s="32">
        <f t="shared" si="0"/>
        <v>201.96</v>
      </c>
      <c r="I13" s="32">
        <f>IF(G13="halfred",-(D$33/2),H13-D$33)</f>
        <v>99.960000000000008</v>
      </c>
      <c r="J13" s="49"/>
    </row>
    <row r="14" spans="1:10" x14ac:dyDescent="0.25">
      <c r="A14" s="4"/>
      <c r="B14" s="2"/>
      <c r="C14" s="42"/>
      <c r="D14" s="38"/>
      <c r="E14" s="1"/>
      <c r="F14" s="50"/>
      <c r="G14" s="49"/>
      <c r="H14" s="32"/>
      <c r="I14" s="32"/>
      <c r="J14" s="49"/>
    </row>
    <row r="15" spans="1:10" x14ac:dyDescent="0.25">
      <c r="A15" s="4"/>
      <c r="B15" s="2"/>
      <c r="C15" s="42"/>
      <c r="D15" s="38"/>
      <c r="E15" s="1"/>
      <c r="F15" s="50"/>
      <c r="G15" s="49"/>
      <c r="H15" s="32"/>
      <c r="I15" s="32"/>
      <c r="J15" s="49"/>
    </row>
    <row r="16" spans="1:10" x14ac:dyDescent="0.25">
      <c r="A16" s="4"/>
      <c r="B16" s="2"/>
      <c r="C16" s="42"/>
      <c r="D16" s="38"/>
      <c r="E16" s="1"/>
      <c r="F16" s="50"/>
      <c r="G16" s="49"/>
      <c r="H16" s="32"/>
      <c r="I16" s="32"/>
      <c r="J16" s="49"/>
    </row>
    <row r="17" spans="1:10" x14ac:dyDescent="0.25">
      <c r="A17" s="4"/>
      <c r="B17" s="3"/>
      <c r="C17" s="42"/>
      <c r="D17" s="38"/>
      <c r="E17" s="1"/>
      <c r="F17" s="43"/>
      <c r="H17" s="32"/>
      <c r="I17" s="32"/>
      <c r="J17" s="1"/>
    </row>
    <row r="18" spans="1:10" x14ac:dyDescent="0.25">
      <c r="A18" s="4"/>
      <c r="B18" s="41"/>
      <c r="C18" s="42"/>
      <c r="D18" s="38"/>
      <c r="E18" s="1"/>
      <c r="F18" s="39"/>
      <c r="G18" s="32"/>
      <c r="H18" s="32"/>
      <c r="I18" s="1"/>
    </row>
    <row r="19" spans="1:10" x14ac:dyDescent="0.25">
      <c r="A19" s="1"/>
      <c r="B19" s="1"/>
      <c r="C19" s="42"/>
      <c r="D19" s="1"/>
      <c r="E19" s="1"/>
      <c r="F19" s="1"/>
      <c r="G19" s="1"/>
      <c r="H19" s="1"/>
      <c r="I19" s="1"/>
    </row>
    <row r="20" spans="1:10" x14ac:dyDescent="0.25">
      <c r="A20" s="1"/>
      <c r="B20" s="1"/>
      <c r="C20" s="42"/>
      <c r="D20" s="1"/>
      <c r="E20" s="1"/>
      <c r="F20" s="1"/>
      <c r="G20" s="1"/>
      <c r="H20" s="1"/>
      <c r="I20" s="1"/>
    </row>
    <row r="21" spans="1:10" x14ac:dyDescent="0.25">
      <c r="A21" s="1"/>
      <c r="B21" s="1" t="s">
        <v>93</v>
      </c>
      <c r="C21" s="1"/>
      <c r="D21" s="1">
        <f>COUNT(D2:D13)</f>
        <v>12</v>
      </c>
      <c r="E21" s="1"/>
      <c r="F21" s="1"/>
      <c r="G21" s="1"/>
      <c r="H21" s="1"/>
      <c r="I21" s="1"/>
    </row>
    <row r="22" spans="1:10" x14ac:dyDescent="0.25">
      <c r="A22" s="1"/>
      <c r="B22" s="1" t="s">
        <v>129</v>
      </c>
      <c r="D22" s="1">
        <v>1</v>
      </c>
      <c r="E22" s="1" t="s">
        <v>94</v>
      </c>
      <c r="F22" s="1" t="s">
        <v>95</v>
      </c>
      <c r="G22" s="1"/>
      <c r="H22" s="1"/>
      <c r="I22" s="1"/>
    </row>
    <row r="23" spans="1:10" x14ac:dyDescent="0.25">
      <c r="A23" s="1"/>
      <c r="B23" s="1" t="s">
        <v>96</v>
      </c>
      <c r="C23" s="1"/>
      <c r="D23" s="27">
        <v>1</v>
      </c>
      <c r="E23" s="1">
        <v>1</v>
      </c>
      <c r="F23" s="28">
        <v>0</v>
      </c>
      <c r="G23" s="29">
        <f>F23 +D31</f>
        <v>2550</v>
      </c>
      <c r="H23" s="1">
        <f>F23/D$31*100</f>
        <v>0</v>
      </c>
      <c r="I23" s="1"/>
    </row>
    <row r="24" spans="1:10" x14ac:dyDescent="0.25">
      <c r="A24" s="1"/>
      <c r="B24" s="1" t="s">
        <v>97</v>
      </c>
      <c r="C24" s="1"/>
      <c r="D24" s="30">
        <f>D21-D23</f>
        <v>11</v>
      </c>
      <c r="E24" s="1">
        <v>2</v>
      </c>
      <c r="F24" s="28">
        <v>0</v>
      </c>
      <c r="G24" s="29">
        <f>F24 +G23</f>
        <v>2550</v>
      </c>
      <c r="H24" s="1">
        <f t="shared" ref="H24:H53" si="2">F24/D$31*100</f>
        <v>0</v>
      </c>
      <c r="I24" s="1"/>
    </row>
    <row r="25" spans="1:10" x14ac:dyDescent="0.25">
      <c r="A25" s="1"/>
      <c r="B25" s="1" t="s">
        <v>98</v>
      </c>
      <c r="C25" s="1"/>
      <c r="D25" s="1">
        <f>D24/D21*100</f>
        <v>91.666666666666657</v>
      </c>
      <c r="E25" s="1">
        <v>3</v>
      </c>
      <c r="F25" s="28">
        <v>0</v>
      </c>
      <c r="G25" s="29">
        <f t="shared" ref="G25:G53" si="3">F25 +G24</f>
        <v>2550</v>
      </c>
      <c r="H25" s="1">
        <f t="shared" si="2"/>
        <v>0</v>
      </c>
      <c r="I25" s="1"/>
    </row>
    <row r="26" spans="1:10" x14ac:dyDescent="0.25">
      <c r="A26" s="1"/>
      <c r="B26" s="1" t="s">
        <v>99</v>
      </c>
      <c r="C26" s="1"/>
      <c r="D26" s="1">
        <f>1/D27*100</f>
        <v>55.970149253731336</v>
      </c>
      <c r="E26" s="1">
        <v>4</v>
      </c>
      <c r="F26" s="28">
        <v>0</v>
      </c>
      <c r="G26" s="29">
        <f t="shared" si="3"/>
        <v>2550</v>
      </c>
      <c r="H26" s="1">
        <f t="shared" si="2"/>
        <v>0</v>
      </c>
      <c r="I26" s="1"/>
    </row>
    <row r="27" spans="1:10" x14ac:dyDescent="0.25">
      <c r="A27" s="1"/>
      <c r="B27" s="1" t="s">
        <v>100</v>
      </c>
      <c r="C27" s="1"/>
      <c r="D27" s="1">
        <f>SUM(C2:C17)/D21</f>
        <v>1.7866666666666668</v>
      </c>
      <c r="E27" s="1">
        <v>5</v>
      </c>
      <c r="F27" s="28">
        <v>0</v>
      </c>
      <c r="G27" s="29">
        <f t="shared" si="3"/>
        <v>2550</v>
      </c>
      <c r="H27" s="1">
        <f t="shared" si="2"/>
        <v>0</v>
      </c>
      <c r="I27" s="1"/>
    </row>
    <row r="28" spans="1:10" x14ac:dyDescent="0.25">
      <c r="A28" s="1"/>
      <c r="B28" s="1" t="s">
        <v>101</v>
      </c>
      <c r="C28" s="1"/>
      <c r="D28" s="30">
        <f>D25-D26</f>
        <v>35.696517412935322</v>
      </c>
      <c r="E28" s="1">
        <v>6</v>
      </c>
      <c r="F28" s="28">
        <f>I3</f>
        <v>87.72</v>
      </c>
      <c r="G28" s="29">
        <f t="shared" si="3"/>
        <v>2637.72</v>
      </c>
      <c r="H28" s="1">
        <f t="shared" si="2"/>
        <v>3.44</v>
      </c>
      <c r="I28" s="1"/>
    </row>
    <row r="29" spans="1:10" x14ac:dyDescent="0.25">
      <c r="A29" s="1"/>
      <c r="B29" s="1" t="s">
        <v>102</v>
      </c>
      <c r="C29" s="1"/>
      <c r="D29" s="30">
        <f>D35/1</f>
        <v>25.800000000000008</v>
      </c>
      <c r="E29" s="1">
        <v>7</v>
      </c>
      <c r="F29" s="28">
        <f>SUM(I4:I6)</f>
        <v>215.22</v>
      </c>
      <c r="G29" s="29">
        <f t="shared" si="3"/>
        <v>2852.9399999999996</v>
      </c>
      <c r="H29" s="1">
        <f t="shared" si="2"/>
        <v>8.44</v>
      </c>
      <c r="I29" s="1"/>
    </row>
    <row r="30" spans="1:10" x14ac:dyDescent="0.25">
      <c r="A30" s="1"/>
      <c r="B30" s="1"/>
      <c r="C30" s="1"/>
      <c r="D30" s="30"/>
      <c r="E30" s="1">
        <v>8</v>
      </c>
      <c r="F30" s="48">
        <v>0</v>
      </c>
      <c r="G30" s="29">
        <f t="shared" si="3"/>
        <v>2852.9399999999996</v>
      </c>
      <c r="H30" s="1">
        <f t="shared" si="2"/>
        <v>0</v>
      </c>
      <c r="I30" s="1"/>
    </row>
    <row r="31" spans="1:10" ht="18.75" x14ac:dyDescent="0.3">
      <c r="A31" s="1"/>
      <c r="B31" s="1" t="s">
        <v>103</v>
      </c>
      <c r="C31" s="1"/>
      <c r="D31" s="31">
        <v>2550</v>
      </c>
      <c r="E31" s="1">
        <v>9</v>
      </c>
      <c r="F31" s="28">
        <v>0</v>
      </c>
      <c r="G31" s="29">
        <f t="shared" si="3"/>
        <v>2852.9399999999996</v>
      </c>
      <c r="H31" s="1">
        <f t="shared" si="2"/>
        <v>0</v>
      </c>
      <c r="I31" s="1"/>
    </row>
    <row r="32" spans="1:10" x14ac:dyDescent="0.25">
      <c r="A32" s="1"/>
      <c r="B32" s="1" t="s">
        <v>104</v>
      </c>
      <c r="C32" s="1"/>
      <c r="D32" s="32">
        <f>D31/100</f>
        <v>25.5</v>
      </c>
      <c r="E32" s="1">
        <v>10</v>
      </c>
      <c r="F32" s="28">
        <v>0</v>
      </c>
      <c r="G32" s="29">
        <f t="shared" si="3"/>
        <v>2852.9399999999996</v>
      </c>
      <c r="H32" s="1">
        <f t="shared" si="2"/>
        <v>0</v>
      </c>
      <c r="I32" s="1"/>
    </row>
    <row r="33" spans="1:9" x14ac:dyDescent="0.25">
      <c r="A33" s="1"/>
      <c r="B33" s="1" t="s">
        <v>173</v>
      </c>
      <c r="C33" s="1"/>
      <c r="D33" s="32">
        <f>D32*4</f>
        <v>102</v>
      </c>
      <c r="E33" s="1">
        <v>11</v>
      </c>
      <c r="F33" s="28">
        <v>0</v>
      </c>
      <c r="G33" s="29">
        <f t="shared" si="3"/>
        <v>2852.9399999999996</v>
      </c>
      <c r="H33" s="1">
        <f t="shared" si="2"/>
        <v>0</v>
      </c>
      <c r="I33" s="1"/>
    </row>
    <row r="34" spans="1:9" x14ac:dyDescent="0.25">
      <c r="A34" s="1"/>
      <c r="B34" s="1" t="s">
        <v>105</v>
      </c>
      <c r="C34" s="1"/>
      <c r="D34" s="32">
        <f>SUM(I3:I17)</f>
        <v>657.90000000000009</v>
      </c>
      <c r="E34" s="1">
        <v>12</v>
      </c>
      <c r="F34" s="28">
        <v>0</v>
      </c>
      <c r="G34" s="29">
        <f t="shared" si="3"/>
        <v>2852.9399999999996</v>
      </c>
      <c r="H34" s="1">
        <f t="shared" si="2"/>
        <v>0</v>
      </c>
      <c r="I34" s="1"/>
    </row>
    <row r="35" spans="1:9" x14ac:dyDescent="0.25">
      <c r="A35" s="1"/>
      <c r="B35" s="33" t="s">
        <v>106</v>
      </c>
      <c r="C35" s="1"/>
      <c r="D35" s="1">
        <f>D34/D31*100</f>
        <v>25.800000000000008</v>
      </c>
      <c r="E35" s="1">
        <v>13</v>
      </c>
      <c r="F35" s="28">
        <f>I9</f>
        <v>0</v>
      </c>
      <c r="G35" s="29">
        <f t="shared" si="3"/>
        <v>2852.9399999999996</v>
      </c>
      <c r="H35" s="1">
        <f t="shared" si="2"/>
        <v>0</v>
      </c>
      <c r="I35" s="1"/>
    </row>
    <row r="36" spans="1:9" x14ac:dyDescent="0.25">
      <c r="A36" s="1"/>
      <c r="E36" s="1">
        <v>14</v>
      </c>
      <c r="F36" s="28">
        <v>0</v>
      </c>
      <c r="G36" s="29">
        <f t="shared" si="3"/>
        <v>2852.9399999999996</v>
      </c>
      <c r="H36" s="1">
        <f t="shared" si="2"/>
        <v>0</v>
      </c>
      <c r="I36" s="1"/>
    </row>
    <row r="37" spans="1:9" x14ac:dyDescent="0.25">
      <c r="A37" s="1"/>
      <c r="B37" s="1"/>
      <c r="C37" s="1"/>
      <c r="D37" s="32"/>
      <c r="E37" s="1">
        <v>15</v>
      </c>
      <c r="F37" s="28">
        <v>0</v>
      </c>
      <c r="G37" s="29">
        <f t="shared" si="3"/>
        <v>2852.9399999999996</v>
      </c>
      <c r="H37" s="1">
        <f t="shared" si="2"/>
        <v>0</v>
      </c>
      <c r="I37" s="1"/>
    </row>
    <row r="38" spans="1:9" x14ac:dyDescent="0.25">
      <c r="A38" s="1"/>
      <c r="B38" s="1"/>
      <c r="C38" s="1"/>
      <c r="D38" s="32"/>
      <c r="E38" s="1">
        <v>16</v>
      </c>
      <c r="F38" s="28">
        <v>0</v>
      </c>
      <c r="G38" s="29">
        <f t="shared" si="3"/>
        <v>2852.9399999999996</v>
      </c>
      <c r="H38" s="1">
        <f t="shared" si="2"/>
        <v>0</v>
      </c>
      <c r="I38" s="1"/>
    </row>
    <row r="39" spans="1:9" x14ac:dyDescent="0.25">
      <c r="A39" s="1"/>
      <c r="B39" s="34"/>
      <c r="C39" s="1"/>
      <c r="D39" s="1"/>
      <c r="E39" s="1">
        <v>17</v>
      </c>
      <c r="F39" s="28">
        <v>0</v>
      </c>
      <c r="G39" s="29">
        <f t="shared" si="3"/>
        <v>2852.9399999999996</v>
      </c>
      <c r="H39" s="1">
        <f t="shared" si="2"/>
        <v>0</v>
      </c>
      <c r="I39" s="1"/>
    </row>
    <row r="40" spans="1:9" x14ac:dyDescent="0.25">
      <c r="A40" s="1"/>
      <c r="B40" s="34"/>
      <c r="C40" s="1"/>
      <c r="D40" s="1"/>
      <c r="E40" s="1">
        <v>18</v>
      </c>
      <c r="F40" s="28">
        <v>0</v>
      </c>
      <c r="G40" s="29">
        <f t="shared" si="3"/>
        <v>2852.9399999999996</v>
      </c>
      <c r="H40" s="1">
        <f t="shared" si="2"/>
        <v>0</v>
      </c>
      <c r="I40" s="1"/>
    </row>
    <row r="41" spans="1:9" x14ac:dyDescent="0.25">
      <c r="A41" s="1"/>
      <c r="B41" s="34"/>
      <c r="C41" s="1"/>
      <c r="D41" s="1"/>
      <c r="E41" s="1">
        <v>19</v>
      </c>
      <c r="F41" s="28">
        <f>SUM(I10:I11)</f>
        <v>141.78</v>
      </c>
      <c r="G41" s="29">
        <f t="shared" si="3"/>
        <v>2994.72</v>
      </c>
      <c r="H41" s="1">
        <f t="shared" si="2"/>
        <v>5.5600000000000005</v>
      </c>
      <c r="I41" s="1"/>
    </row>
    <row r="42" spans="1:9" x14ac:dyDescent="0.25">
      <c r="A42" s="1"/>
      <c r="B42" s="1"/>
      <c r="C42" s="1"/>
      <c r="D42" s="1"/>
      <c r="E42" s="1">
        <v>20</v>
      </c>
      <c r="F42" s="28">
        <f>I12</f>
        <v>99.960000000000008</v>
      </c>
      <c r="G42" s="29">
        <f t="shared" si="3"/>
        <v>3094.68</v>
      </c>
      <c r="H42" s="1">
        <f t="shared" si="2"/>
        <v>3.9200000000000004</v>
      </c>
      <c r="I42" s="1"/>
    </row>
    <row r="43" spans="1:9" x14ac:dyDescent="0.25">
      <c r="A43" s="1"/>
      <c r="B43" s="1"/>
      <c r="C43" s="1"/>
      <c r="D43" s="1"/>
      <c r="E43" s="1">
        <v>21</v>
      </c>
      <c r="F43" s="28">
        <v>0</v>
      </c>
      <c r="G43" s="29">
        <f t="shared" si="3"/>
        <v>3094.68</v>
      </c>
      <c r="H43" s="1">
        <f t="shared" si="2"/>
        <v>0</v>
      </c>
      <c r="I43" s="1"/>
    </row>
    <row r="44" spans="1:9" x14ac:dyDescent="0.25">
      <c r="A44" s="1"/>
      <c r="B44" s="1"/>
      <c r="C44" s="1"/>
      <c r="D44" s="1"/>
      <c r="E44" s="1">
        <v>22</v>
      </c>
      <c r="F44" s="28">
        <v>0</v>
      </c>
      <c r="G44" s="29">
        <f t="shared" si="3"/>
        <v>3094.68</v>
      </c>
      <c r="H44" s="1">
        <f t="shared" si="2"/>
        <v>0</v>
      </c>
      <c r="I44" s="1"/>
    </row>
    <row r="45" spans="1:9" x14ac:dyDescent="0.25">
      <c r="A45" s="1"/>
      <c r="B45" s="1"/>
      <c r="C45" s="1"/>
      <c r="D45" s="1"/>
      <c r="E45" s="1">
        <v>23</v>
      </c>
      <c r="F45" s="28">
        <v>0</v>
      </c>
      <c r="G45" s="29">
        <f t="shared" si="3"/>
        <v>3094.68</v>
      </c>
      <c r="H45" s="1">
        <f t="shared" si="2"/>
        <v>0</v>
      </c>
      <c r="I45" s="1"/>
    </row>
    <row r="46" spans="1:9" x14ac:dyDescent="0.25">
      <c r="A46" s="1"/>
      <c r="B46" s="1"/>
      <c r="C46" s="1"/>
      <c r="D46" s="1"/>
      <c r="E46" s="1">
        <v>24</v>
      </c>
      <c r="F46" s="28">
        <v>0</v>
      </c>
      <c r="G46" s="29">
        <f t="shared" si="3"/>
        <v>3094.68</v>
      </c>
      <c r="H46" s="1">
        <f t="shared" si="2"/>
        <v>0</v>
      </c>
      <c r="I46" s="1"/>
    </row>
    <row r="47" spans="1:9" x14ac:dyDescent="0.25">
      <c r="A47" s="1"/>
      <c r="B47" s="1"/>
      <c r="C47" s="1"/>
      <c r="D47" s="1"/>
      <c r="E47" s="1">
        <v>25</v>
      </c>
      <c r="F47" s="28">
        <v>0</v>
      </c>
      <c r="G47" s="29">
        <f t="shared" si="3"/>
        <v>3094.68</v>
      </c>
      <c r="H47" s="1">
        <f t="shared" si="2"/>
        <v>0</v>
      </c>
      <c r="I47" s="1"/>
    </row>
    <row r="48" spans="1:9" x14ac:dyDescent="0.25">
      <c r="A48" s="1"/>
      <c r="B48" s="1"/>
      <c r="C48" s="1"/>
      <c r="D48" s="1"/>
      <c r="E48" s="1">
        <v>26</v>
      </c>
      <c r="F48" s="28">
        <v>0</v>
      </c>
      <c r="G48" s="29">
        <f t="shared" si="3"/>
        <v>3094.68</v>
      </c>
      <c r="H48" s="1">
        <f t="shared" si="2"/>
        <v>0</v>
      </c>
      <c r="I48" s="1"/>
    </row>
    <row r="49" spans="1:9" x14ac:dyDescent="0.25">
      <c r="A49" s="1"/>
      <c r="B49" s="1"/>
      <c r="C49" s="1"/>
      <c r="D49" s="1"/>
      <c r="E49" s="1">
        <v>27</v>
      </c>
      <c r="F49" s="28">
        <v>0</v>
      </c>
      <c r="G49" s="29">
        <f t="shared" si="3"/>
        <v>3094.68</v>
      </c>
      <c r="H49" s="1">
        <f t="shared" si="2"/>
        <v>0</v>
      </c>
      <c r="I49" s="1"/>
    </row>
    <row r="50" spans="1:9" x14ac:dyDescent="0.25">
      <c r="A50" s="1"/>
      <c r="B50" s="1"/>
      <c r="C50" s="1"/>
      <c r="D50" s="1"/>
      <c r="E50" s="1">
        <v>28</v>
      </c>
      <c r="F50" s="28">
        <v>0</v>
      </c>
      <c r="G50" s="29">
        <f t="shared" si="3"/>
        <v>3094.68</v>
      </c>
      <c r="H50" s="1">
        <f t="shared" si="2"/>
        <v>0</v>
      </c>
      <c r="I50" s="1"/>
    </row>
    <row r="51" spans="1:9" x14ac:dyDescent="0.25">
      <c r="A51" s="1"/>
      <c r="B51" s="1"/>
      <c r="C51" s="1"/>
      <c r="D51" s="1"/>
      <c r="E51" s="1">
        <v>29</v>
      </c>
      <c r="F51" s="28">
        <v>0</v>
      </c>
      <c r="G51" s="29">
        <f t="shared" si="3"/>
        <v>3094.68</v>
      </c>
      <c r="H51" s="1">
        <f t="shared" si="2"/>
        <v>0</v>
      </c>
      <c r="I51" s="1"/>
    </row>
    <row r="52" spans="1:9" x14ac:dyDescent="0.25">
      <c r="A52" s="1"/>
      <c r="B52" s="1"/>
      <c r="C52" s="1"/>
      <c r="D52" s="1"/>
      <c r="E52" s="1">
        <v>30</v>
      </c>
      <c r="F52" s="28">
        <v>0</v>
      </c>
      <c r="G52" s="29">
        <f t="shared" si="3"/>
        <v>3094.68</v>
      </c>
      <c r="H52" s="1">
        <f t="shared" si="2"/>
        <v>0</v>
      </c>
      <c r="I52" s="1"/>
    </row>
    <row r="53" spans="1:9" x14ac:dyDescent="0.25">
      <c r="A53" s="1"/>
      <c r="B53" s="1"/>
      <c r="C53" s="1"/>
      <c r="D53" s="1"/>
      <c r="E53" s="1">
        <v>31</v>
      </c>
      <c r="F53" s="28">
        <v>0</v>
      </c>
      <c r="G53" s="29">
        <f t="shared" si="3"/>
        <v>3094.68</v>
      </c>
      <c r="H53" s="1">
        <f t="shared" si="2"/>
        <v>0</v>
      </c>
      <c r="I53" s="1"/>
    </row>
  </sheetData>
  <conditionalFormatting sqref="F23:F53">
    <cfRule type="cellIs" dxfId="4" priority="3" operator="greaterThan">
      <formula>0</formula>
    </cfRule>
    <cfRule type="cellIs" dxfId="3" priority="4" operator="lessThan">
      <formula>-240.63</formula>
    </cfRule>
    <cfRule type="cellIs" dxfId="2" priority="5" operator="greaterThan">
      <formula>0</formula>
    </cfRule>
  </conditionalFormatting>
  <conditionalFormatting sqref="H18 I2:I17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janeiro</vt:lpstr>
      <vt:lpstr>fevereiro</vt:lpstr>
      <vt:lpstr>marco</vt:lpstr>
      <vt:lpstr>abril</vt:lpstr>
      <vt:lpstr>maio</vt:lpstr>
      <vt:lpstr>maioGENESIS</vt:lpstr>
      <vt:lpstr>maioInvest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2023-05-27T02:19:13Z</dcterms:modified>
</cp:coreProperties>
</file>