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9"/>
  </bookViews>
  <sheets>
    <sheet name="fevereiro" sheetId="4" r:id="rId1"/>
    <sheet name="fevereiroInvest" sheetId="6" r:id="rId2"/>
    <sheet name="marco" sheetId="5" r:id="rId3"/>
    <sheet name="marcoInvest" sheetId="9" r:id="rId4"/>
    <sheet name="abril" sheetId="11" r:id="rId5"/>
    <sheet name="abrilInvest" sheetId="12" r:id="rId6"/>
    <sheet name="maio" sheetId="10" r:id="rId7"/>
    <sheet name="maioInvest" sheetId="14" r:id="rId8"/>
    <sheet name="junho" sheetId="13" r:id="rId9"/>
    <sheet name="julho" sheetId="15" r:id="rId10"/>
    <sheet name="agosto" sheetId="16" r:id="rId11"/>
  </sheets>
  <calcPr calcId="152511"/>
</workbook>
</file>

<file path=xl/calcChain.xml><?xml version="1.0" encoding="utf-8"?>
<calcChain xmlns="http://schemas.openxmlformats.org/spreadsheetml/2006/main">
  <c r="D33" i="14" l="1"/>
  <c r="D35" i="14" s="1"/>
  <c r="D36" i="14" s="1"/>
  <c r="D43" i="14"/>
  <c r="D44" i="14" s="1"/>
  <c r="D67" i="12"/>
  <c r="D72" i="12" s="1"/>
  <c r="G14" i="14" l="1"/>
  <c r="G16" i="14"/>
  <c r="G18" i="14"/>
  <c r="G25" i="14"/>
  <c r="G2" i="14"/>
  <c r="F4" i="14"/>
  <c r="G4" i="14" s="1"/>
  <c r="F6" i="14"/>
  <c r="G6" i="14" s="1"/>
  <c r="F10" i="14"/>
  <c r="G10" i="14" s="1"/>
  <c r="F12" i="14"/>
  <c r="G12" i="14" s="1"/>
  <c r="F17" i="14"/>
  <c r="G17" i="14" s="1"/>
  <c r="F21" i="14"/>
  <c r="G21" i="14" s="1"/>
  <c r="F22" i="14"/>
  <c r="G22" i="14" s="1"/>
  <c r="F24" i="14"/>
  <c r="G24" i="14" s="1"/>
  <c r="F27" i="14"/>
  <c r="G27" i="14" s="1"/>
  <c r="G9" i="14"/>
  <c r="G15" i="14"/>
  <c r="G19" i="14"/>
  <c r="F3" i="14"/>
  <c r="F5" i="14"/>
  <c r="G5" i="14" s="1"/>
  <c r="F7" i="14"/>
  <c r="F8" i="14"/>
  <c r="G8" i="14" s="1"/>
  <c r="F11" i="14"/>
  <c r="G11" i="14" s="1"/>
  <c r="F13" i="14"/>
  <c r="G13" i="14" s="1"/>
  <c r="F20" i="14"/>
  <c r="G20" i="14" s="1"/>
  <c r="F23" i="14"/>
  <c r="G23" i="14" s="1"/>
  <c r="F26" i="14"/>
  <c r="G26" i="14" s="1"/>
  <c r="D38" i="14"/>
  <c r="D37" i="14" s="1"/>
  <c r="D39" i="14" s="1"/>
  <c r="D40" i="14" s="1"/>
  <c r="H54" i="9"/>
  <c r="H40" i="9"/>
  <c r="H42" i="9"/>
  <c r="H45" i="9"/>
  <c r="H47" i="9"/>
  <c r="H48" i="9"/>
  <c r="H55" i="9"/>
  <c r="H56" i="9"/>
  <c r="H59" i="9"/>
  <c r="H60" i="9"/>
  <c r="H61" i="9"/>
  <c r="H62" i="9"/>
  <c r="H63" i="9"/>
  <c r="H65" i="9"/>
  <c r="H66" i="9"/>
  <c r="H67" i="9"/>
  <c r="H68" i="9"/>
  <c r="H69" i="9"/>
  <c r="H24" i="6"/>
  <c r="H25" i="6"/>
  <c r="H27" i="6"/>
  <c r="H29" i="6"/>
  <c r="H36" i="6"/>
  <c r="H37" i="6"/>
  <c r="H38" i="6"/>
  <c r="H39" i="6"/>
  <c r="H40" i="6"/>
  <c r="H43" i="6"/>
  <c r="H46" i="6"/>
  <c r="H47" i="6"/>
  <c r="H50" i="6"/>
  <c r="H51" i="6"/>
  <c r="H52" i="6"/>
  <c r="H53" i="6"/>
  <c r="H23" i="6"/>
  <c r="D45" i="14" l="1"/>
  <c r="D46" i="14" s="1"/>
  <c r="G23" i="6"/>
  <c r="G24" i="6" s="1"/>
  <c r="G25" i="6" s="1"/>
  <c r="H33" i="6"/>
  <c r="F32" i="6"/>
  <c r="H32" i="6" s="1"/>
  <c r="F26" i="6"/>
  <c r="H26" i="6" s="1"/>
  <c r="G26" i="6" l="1"/>
  <c r="G27" i="6" s="1"/>
  <c r="D71" i="12" l="1"/>
  <c r="D77" i="12"/>
  <c r="D78" i="12" s="1"/>
  <c r="G7" i="12" l="1"/>
  <c r="G18" i="12"/>
  <c r="G20" i="12"/>
  <c r="G22" i="12"/>
  <c r="F2" i="12"/>
  <c r="G2" i="12" s="1"/>
  <c r="F4" i="12"/>
  <c r="G4" i="12" s="1"/>
  <c r="F8" i="12"/>
  <c r="F10" i="12"/>
  <c r="G10" i="12" s="1"/>
  <c r="F12" i="12"/>
  <c r="G12" i="12" s="1"/>
  <c r="F19" i="12"/>
  <c r="G19" i="12" s="1"/>
  <c r="F24" i="12"/>
  <c r="G24" i="12" s="1"/>
  <c r="F27" i="12"/>
  <c r="G27" i="12" s="1"/>
  <c r="F29" i="12"/>
  <c r="G29" i="12" s="1"/>
  <c r="G6" i="12"/>
  <c r="G15" i="12"/>
  <c r="G17" i="12"/>
  <c r="G21" i="12"/>
  <c r="G31" i="12"/>
  <c r="F3" i="12"/>
  <c r="G3" i="12" s="1"/>
  <c r="F5" i="12"/>
  <c r="G5" i="12" s="1"/>
  <c r="F9" i="12"/>
  <c r="G9" i="12" s="1"/>
  <c r="F11" i="12"/>
  <c r="G11" i="12" s="1"/>
  <c r="F13" i="12"/>
  <c r="G13" i="12" s="1"/>
  <c r="F14" i="12"/>
  <c r="G14" i="12" s="1"/>
  <c r="F16" i="12"/>
  <c r="G16" i="12" s="1"/>
  <c r="F23" i="12"/>
  <c r="G23" i="12" s="1"/>
  <c r="F25" i="12"/>
  <c r="G25" i="12" s="1"/>
  <c r="F26" i="12"/>
  <c r="G26" i="12" s="1"/>
  <c r="F28" i="12"/>
  <c r="G28" i="12" s="1"/>
  <c r="F30" i="12"/>
  <c r="G30" i="12" s="1"/>
  <c r="F56" i="12"/>
  <c r="G56" i="12" s="1"/>
  <c r="F38" i="12"/>
  <c r="G38" i="12" s="1"/>
  <c r="F34" i="12"/>
  <c r="G34" i="12" s="1"/>
  <c r="F53" i="12"/>
  <c r="G53" i="12" s="1"/>
  <c r="F54" i="12"/>
  <c r="G54" i="12" s="1"/>
  <c r="F55" i="12"/>
  <c r="G55" i="12" s="1"/>
  <c r="F65" i="12"/>
  <c r="G65" i="12" s="1"/>
  <c r="F57" i="12"/>
  <c r="G57" i="12" s="1"/>
  <c r="F58" i="12"/>
  <c r="G58" i="12" s="1"/>
  <c r="F59" i="12"/>
  <c r="G59" i="12" s="1"/>
  <c r="F60" i="12"/>
  <c r="G60" i="12" s="1"/>
  <c r="F61" i="12"/>
  <c r="G61" i="12" s="1"/>
  <c r="F62" i="12"/>
  <c r="G62" i="12" s="1"/>
  <c r="F63" i="12"/>
  <c r="G63" i="12" s="1"/>
  <c r="G64" i="12"/>
  <c r="G33" i="12"/>
  <c r="F35" i="12"/>
  <c r="G35" i="12" s="1"/>
  <c r="F39" i="12"/>
  <c r="G39" i="12" s="1"/>
  <c r="F40" i="12"/>
  <c r="G40" i="12" s="1"/>
  <c r="G41" i="12"/>
  <c r="F43" i="12"/>
  <c r="G43" i="12" s="1"/>
  <c r="F44" i="12"/>
  <c r="G44" i="12" s="1"/>
  <c r="G48" i="12"/>
  <c r="G49" i="12"/>
  <c r="F50" i="12"/>
  <c r="G50" i="12" s="1"/>
  <c r="F52" i="12"/>
  <c r="G52" i="12" s="1"/>
  <c r="F32" i="12"/>
  <c r="G32" i="12" s="1"/>
  <c r="G37" i="12"/>
  <c r="D69" i="12"/>
  <c r="D70" i="12" s="1"/>
  <c r="D73" i="12" s="1"/>
  <c r="D74" i="12" s="1"/>
  <c r="F51" i="12"/>
  <c r="G51" i="12" s="1"/>
  <c r="G46" i="12"/>
  <c r="F45" i="12"/>
  <c r="G45" i="12" s="1"/>
  <c r="G42" i="12"/>
  <c r="F36" i="12"/>
  <c r="G36" i="12" s="1"/>
  <c r="D48" i="9"/>
  <c r="D38" i="9"/>
  <c r="D40" i="9" s="1"/>
  <c r="D41" i="9" s="1"/>
  <c r="D79" i="12" l="1"/>
  <c r="D49" i="9"/>
  <c r="F22" i="9" s="1"/>
  <c r="G22" i="9" s="1"/>
  <c r="D80" i="12"/>
  <c r="F12" i="9"/>
  <c r="G12" i="9" s="1"/>
  <c r="H49" i="9"/>
  <c r="G13" i="9"/>
  <c r="D43" i="9"/>
  <c r="D42" i="9" s="1"/>
  <c r="D44" i="9" s="1"/>
  <c r="D45" i="9" s="1"/>
  <c r="D22" i="6"/>
  <c r="F17" i="9" l="1"/>
  <c r="G17" i="9" s="1"/>
  <c r="G7" i="9"/>
  <c r="F32" i="9"/>
  <c r="G32" i="9" s="1"/>
  <c r="G26" i="9"/>
  <c r="G14" i="9"/>
  <c r="F33" i="9"/>
  <c r="G33" i="9" s="1"/>
  <c r="F64" i="9" s="1"/>
  <c r="H64" i="9" s="1"/>
  <c r="F6" i="9"/>
  <c r="G6" i="9" s="1"/>
  <c r="G4" i="9"/>
  <c r="F21" i="9"/>
  <c r="G21" i="9" s="1"/>
  <c r="G31" i="9"/>
  <c r="F28" i="9"/>
  <c r="G28" i="9" s="1"/>
  <c r="F29" i="9"/>
  <c r="G29" i="9" s="1"/>
  <c r="G25" i="9"/>
  <c r="F50" i="9"/>
  <c r="H50" i="9" s="1"/>
  <c r="G19" i="9"/>
  <c r="G9" i="9"/>
  <c r="F5" i="9"/>
  <c r="G5" i="9" s="1"/>
  <c r="F15" i="9"/>
  <c r="G15" i="9" s="1"/>
  <c r="F18" i="9"/>
  <c r="G18" i="9" s="1"/>
  <c r="F23" i="9"/>
  <c r="G23" i="9" s="1"/>
  <c r="F27" i="9"/>
  <c r="G27" i="9" s="1"/>
  <c r="G30" i="9"/>
  <c r="G8" i="9"/>
  <c r="G24" i="9"/>
  <c r="F3" i="9"/>
  <c r="G3" i="9" s="1"/>
  <c r="F11" i="9"/>
  <c r="G11" i="9" s="1"/>
  <c r="H52" i="9"/>
  <c r="F16" i="9"/>
  <c r="G16" i="9" s="1"/>
  <c r="F20" i="9"/>
  <c r="G20" i="9" s="1"/>
  <c r="F2" i="9"/>
  <c r="G2" i="9" s="1"/>
  <c r="D32" i="6"/>
  <c r="D33" i="6" s="1"/>
  <c r="F41" i="9" l="1"/>
  <c r="H41" i="9" s="1"/>
  <c r="F39" i="9"/>
  <c r="G39" i="9" s="1"/>
  <c r="G40" i="9" s="1"/>
  <c r="G41" i="9" s="1"/>
  <c r="G42" i="9" s="1"/>
  <c r="G43" i="9" s="1"/>
  <c r="F57" i="9"/>
  <c r="H57" i="9" s="1"/>
  <c r="F46" i="9"/>
  <c r="H46" i="9" s="1"/>
  <c r="F43" i="9"/>
  <c r="H43" i="9" s="1"/>
  <c r="F51" i="9"/>
  <c r="H51" i="9" s="1"/>
  <c r="D50" i="9"/>
  <c r="D51" i="9" s="1"/>
  <c r="F58" i="9"/>
  <c r="H58" i="9" s="1"/>
  <c r="F53" i="9"/>
  <c r="H53" i="9" s="1"/>
  <c r="F44" i="9"/>
  <c r="H44" i="9" s="1"/>
  <c r="F8" i="6"/>
  <c r="G8" i="6" s="1"/>
  <c r="F18" i="6"/>
  <c r="G18" i="6" s="1"/>
  <c r="G20" i="6"/>
  <c r="F19" i="6"/>
  <c r="G19" i="6" s="1"/>
  <c r="G10" i="6"/>
  <c r="F5" i="6"/>
  <c r="G5" i="6" s="1"/>
  <c r="F7" i="6"/>
  <c r="G7" i="6" s="1"/>
  <c r="F14" i="6"/>
  <c r="G14" i="6" s="1"/>
  <c r="F45" i="6" s="1"/>
  <c r="H45" i="6" s="1"/>
  <c r="G4" i="6"/>
  <c r="F3" i="6"/>
  <c r="G3" i="6" s="1"/>
  <c r="F9" i="6"/>
  <c r="G9" i="6" s="1"/>
  <c r="F16" i="6"/>
  <c r="G16" i="6" s="1"/>
  <c r="F2" i="6"/>
  <c r="G2" i="6" s="1"/>
  <c r="D27" i="6"/>
  <c r="D26" i="6" s="1"/>
  <c r="F15" i="6"/>
  <c r="G15" i="6" s="1"/>
  <c r="F13" i="6"/>
  <c r="G13" i="6" s="1"/>
  <c r="F12" i="6"/>
  <c r="G12" i="6" s="1"/>
  <c r="F11" i="6"/>
  <c r="G11" i="6" s="1"/>
  <c r="F6" i="6"/>
  <c r="G6" i="6" s="1"/>
  <c r="F31" i="6" s="1"/>
  <c r="H31" i="6" s="1"/>
  <c r="H35" i="6"/>
  <c r="D24" i="6"/>
  <c r="D25" i="6" s="1"/>
  <c r="H39" i="9" l="1"/>
  <c r="G44" i="9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F34" i="6"/>
  <c r="H34" i="6" s="1"/>
  <c r="F49" i="6"/>
  <c r="H49" i="6" s="1"/>
  <c r="F44" i="6"/>
  <c r="H44" i="6" s="1"/>
  <c r="F48" i="6"/>
  <c r="H48" i="6" s="1"/>
  <c r="F41" i="6"/>
  <c r="H41" i="6" s="1"/>
  <c r="F42" i="6"/>
  <c r="H42" i="6" s="1"/>
  <c r="F30" i="6"/>
  <c r="H30" i="6" s="1"/>
  <c r="F28" i="6"/>
  <c r="D34" i="6"/>
  <c r="D28" i="6"/>
  <c r="D29" i="6" s="1"/>
  <c r="D35" i="6"/>
  <c r="G28" i="6" l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H28" i="6"/>
</calcChain>
</file>

<file path=xl/sharedStrings.xml><?xml version="1.0" encoding="utf-8"?>
<sst xmlns="http://schemas.openxmlformats.org/spreadsheetml/2006/main" count="4006" uniqueCount="961">
  <si>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</si>
  <si>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</si>
  <si>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</si>
  <si>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</si>
  <si>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</si>
  <si>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</si>
  <si>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</si>
  <si>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</si>
  <si>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</si>
  <si>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</si>
  <si>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</si>
  <si>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</si>
  <si>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</si>
  <si>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</si>
  <si>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</si>
  <si>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</si>
  <si>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</si>
  <si>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</si>
  <si>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</si>
  <si>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</si>
  <si>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</si>
  <si>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</si>
  <si>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</si>
  <si>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</si>
  <si>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</si>
  <si>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</si>
  <si>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</si>
  <si>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</si>
  <si>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</si>
  <si>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</si>
  <si>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</si>
  <si>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</si>
  <si>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</si>
  <si>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</si>
  <si>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</si>
  <si>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</si>
  <si>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</si>
  <si>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</si>
  <si>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</si>
  <si>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</si>
  <si>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</si>
  <si>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</si>
  <si>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</si>
  <si>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</si>
  <si>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</si>
  <si>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</si>
  <si>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</si>
  <si>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</si>
  <si>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</si>
  <si>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STAKE BET MATRIZ-FULL 3%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</si>
  <si>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</si>
  <si>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</si>
  <si>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</si>
  <si>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</si>
  <si>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</si>
  <si>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</si>
  <si>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</si>
  <si>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</si>
  <si>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</si>
  <si>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</si>
  <si>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</si>
  <si>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</si>
  <si>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</si>
  <si>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</si>
  <si>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</si>
  <si>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</si>
  <si>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</si>
  <si>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</si>
  <si>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</si>
  <si>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</si>
  <si>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</si>
  <si>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</si>
  <si>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</si>
  <si>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</si>
  <si>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</si>
  <si>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</si>
  <si>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</si>
  <si>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</si>
  <si>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</si>
  <si>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</si>
  <si>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</si>
  <si>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</si>
  <si>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</si>
  <si>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</si>
  <si>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</si>
  <si>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</si>
  <si>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</si>
  <si>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</si>
  <si>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</si>
  <si>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</si>
  <si>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</si>
  <si>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</si>
  <si>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</si>
  <si>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</si>
  <si>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</si>
  <si>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</si>
  <si>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</si>
  <si>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</si>
  <si>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</si>
  <si>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</si>
  <si>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</si>
  <si>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</si>
  <si>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</si>
  <si>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</si>
  <si>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</si>
  <si>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</si>
  <si>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</si>
  <si>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</si>
  <si>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</si>
  <si>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</si>
  <si>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</si>
  <si>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</si>
  <si>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</si>
  <si>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</si>
  <si>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</si>
  <si>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</si>
  <si>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</si>
  <si>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</si>
  <si>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</si>
  <si>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</si>
  <si>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</si>
  <si>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</si>
  <si>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</si>
  <si>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</si>
  <si>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</si>
  <si>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</si>
  <si>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</si>
  <si>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</si>
  <si>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</si>
  <si>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</si>
  <si>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</si>
  <si>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</si>
  <si>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</si>
  <si>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</si>
  <si>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</si>
  <si>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</si>
  <si>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</si>
  <si>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</si>
  <si>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</si>
  <si>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</si>
  <si>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</si>
  <si>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</si>
  <si>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</si>
  <si>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</si>
  <si>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</si>
  <si>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</si>
  <si>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</si>
  <si>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</si>
  <si>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</si>
  <si>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</si>
  <si>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</si>
  <si>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</si>
  <si>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</si>
  <si>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</si>
  <si>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</si>
  <si>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</si>
  <si>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</si>
  <si>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</si>
  <si>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</si>
  <si>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</si>
  <si>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</si>
  <si>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</si>
  <si>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</si>
  <si>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</si>
  <si>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</si>
  <si>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</si>
  <si>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</si>
  <si>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</si>
  <si>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</si>
  <si>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</si>
  <si>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</si>
  <si>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</si>
  <si>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</si>
  <si>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</si>
  <si>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</si>
  <si>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</si>
  <si>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</si>
  <si>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</si>
  <si>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</si>
  <si>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</si>
  <si>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</si>
  <si>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</si>
  <si>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</si>
  <si>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</si>
  <si>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</si>
  <si>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</si>
  <si>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</si>
  <si>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</si>
  <si>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</si>
  <si>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</si>
  <si>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</si>
  <si>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</si>
  <si>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</si>
  <si>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</si>
  <si>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</si>
  <si>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</si>
  <si>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</si>
  <si>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</si>
  <si>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</si>
  <si>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</si>
  <si>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</si>
  <si>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</si>
  <si>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</si>
  <si>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</si>
  <si>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</si>
  <si>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</si>
  <si>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</si>
  <si>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</si>
  <si>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</si>
  <si>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</si>
  <si>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</si>
  <si>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</si>
  <si>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</si>
  <si>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</si>
  <si>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</si>
  <si>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</si>
  <si>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</si>
  <si>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</si>
  <si>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</si>
  <si>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</si>
  <si>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</si>
  <si>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</si>
  <si>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</si>
  <si>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</si>
  <si>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</si>
  <si>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</si>
  <si>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</si>
  <si>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</si>
  <si>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</si>
  <si>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</si>
  <si>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</si>
  <si>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</si>
  <si>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</si>
  <si>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</si>
  <si>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</si>
  <si>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</si>
  <si>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</si>
  <si>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</si>
  <si>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</si>
  <si>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</si>
  <si>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</si>
  <si>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</si>
  <si>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</si>
  <si>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</si>
  <si>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</si>
  <si>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</si>
  <si>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</si>
  <si>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</si>
  <si>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</si>
  <si>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</si>
  <si>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</si>
  <si>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</si>
  <si>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</si>
  <si>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</si>
  <si>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</si>
  <si>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</si>
  <si>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</si>
  <si>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</si>
  <si>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</si>
  <si>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</si>
  <si>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</si>
  <si>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</si>
  <si>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</si>
  <si>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</si>
  <si>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</si>
  <si>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</si>
  <si>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</si>
  <si>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</si>
  <si>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</si>
  <si>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</si>
  <si>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</si>
  <si>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</si>
  <si>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</si>
  <si>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</si>
  <si>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</si>
  <si>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</si>
  <si>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</si>
  <si>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</si>
  <si>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</si>
  <si>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</si>
  <si>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</si>
  <si>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</si>
  <si>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</si>
  <si>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</si>
  <si>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</si>
  <si>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</si>
  <si>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</si>
  <si>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</si>
  <si>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</si>
  <si>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</si>
  <si>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</si>
  <si>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</si>
  <si>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</si>
  <si>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</si>
  <si>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</si>
  <si>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</si>
  <si>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</si>
  <si>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</si>
  <si>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</si>
  <si>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</si>
  <si>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</si>
  <si>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</si>
  <si>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</si>
  <si>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</si>
  <si>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</si>
  <si>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</si>
  <si>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</si>
  <si>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</si>
  <si>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</si>
  <si>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</si>
  <si>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</si>
  <si>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</si>
  <si>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</si>
  <si>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</si>
  <si>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</si>
  <si>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</si>
  <si>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</si>
  <si>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</si>
  <si>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</si>
  <si>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</si>
  <si>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</si>
  <si>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</si>
  <si>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</si>
  <si>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</si>
  <si>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</si>
  <si>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</si>
  <si>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</si>
  <si>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</si>
  <si>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</si>
  <si>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</si>
  <si>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</si>
  <si>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</si>
  <si>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</si>
  <si>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</si>
  <si>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</si>
  <si>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</si>
  <si>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</si>
  <si>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</si>
  <si>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</si>
  <si>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</si>
  <si>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</si>
  <si>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</si>
  <si>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</si>
  <si>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</si>
  <si>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</si>
  <si>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</si>
  <si>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</si>
  <si>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</si>
  <si>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</si>
  <si>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</si>
  <si>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</si>
  <si>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</si>
  <si>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</si>
  <si>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</si>
  <si>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</si>
  <si>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</si>
  <si>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</si>
  <si>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</si>
  <si>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</si>
  <si>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</si>
  <si>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</si>
  <si>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</si>
  <si>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</si>
  <si>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</si>
  <si>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</si>
  <si>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</si>
  <si>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</si>
  <si>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</si>
  <si>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</si>
  <si>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</si>
  <si>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</si>
  <si>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</si>
  <si>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</si>
  <si>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</si>
  <si>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</si>
  <si>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</si>
  <si>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</si>
  <si>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</si>
  <si>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</si>
  <si>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</si>
  <si>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</si>
  <si>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</si>
  <si>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</si>
  <si>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</si>
  <si>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</si>
  <si>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</si>
  <si>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</si>
  <si>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</si>
  <si>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</si>
  <si>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</si>
  <si>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</si>
  <si>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</si>
  <si>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</si>
  <si>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</si>
  <si>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</si>
  <si>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</si>
  <si>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</si>
  <si>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</si>
  <si>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</si>
  <si>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</si>
  <si>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</si>
  <si>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</si>
  <si>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</si>
  <si>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</si>
  <si>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</si>
  <si>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</si>
  <si>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</si>
  <si>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</si>
  <si>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</si>
  <si>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</si>
  <si>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</si>
  <si>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</si>
  <si>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</si>
  <si>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</si>
  <si>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</si>
  <si>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</si>
  <si>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</si>
  <si>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</si>
  <si>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</si>
  <si>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</si>
  <si>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</si>
  <si>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</si>
  <si>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</si>
  <si>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</si>
  <si>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</si>
  <si>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</si>
  <si>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</si>
  <si>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</si>
  <si>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</si>
  <si>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</si>
  <si>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</si>
  <si>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</si>
  <si>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</si>
  <si>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</si>
  <si>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</si>
  <si>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</si>
  <si>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</si>
  <si>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</si>
  <si>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</si>
  <si>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</si>
  <si>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</si>
  <si>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</si>
  <si>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</si>
  <si>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</si>
  <si>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</si>
  <si>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</si>
  <si>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</si>
  <si>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</si>
  <si>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</si>
  <si>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</si>
  <si>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</si>
  <si>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</si>
  <si>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</si>
  <si>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</si>
  <si>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</si>
  <si>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</si>
  <si>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</si>
  <si>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</si>
  <si>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</si>
  <si>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</si>
  <si>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</si>
  <si>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</si>
  <si>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</si>
  <si>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</si>
  <si>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</si>
  <si>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</si>
  <si>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</si>
  <si>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</si>
  <si>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</si>
  <si>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</si>
  <si>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</si>
  <si>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</si>
  <si>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</si>
  <si>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</si>
  <si>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</si>
  <si>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</si>
  <si>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</si>
  <si>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</si>
  <si>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</si>
  <si>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</si>
  <si>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</si>
  <si>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</si>
  <si>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</si>
  <si>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</si>
  <si>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</si>
  <si>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</si>
  <si>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</si>
  <si>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</si>
  <si>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</si>
  <si>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</si>
  <si>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</si>
  <si>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</si>
  <si>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</si>
  <si>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</si>
  <si>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</si>
  <si>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</si>
  <si>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</si>
  <si>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</si>
  <si>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</si>
  <si>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</si>
  <si>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</si>
  <si>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</si>
  <si>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</si>
  <si>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</si>
  <si>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</si>
  <si>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</si>
  <si>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</si>
  <si>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</si>
  <si>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</si>
  <si>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</si>
  <si>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</si>
  <si>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</si>
  <si>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</si>
  <si>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</si>
  <si>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</si>
  <si>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</si>
  <si>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</si>
  <si>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</si>
  <si>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</si>
  <si>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</si>
  <si>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</si>
  <si>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</si>
  <si>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</si>
  <si>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</si>
  <si>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</si>
  <si>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</si>
  <si>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</si>
  <si>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</si>
  <si>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</si>
  <si>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</si>
  <si>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</si>
  <si>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</si>
  <si>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</si>
  <si>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</si>
  <si>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</si>
  <si>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</si>
  <si>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</si>
  <si>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</si>
  <si>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</si>
  <si>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</si>
  <si>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</si>
  <si>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</si>
  <si>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</si>
  <si>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</si>
  <si>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</si>
  <si>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</si>
  <si>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</si>
  <si>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</si>
  <si>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</si>
  <si>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</si>
  <si>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</si>
  <si>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</si>
  <si>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</si>
  <si>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</si>
  <si>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</si>
  <si>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</si>
  <si>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</si>
  <si>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</si>
  <si>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</si>
  <si>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</si>
  <si>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</si>
  <si>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</si>
  <si>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</si>
  <si>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</si>
  <si>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</si>
  <si>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</si>
  <si>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</si>
  <si>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</si>
  <si>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</si>
  <si>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</si>
  <si>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</si>
  <si>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</si>
  <si>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</si>
  <si>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</si>
  <si>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</si>
  <si>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</si>
  <si>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</si>
  <si>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</si>
  <si>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</si>
  <si>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</si>
  <si>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</si>
  <si>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</si>
  <si>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</si>
  <si>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</si>
  <si>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</si>
  <si>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</si>
  <si>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</si>
  <si>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</si>
  <si>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</si>
  <si>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</si>
  <si>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</si>
  <si>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</si>
  <si>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</si>
  <si>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</si>
  <si>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</si>
  <si>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</si>
  <si>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</si>
  <si>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</si>
  <si>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</si>
  <si>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</si>
  <si>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</si>
  <si>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</si>
  <si>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</si>
  <si>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</si>
  <si>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</si>
  <si>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</si>
  <si>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</si>
  <si>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</si>
  <si>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</si>
  <si>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</si>
  <si>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</si>
  <si>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</si>
  <si>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</si>
  <si>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</si>
  <si>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</si>
  <si>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</si>
  <si>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</si>
  <si>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</si>
  <si>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</si>
  <si>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</si>
  <si>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</si>
  <si>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</si>
  <si>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</si>
  <si>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</si>
  <si>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</si>
  <si>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</si>
  <si>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</si>
  <si>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</si>
  <si>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</si>
  <si>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</si>
  <si>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</si>
  <si>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</si>
  <si>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</si>
  <si>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</si>
  <si>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</si>
  <si>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</si>
  <si>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</si>
  <si>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</si>
  <si>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</si>
  <si>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</si>
  <si>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</si>
  <si>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</si>
  <si>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</si>
  <si>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</si>
  <si>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</si>
  <si>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</si>
  <si>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</si>
  <si>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</si>
  <si>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</si>
  <si>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</si>
  <si>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</si>
  <si>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</si>
  <si>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</si>
  <si>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</si>
  <si>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</si>
  <si>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</si>
  <si>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</si>
  <si>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</si>
  <si>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</si>
  <si>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</si>
  <si>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</si>
  <si>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</si>
  <si>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</si>
  <si>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</si>
  <si>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</si>
  <si>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</si>
  <si>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</si>
  <si>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</si>
  <si>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</si>
  <si>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</si>
  <si>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</si>
  <si>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</si>
  <si>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</si>
  <si>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</si>
  <si>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</si>
  <si>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</si>
  <si>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</si>
  <si>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</si>
  <si>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</si>
  <si>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</si>
  <si>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</si>
  <si>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</si>
  <si>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</si>
  <si>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</si>
  <si>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</si>
  <si>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</si>
  <si>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</si>
  <si>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</si>
  <si>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</si>
  <si>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</si>
  <si>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</si>
  <si>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</si>
  <si>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</si>
  <si>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</si>
  <si>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</si>
  <si>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</si>
  <si>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</si>
  <si>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</si>
  <si>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</si>
  <si>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</si>
  <si>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</si>
  <si>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</si>
  <si>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</si>
  <si>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</si>
  <si>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</si>
  <si>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</si>
  <si>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</si>
  <si>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</si>
  <si>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</si>
  <si>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</si>
  <si>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</si>
  <si>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</si>
  <si>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</si>
  <si>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</si>
  <si>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</si>
  <si>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</si>
  <si>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</si>
  <si>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</si>
  <si>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</si>
  <si>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</si>
  <si>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</si>
  <si>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</si>
  <si>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</si>
  <si>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</si>
  <si>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</si>
  <si>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</si>
  <si>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</si>
  <si>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</si>
  <si>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</si>
  <si>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</si>
  <si>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</si>
  <si>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</si>
  <si>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</si>
  <si>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</si>
  <si>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</si>
  <si>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</si>
  <si>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</si>
  <si>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</si>
  <si>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</si>
  <si>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</si>
  <si>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</si>
  <si>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</si>
  <si>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</si>
  <si>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</si>
  <si>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</si>
  <si>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</si>
  <si>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</si>
  <si>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</si>
  <si>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</si>
  <si>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</si>
  <si>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</si>
  <si>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</si>
  <si>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</si>
  <si>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</si>
  <si>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</si>
  <si>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</si>
  <si>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</si>
  <si>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</si>
  <si>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</si>
  <si>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</si>
  <si>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</si>
  <si>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</si>
  <si>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</si>
  <si>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</si>
  <si>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</si>
  <si>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</si>
  <si>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</si>
  <si>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</si>
  <si>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</si>
  <si>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</si>
  <si>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ove 2,25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</si>
  <si>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</si>
  <si>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</si>
  <si>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</si>
  <si>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</si>
  <si>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</si>
  <si>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</si>
  <si>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</si>
  <si>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</si>
  <si>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</si>
  <si>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</si>
  <si>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</si>
  <si>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</si>
  <si>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</si>
  <si>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</si>
  <si>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</si>
  <si>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</si>
  <si>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</si>
  <si>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</si>
  <si>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</si>
  <si>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</si>
  <si>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</si>
  <si>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</si>
  <si>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</si>
  <si>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</si>
  <si>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</si>
  <si>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</si>
  <si>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</si>
  <si>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</si>
  <si>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</si>
  <si>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</si>
  <si>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</si>
  <si>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</si>
  <si>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</si>
  <si>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</si>
  <si>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</si>
  <si>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</si>
  <si>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</si>
  <si>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</si>
  <si>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</si>
  <si>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</si>
  <si>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</si>
  <si>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</si>
  <si>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</si>
  <si>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</si>
  <si>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</si>
  <si>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</si>
  <si>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</si>
  <si>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</si>
  <si>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</si>
  <si>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</si>
  <si>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</si>
  <si>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</si>
  <si>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</si>
  <si>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</si>
  <si>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</si>
  <si>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</si>
  <si>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</si>
  <si>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</si>
  <si>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</si>
  <si>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</si>
  <si>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</si>
  <si>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</si>
  <si>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</si>
  <si>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</si>
  <si>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</si>
  <si>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</si>
  <si>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</si>
  <si>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</si>
  <si>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</si>
  <si>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</si>
  <si>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</si>
  <si>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</si>
  <si>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</si>
  <si>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</si>
  <si>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</si>
  <si>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</si>
  <si>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</si>
  <si>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</si>
  <si>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</si>
  <si>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</si>
  <si>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</si>
  <si>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</si>
  <si>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</si>
  <si>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</si>
  <si>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</si>
  <si>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</si>
  <si>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</si>
  <si>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</si>
  <si>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</si>
  <si>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</si>
  <si>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</si>
  <si>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</si>
  <si>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</si>
  <si>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</si>
  <si>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</si>
  <si>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</si>
  <si>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</si>
  <si>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</si>
  <si>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</si>
  <si>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</si>
  <si>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</si>
  <si>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</si>
  <si>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</si>
  <si>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</si>
  <si>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</si>
  <si>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</si>
  <si>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</si>
  <si>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</si>
  <si>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</si>
  <si>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</si>
  <si>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</si>
  <si>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</si>
  <si>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</si>
  <si>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</si>
  <si>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</si>
  <si>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</si>
  <si>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</si>
  <si>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</si>
  <si>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</si>
  <si>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</si>
  <si>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</si>
  <si>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JACUIPENSE vs AM�RICA RN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</si>
  <si>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</si>
  <si>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</si>
  <si>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</si>
  <si>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</si>
  <si>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</si>
  <si>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</si>
  <si>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</si>
  <si>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</si>
  <si>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</si>
  <si>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</si>
  <si>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</si>
  <si>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</si>
  <si>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AIMOR� vs PORTUGUESA RJ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</si>
  <si>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</si>
  <si>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</si>
  <si>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</si>
  <si>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</si>
  <si>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</si>
  <si>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</si>
  <si>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</si>
  <si>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</si>
  <si>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</si>
  <si>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</si>
  <si>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TOCANTIN�POLIS vs S�O RAIMUNDO AM</t>
  </si>
  <si>
    <t>  TOCHIGI SC vs TOKUSHIMA V.</t>
  </si>
  <si>
    <t> V-V. NAGASAKI vs ALBIREX NIIGATA</t>
  </si>
  <si>
    <t> ANYANG vs BUSAN IPARK</t>
  </si>
  <si>
    <t> ASA vs AFOGADOS</t>
  </si>
  <si>
    <t> BRASILIENSE vs NOVA VEN�CIA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</si>
  <si>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</si>
  <si>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</si>
  <si>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</si>
  <si>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</si>
  <si>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</si>
  <si>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</si>
  <si>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</si>
  <si>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</si>
  <si>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</si>
  <si>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</si>
  <si>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</si>
  <si>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</si>
  <si>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</si>
  <si>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</si>
  <si>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</si>
  <si>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PORTUGUESA RJ vs NOVA VEN�CIA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</si>
  <si>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</si>
  <si>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</si>
  <si>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</si>
  <si>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</si>
  <si>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</si>
  <si>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</si>
  <si>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</si>
  <si>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</si>
  <si>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</si>
  <si>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</si>
  <si>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</si>
  <si>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</si>
  <si>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</si>
  <si>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 CSA vs BRUSQUE</t>
  </si>
  <si>
    <t> CHAPECOENSE vs NOVORIZONTINO</t>
  </si>
  <si>
    <t> CRICIUMA vs GUARANI</t>
  </si>
  <si>
    <t>  CSA vs BRUSQUE</t>
  </si>
  <si>
    <t> NAUTICO vs CRB</t>
  </si>
  <si>
    <t>5--3</t>
  </si>
  <si>
    <t>  NOVA IGUACU vs PORTUGUESA RJ</t>
  </si>
  <si>
    <t>MARCALIO DIAS vs PROSPERA CRICIU</t>
  </si>
  <si>
    <t>PEROLAS NEGRAS vs NOVA IGUACU</t>
  </si>
  <si>
    <t>3.09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</si>
</sst>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Font="1" applyAlignment="1"/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0" fillId="9" borderId="0" xfId="0" applyFont="1" applyFill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fevereiroInvest!$G$23:$G$53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26312.5</c:v>
                </c:pt>
                <c:pt idx="6">
                  <c:v>26312.5</c:v>
                </c:pt>
                <c:pt idx="7">
                  <c:v>26275</c:v>
                </c:pt>
                <c:pt idx="8">
                  <c:v>26935</c:v>
                </c:pt>
                <c:pt idx="9">
                  <c:v>26935</c:v>
                </c:pt>
                <c:pt idx="10">
                  <c:v>26935</c:v>
                </c:pt>
                <c:pt idx="11">
                  <c:v>27947.5</c:v>
                </c:pt>
                <c:pt idx="12">
                  <c:v>27947.5</c:v>
                </c:pt>
                <c:pt idx="13">
                  <c:v>27947.5</c:v>
                </c:pt>
                <c:pt idx="14">
                  <c:v>27947.5</c:v>
                </c:pt>
                <c:pt idx="15">
                  <c:v>27947.5</c:v>
                </c:pt>
                <c:pt idx="16">
                  <c:v>27947.5</c:v>
                </c:pt>
                <c:pt idx="17">
                  <c:v>27947.5</c:v>
                </c:pt>
                <c:pt idx="18">
                  <c:v>28630</c:v>
                </c:pt>
                <c:pt idx="19">
                  <c:v>29410</c:v>
                </c:pt>
                <c:pt idx="20">
                  <c:v>29410</c:v>
                </c:pt>
                <c:pt idx="21">
                  <c:v>30122.5</c:v>
                </c:pt>
                <c:pt idx="22">
                  <c:v>30857.5</c:v>
                </c:pt>
                <c:pt idx="23">
                  <c:v>30857.5</c:v>
                </c:pt>
                <c:pt idx="24">
                  <c:v>30857.5</c:v>
                </c:pt>
                <c:pt idx="25">
                  <c:v>32395</c:v>
                </c:pt>
                <c:pt idx="26">
                  <c:v>32425</c:v>
                </c:pt>
                <c:pt idx="27">
                  <c:v>32425</c:v>
                </c:pt>
                <c:pt idx="28">
                  <c:v>32425</c:v>
                </c:pt>
                <c:pt idx="29">
                  <c:v>32425</c:v>
                </c:pt>
                <c:pt idx="30">
                  <c:v>32425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80560"/>
        <c:axId val="209371200"/>
      </c:scatterChart>
      <c:valAx>
        <c:axId val="2557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71200"/>
        <c:crosses val="autoZero"/>
        <c:crossBetween val="midCat"/>
      </c:valAx>
      <c:valAx>
        <c:axId val="2093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78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marcoInvest!$G$39:$G$69</c:f>
              <c:numCache>
                <c:formatCode>"R$"\ #,##0.00</c:formatCode>
                <c:ptCount val="31"/>
                <c:pt idx="0">
                  <c:v>26230</c:v>
                </c:pt>
                <c:pt idx="1">
                  <c:v>26230</c:v>
                </c:pt>
                <c:pt idx="2">
                  <c:v>26275</c:v>
                </c:pt>
                <c:pt idx="3">
                  <c:v>26275</c:v>
                </c:pt>
                <c:pt idx="4">
                  <c:v>25337.5</c:v>
                </c:pt>
                <c:pt idx="5">
                  <c:v>25337.5</c:v>
                </c:pt>
                <c:pt idx="6">
                  <c:v>25337.5</c:v>
                </c:pt>
                <c:pt idx="7">
                  <c:v>26087.5</c:v>
                </c:pt>
                <c:pt idx="8">
                  <c:v>26087.5</c:v>
                </c:pt>
                <c:pt idx="9">
                  <c:v>26087.5</c:v>
                </c:pt>
                <c:pt idx="10">
                  <c:v>26087.5</c:v>
                </c:pt>
                <c:pt idx="11">
                  <c:v>24587.5</c:v>
                </c:pt>
                <c:pt idx="12">
                  <c:v>26740</c:v>
                </c:pt>
                <c:pt idx="13">
                  <c:v>26740</c:v>
                </c:pt>
                <c:pt idx="14">
                  <c:v>28082.5</c:v>
                </c:pt>
                <c:pt idx="15">
                  <c:v>28082.5</c:v>
                </c:pt>
                <c:pt idx="16">
                  <c:v>28082.5</c:v>
                </c:pt>
                <c:pt idx="17">
                  <c:v>28082.5</c:v>
                </c:pt>
                <c:pt idx="18">
                  <c:v>27040</c:v>
                </c:pt>
                <c:pt idx="19">
                  <c:v>27767.5</c:v>
                </c:pt>
                <c:pt idx="20">
                  <c:v>27767.5</c:v>
                </c:pt>
                <c:pt idx="21">
                  <c:v>27767.5</c:v>
                </c:pt>
                <c:pt idx="22">
                  <c:v>27767.5</c:v>
                </c:pt>
                <c:pt idx="23">
                  <c:v>27767.5</c:v>
                </c:pt>
                <c:pt idx="24">
                  <c:v>27767.5</c:v>
                </c:pt>
                <c:pt idx="25">
                  <c:v>29252.5</c:v>
                </c:pt>
                <c:pt idx="26">
                  <c:v>29252.5</c:v>
                </c:pt>
                <c:pt idx="27">
                  <c:v>29252.5</c:v>
                </c:pt>
                <c:pt idx="28">
                  <c:v>29252.5</c:v>
                </c:pt>
                <c:pt idx="29">
                  <c:v>29252.5</c:v>
                </c:pt>
                <c:pt idx="30">
                  <c:v>29252.5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40360"/>
        <c:axId val="255840744"/>
      </c:scatterChart>
      <c:valAx>
        <c:axId val="25584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840744"/>
        <c:crosses val="autoZero"/>
        <c:crossBetween val="midCat"/>
      </c:valAx>
      <c:valAx>
        <c:axId val="2558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84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35</xdr:row>
      <xdr:rowOff>180974</xdr:rowOff>
    </xdr:from>
    <xdr:to>
      <xdr:col>4</xdr:col>
      <xdr:colOff>304799</xdr:colOff>
      <xdr:row>74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51</xdr:row>
      <xdr:rowOff>104775</xdr:rowOff>
    </xdr:from>
    <xdr:to>
      <xdr:col>4</xdr:col>
      <xdr:colOff>142875</xdr:colOff>
      <xdr:row>83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A52" workbookViewId="0">
      <selection activeCell="B75" sqref="B75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44598</v>
      </c>
      <c r="B2" s="3" t="s">
        <v>50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311</v>
      </c>
      <c r="M2" s="4">
        <v>53</v>
      </c>
      <c r="N2" s="3" t="s">
        <v>51</v>
      </c>
    </row>
    <row r="3" spans="1:14" x14ac:dyDescent="0.25">
      <c r="A3" s="2">
        <v>44598</v>
      </c>
      <c r="B3" s="3" t="s">
        <v>52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53</v>
      </c>
    </row>
    <row r="4" spans="1:14" x14ac:dyDescent="0.25">
      <c r="A4" s="2">
        <v>44599</v>
      </c>
      <c r="B4" s="3" t="s">
        <v>54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55</v>
      </c>
    </row>
    <row r="5" spans="1:14" x14ac:dyDescent="0.25">
      <c r="A5" s="2">
        <v>44600</v>
      </c>
      <c r="B5" s="5" t="s">
        <v>56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57</v>
      </c>
    </row>
    <row r="6" spans="1:14" x14ac:dyDescent="0.25">
      <c r="A6" s="2">
        <v>44600</v>
      </c>
      <c r="B6" s="3" t="s">
        <v>58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312</v>
      </c>
      <c r="M6" s="4">
        <v>41</v>
      </c>
      <c r="N6" s="3" t="s">
        <v>59</v>
      </c>
    </row>
    <row r="7" spans="1:14" x14ac:dyDescent="0.25">
      <c r="A7" s="2">
        <v>44600</v>
      </c>
      <c r="B7" s="3" t="s">
        <v>60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61</v>
      </c>
    </row>
    <row r="8" spans="1:14" x14ac:dyDescent="0.25">
      <c r="A8" s="2">
        <v>44600</v>
      </c>
      <c r="B8" s="3" t="s">
        <v>62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59</v>
      </c>
    </row>
    <row r="9" spans="1:14" x14ac:dyDescent="0.25">
      <c r="A9" s="2">
        <v>44600</v>
      </c>
      <c r="B9" s="3" t="s">
        <v>63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312</v>
      </c>
      <c r="M9" s="4">
        <v>12</v>
      </c>
      <c r="N9" s="3" t="s">
        <v>59</v>
      </c>
    </row>
    <row r="10" spans="1:14" x14ac:dyDescent="0.25">
      <c r="A10" s="2">
        <v>44600</v>
      </c>
      <c r="B10" s="3" t="s">
        <v>64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312</v>
      </c>
      <c r="M10" s="4">
        <v>66</v>
      </c>
      <c r="N10" s="3" t="s">
        <v>59</v>
      </c>
    </row>
    <row r="11" spans="1:14" x14ac:dyDescent="0.25">
      <c r="A11" s="2">
        <v>44600</v>
      </c>
      <c r="B11" s="3" t="s">
        <v>65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59</v>
      </c>
    </row>
    <row r="12" spans="1:14" x14ac:dyDescent="0.25">
      <c r="A12" s="2">
        <v>44600</v>
      </c>
      <c r="B12" s="3" t="s">
        <v>66</v>
      </c>
      <c r="C12" s="29">
        <v>1.99</v>
      </c>
      <c r="D12" s="29">
        <v>3.38</v>
      </c>
      <c r="E12" s="29">
        <v>4.21</v>
      </c>
      <c r="F12" s="29">
        <v>3.38</v>
      </c>
      <c r="G12" s="29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67</v>
      </c>
    </row>
    <row r="13" spans="1:14" x14ac:dyDescent="0.25">
      <c r="A13" s="2">
        <v>44600</v>
      </c>
      <c r="B13" s="3" t="s">
        <v>68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59</v>
      </c>
    </row>
    <row r="14" spans="1:14" x14ac:dyDescent="0.25">
      <c r="A14" s="2">
        <v>44600</v>
      </c>
      <c r="B14" s="3" t="s">
        <v>69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61</v>
      </c>
    </row>
    <row r="15" spans="1:14" x14ac:dyDescent="0.25">
      <c r="A15" s="2">
        <v>44600</v>
      </c>
      <c r="B15" s="3" t="s">
        <v>70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67</v>
      </c>
    </row>
    <row r="16" spans="1:14" x14ac:dyDescent="0.25">
      <c r="A16" s="2">
        <v>44601</v>
      </c>
      <c r="B16" s="4" t="s">
        <v>71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61</v>
      </c>
    </row>
    <row r="17" spans="1:14" x14ac:dyDescent="0.25">
      <c r="A17" s="6">
        <v>44601</v>
      </c>
      <c r="B17" s="4" t="s">
        <v>72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313</v>
      </c>
      <c r="M17" s="4">
        <v>48</v>
      </c>
      <c r="N17" s="4" t="s">
        <v>61</v>
      </c>
    </row>
    <row r="18" spans="1:14" x14ac:dyDescent="0.25">
      <c r="A18" s="6">
        <v>44604</v>
      </c>
      <c r="B18" s="4" t="s">
        <v>73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57</v>
      </c>
    </row>
    <row r="19" spans="1:14" x14ac:dyDescent="0.25">
      <c r="A19" s="6">
        <v>44604</v>
      </c>
      <c r="B19" s="4" t="s">
        <v>74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313</v>
      </c>
      <c r="M19" s="4">
        <v>44</v>
      </c>
      <c r="N19" s="4" t="s">
        <v>67</v>
      </c>
    </row>
    <row r="20" spans="1:14" x14ac:dyDescent="0.25">
      <c r="A20" s="6">
        <v>44604</v>
      </c>
      <c r="B20" s="4" t="s">
        <v>75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61</v>
      </c>
    </row>
    <row r="21" spans="1:14" x14ac:dyDescent="0.25">
      <c r="A21" s="6">
        <v>44604</v>
      </c>
      <c r="B21" s="4" t="s">
        <v>76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77</v>
      </c>
    </row>
    <row r="22" spans="1:14" x14ac:dyDescent="0.25">
      <c r="A22" s="6">
        <v>44604</v>
      </c>
      <c r="B22" s="4" t="s">
        <v>78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67</v>
      </c>
    </row>
    <row r="23" spans="1:14" x14ac:dyDescent="0.25">
      <c r="A23" s="6">
        <v>44604</v>
      </c>
      <c r="B23" s="4" t="s">
        <v>79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80</v>
      </c>
    </row>
    <row r="24" spans="1:14" x14ac:dyDescent="0.25">
      <c r="A24" s="6">
        <v>44604</v>
      </c>
      <c r="B24" s="4" t="s">
        <v>81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80</v>
      </c>
    </row>
    <row r="25" spans="1:14" x14ac:dyDescent="0.25">
      <c r="A25" s="6">
        <v>44605</v>
      </c>
      <c r="B25" s="4" t="s">
        <v>82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55</v>
      </c>
    </row>
    <row r="26" spans="1:14" x14ac:dyDescent="0.25">
      <c r="A26" s="6">
        <v>44605</v>
      </c>
      <c r="B26" s="4" t="s">
        <v>83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53</v>
      </c>
    </row>
    <row r="27" spans="1:14" x14ac:dyDescent="0.25">
      <c r="A27" s="6">
        <v>44605</v>
      </c>
      <c r="B27" s="4" t="s">
        <v>84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315</v>
      </c>
      <c r="M27" s="4">
        <v>34</v>
      </c>
      <c r="N27" s="4" t="s">
        <v>80</v>
      </c>
    </row>
    <row r="28" spans="1:14" x14ac:dyDescent="0.25">
      <c r="A28" s="6">
        <v>44605</v>
      </c>
      <c r="B28" s="4" t="s">
        <v>85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86</v>
      </c>
    </row>
    <row r="29" spans="1:14" x14ac:dyDescent="0.25">
      <c r="A29" s="6">
        <v>44610</v>
      </c>
      <c r="B29" s="4" t="s">
        <v>87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61</v>
      </c>
    </row>
    <row r="30" spans="1:14" x14ac:dyDescent="0.25">
      <c r="A30" s="6">
        <v>44610</v>
      </c>
      <c r="B30" s="4" t="s">
        <v>88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53</v>
      </c>
    </row>
    <row r="31" spans="1:14" x14ac:dyDescent="0.25">
      <c r="A31" s="6">
        <v>44611</v>
      </c>
      <c r="B31" s="4" t="s">
        <v>89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90</v>
      </c>
    </row>
    <row r="32" spans="1:14" x14ac:dyDescent="0.25">
      <c r="A32" s="6">
        <v>44611</v>
      </c>
      <c r="B32" s="4" t="s">
        <v>91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61</v>
      </c>
    </row>
    <row r="33" spans="1:14" x14ac:dyDescent="0.25">
      <c r="A33" s="6">
        <v>44611</v>
      </c>
      <c r="B33" s="4" t="s">
        <v>92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93</v>
      </c>
    </row>
    <row r="34" spans="1:14" x14ac:dyDescent="0.25">
      <c r="A34" s="6">
        <v>44611</v>
      </c>
      <c r="B34" s="4" t="s">
        <v>94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86</v>
      </c>
    </row>
    <row r="35" spans="1:14" x14ac:dyDescent="0.25">
      <c r="A35" s="6">
        <v>44611</v>
      </c>
      <c r="B35" s="4" t="s">
        <v>95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67</v>
      </c>
    </row>
    <row r="36" spans="1:14" x14ac:dyDescent="0.25">
      <c r="A36" s="6">
        <v>44611</v>
      </c>
      <c r="B36" s="4" t="s">
        <v>96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59</v>
      </c>
    </row>
    <row r="37" spans="1:14" x14ac:dyDescent="0.25">
      <c r="A37" s="6">
        <v>44611</v>
      </c>
      <c r="B37" s="4" t="s">
        <v>97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57</v>
      </c>
    </row>
    <row r="38" spans="1:14" x14ac:dyDescent="0.25">
      <c r="A38" s="6">
        <v>44611</v>
      </c>
      <c r="B38" s="4" t="s">
        <v>98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99</v>
      </c>
    </row>
    <row r="39" spans="1:14" x14ac:dyDescent="0.25">
      <c r="A39" s="6">
        <v>44611</v>
      </c>
      <c r="B39" s="4" t="s">
        <v>100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67</v>
      </c>
    </row>
    <row r="40" spans="1:14" x14ac:dyDescent="0.25">
      <c r="A40" s="6">
        <v>44611</v>
      </c>
      <c r="B40" s="4" t="s">
        <v>101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53</v>
      </c>
    </row>
    <row r="41" spans="1:14" x14ac:dyDescent="0.25">
      <c r="A41" s="6">
        <v>44611</v>
      </c>
      <c r="B41" s="4" t="s">
        <v>102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103</v>
      </c>
    </row>
    <row r="42" spans="1:14" x14ac:dyDescent="0.25">
      <c r="A42" s="6">
        <v>44611</v>
      </c>
      <c r="B42" s="4" t="s">
        <v>104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99</v>
      </c>
    </row>
    <row r="43" spans="1:14" x14ac:dyDescent="0.25">
      <c r="A43" s="6">
        <v>44611</v>
      </c>
      <c r="B43" s="4" t="s">
        <v>105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106</v>
      </c>
    </row>
    <row r="44" spans="1:14" x14ac:dyDescent="0.25">
      <c r="A44" s="6">
        <v>44611</v>
      </c>
      <c r="B44" s="4" t="s">
        <v>107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99</v>
      </c>
    </row>
    <row r="45" spans="1:14" x14ac:dyDescent="0.25">
      <c r="A45" s="6">
        <v>44611</v>
      </c>
      <c r="B45" s="4" t="s">
        <v>108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59</v>
      </c>
    </row>
    <row r="46" spans="1:14" x14ac:dyDescent="0.25">
      <c r="A46" s="6">
        <v>44611</v>
      </c>
      <c r="B46" s="4" t="s">
        <v>109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59</v>
      </c>
    </row>
    <row r="47" spans="1:14" x14ac:dyDescent="0.25">
      <c r="A47" s="6">
        <v>44611</v>
      </c>
      <c r="B47" s="4" t="s">
        <v>110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111</v>
      </c>
    </row>
    <row r="48" spans="1:14" x14ac:dyDescent="0.25">
      <c r="A48" s="6">
        <v>44611</v>
      </c>
      <c r="B48" s="4" t="s">
        <v>112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103</v>
      </c>
    </row>
    <row r="49" spans="1:14" x14ac:dyDescent="0.25">
      <c r="A49" s="6">
        <v>44611</v>
      </c>
      <c r="B49" s="4" t="s">
        <v>113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99</v>
      </c>
    </row>
    <row r="50" spans="1:14" x14ac:dyDescent="0.25">
      <c r="A50" s="6">
        <v>44611</v>
      </c>
      <c r="B50" s="4" t="s">
        <v>114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115</v>
      </c>
    </row>
    <row r="51" spans="1:14" x14ac:dyDescent="0.25">
      <c r="A51" s="6">
        <v>44611</v>
      </c>
      <c r="B51" s="4" t="s">
        <v>116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115</v>
      </c>
    </row>
    <row r="52" spans="1:14" x14ac:dyDescent="0.25">
      <c r="A52" s="6">
        <v>44611</v>
      </c>
      <c r="B52" s="4" t="s">
        <v>117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59</v>
      </c>
    </row>
    <row r="53" spans="1:14" x14ac:dyDescent="0.25">
      <c r="A53" s="6">
        <v>44611</v>
      </c>
      <c r="B53" s="4" t="s">
        <v>118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99</v>
      </c>
    </row>
    <row r="54" spans="1:14" x14ac:dyDescent="0.25">
      <c r="A54" s="6">
        <v>44612</v>
      </c>
      <c r="B54" s="4" t="s">
        <v>119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313</v>
      </c>
      <c r="M54" s="4">
        <v>40</v>
      </c>
      <c r="N54" s="4" t="s">
        <v>120</v>
      </c>
    </row>
    <row r="55" spans="1:14" x14ac:dyDescent="0.25">
      <c r="A55" s="6">
        <v>44612</v>
      </c>
      <c r="B55" s="4" t="s">
        <v>121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120</v>
      </c>
    </row>
    <row r="56" spans="1:14" x14ac:dyDescent="0.25">
      <c r="A56" s="6">
        <v>44612</v>
      </c>
      <c r="B56" s="4" t="s">
        <v>122</v>
      </c>
      <c r="C56" s="4">
        <v>1.88</v>
      </c>
      <c r="D56" s="4">
        <v>3.44</v>
      </c>
      <c r="E56" s="4">
        <v>4.7699999999999996</v>
      </c>
      <c r="F56" s="4">
        <v>3.31</v>
      </c>
      <c r="G56" s="4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120</v>
      </c>
    </row>
    <row r="57" spans="1:14" x14ac:dyDescent="0.25">
      <c r="A57" s="6">
        <v>44612</v>
      </c>
      <c r="B57" s="4" t="s">
        <v>123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124</v>
      </c>
    </row>
    <row r="58" spans="1:14" x14ac:dyDescent="0.25">
      <c r="A58" s="6">
        <v>44612</v>
      </c>
      <c r="B58" s="4" t="s">
        <v>125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126</v>
      </c>
    </row>
    <row r="59" spans="1:14" x14ac:dyDescent="0.25">
      <c r="A59" s="6">
        <v>44612</v>
      </c>
      <c r="B59" s="4" t="s">
        <v>127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128</v>
      </c>
    </row>
    <row r="60" spans="1:14" x14ac:dyDescent="0.25">
      <c r="A60" s="6">
        <v>44612</v>
      </c>
      <c r="B60" s="4" t="s">
        <v>129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316</v>
      </c>
      <c r="M60" s="4">
        <v>48</v>
      </c>
      <c r="N60" s="4" t="s">
        <v>55</v>
      </c>
    </row>
    <row r="61" spans="1:14" x14ac:dyDescent="0.25">
      <c r="A61" s="6">
        <v>44613</v>
      </c>
      <c r="B61" s="4" t="s">
        <v>130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312</v>
      </c>
      <c r="M61" s="4">
        <v>42</v>
      </c>
      <c r="N61" s="36" t="s">
        <v>128</v>
      </c>
    </row>
    <row r="62" spans="1:14" x14ac:dyDescent="0.25">
      <c r="A62" s="6">
        <v>44613</v>
      </c>
      <c r="B62" s="4" t="s">
        <v>131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111</v>
      </c>
    </row>
    <row r="63" spans="1:14" x14ac:dyDescent="0.25">
      <c r="A63" s="6">
        <v>44614</v>
      </c>
      <c r="B63" s="4" t="s">
        <v>132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120</v>
      </c>
    </row>
    <row r="64" spans="1:14" x14ac:dyDescent="0.25">
      <c r="A64" s="6">
        <v>44614</v>
      </c>
      <c r="B64" s="4" t="s">
        <v>133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93</v>
      </c>
    </row>
    <row r="65" spans="1:14" x14ac:dyDescent="0.25">
      <c r="A65" s="6">
        <v>44614</v>
      </c>
      <c r="B65" s="4" t="s">
        <v>134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67</v>
      </c>
    </row>
    <row r="66" spans="1:14" x14ac:dyDescent="0.25">
      <c r="A66" s="6">
        <v>44614</v>
      </c>
      <c r="B66" s="4" t="s">
        <v>135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120</v>
      </c>
    </row>
    <row r="67" spans="1:14" x14ac:dyDescent="0.25">
      <c r="A67" s="6">
        <v>44614</v>
      </c>
      <c r="B67" s="4" t="s">
        <v>136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316</v>
      </c>
      <c r="M67" s="4">
        <v>69</v>
      </c>
      <c r="N67" s="4" t="s">
        <v>120</v>
      </c>
    </row>
    <row r="68" spans="1:14" x14ac:dyDescent="0.25">
      <c r="A68" s="6">
        <v>44614</v>
      </c>
      <c r="B68" s="4" t="s">
        <v>137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61</v>
      </c>
    </row>
    <row r="69" spans="1:14" x14ac:dyDescent="0.25">
      <c r="A69" s="6">
        <v>44614</v>
      </c>
      <c r="B69" s="4" t="s">
        <v>138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93</v>
      </c>
    </row>
    <row r="70" spans="1:14" x14ac:dyDescent="0.25">
      <c r="A70" s="6">
        <v>44615</v>
      </c>
      <c r="B70" s="4" t="s">
        <v>139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103</v>
      </c>
    </row>
    <row r="71" spans="1:14" x14ac:dyDescent="0.25">
      <c r="A71" s="6">
        <v>44615</v>
      </c>
      <c r="B71" s="4" t="s">
        <v>140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61</v>
      </c>
    </row>
    <row r="72" spans="1:14" x14ac:dyDescent="0.25">
      <c r="A72" s="6">
        <v>44617</v>
      </c>
      <c r="B72" s="4" t="s">
        <v>141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142</v>
      </c>
    </row>
    <row r="73" spans="1:14" x14ac:dyDescent="0.25">
      <c r="A73" s="6">
        <v>44617</v>
      </c>
      <c r="B73" s="4" t="s">
        <v>143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55</v>
      </c>
    </row>
    <row r="74" spans="1:14" x14ac:dyDescent="0.25">
      <c r="A74" s="6">
        <v>44618</v>
      </c>
      <c r="B74" s="4" t="s">
        <v>144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317</v>
      </c>
      <c r="M74" s="4">
        <v>61</v>
      </c>
      <c r="N74" s="4" t="s">
        <v>67</v>
      </c>
    </row>
    <row r="75" spans="1:14" x14ac:dyDescent="0.25">
      <c r="A75" s="6">
        <v>44618</v>
      </c>
      <c r="B75" s="4" t="s">
        <v>145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99</v>
      </c>
    </row>
    <row r="76" spans="1:14" x14ac:dyDescent="0.25">
      <c r="A76" s="6">
        <v>44618</v>
      </c>
      <c r="B76" s="4" t="s">
        <v>146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317</v>
      </c>
      <c r="M76" s="4">
        <v>57</v>
      </c>
      <c r="N76" s="4" t="s">
        <v>61</v>
      </c>
    </row>
    <row r="77" spans="1:14" x14ac:dyDescent="0.25">
      <c r="A77" s="6">
        <v>44618</v>
      </c>
      <c r="B77" s="4" t="s">
        <v>147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93</v>
      </c>
    </row>
    <row r="78" spans="1:14" x14ac:dyDescent="0.25">
      <c r="A78" s="6">
        <v>44618</v>
      </c>
      <c r="B78" s="4" t="s">
        <v>148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93</v>
      </c>
    </row>
    <row r="79" spans="1:14" x14ac:dyDescent="0.25">
      <c r="A79" s="6">
        <v>44618</v>
      </c>
      <c r="B79" s="4" t="s">
        <v>149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150</v>
      </c>
    </row>
    <row r="80" spans="1:14" x14ac:dyDescent="0.25">
      <c r="A80" s="6">
        <v>44618</v>
      </c>
      <c r="B80" s="4" t="s">
        <v>151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61</v>
      </c>
    </row>
    <row r="81" spans="1:14" x14ac:dyDescent="0.25">
      <c r="A81" s="6">
        <v>44618</v>
      </c>
      <c r="B81" s="4" t="s">
        <v>152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57</v>
      </c>
    </row>
    <row r="82" spans="1:14" x14ac:dyDescent="0.25">
      <c r="A82" s="6">
        <v>44618</v>
      </c>
      <c r="B82" s="4" t="s">
        <v>153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99</v>
      </c>
    </row>
    <row r="83" spans="1:14" x14ac:dyDescent="0.25">
      <c r="A83" s="6">
        <v>44618</v>
      </c>
      <c r="B83" s="4" t="s">
        <v>154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313</v>
      </c>
      <c r="M83" s="4">
        <v>60</v>
      </c>
      <c r="N83" s="36" t="s">
        <v>128</v>
      </c>
    </row>
    <row r="84" spans="1:14" x14ac:dyDescent="0.25">
      <c r="A84" s="6">
        <v>44618</v>
      </c>
      <c r="B84" s="4" t="s">
        <v>155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67</v>
      </c>
    </row>
    <row r="85" spans="1:14" x14ac:dyDescent="0.25">
      <c r="A85" s="6">
        <v>44618</v>
      </c>
      <c r="B85" s="4" t="s">
        <v>156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61</v>
      </c>
    </row>
    <row r="86" spans="1:14" x14ac:dyDescent="0.25">
      <c r="A86" s="6">
        <v>44618</v>
      </c>
      <c r="B86" s="4" t="s">
        <v>157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314</v>
      </c>
      <c r="M86" s="4">
        <v>20</v>
      </c>
      <c r="N86" s="4" t="s">
        <v>115</v>
      </c>
    </row>
    <row r="87" spans="1:14" x14ac:dyDescent="0.25">
      <c r="A87" s="6">
        <v>44618</v>
      </c>
      <c r="B87" s="4" t="s">
        <v>158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126</v>
      </c>
    </row>
    <row r="88" spans="1:14" x14ac:dyDescent="0.25">
      <c r="A88" s="6">
        <v>44618</v>
      </c>
      <c r="B88" s="4" t="s">
        <v>159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115</v>
      </c>
    </row>
    <row r="89" spans="1:14" x14ac:dyDescent="0.25">
      <c r="A89" s="6">
        <v>44619</v>
      </c>
      <c r="B89" s="4" t="s">
        <v>160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313</v>
      </c>
      <c r="M89" s="4">
        <v>40</v>
      </c>
      <c r="N89" s="36" t="s">
        <v>128</v>
      </c>
    </row>
    <row r="90" spans="1:14" x14ac:dyDescent="0.25">
      <c r="A90" s="6">
        <v>44619</v>
      </c>
      <c r="B90" s="4" t="s">
        <v>161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103</v>
      </c>
    </row>
    <row r="91" spans="1:14" x14ac:dyDescent="0.25">
      <c r="A91" s="6">
        <v>44619</v>
      </c>
      <c r="B91" s="4" t="s">
        <v>162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111</v>
      </c>
    </row>
    <row r="92" spans="1:14" x14ac:dyDescent="0.25">
      <c r="A92" s="6">
        <v>44619</v>
      </c>
      <c r="B92" s="4" t="s">
        <v>163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164</v>
      </c>
    </row>
    <row r="93" spans="1:14" x14ac:dyDescent="0.25">
      <c r="A93" s="6">
        <v>44619</v>
      </c>
      <c r="B93" s="4" t="s">
        <v>165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437</v>
      </c>
      <c r="M93" s="4">
        <v>38</v>
      </c>
      <c r="N93" s="4" t="s">
        <v>86</v>
      </c>
    </row>
    <row r="94" spans="1:14" x14ac:dyDescent="0.25">
      <c r="A94" s="6">
        <v>44619</v>
      </c>
      <c r="B94" s="4" t="s">
        <v>166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128</v>
      </c>
    </row>
    <row r="95" spans="1:14" x14ac:dyDescent="0.25">
      <c r="A95" s="6">
        <v>44619</v>
      </c>
      <c r="B95" s="4" t="s">
        <v>167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53</v>
      </c>
    </row>
    <row r="96" spans="1:14" x14ac:dyDescent="0.25">
      <c r="A96" s="6">
        <v>44619</v>
      </c>
      <c r="B96" s="4" t="s">
        <v>168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120</v>
      </c>
    </row>
    <row r="97" spans="1:14" x14ac:dyDescent="0.25">
      <c r="A97" s="6">
        <v>44619</v>
      </c>
      <c r="B97" s="4" t="s">
        <v>169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55</v>
      </c>
    </row>
    <row r="98" spans="1:14" x14ac:dyDescent="0.25">
      <c r="A98" s="6">
        <v>44619</v>
      </c>
      <c r="B98" s="4" t="s">
        <v>170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126</v>
      </c>
    </row>
    <row r="99" spans="1:14" x14ac:dyDescent="0.25">
      <c r="A99" s="6">
        <v>44619</v>
      </c>
      <c r="B99" s="4" t="s">
        <v>171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318</v>
      </c>
      <c r="M99" s="4">
        <v>63</v>
      </c>
      <c r="N99" s="36" t="s">
        <v>126</v>
      </c>
    </row>
    <row r="100" spans="1:14" x14ac:dyDescent="0.25">
      <c r="A100" s="6">
        <v>44620</v>
      </c>
      <c r="B100" s="4" t="s">
        <v>172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164</v>
      </c>
    </row>
    <row r="1048576" spans="1:1" x14ac:dyDescent="0.25">
      <c r="A1048576" s="6"/>
    </row>
  </sheetData>
  <conditionalFormatting sqref="K1:K15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2" workbookViewId="0">
      <selection activeCell="L73" sqref="L73"/>
    </sheetView>
  </sheetViews>
  <sheetFormatPr defaultRowHeight="15" x14ac:dyDescent="0.25"/>
  <cols>
    <col min="1" max="1" width="10.7109375" bestFit="1" customWidth="1"/>
    <col min="2" max="2" width="33.85546875" bestFit="1" customWidth="1"/>
    <col min="10" max="10" width="10.28515625" bestFit="1" customWidth="1"/>
    <col min="13" max="13" width="9.140625" style="4"/>
    <col min="14" max="14" width="15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44743</v>
      </c>
      <c r="B2" s="3" t="s">
        <v>758</v>
      </c>
      <c r="C2" s="12">
        <v>1.94</v>
      </c>
      <c r="D2" s="12" t="s">
        <v>960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314</v>
      </c>
      <c r="M2" s="4">
        <v>27</v>
      </c>
      <c r="N2" s="4" t="s">
        <v>543</v>
      </c>
    </row>
    <row r="3" spans="1:14" x14ac:dyDescent="0.25">
      <c r="A3" s="2">
        <v>44743</v>
      </c>
      <c r="B3" s="3" t="s">
        <v>883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639</v>
      </c>
    </row>
    <row r="4" spans="1:14" x14ac:dyDescent="0.25">
      <c r="A4" s="6">
        <v>44744</v>
      </c>
      <c r="B4" s="4" t="s">
        <v>772</v>
      </c>
      <c r="C4">
        <v>3.85</v>
      </c>
      <c r="D4">
        <v>3.33</v>
      </c>
      <c r="E4">
        <v>2.06</v>
      </c>
      <c r="F4">
        <v>3.07</v>
      </c>
      <c r="G4">
        <v>2.16</v>
      </c>
      <c r="H4">
        <v>1.71</v>
      </c>
      <c r="I4">
        <v>1.9</v>
      </c>
      <c r="J4" s="12" t="s">
        <v>15</v>
      </c>
      <c r="L4" t="s">
        <v>22</v>
      </c>
      <c r="M4" s="4">
        <v>53</v>
      </c>
      <c r="N4" t="s">
        <v>556</v>
      </c>
    </row>
    <row r="5" spans="1:14" x14ac:dyDescent="0.25">
      <c r="A5" s="6">
        <v>44744</v>
      </c>
      <c r="B5" t="s">
        <v>773</v>
      </c>
      <c r="C5">
        <v>2.0699999999999998</v>
      </c>
      <c r="D5">
        <v>3.25</v>
      </c>
      <c r="E5">
        <v>4.12</v>
      </c>
      <c r="F5">
        <v>2.81</v>
      </c>
      <c r="G5">
        <v>2.41</v>
      </c>
      <c r="H5">
        <v>1.6</v>
      </c>
      <c r="I5">
        <v>2.1</v>
      </c>
      <c r="J5" s="12" t="s">
        <v>15</v>
      </c>
      <c r="L5" t="s">
        <v>21</v>
      </c>
      <c r="M5" s="4">
        <v>42</v>
      </c>
      <c r="N5" t="s">
        <v>602</v>
      </c>
    </row>
    <row r="6" spans="1:14" x14ac:dyDescent="0.25">
      <c r="A6" s="6">
        <v>44744</v>
      </c>
      <c r="B6" t="s">
        <v>774</v>
      </c>
      <c r="C6">
        <v>2.85</v>
      </c>
      <c r="D6">
        <v>3.17</v>
      </c>
      <c r="E6">
        <v>2.73</v>
      </c>
      <c r="F6">
        <v>2.94</v>
      </c>
      <c r="G6">
        <v>2.2799999999999998</v>
      </c>
      <c r="H6">
        <v>1.67</v>
      </c>
      <c r="I6">
        <v>2</v>
      </c>
      <c r="J6" s="12" t="s">
        <v>15</v>
      </c>
      <c r="L6" t="s">
        <v>23</v>
      </c>
      <c r="M6" s="4">
        <v>46</v>
      </c>
      <c r="N6" t="s">
        <v>16</v>
      </c>
    </row>
    <row r="7" spans="1:14" x14ac:dyDescent="0.25">
      <c r="A7" s="6">
        <v>44744</v>
      </c>
      <c r="B7" t="s">
        <v>775</v>
      </c>
      <c r="C7">
        <v>2.2400000000000002</v>
      </c>
      <c r="D7">
        <v>2.9</v>
      </c>
      <c r="E7">
        <v>3.12</v>
      </c>
      <c r="F7">
        <v>404</v>
      </c>
      <c r="G7">
        <v>2.19</v>
      </c>
      <c r="H7">
        <v>1.61</v>
      </c>
      <c r="I7">
        <v>1.93</v>
      </c>
      <c r="J7" s="12" t="s">
        <v>15</v>
      </c>
      <c r="L7" t="s">
        <v>314</v>
      </c>
      <c r="M7" s="4">
        <v>44</v>
      </c>
      <c r="N7" t="s">
        <v>663</v>
      </c>
    </row>
    <row r="8" spans="1:14" x14ac:dyDescent="0.25">
      <c r="A8" s="6">
        <v>44744</v>
      </c>
      <c r="B8" t="s">
        <v>776</v>
      </c>
      <c r="C8">
        <v>1.6</v>
      </c>
      <c r="D8">
        <v>3.66</v>
      </c>
      <c r="E8">
        <v>7.1</v>
      </c>
      <c r="F8">
        <v>2.5299999999999998</v>
      </c>
      <c r="G8">
        <v>2.69</v>
      </c>
      <c r="H8">
        <v>1.5</v>
      </c>
      <c r="I8">
        <v>2.34</v>
      </c>
      <c r="J8" s="12" t="s">
        <v>15</v>
      </c>
      <c r="L8" t="s">
        <v>437</v>
      </c>
      <c r="M8" s="4">
        <v>37</v>
      </c>
      <c r="N8" t="s">
        <v>602</v>
      </c>
    </row>
    <row r="9" spans="1:14" x14ac:dyDescent="0.25">
      <c r="A9" s="6">
        <v>44744</v>
      </c>
      <c r="B9" t="s">
        <v>777</v>
      </c>
      <c r="C9">
        <v>1.85</v>
      </c>
      <c r="D9">
        <v>3.25</v>
      </c>
      <c r="E9">
        <v>4.6500000000000004</v>
      </c>
      <c r="F9">
        <v>2.7</v>
      </c>
      <c r="G9">
        <v>2.2000000000000002</v>
      </c>
      <c r="H9">
        <v>1.68</v>
      </c>
      <c r="I9">
        <v>1.94</v>
      </c>
      <c r="J9" s="12" t="s">
        <v>15</v>
      </c>
      <c r="L9" t="s">
        <v>314</v>
      </c>
      <c r="M9" s="4">
        <v>40</v>
      </c>
      <c r="N9" t="s">
        <v>657</v>
      </c>
    </row>
    <row r="10" spans="1:14" x14ac:dyDescent="0.25">
      <c r="A10" s="6">
        <v>44744</v>
      </c>
      <c r="B10" t="s">
        <v>778</v>
      </c>
      <c r="C10">
        <v>4.67</v>
      </c>
      <c r="D10">
        <v>3.56</v>
      </c>
      <c r="E10">
        <v>1.81</v>
      </c>
      <c r="F10">
        <v>3.19</v>
      </c>
      <c r="G10">
        <v>2.08</v>
      </c>
      <c r="H10">
        <v>1.76</v>
      </c>
      <c r="I10">
        <v>1.83</v>
      </c>
      <c r="J10" s="12" t="s">
        <v>15</v>
      </c>
      <c r="L10" t="s">
        <v>29</v>
      </c>
      <c r="M10" s="4">
        <v>34</v>
      </c>
      <c r="N10" t="s">
        <v>556</v>
      </c>
    </row>
    <row r="11" spans="1:14" x14ac:dyDescent="0.25">
      <c r="A11" s="6">
        <v>44744</v>
      </c>
      <c r="B11" t="s">
        <v>779</v>
      </c>
      <c r="C11">
        <v>2.02</v>
      </c>
      <c r="D11">
        <v>3.25</v>
      </c>
      <c r="E11">
        <v>3.83</v>
      </c>
      <c r="F11">
        <v>404</v>
      </c>
      <c r="G11">
        <v>2.04</v>
      </c>
      <c r="H11">
        <v>1.81</v>
      </c>
      <c r="I11">
        <v>1.77</v>
      </c>
      <c r="J11" s="12" t="s">
        <v>15</v>
      </c>
      <c r="L11" t="s">
        <v>28</v>
      </c>
      <c r="M11" s="4">
        <v>53</v>
      </c>
      <c r="N11" t="s">
        <v>657</v>
      </c>
    </row>
    <row r="12" spans="1:14" x14ac:dyDescent="0.25">
      <c r="A12" s="6">
        <v>44744</v>
      </c>
      <c r="B12" t="s">
        <v>780</v>
      </c>
      <c r="C12">
        <v>2.54</v>
      </c>
      <c r="D12">
        <v>3.2</v>
      </c>
      <c r="E12">
        <v>3.07</v>
      </c>
      <c r="F12">
        <v>3.17</v>
      </c>
      <c r="G12">
        <v>2.15</v>
      </c>
      <c r="H12">
        <v>1.75</v>
      </c>
      <c r="I12">
        <v>1.88</v>
      </c>
      <c r="J12" s="12" t="s">
        <v>15</v>
      </c>
      <c r="L12" t="s">
        <v>20</v>
      </c>
      <c r="M12" s="4">
        <v>18</v>
      </c>
      <c r="N12" t="s">
        <v>16</v>
      </c>
    </row>
    <row r="13" spans="1:14" x14ac:dyDescent="0.25">
      <c r="A13" s="6">
        <v>44744</v>
      </c>
      <c r="B13" t="s">
        <v>882</v>
      </c>
      <c r="C13">
        <v>2.1800000000000002</v>
      </c>
      <c r="D13">
        <v>2.58</v>
      </c>
      <c r="E13">
        <v>3.76</v>
      </c>
      <c r="F13">
        <v>2.65</v>
      </c>
      <c r="G13">
        <v>2.2799999999999998</v>
      </c>
      <c r="H13">
        <v>1.56</v>
      </c>
      <c r="I13">
        <v>2.0099999999999998</v>
      </c>
      <c r="J13" s="12" t="s">
        <v>15</v>
      </c>
      <c r="L13" t="s">
        <v>25</v>
      </c>
      <c r="M13" s="4">
        <v>12</v>
      </c>
      <c r="N13" t="s">
        <v>663</v>
      </c>
    </row>
    <row r="14" spans="1:14" x14ac:dyDescent="0.25">
      <c r="A14" s="6">
        <v>44744</v>
      </c>
      <c r="B14" t="s">
        <v>781</v>
      </c>
      <c r="C14">
        <v>2.08</v>
      </c>
      <c r="D14">
        <v>3.62</v>
      </c>
      <c r="E14">
        <v>3.26</v>
      </c>
      <c r="F14">
        <v>404</v>
      </c>
      <c r="G14">
        <v>1.88</v>
      </c>
      <c r="H14">
        <v>1.95</v>
      </c>
      <c r="I14">
        <v>1.66</v>
      </c>
      <c r="J14" s="12" t="s">
        <v>15</v>
      </c>
      <c r="L14" t="s">
        <v>22</v>
      </c>
      <c r="M14" s="4">
        <v>33</v>
      </c>
      <c r="N14" s="48" t="s">
        <v>651</v>
      </c>
    </row>
    <row r="15" spans="1:14" x14ac:dyDescent="0.25">
      <c r="A15" s="6">
        <v>44744</v>
      </c>
      <c r="B15" t="s">
        <v>782</v>
      </c>
      <c r="C15">
        <v>4.82</v>
      </c>
      <c r="D15">
        <v>3.37</v>
      </c>
      <c r="E15">
        <v>1.88</v>
      </c>
      <c r="F15">
        <v>2.87</v>
      </c>
      <c r="G15">
        <v>2.41</v>
      </c>
      <c r="H15">
        <v>1.6</v>
      </c>
      <c r="I15">
        <v>2.1</v>
      </c>
      <c r="J15" s="12" t="s">
        <v>15</v>
      </c>
      <c r="L15" t="s">
        <v>19</v>
      </c>
      <c r="M15" s="4">
        <v>34</v>
      </c>
      <c r="N15" t="s">
        <v>596</v>
      </c>
    </row>
    <row r="16" spans="1:14" x14ac:dyDescent="0.25">
      <c r="A16" s="6">
        <v>44744</v>
      </c>
      <c r="B16" t="s">
        <v>783</v>
      </c>
      <c r="C16">
        <v>2.46</v>
      </c>
      <c r="D16">
        <v>3.42</v>
      </c>
      <c r="E16">
        <v>2.99</v>
      </c>
      <c r="F16">
        <v>3.65</v>
      </c>
      <c r="G16">
        <v>1.92</v>
      </c>
      <c r="H16">
        <v>1.95</v>
      </c>
      <c r="I16">
        <v>1.68</v>
      </c>
      <c r="J16" s="12" t="s">
        <v>15</v>
      </c>
      <c r="L16" t="s">
        <v>19</v>
      </c>
      <c r="M16" s="4">
        <v>42</v>
      </c>
      <c r="N16" t="s">
        <v>16</v>
      </c>
    </row>
    <row r="17" spans="1:14" x14ac:dyDescent="0.25">
      <c r="A17" s="6">
        <v>44744</v>
      </c>
      <c r="B17" t="s">
        <v>784</v>
      </c>
      <c r="C17">
        <v>3.02</v>
      </c>
      <c r="D17">
        <v>2.92</v>
      </c>
      <c r="E17">
        <v>2.79</v>
      </c>
      <c r="F17">
        <v>2.62</v>
      </c>
      <c r="G17">
        <v>2.52</v>
      </c>
      <c r="H17">
        <v>1.56</v>
      </c>
      <c r="I17">
        <v>2.21</v>
      </c>
      <c r="J17" s="12" t="s">
        <v>15</v>
      </c>
      <c r="L17" t="s">
        <v>314</v>
      </c>
      <c r="M17" s="4">
        <v>40</v>
      </c>
      <c r="N17" t="s">
        <v>543</v>
      </c>
    </row>
    <row r="18" spans="1:14" x14ac:dyDescent="0.25">
      <c r="A18" s="6">
        <v>44744</v>
      </c>
      <c r="B18" t="s">
        <v>785</v>
      </c>
      <c r="C18">
        <v>2.73</v>
      </c>
      <c r="D18">
        <v>2.97</v>
      </c>
      <c r="E18">
        <v>3.03</v>
      </c>
      <c r="F18">
        <v>2.48</v>
      </c>
      <c r="G18">
        <v>2.66</v>
      </c>
      <c r="H18">
        <v>1.51</v>
      </c>
      <c r="I18">
        <v>2.33</v>
      </c>
      <c r="J18" s="12" t="s">
        <v>15</v>
      </c>
      <c r="L18" t="s">
        <v>317</v>
      </c>
      <c r="M18" s="4">
        <v>18</v>
      </c>
      <c r="N18" t="s">
        <v>16</v>
      </c>
    </row>
    <row r="19" spans="1:14" x14ac:dyDescent="0.25">
      <c r="A19" s="6">
        <v>44744</v>
      </c>
      <c r="B19" t="s">
        <v>786</v>
      </c>
      <c r="C19">
        <v>3.68</v>
      </c>
      <c r="D19">
        <v>2.71</v>
      </c>
      <c r="E19">
        <v>2.12</v>
      </c>
      <c r="F19">
        <v>404</v>
      </c>
      <c r="G19">
        <v>2.2999999999999998</v>
      </c>
      <c r="H19">
        <v>1.56</v>
      </c>
      <c r="I19">
        <v>2.0299999999999998</v>
      </c>
      <c r="J19" s="12" t="s">
        <v>15</v>
      </c>
      <c r="L19" t="s">
        <v>24</v>
      </c>
      <c r="M19" s="4">
        <v>31</v>
      </c>
      <c r="N19" t="s">
        <v>639</v>
      </c>
    </row>
    <row r="20" spans="1:14" x14ac:dyDescent="0.25">
      <c r="A20" s="6">
        <v>44744</v>
      </c>
      <c r="B20" t="s">
        <v>787</v>
      </c>
      <c r="C20">
        <v>5.96</v>
      </c>
      <c r="D20">
        <v>4.01</v>
      </c>
      <c r="E20">
        <v>1.61</v>
      </c>
      <c r="F20">
        <v>3.23</v>
      </c>
      <c r="G20">
        <v>2.1</v>
      </c>
      <c r="H20">
        <v>1.78</v>
      </c>
      <c r="I20">
        <v>1.85</v>
      </c>
      <c r="J20" s="12" t="s">
        <v>15</v>
      </c>
      <c r="L20" t="s">
        <v>23</v>
      </c>
      <c r="M20" s="4">
        <v>49</v>
      </c>
      <c r="N20" t="s">
        <v>16</v>
      </c>
    </row>
    <row r="21" spans="1:14" x14ac:dyDescent="0.25">
      <c r="A21" s="6">
        <v>44744</v>
      </c>
      <c r="B21" t="s">
        <v>788</v>
      </c>
      <c r="C21">
        <v>2.0699999999999998</v>
      </c>
      <c r="D21">
        <v>3.23</v>
      </c>
      <c r="E21">
        <v>4.1399999999999997</v>
      </c>
      <c r="F21">
        <v>2.83</v>
      </c>
      <c r="G21">
        <v>2.41</v>
      </c>
      <c r="H21">
        <v>1.61</v>
      </c>
      <c r="I21">
        <v>2.1</v>
      </c>
      <c r="J21" s="12" t="s">
        <v>15</v>
      </c>
      <c r="L21" t="s">
        <v>21</v>
      </c>
      <c r="M21" s="4">
        <v>42</v>
      </c>
      <c r="N21" t="s">
        <v>789</v>
      </c>
    </row>
    <row r="22" spans="1:14" x14ac:dyDescent="0.25">
      <c r="A22" s="6">
        <v>44744</v>
      </c>
      <c r="B22" t="s">
        <v>790</v>
      </c>
      <c r="C22">
        <v>2.84</v>
      </c>
      <c r="D22">
        <v>3.09</v>
      </c>
      <c r="E22">
        <v>2.8</v>
      </c>
      <c r="F22">
        <v>2.5299999999999998</v>
      </c>
      <c r="G22">
        <v>2.67</v>
      </c>
      <c r="H22">
        <v>1.51</v>
      </c>
      <c r="I22">
        <v>2.33</v>
      </c>
      <c r="J22" s="12" t="s">
        <v>15</v>
      </c>
      <c r="L22" t="s">
        <v>28</v>
      </c>
      <c r="M22" s="4">
        <v>29</v>
      </c>
      <c r="N22" t="s">
        <v>16</v>
      </c>
    </row>
    <row r="23" spans="1:14" x14ac:dyDescent="0.25">
      <c r="A23" s="6">
        <v>44745</v>
      </c>
      <c r="B23" t="s">
        <v>881</v>
      </c>
      <c r="C23">
        <v>3.69</v>
      </c>
      <c r="D23">
        <v>2.2799999999999998</v>
      </c>
      <c r="E23">
        <v>2.48</v>
      </c>
      <c r="F23">
        <v>2.4900000000000002</v>
      </c>
      <c r="G23">
        <v>2.52</v>
      </c>
      <c r="H23">
        <v>1.45</v>
      </c>
      <c r="I23">
        <v>2.21</v>
      </c>
      <c r="J23" s="12" t="s">
        <v>15</v>
      </c>
      <c r="L23" t="s">
        <v>29</v>
      </c>
      <c r="M23" s="4">
        <v>53</v>
      </c>
      <c r="N23" t="s">
        <v>639</v>
      </c>
    </row>
    <row r="24" spans="1:14" x14ac:dyDescent="0.25">
      <c r="A24" s="6">
        <v>44745</v>
      </c>
      <c r="B24" t="s">
        <v>791</v>
      </c>
      <c r="C24">
        <v>1.81</v>
      </c>
      <c r="D24">
        <v>3.37</v>
      </c>
      <c r="E24">
        <v>5.12</v>
      </c>
      <c r="F24">
        <v>3.06</v>
      </c>
      <c r="G24">
        <v>2.2400000000000002</v>
      </c>
      <c r="H24">
        <v>1.69</v>
      </c>
      <c r="I24">
        <v>2.04</v>
      </c>
      <c r="J24" s="12" t="s">
        <v>15</v>
      </c>
      <c r="L24" t="s">
        <v>20</v>
      </c>
      <c r="M24" s="4">
        <v>92</v>
      </c>
      <c r="N24" t="s">
        <v>596</v>
      </c>
    </row>
    <row r="25" spans="1:14" x14ac:dyDescent="0.25">
      <c r="A25" s="6">
        <v>44745</v>
      </c>
      <c r="B25" t="s">
        <v>792</v>
      </c>
      <c r="C25">
        <v>2.0699999999999998</v>
      </c>
      <c r="D25">
        <v>3.25</v>
      </c>
      <c r="E25">
        <v>4.12</v>
      </c>
      <c r="F25">
        <v>2.81</v>
      </c>
      <c r="G25">
        <v>2.41</v>
      </c>
      <c r="H25">
        <v>1.6</v>
      </c>
      <c r="I25">
        <v>2.1</v>
      </c>
      <c r="J25" s="12" t="s">
        <v>15</v>
      </c>
      <c r="L25" t="s">
        <v>21</v>
      </c>
      <c r="M25" s="4">
        <v>42</v>
      </c>
      <c r="N25" t="s">
        <v>596</v>
      </c>
    </row>
    <row r="26" spans="1:14" x14ac:dyDescent="0.25">
      <c r="A26" s="6">
        <v>44745</v>
      </c>
      <c r="B26" s="49" t="s">
        <v>793</v>
      </c>
      <c r="C26" s="22">
        <v>2.57</v>
      </c>
      <c r="D26" s="22">
        <v>2.52</v>
      </c>
      <c r="E26" s="22">
        <v>3.07</v>
      </c>
      <c r="F26" s="22">
        <v>2.11</v>
      </c>
      <c r="G26" s="22">
        <v>404</v>
      </c>
      <c r="H26" s="22">
        <v>404</v>
      </c>
      <c r="I26" s="22">
        <v>2.62</v>
      </c>
      <c r="J26" s="60" t="s">
        <v>15</v>
      </c>
      <c r="K26" s="49"/>
      <c r="L26" s="49" t="s">
        <v>19</v>
      </c>
      <c r="M26" s="36">
        <v>44</v>
      </c>
      <c r="N26" s="49" t="s">
        <v>639</v>
      </c>
    </row>
    <row r="27" spans="1:14" x14ac:dyDescent="0.25">
      <c r="A27" s="6">
        <v>44745</v>
      </c>
      <c r="B27" s="49" t="s">
        <v>794</v>
      </c>
      <c r="C27" s="22">
        <v>606</v>
      </c>
      <c r="D27" s="22">
        <v>606</v>
      </c>
      <c r="E27" s="22">
        <v>606</v>
      </c>
      <c r="F27" s="22">
        <v>606</v>
      </c>
      <c r="G27" s="22">
        <v>606</v>
      </c>
      <c r="H27" s="22">
        <v>606</v>
      </c>
      <c r="I27" s="22"/>
      <c r="J27" s="60" t="s">
        <v>15</v>
      </c>
      <c r="K27" s="49"/>
      <c r="L27" s="49">
        <v>606</v>
      </c>
      <c r="M27" s="36">
        <v>44</v>
      </c>
      <c r="N27" s="49" t="s">
        <v>639</v>
      </c>
    </row>
    <row r="28" spans="1:14" x14ac:dyDescent="0.25">
      <c r="A28" s="6">
        <v>44745</v>
      </c>
      <c r="B28" s="49" t="s">
        <v>880</v>
      </c>
      <c r="C28" s="22">
        <v>606</v>
      </c>
      <c r="D28" s="22">
        <v>606</v>
      </c>
      <c r="E28" s="22">
        <v>606</v>
      </c>
      <c r="F28" s="22">
        <v>606</v>
      </c>
      <c r="G28" s="22">
        <v>606</v>
      </c>
      <c r="H28" s="22">
        <v>606</v>
      </c>
      <c r="I28" s="22"/>
      <c r="J28" s="60" t="s">
        <v>15</v>
      </c>
      <c r="K28" s="49"/>
      <c r="L28" s="49">
        <v>606</v>
      </c>
      <c r="M28" s="36">
        <v>12</v>
      </c>
      <c r="N28" s="49" t="s">
        <v>639</v>
      </c>
    </row>
    <row r="29" spans="1:14" x14ac:dyDescent="0.25">
      <c r="A29" s="6">
        <v>44745</v>
      </c>
      <c r="B29" t="s">
        <v>795</v>
      </c>
      <c r="C29" s="22">
        <v>1.34</v>
      </c>
      <c r="D29" s="22">
        <v>5.47</v>
      </c>
      <c r="E29" s="22">
        <v>9.19</v>
      </c>
      <c r="F29" s="22">
        <v>4.26</v>
      </c>
      <c r="G29" s="22">
        <v>1.68</v>
      </c>
      <c r="H29" s="22">
        <v>2.25</v>
      </c>
      <c r="I29" s="22">
        <v>1.53</v>
      </c>
      <c r="J29" s="12" t="s">
        <v>15</v>
      </c>
      <c r="L29" s="22" t="s">
        <v>23</v>
      </c>
      <c r="M29" s="4">
        <v>37</v>
      </c>
      <c r="N29" s="48" t="s">
        <v>596</v>
      </c>
    </row>
    <row r="30" spans="1:14" x14ac:dyDescent="0.25">
      <c r="A30" s="6">
        <v>44745</v>
      </c>
      <c r="B30" s="49" t="s">
        <v>879</v>
      </c>
      <c r="C30" s="22">
        <v>606</v>
      </c>
      <c r="D30" s="22">
        <v>606</v>
      </c>
      <c r="E30" s="22">
        <v>606</v>
      </c>
      <c r="F30" s="22">
        <v>606</v>
      </c>
      <c r="G30" s="22">
        <v>606</v>
      </c>
      <c r="H30" s="22">
        <v>606</v>
      </c>
      <c r="I30" s="22"/>
      <c r="J30" s="60" t="s">
        <v>15</v>
      </c>
      <c r="K30" s="49"/>
      <c r="L30" s="49">
        <v>606</v>
      </c>
      <c r="M30" s="36">
        <v>33</v>
      </c>
      <c r="N30" s="49" t="s">
        <v>663</v>
      </c>
    </row>
    <row r="31" spans="1:14" x14ac:dyDescent="0.25">
      <c r="A31" s="6">
        <v>44745</v>
      </c>
      <c r="B31" t="s">
        <v>796</v>
      </c>
      <c r="C31" s="22">
        <v>606</v>
      </c>
      <c r="D31" s="22">
        <v>606</v>
      </c>
      <c r="E31" s="22">
        <v>606</v>
      </c>
      <c r="F31" s="22">
        <v>606</v>
      </c>
      <c r="G31" s="22">
        <v>606</v>
      </c>
      <c r="H31" s="22">
        <v>606</v>
      </c>
      <c r="J31" s="12" t="s">
        <v>15</v>
      </c>
      <c r="L31" s="49">
        <v>606</v>
      </c>
      <c r="M31" s="4">
        <v>46</v>
      </c>
      <c r="N31" t="s">
        <v>657</v>
      </c>
    </row>
    <row r="32" spans="1:14" x14ac:dyDescent="0.25">
      <c r="A32" s="6">
        <v>44745</v>
      </c>
      <c r="B32" t="s">
        <v>797</v>
      </c>
      <c r="C32" s="22">
        <v>2.1</v>
      </c>
      <c r="D32" s="22">
        <v>2.98</v>
      </c>
      <c r="E32" s="22">
        <v>4.49</v>
      </c>
      <c r="F32" s="22">
        <v>2.4500000000000002</v>
      </c>
      <c r="G32" s="22">
        <v>2.79</v>
      </c>
      <c r="H32" s="22">
        <v>1.47</v>
      </c>
      <c r="I32" s="22">
        <v>2.4300000000000002</v>
      </c>
      <c r="J32" s="12" t="s">
        <v>15</v>
      </c>
      <c r="K32" s="22" t="s">
        <v>29</v>
      </c>
      <c r="L32" s="22"/>
      <c r="M32" s="4">
        <v>66</v>
      </c>
      <c r="N32" t="s">
        <v>629</v>
      </c>
    </row>
    <row r="33" spans="1:14" x14ac:dyDescent="0.25">
      <c r="A33" s="6">
        <v>44745</v>
      </c>
      <c r="B33" t="s">
        <v>798</v>
      </c>
      <c r="C33" s="22">
        <v>606</v>
      </c>
      <c r="D33" s="22">
        <v>606</v>
      </c>
      <c r="E33" s="22">
        <v>606</v>
      </c>
      <c r="F33" s="22">
        <v>606</v>
      </c>
      <c r="G33" s="22">
        <v>606</v>
      </c>
      <c r="H33" s="22">
        <v>606</v>
      </c>
      <c r="J33" s="12" t="s">
        <v>15</v>
      </c>
      <c r="L33" s="49">
        <v>606</v>
      </c>
      <c r="M33" s="4">
        <v>53</v>
      </c>
      <c r="N33" t="s">
        <v>639</v>
      </c>
    </row>
    <row r="34" spans="1:14" x14ac:dyDescent="0.25">
      <c r="A34" s="6">
        <v>44746</v>
      </c>
      <c r="B34" t="s">
        <v>799</v>
      </c>
      <c r="C34" s="22">
        <v>1.81</v>
      </c>
      <c r="D34" s="22">
        <v>3.37</v>
      </c>
      <c r="E34" s="22">
        <v>5.21</v>
      </c>
      <c r="F34" s="22">
        <v>3.06</v>
      </c>
      <c r="G34" s="22">
        <v>2.2400000000000002</v>
      </c>
      <c r="H34" s="22">
        <v>1.69</v>
      </c>
      <c r="I34" s="22">
        <v>2.04</v>
      </c>
      <c r="J34" s="12" t="s">
        <v>15</v>
      </c>
      <c r="L34" t="s">
        <v>20</v>
      </c>
      <c r="M34" s="4">
        <v>92</v>
      </c>
      <c r="N34" s="48" t="s">
        <v>596</v>
      </c>
    </row>
    <row r="35" spans="1:14" x14ac:dyDescent="0.25">
      <c r="A35" s="6">
        <v>44746</v>
      </c>
      <c r="B35" t="s">
        <v>800</v>
      </c>
      <c r="C35" s="22">
        <v>2.68</v>
      </c>
      <c r="D35" s="22">
        <v>2.72</v>
      </c>
      <c r="E35" s="22">
        <v>3.16</v>
      </c>
      <c r="F35" s="22">
        <v>2.4900000000000002</v>
      </c>
      <c r="G35" s="22">
        <v>2.5</v>
      </c>
      <c r="H35" s="22">
        <v>1.51</v>
      </c>
      <c r="I35" s="22">
        <v>2.2200000000000002</v>
      </c>
      <c r="J35" s="12" t="s">
        <v>15</v>
      </c>
      <c r="L35" t="s">
        <v>313</v>
      </c>
      <c r="M35" s="4">
        <v>45</v>
      </c>
      <c r="N35" t="s">
        <v>661</v>
      </c>
    </row>
    <row r="36" spans="1:14" x14ac:dyDescent="0.25">
      <c r="A36" s="6">
        <v>44746</v>
      </c>
      <c r="B36" t="s">
        <v>801</v>
      </c>
      <c r="C36" s="22">
        <v>2.97</v>
      </c>
      <c r="D36" s="22">
        <v>3.07</v>
      </c>
      <c r="E36" s="22">
        <v>2.7</v>
      </c>
      <c r="F36" s="22">
        <v>2.7</v>
      </c>
      <c r="G36" s="22">
        <v>2.54</v>
      </c>
      <c r="H36" s="22">
        <v>1.55</v>
      </c>
      <c r="I36" s="22">
        <v>2.21</v>
      </c>
      <c r="J36" s="12" t="s">
        <v>15</v>
      </c>
      <c r="L36" t="s">
        <v>25</v>
      </c>
      <c r="M36" s="4">
        <v>49</v>
      </c>
      <c r="N36" t="s">
        <v>720</v>
      </c>
    </row>
    <row r="37" spans="1:14" x14ac:dyDescent="0.25">
      <c r="A37" s="6">
        <v>44748</v>
      </c>
      <c r="B37" t="s">
        <v>802</v>
      </c>
      <c r="C37" s="22">
        <v>2.63</v>
      </c>
      <c r="D37" s="22">
        <v>3.09</v>
      </c>
      <c r="E37" s="22">
        <v>2.94</v>
      </c>
      <c r="F37" s="22">
        <v>2.76</v>
      </c>
      <c r="G37" s="22">
        <v>2.3199999999999998</v>
      </c>
      <c r="H37" s="22">
        <v>1.63</v>
      </c>
      <c r="I37" s="22">
        <v>2.04</v>
      </c>
      <c r="J37" s="12" t="s">
        <v>15</v>
      </c>
      <c r="L37" t="s">
        <v>21</v>
      </c>
      <c r="M37" s="4">
        <v>58</v>
      </c>
      <c r="N37" t="s">
        <v>556</v>
      </c>
    </row>
    <row r="38" spans="1:14" x14ac:dyDescent="0.25">
      <c r="A38" s="6">
        <v>44748</v>
      </c>
      <c r="B38" t="s">
        <v>803</v>
      </c>
      <c r="C38" s="22">
        <v>2.35</v>
      </c>
      <c r="D38" s="22">
        <v>3.12</v>
      </c>
      <c r="E38" s="22">
        <v>3.49</v>
      </c>
      <c r="F38" s="22">
        <v>2.79</v>
      </c>
      <c r="G38" s="22">
        <v>2.39</v>
      </c>
      <c r="H38" s="22">
        <v>1.61</v>
      </c>
      <c r="I38" s="22">
        <v>2.09</v>
      </c>
      <c r="J38" s="12" t="s">
        <v>15</v>
      </c>
      <c r="L38" t="s">
        <v>767</v>
      </c>
      <c r="M38" s="4">
        <v>35</v>
      </c>
      <c r="N38" t="s">
        <v>16</v>
      </c>
    </row>
    <row r="39" spans="1:14" x14ac:dyDescent="0.25">
      <c r="A39" s="6">
        <v>44748</v>
      </c>
      <c r="B39" t="s">
        <v>804</v>
      </c>
      <c r="C39" s="22">
        <v>2.12</v>
      </c>
      <c r="D39" s="22">
        <v>3.26</v>
      </c>
      <c r="E39" s="22">
        <v>3.9</v>
      </c>
      <c r="F39" s="22">
        <v>3.01</v>
      </c>
      <c r="G39" s="22">
        <v>2.2400000000000002</v>
      </c>
      <c r="H39" s="22">
        <v>1.69</v>
      </c>
      <c r="I39" s="22">
        <v>1.96</v>
      </c>
      <c r="J39" s="12" t="s">
        <v>15</v>
      </c>
      <c r="L39" t="s">
        <v>26</v>
      </c>
      <c r="M39" s="4">
        <v>54</v>
      </c>
      <c r="N39" t="s">
        <v>385</v>
      </c>
    </row>
    <row r="40" spans="1:14" x14ac:dyDescent="0.25">
      <c r="A40" s="6">
        <v>44748</v>
      </c>
      <c r="B40" t="s">
        <v>805</v>
      </c>
      <c r="C40" s="22">
        <v>2.34</v>
      </c>
      <c r="D40" s="22">
        <v>3.14</v>
      </c>
      <c r="E40" s="22">
        <v>3.45</v>
      </c>
      <c r="F40" s="22">
        <v>2.93</v>
      </c>
      <c r="G40" s="22">
        <v>2.2599999999999998</v>
      </c>
      <c r="H40" s="22">
        <v>1.68</v>
      </c>
      <c r="I40" s="22">
        <v>1.99</v>
      </c>
      <c r="J40" s="12" t="s">
        <v>15</v>
      </c>
      <c r="L40" t="s">
        <v>21</v>
      </c>
      <c r="M40" s="4">
        <v>64</v>
      </c>
      <c r="N40" t="s">
        <v>16</v>
      </c>
    </row>
    <row r="41" spans="1:14" x14ac:dyDescent="0.25">
      <c r="A41" s="6">
        <v>44748</v>
      </c>
      <c r="B41" t="s">
        <v>806</v>
      </c>
      <c r="C41" s="22">
        <v>3.44</v>
      </c>
      <c r="D41" s="22">
        <v>3.39</v>
      </c>
      <c r="E41" s="22">
        <v>2.23</v>
      </c>
      <c r="F41" s="22">
        <v>3.06</v>
      </c>
      <c r="G41" s="22">
        <v>2.19</v>
      </c>
      <c r="H41" s="22">
        <v>1.72</v>
      </c>
      <c r="I41" s="22">
        <v>1.93</v>
      </c>
      <c r="J41" s="12" t="s">
        <v>15</v>
      </c>
      <c r="L41" t="s">
        <v>29</v>
      </c>
      <c r="M41" s="4">
        <v>57</v>
      </c>
      <c r="N41" t="s">
        <v>16</v>
      </c>
    </row>
    <row r="42" spans="1:14" x14ac:dyDescent="0.25">
      <c r="A42" s="6">
        <v>44748</v>
      </c>
      <c r="B42" t="s">
        <v>807</v>
      </c>
      <c r="C42" s="22">
        <v>1.94</v>
      </c>
      <c r="D42" s="22">
        <v>3.7</v>
      </c>
      <c r="E42" s="22">
        <v>4.08</v>
      </c>
      <c r="F42" s="22">
        <v>3.31</v>
      </c>
      <c r="G42" s="22">
        <v>2.0299999999999998</v>
      </c>
      <c r="H42" s="22">
        <v>1.87</v>
      </c>
      <c r="I42" s="22">
        <v>1.78</v>
      </c>
      <c r="J42" s="12" t="s">
        <v>15</v>
      </c>
      <c r="L42" t="s">
        <v>20</v>
      </c>
      <c r="M42" s="4">
        <v>32</v>
      </c>
      <c r="N42" t="s">
        <v>17</v>
      </c>
    </row>
    <row r="43" spans="1:14" x14ac:dyDescent="0.25">
      <c r="A43" s="6">
        <v>44748</v>
      </c>
      <c r="B43" t="s">
        <v>808</v>
      </c>
      <c r="C43" s="22">
        <v>2.38</v>
      </c>
      <c r="D43" s="22">
        <v>3.23</v>
      </c>
      <c r="E43" s="22">
        <v>3.29</v>
      </c>
      <c r="F43" s="22">
        <v>3.08</v>
      </c>
      <c r="G43" s="22">
        <v>2.21</v>
      </c>
      <c r="H43" s="22">
        <v>1.71</v>
      </c>
      <c r="I43" s="22">
        <v>1.93</v>
      </c>
      <c r="J43" s="12" t="s">
        <v>15</v>
      </c>
      <c r="L43" t="s">
        <v>21</v>
      </c>
      <c r="M43" s="4">
        <v>24</v>
      </c>
      <c r="N43" t="s">
        <v>385</v>
      </c>
    </row>
    <row r="44" spans="1:14" x14ac:dyDescent="0.25">
      <c r="A44" s="6">
        <v>44748</v>
      </c>
      <c r="B44" t="s">
        <v>809</v>
      </c>
      <c r="C44" s="22">
        <v>2.86</v>
      </c>
      <c r="D44" s="22">
        <v>3.45</v>
      </c>
      <c r="E44" s="22">
        <v>2.54</v>
      </c>
      <c r="F44" s="22">
        <v>3.56</v>
      </c>
      <c r="G44" s="22">
        <v>1.96</v>
      </c>
      <c r="H44" s="22">
        <v>1.91</v>
      </c>
      <c r="I44" s="22">
        <v>1.72</v>
      </c>
      <c r="J44" s="12" t="s">
        <v>15</v>
      </c>
      <c r="L44" t="s">
        <v>24</v>
      </c>
      <c r="M44" s="4">
        <v>31</v>
      </c>
      <c r="N44" t="s">
        <v>16</v>
      </c>
    </row>
    <row r="45" spans="1:14" x14ac:dyDescent="0.25">
      <c r="A45" s="6">
        <v>44751</v>
      </c>
      <c r="B45" t="s">
        <v>810</v>
      </c>
      <c r="C45" s="22">
        <v>606</v>
      </c>
      <c r="D45" s="22">
        <v>606</v>
      </c>
      <c r="E45" s="22">
        <v>606</v>
      </c>
      <c r="F45" s="22">
        <v>606</v>
      </c>
      <c r="G45" s="22">
        <v>606</v>
      </c>
      <c r="H45" s="22">
        <v>606</v>
      </c>
      <c r="I45" s="22">
        <v>606</v>
      </c>
      <c r="J45" s="12" t="s">
        <v>15</v>
      </c>
      <c r="L45">
        <v>606</v>
      </c>
      <c r="M45" s="4">
        <v>70</v>
      </c>
      <c r="N45" t="s">
        <v>657</v>
      </c>
    </row>
    <row r="46" spans="1:14" x14ac:dyDescent="0.25">
      <c r="A46" s="6">
        <v>44751</v>
      </c>
      <c r="B46" t="s">
        <v>811</v>
      </c>
      <c r="C46" s="22">
        <v>606</v>
      </c>
      <c r="D46" s="22">
        <v>606</v>
      </c>
      <c r="E46" s="22">
        <v>606</v>
      </c>
      <c r="F46" s="22">
        <v>606</v>
      </c>
      <c r="G46" s="22">
        <v>606</v>
      </c>
      <c r="H46" s="22">
        <v>606</v>
      </c>
      <c r="I46" s="22">
        <v>606</v>
      </c>
      <c r="J46" s="12" t="s">
        <v>15</v>
      </c>
      <c r="L46">
        <v>606</v>
      </c>
      <c r="M46" s="4">
        <v>12</v>
      </c>
      <c r="N46" t="s">
        <v>672</v>
      </c>
    </row>
    <row r="47" spans="1:14" x14ac:dyDescent="0.25">
      <c r="A47" s="6">
        <v>44751</v>
      </c>
      <c r="B47" t="s">
        <v>812</v>
      </c>
      <c r="C47" s="22">
        <v>1.71</v>
      </c>
      <c r="D47" s="22">
        <v>3.65</v>
      </c>
      <c r="E47" s="22">
        <v>5.59</v>
      </c>
      <c r="F47" s="22">
        <v>3.01</v>
      </c>
      <c r="G47" s="22">
        <v>2.33</v>
      </c>
      <c r="H47" s="22">
        <v>1.64</v>
      </c>
      <c r="I47" s="22">
        <v>2.0299999999999998</v>
      </c>
      <c r="J47" s="12" t="s">
        <v>15</v>
      </c>
      <c r="L47" t="s">
        <v>25</v>
      </c>
      <c r="M47" s="4">
        <v>52</v>
      </c>
      <c r="N47" t="s">
        <v>596</v>
      </c>
    </row>
    <row r="48" spans="1:14" x14ac:dyDescent="0.25">
      <c r="A48" s="6">
        <v>44751</v>
      </c>
      <c r="B48" t="s">
        <v>813</v>
      </c>
      <c r="C48" s="22">
        <v>2.87</v>
      </c>
      <c r="D48" s="22">
        <v>3.36</v>
      </c>
      <c r="E48" s="22">
        <v>2.4300000000000002</v>
      </c>
      <c r="F48" s="22">
        <v>404</v>
      </c>
      <c r="G48" s="22">
        <v>1.88</v>
      </c>
      <c r="H48" s="22">
        <v>1.95</v>
      </c>
      <c r="I48" s="22">
        <v>1.65</v>
      </c>
      <c r="J48" s="12" t="s">
        <v>15</v>
      </c>
      <c r="L48" t="s">
        <v>19</v>
      </c>
      <c r="M48" s="4">
        <v>68</v>
      </c>
      <c r="N48" t="s">
        <v>706</v>
      </c>
    </row>
    <row r="49" spans="1:14" x14ac:dyDescent="0.25">
      <c r="A49" s="6">
        <v>44751</v>
      </c>
      <c r="B49" t="s">
        <v>814</v>
      </c>
      <c r="C49" s="22">
        <v>3.84</v>
      </c>
      <c r="D49" s="22">
        <v>3.58</v>
      </c>
      <c r="E49" s="22">
        <v>2.04</v>
      </c>
      <c r="F49" s="22">
        <v>3.47</v>
      </c>
      <c r="G49" s="22">
        <v>2</v>
      </c>
      <c r="H49" s="22">
        <v>1.89</v>
      </c>
      <c r="I49" s="22">
        <v>1.75</v>
      </c>
      <c r="J49" s="12" t="s">
        <v>15</v>
      </c>
      <c r="L49" t="s">
        <v>28</v>
      </c>
      <c r="M49" s="4">
        <v>63</v>
      </c>
      <c r="N49" t="s">
        <v>17</v>
      </c>
    </row>
    <row r="50" spans="1:14" x14ac:dyDescent="0.25">
      <c r="A50" s="6">
        <v>44751</v>
      </c>
      <c r="B50" t="s">
        <v>815</v>
      </c>
      <c r="C50" s="22">
        <v>606</v>
      </c>
      <c r="D50" s="22">
        <v>606</v>
      </c>
      <c r="E50" s="22">
        <v>606</v>
      </c>
      <c r="F50" s="22">
        <v>606</v>
      </c>
      <c r="G50" s="22">
        <v>606</v>
      </c>
      <c r="H50" s="22">
        <v>606</v>
      </c>
      <c r="I50" s="22">
        <v>606</v>
      </c>
      <c r="J50" s="12" t="s">
        <v>15</v>
      </c>
      <c r="L50">
        <v>606</v>
      </c>
      <c r="M50" s="4">
        <v>24</v>
      </c>
      <c r="N50" t="s">
        <v>639</v>
      </c>
    </row>
    <row r="51" spans="1:14" x14ac:dyDescent="0.25">
      <c r="A51" s="6">
        <v>44751</v>
      </c>
      <c r="B51" t="s">
        <v>878</v>
      </c>
      <c r="C51" s="22">
        <v>606</v>
      </c>
      <c r="D51" s="22">
        <v>606</v>
      </c>
      <c r="E51" s="22">
        <v>606</v>
      </c>
      <c r="F51" s="22">
        <v>606</v>
      </c>
      <c r="G51" s="22">
        <v>606</v>
      </c>
      <c r="H51" s="22">
        <v>606</v>
      </c>
      <c r="I51" s="22">
        <v>606</v>
      </c>
      <c r="J51" s="12" t="s">
        <v>15</v>
      </c>
      <c r="L51">
        <v>606</v>
      </c>
      <c r="M51" s="4">
        <v>24</v>
      </c>
      <c r="N51" t="s">
        <v>639</v>
      </c>
    </row>
    <row r="52" spans="1:14" x14ac:dyDescent="0.25">
      <c r="A52" s="6">
        <v>44751</v>
      </c>
      <c r="B52" t="s">
        <v>816</v>
      </c>
      <c r="C52" s="22">
        <v>606</v>
      </c>
      <c r="D52" s="22">
        <v>606</v>
      </c>
      <c r="E52" s="22">
        <v>606</v>
      </c>
      <c r="F52" s="22">
        <v>606</v>
      </c>
      <c r="G52" s="22">
        <v>606</v>
      </c>
      <c r="H52" s="22">
        <v>606</v>
      </c>
      <c r="I52" s="22">
        <v>606</v>
      </c>
      <c r="J52" s="12" t="s">
        <v>15</v>
      </c>
      <c r="L52">
        <v>606</v>
      </c>
      <c r="M52" s="4">
        <v>53</v>
      </c>
      <c r="N52" t="s">
        <v>657</v>
      </c>
    </row>
    <row r="53" spans="1:14" x14ac:dyDescent="0.25">
      <c r="A53" s="6">
        <v>44751</v>
      </c>
      <c r="B53" t="s">
        <v>817</v>
      </c>
      <c r="C53" s="22">
        <v>1.69</v>
      </c>
      <c r="D53" s="22">
        <v>3.63</v>
      </c>
      <c r="E53" s="22">
        <v>5.94</v>
      </c>
      <c r="F53" s="22">
        <v>3.11</v>
      </c>
      <c r="G53" s="22">
        <v>2.2200000000000002</v>
      </c>
      <c r="H53" s="22">
        <v>1.7</v>
      </c>
      <c r="I53" s="22">
        <v>1.94</v>
      </c>
      <c r="J53" s="12" t="s">
        <v>15</v>
      </c>
      <c r="L53" t="s">
        <v>23</v>
      </c>
      <c r="M53" s="4">
        <v>76</v>
      </c>
      <c r="N53" t="s">
        <v>789</v>
      </c>
    </row>
    <row r="54" spans="1:14" x14ac:dyDescent="0.25">
      <c r="A54" s="6">
        <v>44751</v>
      </c>
      <c r="B54" t="s">
        <v>818</v>
      </c>
      <c r="C54" s="22">
        <v>2.58</v>
      </c>
      <c r="D54" s="22">
        <v>2.83</v>
      </c>
      <c r="E54" s="22">
        <v>3.43</v>
      </c>
      <c r="F54" s="22">
        <v>2.35</v>
      </c>
      <c r="G54" s="22">
        <v>2.91</v>
      </c>
      <c r="H54" s="22">
        <v>1.43</v>
      </c>
      <c r="I54" s="22">
        <v>2.5499999999999998</v>
      </c>
      <c r="J54" s="12" t="s">
        <v>15</v>
      </c>
      <c r="L54" t="s">
        <v>25</v>
      </c>
      <c r="M54" s="4">
        <v>51</v>
      </c>
      <c r="N54" t="s">
        <v>543</v>
      </c>
    </row>
    <row r="55" spans="1:14" x14ac:dyDescent="0.25">
      <c r="A55" s="6">
        <v>44752</v>
      </c>
      <c r="B55" t="s">
        <v>819</v>
      </c>
      <c r="C55" s="22">
        <v>606</v>
      </c>
      <c r="D55" s="22">
        <v>606</v>
      </c>
      <c r="E55" s="22">
        <v>606</v>
      </c>
      <c r="F55" s="22">
        <v>606</v>
      </c>
      <c r="G55" s="22">
        <v>606</v>
      </c>
      <c r="H55" s="22">
        <v>606</v>
      </c>
      <c r="I55" s="22">
        <v>606</v>
      </c>
      <c r="J55" s="12" t="s">
        <v>15</v>
      </c>
      <c r="L55">
        <v>606</v>
      </c>
      <c r="M55" s="4">
        <v>57</v>
      </c>
      <c r="N55" t="s">
        <v>639</v>
      </c>
    </row>
    <row r="56" spans="1:14" x14ac:dyDescent="0.25">
      <c r="A56" s="6">
        <v>44752</v>
      </c>
      <c r="B56" t="s">
        <v>820</v>
      </c>
      <c r="C56" s="22">
        <v>4.9800000000000004</v>
      </c>
      <c r="D56" s="22">
        <v>3.31</v>
      </c>
      <c r="E56" s="22">
        <v>1.78</v>
      </c>
      <c r="F56" s="22">
        <v>404</v>
      </c>
      <c r="G56" s="22">
        <v>2.3199999999999998</v>
      </c>
      <c r="H56" s="22">
        <v>1.6</v>
      </c>
      <c r="I56" s="22">
        <v>2.06</v>
      </c>
      <c r="J56" s="12" t="s">
        <v>15</v>
      </c>
      <c r="L56" t="s">
        <v>314</v>
      </c>
      <c r="M56" s="4">
        <v>51</v>
      </c>
      <c r="N56" t="s">
        <v>661</v>
      </c>
    </row>
    <row r="57" spans="1:14" x14ac:dyDescent="0.25">
      <c r="A57" s="6">
        <v>44752</v>
      </c>
      <c r="B57" t="s">
        <v>821</v>
      </c>
      <c r="C57" s="22">
        <v>1.58</v>
      </c>
      <c r="D57" s="22">
        <v>3.95</v>
      </c>
      <c r="E57" s="22">
        <v>6.55</v>
      </c>
      <c r="F57" s="22">
        <v>3.25</v>
      </c>
      <c r="G57" s="22">
        <v>2.15</v>
      </c>
      <c r="H57" s="22">
        <v>1.75</v>
      </c>
      <c r="I57" s="22">
        <v>1.88</v>
      </c>
      <c r="J57" s="12" t="s">
        <v>15</v>
      </c>
      <c r="L57" t="s">
        <v>29</v>
      </c>
      <c r="M57" s="4">
        <v>64</v>
      </c>
      <c r="N57" t="s">
        <v>602</v>
      </c>
    </row>
    <row r="58" spans="1:14" x14ac:dyDescent="0.25">
      <c r="A58" s="6">
        <v>44752</v>
      </c>
      <c r="B58" t="s">
        <v>822</v>
      </c>
      <c r="C58" s="22">
        <v>2.06</v>
      </c>
      <c r="D58" s="22">
        <v>3.31</v>
      </c>
      <c r="E58" s="22">
        <v>4.13</v>
      </c>
      <c r="F58" s="22">
        <v>2.89</v>
      </c>
      <c r="G58" s="22">
        <v>2.37</v>
      </c>
      <c r="H58" s="22">
        <v>1.64</v>
      </c>
      <c r="I58" s="22">
        <v>2.0699999999999998</v>
      </c>
      <c r="J58" s="12" t="s">
        <v>15</v>
      </c>
      <c r="L58" t="s">
        <v>20</v>
      </c>
      <c r="M58" s="4">
        <v>39</v>
      </c>
      <c r="N58" t="s">
        <v>266</v>
      </c>
    </row>
    <row r="59" spans="1:14" x14ac:dyDescent="0.25">
      <c r="A59" s="6">
        <v>44752</v>
      </c>
      <c r="B59" t="s">
        <v>877</v>
      </c>
      <c r="C59" s="22">
        <v>606</v>
      </c>
      <c r="D59" s="22">
        <v>606</v>
      </c>
      <c r="E59" s="22">
        <v>606</v>
      </c>
      <c r="F59" s="22">
        <v>606</v>
      </c>
      <c r="G59" s="22">
        <v>606</v>
      </c>
      <c r="H59" s="22">
        <v>606</v>
      </c>
      <c r="I59" s="22">
        <v>606</v>
      </c>
      <c r="J59" s="12" t="s">
        <v>15</v>
      </c>
      <c r="L59">
        <v>606</v>
      </c>
      <c r="M59" s="4">
        <v>60</v>
      </c>
      <c r="N59" t="s">
        <v>639</v>
      </c>
    </row>
    <row r="60" spans="1:14" x14ac:dyDescent="0.25">
      <c r="A60" s="6">
        <v>44752</v>
      </c>
      <c r="B60" t="s">
        <v>823</v>
      </c>
      <c r="C60" s="22">
        <v>3.14</v>
      </c>
      <c r="D60" s="22">
        <v>3.8</v>
      </c>
      <c r="E60" s="22">
        <v>2.2400000000000002</v>
      </c>
      <c r="F60" s="22">
        <v>4.3</v>
      </c>
      <c r="G60" s="22">
        <v>1.73</v>
      </c>
      <c r="H60" s="22">
        <v>2.2000000000000002</v>
      </c>
      <c r="I60" s="22">
        <v>1.54</v>
      </c>
      <c r="J60" s="12" t="s">
        <v>15</v>
      </c>
      <c r="L60" t="s">
        <v>29</v>
      </c>
      <c r="M60" s="4">
        <v>29</v>
      </c>
      <c r="N60" t="s">
        <v>17</v>
      </c>
    </row>
    <row r="61" spans="1:14" x14ac:dyDescent="0.25">
      <c r="A61" s="6">
        <v>44752</v>
      </c>
      <c r="B61" t="s">
        <v>824</v>
      </c>
      <c r="C61" s="22">
        <v>606</v>
      </c>
      <c r="D61" s="22">
        <v>606</v>
      </c>
      <c r="E61" s="22">
        <v>606</v>
      </c>
      <c r="F61" s="22">
        <v>606</v>
      </c>
      <c r="G61" s="22">
        <v>606</v>
      </c>
      <c r="H61" s="22">
        <v>606</v>
      </c>
      <c r="I61" s="22">
        <v>606</v>
      </c>
      <c r="J61" s="12" t="s">
        <v>15</v>
      </c>
      <c r="L61">
        <v>606</v>
      </c>
      <c r="M61" s="4">
        <v>34</v>
      </c>
      <c r="N61" t="s">
        <v>663</v>
      </c>
    </row>
    <row r="62" spans="1:14" x14ac:dyDescent="0.25">
      <c r="A62" s="6">
        <v>44752</v>
      </c>
      <c r="B62" t="s">
        <v>825</v>
      </c>
      <c r="C62" s="22">
        <v>2.41</v>
      </c>
      <c r="D62" s="22">
        <v>2.87</v>
      </c>
      <c r="E62" s="22">
        <v>3.57</v>
      </c>
      <c r="F62" s="22">
        <v>2.73</v>
      </c>
      <c r="G62" s="22">
        <v>2.44</v>
      </c>
      <c r="H62" s="22">
        <v>1.57</v>
      </c>
      <c r="I62" s="22">
        <v>2.13</v>
      </c>
      <c r="J62" s="12" t="s">
        <v>15</v>
      </c>
      <c r="L62" t="s">
        <v>437</v>
      </c>
      <c r="M62" s="4">
        <v>34</v>
      </c>
      <c r="N62" t="s">
        <v>616</v>
      </c>
    </row>
    <row r="63" spans="1:14" x14ac:dyDescent="0.25">
      <c r="A63" s="6">
        <v>44752</v>
      </c>
      <c r="B63" t="s">
        <v>826</v>
      </c>
      <c r="C63" s="22">
        <v>2.3199999999999998</v>
      </c>
      <c r="D63" s="22">
        <v>2.92</v>
      </c>
      <c r="E63" s="22">
        <v>3.85</v>
      </c>
      <c r="F63" s="22">
        <v>2.41</v>
      </c>
      <c r="G63" s="22">
        <v>2.77</v>
      </c>
      <c r="H63" s="22">
        <v>1.47</v>
      </c>
      <c r="I63" s="22">
        <v>2.4300000000000002</v>
      </c>
      <c r="J63" s="12" t="s">
        <v>15</v>
      </c>
      <c r="L63" t="s">
        <v>22</v>
      </c>
      <c r="M63" s="4">
        <v>70</v>
      </c>
      <c r="N63" t="s">
        <v>596</v>
      </c>
    </row>
    <row r="64" spans="1:14" x14ac:dyDescent="0.25">
      <c r="A64" s="6">
        <v>44752</v>
      </c>
      <c r="B64" t="s">
        <v>827</v>
      </c>
      <c r="C64" s="22">
        <v>2.95</v>
      </c>
      <c r="D64" s="22">
        <v>3.41</v>
      </c>
      <c r="E64" s="22">
        <v>2.35</v>
      </c>
      <c r="F64" s="22">
        <v>404</v>
      </c>
      <c r="G64" s="22">
        <v>1.98</v>
      </c>
      <c r="H64" s="22">
        <v>1.85</v>
      </c>
      <c r="I64" s="22">
        <v>1.72</v>
      </c>
      <c r="J64" s="12" t="s">
        <v>15</v>
      </c>
      <c r="L64" t="s">
        <v>22</v>
      </c>
      <c r="M64" s="4">
        <v>54</v>
      </c>
      <c r="N64" t="s">
        <v>651</v>
      </c>
    </row>
    <row r="65" spans="1:14" x14ac:dyDescent="0.25">
      <c r="A65" s="6">
        <v>44752</v>
      </c>
      <c r="B65" t="s">
        <v>828</v>
      </c>
      <c r="C65" s="22">
        <v>1.71</v>
      </c>
      <c r="D65" s="22">
        <v>3.65</v>
      </c>
      <c r="E65" s="22">
        <v>5.59</v>
      </c>
      <c r="F65" s="22">
        <v>3.01</v>
      </c>
      <c r="G65" s="22">
        <v>2.33</v>
      </c>
      <c r="H65" s="22">
        <v>1.64</v>
      </c>
      <c r="I65" s="22">
        <v>2.0299999999999998</v>
      </c>
      <c r="J65" s="12" t="s">
        <v>15</v>
      </c>
      <c r="L65" t="s">
        <v>25</v>
      </c>
      <c r="M65" s="4">
        <v>52</v>
      </c>
      <c r="N65" t="s">
        <v>596</v>
      </c>
    </row>
    <row r="66" spans="1:14" x14ac:dyDescent="0.25">
      <c r="A66" s="6">
        <v>44752</v>
      </c>
      <c r="B66" t="s">
        <v>829</v>
      </c>
      <c r="C66" s="22">
        <v>3.77</v>
      </c>
      <c r="D66" s="22">
        <v>3.44</v>
      </c>
      <c r="E66" s="22">
        <v>2.09</v>
      </c>
      <c r="F66" s="22">
        <v>3.29</v>
      </c>
      <c r="G66" s="22">
        <v>2.12</v>
      </c>
      <c r="H66" s="22">
        <v>1.76</v>
      </c>
      <c r="I66" s="22">
        <v>1.86</v>
      </c>
      <c r="J66" s="12" t="s">
        <v>15</v>
      </c>
      <c r="L66" t="s">
        <v>29</v>
      </c>
      <c r="M66" s="4">
        <v>32</v>
      </c>
      <c r="N66" t="s">
        <v>602</v>
      </c>
    </row>
    <row r="67" spans="1:14" x14ac:dyDescent="0.25">
      <c r="A67" s="6">
        <v>44752</v>
      </c>
      <c r="B67" t="s">
        <v>830</v>
      </c>
      <c r="C67" s="22">
        <v>2.3199999999999998</v>
      </c>
      <c r="D67" s="22">
        <v>2.61</v>
      </c>
      <c r="E67" s="22">
        <v>4.55</v>
      </c>
      <c r="F67" s="22">
        <v>1.87</v>
      </c>
      <c r="G67" s="22">
        <v>4.0999999999999996</v>
      </c>
      <c r="H67" s="22">
        <v>1.25</v>
      </c>
      <c r="I67" s="22">
        <v>2.96</v>
      </c>
      <c r="J67" s="12" t="s">
        <v>15</v>
      </c>
      <c r="L67" t="s">
        <v>28</v>
      </c>
      <c r="M67" s="4">
        <v>22</v>
      </c>
      <c r="N67" t="s">
        <v>16</v>
      </c>
    </row>
    <row r="68" spans="1:14" x14ac:dyDescent="0.25">
      <c r="A68" s="6">
        <v>44752</v>
      </c>
      <c r="B68" t="s">
        <v>831</v>
      </c>
      <c r="C68" s="22">
        <v>1.97</v>
      </c>
      <c r="D68" s="22">
        <v>3.35</v>
      </c>
      <c r="E68" s="22">
        <v>4.0599999999999996</v>
      </c>
      <c r="F68" s="22">
        <v>3.46</v>
      </c>
      <c r="G68" s="22">
        <v>1.95</v>
      </c>
      <c r="H68" s="22">
        <v>1.92</v>
      </c>
      <c r="I68" s="22">
        <v>1.72</v>
      </c>
      <c r="J68" s="12" t="s">
        <v>15</v>
      </c>
      <c r="L68" t="s">
        <v>21</v>
      </c>
      <c r="M68" s="4">
        <v>16</v>
      </c>
      <c r="N68" t="s">
        <v>385</v>
      </c>
    </row>
    <row r="69" spans="1:14" x14ac:dyDescent="0.25">
      <c r="A69" s="6">
        <v>44752</v>
      </c>
      <c r="B69" t="s">
        <v>832</v>
      </c>
      <c r="C69" s="22">
        <v>2.76</v>
      </c>
      <c r="D69" s="22">
        <v>3.07</v>
      </c>
      <c r="E69" s="22">
        <v>2.9</v>
      </c>
      <c r="F69" s="22">
        <v>2.86</v>
      </c>
      <c r="G69" s="22">
        <v>2.35</v>
      </c>
      <c r="H69" s="22">
        <v>1.63</v>
      </c>
      <c r="I69" s="22">
        <v>2.06</v>
      </c>
      <c r="J69" s="12" t="s">
        <v>15</v>
      </c>
      <c r="L69" t="s">
        <v>313</v>
      </c>
      <c r="M69" s="4">
        <v>50</v>
      </c>
      <c r="N69" t="s">
        <v>385</v>
      </c>
    </row>
    <row r="70" spans="1:14" x14ac:dyDescent="0.25">
      <c r="A70" s="6">
        <v>44752</v>
      </c>
      <c r="B70" t="s">
        <v>833</v>
      </c>
      <c r="C70" s="22">
        <v>2.4300000000000002</v>
      </c>
      <c r="D70" s="22">
        <v>3.15</v>
      </c>
      <c r="E70" s="22">
        <v>3.35</v>
      </c>
      <c r="F70" s="22">
        <v>2.79</v>
      </c>
      <c r="G70" s="22">
        <v>2.41</v>
      </c>
      <c r="H70" s="22">
        <v>1.61</v>
      </c>
      <c r="I70" s="22">
        <v>2.11</v>
      </c>
      <c r="J70" s="12" t="s">
        <v>15</v>
      </c>
      <c r="L70" t="s">
        <v>21</v>
      </c>
      <c r="M70" s="4">
        <v>32</v>
      </c>
      <c r="N70" t="s">
        <v>17</v>
      </c>
    </row>
    <row r="71" spans="1:14" x14ac:dyDescent="0.25">
      <c r="A71" s="6">
        <v>44752</v>
      </c>
      <c r="B71" t="s">
        <v>834</v>
      </c>
      <c r="C71" s="22">
        <v>1.97</v>
      </c>
      <c r="D71" s="22">
        <v>3.39</v>
      </c>
      <c r="E71" s="22">
        <v>4.33</v>
      </c>
      <c r="F71" s="22">
        <v>2.97</v>
      </c>
      <c r="G71" s="22">
        <v>2.23</v>
      </c>
      <c r="H71" s="22">
        <v>1.69</v>
      </c>
      <c r="I71" s="22">
        <v>1.97</v>
      </c>
      <c r="J71" s="12" t="s">
        <v>15</v>
      </c>
      <c r="L71" t="s">
        <v>20</v>
      </c>
      <c r="M71" s="4">
        <v>64</v>
      </c>
      <c r="N71" t="s">
        <v>602</v>
      </c>
    </row>
    <row r="72" spans="1:14" x14ac:dyDescent="0.25">
      <c r="A72" s="6">
        <v>44752</v>
      </c>
      <c r="B72" t="s">
        <v>835</v>
      </c>
      <c r="C72" s="22">
        <v>606</v>
      </c>
      <c r="D72" s="22">
        <v>606</v>
      </c>
      <c r="E72" s="22">
        <v>606</v>
      </c>
      <c r="F72" s="22">
        <v>606</v>
      </c>
      <c r="G72" s="22">
        <v>606</v>
      </c>
      <c r="H72" s="22">
        <v>606</v>
      </c>
      <c r="I72" s="22">
        <v>606</v>
      </c>
      <c r="J72" s="12" t="s">
        <v>15</v>
      </c>
      <c r="L72" t="s">
        <v>23</v>
      </c>
      <c r="M72" s="4">
        <v>76</v>
      </c>
      <c r="N72" t="s">
        <v>789</v>
      </c>
    </row>
    <row r="73" spans="1:14" x14ac:dyDescent="0.25">
      <c r="A73" s="6">
        <v>44752</v>
      </c>
      <c r="B73" t="s">
        <v>836</v>
      </c>
      <c r="C73" s="22">
        <v>3.23</v>
      </c>
      <c r="D73" s="22">
        <v>3.04</v>
      </c>
      <c r="E73" s="22">
        <v>2.5299999999999998</v>
      </c>
      <c r="F73" s="22">
        <v>2.61</v>
      </c>
      <c r="G73" s="22">
        <v>2.48</v>
      </c>
      <c r="H73" s="22">
        <v>1.57</v>
      </c>
      <c r="I73" s="22">
        <v>2.2400000000000002</v>
      </c>
      <c r="J73" s="12" t="s">
        <v>15</v>
      </c>
      <c r="L73" t="s">
        <v>21</v>
      </c>
      <c r="M73" s="4">
        <v>30</v>
      </c>
      <c r="N73" t="s">
        <v>16</v>
      </c>
    </row>
    <row r="74" spans="1:14" x14ac:dyDescent="0.25">
      <c r="A74" s="6">
        <v>44757</v>
      </c>
      <c r="B74" t="s">
        <v>837</v>
      </c>
      <c r="C74" s="22">
        <v>606</v>
      </c>
      <c r="D74" s="22">
        <v>606</v>
      </c>
      <c r="E74" s="22">
        <v>606</v>
      </c>
      <c r="F74" s="22">
        <v>606</v>
      </c>
      <c r="G74" s="22">
        <v>606</v>
      </c>
      <c r="H74" s="22">
        <v>606</v>
      </c>
      <c r="I74" s="22">
        <v>606</v>
      </c>
      <c r="J74" s="12" t="s">
        <v>15</v>
      </c>
      <c r="L74">
        <v>606</v>
      </c>
      <c r="M74" s="4">
        <v>37</v>
      </c>
      <c r="N74" t="s">
        <v>657</v>
      </c>
    </row>
    <row r="75" spans="1:14" x14ac:dyDescent="0.25">
      <c r="A75" s="6">
        <v>44758</v>
      </c>
      <c r="B75" t="s">
        <v>838</v>
      </c>
      <c r="C75" s="22"/>
      <c r="D75" s="22"/>
      <c r="E75" s="22"/>
      <c r="F75" s="22"/>
      <c r="G75" s="22"/>
      <c r="H75" s="22"/>
      <c r="I75" s="22"/>
      <c r="J75" s="12" t="s">
        <v>15</v>
      </c>
      <c r="M75" s="4">
        <v>57</v>
      </c>
      <c r="N75" t="s">
        <v>639</v>
      </c>
    </row>
    <row r="76" spans="1:14" x14ac:dyDescent="0.25">
      <c r="A76" s="6">
        <v>44758</v>
      </c>
      <c r="B76" t="s">
        <v>876</v>
      </c>
      <c r="C76" s="22"/>
      <c r="D76" s="22"/>
      <c r="E76" s="22"/>
      <c r="F76" s="22"/>
      <c r="G76" s="22"/>
      <c r="H76" s="22"/>
      <c r="I76" s="22"/>
      <c r="J76" s="12" t="s">
        <v>15</v>
      </c>
      <c r="M76" s="4">
        <v>26</v>
      </c>
      <c r="N76" t="s">
        <v>639</v>
      </c>
    </row>
    <row r="77" spans="1:14" x14ac:dyDescent="0.25">
      <c r="A77" s="6">
        <v>44758</v>
      </c>
      <c r="B77" t="s">
        <v>839</v>
      </c>
      <c r="C77" s="22"/>
      <c r="D77" s="22"/>
      <c r="E77" s="22"/>
      <c r="F77" s="22"/>
      <c r="G77" s="22"/>
      <c r="H77" s="22"/>
      <c r="I77" s="22"/>
      <c r="J77" s="12" t="s">
        <v>15</v>
      </c>
      <c r="M77" s="4">
        <v>44</v>
      </c>
      <c r="N77" t="s">
        <v>663</v>
      </c>
    </row>
    <row r="78" spans="1:14" x14ac:dyDescent="0.25">
      <c r="A78" s="6">
        <v>44758</v>
      </c>
      <c r="B78" t="s">
        <v>840</v>
      </c>
      <c r="C78" s="22"/>
      <c r="D78" s="22"/>
      <c r="E78" s="22"/>
      <c r="F78" s="22"/>
      <c r="G78" s="22"/>
      <c r="H78" s="22"/>
      <c r="I78" s="22"/>
      <c r="J78" s="12" t="s">
        <v>15</v>
      </c>
      <c r="M78" s="4">
        <v>22</v>
      </c>
      <c r="N78" t="s">
        <v>17</v>
      </c>
    </row>
    <row r="79" spans="1:14" x14ac:dyDescent="0.25">
      <c r="A79" s="6">
        <v>44758</v>
      </c>
      <c r="B79" t="s">
        <v>841</v>
      </c>
      <c r="C79" s="22"/>
      <c r="D79" s="22"/>
      <c r="E79" s="22"/>
      <c r="F79" s="22"/>
      <c r="G79" s="22"/>
      <c r="H79" s="22"/>
      <c r="I79" s="22"/>
      <c r="J79" s="12" t="s">
        <v>15</v>
      </c>
      <c r="M79" s="4">
        <v>56</v>
      </c>
      <c r="N79" t="s">
        <v>657</v>
      </c>
    </row>
    <row r="80" spans="1:14" x14ac:dyDescent="0.25">
      <c r="A80" s="6">
        <v>44758</v>
      </c>
      <c r="B80" t="s">
        <v>842</v>
      </c>
      <c r="C80" s="22"/>
      <c r="D80" s="22"/>
      <c r="E80" s="22"/>
      <c r="F80" s="22"/>
      <c r="G80" s="22"/>
      <c r="H80" s="22"/>
      <c r="I80" s="22"/>
      <c r="J80" s="12" t="s">
        <v>15</v>
      </c>
      <c r="M80" s="4">
        <v>69</v>
      </c>
      <c r="N80" t="s">
        <v>629</v>
      </c>
    </row>
    <row r="81" spans="1:14" x14ac:dyDescent="0.25">
      <c r="A81" s="6">
        <v>44758</v>
      </c>
      <c r="B81" t="s">
        <v>843</v>
      </c>
      <c r="C81" s="22"/>
      <c r="D81" s="22"/>
      <c r="E81" s="22"/>
      <c r="F81" s="22"/>
      <c r="G81" s="22"/>
      <c r="H81" s="22"/>
      <c r="I81" s="22"/>
      <c r="J81" s="12" t="s">
        <v>15</v>
      </c>
      <c r="M81" s="4">
        <v>47</v>
      </c>
      <c r="N81" t="s">
        <v>17</v>
      </c>
    </row>
    <row r="82" spans="1:14" x14ac:dyDescent="0.25">
      <c r="A82" s="6">
        <v>44758</v>
      </c>
      <c r="B82" t="s">
        <v>844</v>
      </c>
      <c r="C82" s="22"/>
      <c r="D82" s="22"/>
      <c r="E82" s="22"/>
      <c r="F82" s="22"/>
      <c r="G82" s="22"/>
      <c r="H82" s="22"/>
      <c r="I82" s="22"/>
      <c r="J82" s="12" t="s">
        <v>15</v>
      </c>
      <c r="M82" s="4">
        <v>27</v>
      </c>
      <c r="N82" t="s">
        <v>663</v>
      </c>
    </row>
    <row r="83" spans="1:14" x14ac:dyDescent="0.25">
      <c r="A83" s="6">
        <v>44758</v>
      </c>
      <c r="B83" t="s">
        <v>845</v>
      </c>
      <c r="C83" s="22"/>
      <c r="D83" s="22"/>
      <c r="E83" s="22"/>
      <c r="F83" s="22"/>
      <c r="G83" s="22"/>
      <c r="H83" s="22"/>
      <c r="I83" s="22"/>
      <c r="J83" s="12" t="s">
        <v>15</v>
      </c>
      <c r="M83" s="4">
        <v>55</v>
      </c>
      <c r="N83" t="s">
        <v>17</v>
      </c>
    </row>
    <row r="84" spans="1:14" x14ac:dyDescent="0.25">
      <c r="A84" s="6">
        <v>44758</v>
      </c>
      <c r="B84" t="s">
        <v>846</v>
      </c>
      <c r="C84" s="22"/>
      <c r="D84" s="22"/>
      <c r="E84" s="22"/>
      <c r="F84" s="22"/>
      <c r="G84" s="22"/>
      <c r="H84" s="22"/>
      <c r="I84" s="22"/>
      <c r="J84" s="12" t="s">
        <v>15</v>
      </c>
      <c r="M84" s="4">
        <v>16</v>
      </c>
      <c r="N84" t="s">
        <v>17</v>
      </c>
    </row>
    <row r="85" spans="1:14" x14ac:dyDescent="0.25">
      <c r="A85" s="6">
        <v>44758</v>
      </c>
      <c r="B85" t="s">
        <v>875</v>
      </c>
      <c r="C85" s="22"/>
      <c r="D85" s="22"/>
      <c r="E85" s="22"/>
      <c r="F85" s="22"/>
      <c r="G85" s="22"/>
      <c r="H85" s="22"/>
      <c r="I85" s="22"/>
      <c r="J85" s="12" t="s">
        <v>15</v>
      </c>
      <c r="M85" s="4">
        <v>49</v>
      </c>
      <c r="N85" t="s">
        <v>639</v>
      </c>
    </row>
    <row r="86" spans="1:14" x14ac:dyDescent="0.25">
      <c r="A86" s="6">
        <v>44758</v>
      </c>
      <c r="B86" t="s">
        <v>847</v>
      </c>
      <c r="C86" s="22"/>
      <c r="D86" s="22"/>
      <c r="E86" s="22"/>
      <c r="F86" s="22"/>
      <c r="G86" s="22"/>
      <c r="H86" s="22"/>
      <c r="I86" s="22"/>
      <c r="J86" s="12" t="s">
        <v>15</v>
      </c>
      <c r="M86" s="4">
        <v>30</v>
      </c>
      <c r="N86" t="s">
        <v>16</v>
      </c>
    </row>
    <row r="87" spans="1:14" x14ac:dyDescent="0.25">
      <c r="A87" s="6">
        <v>44758</v>
      </c>
      <c r="B87" t="s">
        <v>848</v>
      </c>
      <c r="C87" s="22"/>
      <c r="D87" s="22"/>
      <c r="E87" s="22"/>
      <c r="F87" s="22"/>
      <c r="G87" s="22"/>
      <c r="H87" s="22"/>
      <c r="I87" s="22"/>
      <c r="J87" s="12" t="s">
        <v>15</v>
      </c>
      <c r="M87" s="4">
        <v>22</v>
      </c>
      <c r="N87" t="s">
        <v>16</v>
      </c>
    </row>
    <row r="88" spans="1:14" x14ac:dyDescent="0.25">
      <c r="A88" s="6">
        <v>44758</v>
      </c>
      <c r="B88" t="s">
        <v>849</v>
      </c>
      <c r="C88" s="22"/>
      <c r="D88" s="22"/>
      <c r="E88" s="22"/>
      <c r="F88" s="22"/>
      <c r="G88" s="22"/>
      <c r="H88" s="22"/>
      <c r="I88" s="22"/>
      <c r="J88" s="12" t="s">
        <v>15</v>
      </c>
      <c r="M88" s="4">
        <v>19</v>
      </c>
      <c r="N88" t="s">
        <v>16</v>
      </c>
    </row>
    <row r="89" spans="1:14" x14ac:dyDescent="0.25">
      <c r="A89" s="6">
        <v>44759</v>
      </c>
      <c r="B89" t="s">
        <v>850</v>
      </c>
      <c r="C89" s="22"/>
      <c r="D89" s="22"/>
      <c r="E89" s="22"/>
      <c r="F89" s="22"/>
      <c r="G89" s="22"/>
      <c r="H89" s="22"/>
      <c r="I89" s="22"/>
      <c r="J89" s="12" t="s">
        <v>15</v>
      </c>
      <c r="M89" s="4">
        <v>30</v>
      </c>
      <c r="N89" t="s">
        <v>661</v>
      </c>
    </row>
    <row r="90" spans="1:14" x14ac:dyDescent="0.25">
      <c r="A90" s="6">
        <v>44759</v>
      </c>
      <c r="B90" t="s">
        <v>851</v>
      </c>
      <c r="C90" s="22"/>
      <c r="D90" s="22"/>
      <c r="E90" s="22"/>
      <c r="F90" s="22"/>
      <c r="G90" s="22"/>
      <c r="H90" s="22"/>
      <c r="I90" s="22"/>
      <c r="J90" s="12" t="s">
        <v>15</v>
      </c>
      <c r="M90" s="4">
        <v>44</v>
      </c>
      <c r="N90" t="s">
        <v>16</v>
      </c>
    </row>
    <row r="91" spans="1:14" x14ac:dyDescent="0.25">
      <c r="A91" s="6">
        <v>44759</v>
      </c>
      <c r="B91" t="s">
        <v>852</v>
      </c>
      <c r="C91" s="22"/>
      <c r="D91" s="22"/>
      <c r="E91" s="22"/>
      <c r="F91" s="22"/>
      <c r="G91" s="22"/>
      <c r="H91" s="22"/>
      <c r="I91" s="22"/>
      <c r="J91" s="12" t="s">
        <v>15</v>
      </c>
      <c r="M91" s="4">
        <v>49</v>
      </c>
      <c r="N91" t="s">
        <v>602</v>
      </c>
    </row>
    <row r="92" spans="1:14" x14ac:dyDescent="0.25">
      <c r="A92" s="6">
        <v>44759</v>
      </c>
      <c r="B92" t="s">
        <v>874</v>
      </c>
      <c r="C92" s="22"/>
      <c r="D92" s="22"/>
      <c r="E92" s="22"/>
      <c r="F92" s="22"/>
      <c r="G92" s="22"/>
      <c r="H92" s="22"/>
      <c r="I92" s="22"/>
      <c r="J92" s="12" t="s">
        <v>15</v>
      </c>
      <c r="M92" s="4">
        <v>53</v>
      </c>
      <c r="N92" t="s">
        <v>639</v>
      </c>
    </row>
    <row r="93" spans="1:14" x14ac:dyDescent="0.25">
      <c r="A93" s="6">
        <v>44759</v>
      </c>
      <c r="B93" t="s">
        <v>853</v>
      </c>
      <c r="C93" s="22"/>
      <c r="D93" s="22"/>
      <c r="E93" s="22"/>
      <c r="F93" s="22"/>
      <c r="G93" s="22"/>
      <c r="H93" s="22"/>
      <c r="I93" s="22"/>
      <c r="J93" s="12" t="s">
        <v>15</v>
      </c>
      <c r="M93" s="4">
        <v>41</v>
      </c>
      <c r="N93" t="s">
        <v>16</v>
      </c>
    </row>
    <row r="94" spans="1:14" x14ac:dyDescent="0.25">
      <c r="A94" s="6">
        <v>44759</v>
      </c>
      <c r="B94" t="s">
        <v>854</v>
      </c>
      <c r="C94" s="22"/>
      <c r="D94" s="22"/>
      <c r="E94" s="22"/>
      <c r="F94" s="22"/>
      <c r="G94" s="22"/>
      <c r="H94" s="22"/>
      <c r="I94" s="22"/>
      <c r="J94" s="12" t="s">
        <v>15</v>
      </c>
      <c r="M94" s="4">
        <v>31</v>
      </c>
      <c r="N94" t="s">
        <v>16</v>
      </c>
    </row>
    <row r="95" spans="1:14" x14ac:dyDescent="0.25">
      <c r="A95" s="6">
        <v>44759</v>
      </c>
      <c r="B95" t="s">
        <v>855</v>
      </c>
      <c r="C95" s="22"/>
      <c r="D95" s="22"/>
      <c r="E95" s="22"/>
      <c r="F95" s="22"/>
      <c r="G95" s="22"/>
      <c r="H95" s="22"/>
      <c r="I95" s="22"/>
      <c r="J95" s="12" t="s">
        <v>15</v>
      </c>
      <c r="M95" s="4">
        <v>34</v>
      </c>
      <c r="N95" t="s">
        <v>663</v>
      </c>
    </row>
    <row r="96" spans="1:14" x14ac:dyDescent="0.25">
      <c r="A96" s="6">
        <v>44759</v>
      </c>
      <c r="B96" t="s">
        <v>856</v>
      </c>
      <c r="C96" s="22"/>
      <c r="D96" s="22"/>
      <c r="E96" s="22"/>
      <c r="F96" s="22"/>
      <c r="G96" s="22"/>
      <c r="H96" s="22"/>
      <c r="I96" s="22"/>
      <c r="J96" s="12" t="s">
        <v>15</v>
      </c>
      <c r="M96" s="4">
        <v>40</v>
      </c>
      <c r="N96" t="s">
        <v>657</v>
      </c>
    </row>
    <row r="97" spans="1:14" x14ac:dyDescent="0.25">
      <c r="A97" s="6">
        <v>44759</v>
      </c>
      <c r="B97" t="s">
        <v>857</v>
      </c>
      <c r="C97" s="22"/>
      <c r="D97" s="22"/>
      <c r="E97" s="22"/>
      <c r="F97" s="22"/>
      <c r="G97" s="22"/>
      <c r="H97" s="22"/>
      <c r="I97" s="22"/>
      <c r="J97" s="12" t="s">
        <v>15</v>
      </c>
      <c r="M97" s="4">
        <v>58</v>
      </c>
      <c r="N97" t="s">
        <v>17</v>
      </c>
    </row>
    <row r="98" spans="1:14" x14ac:dyDescent="0.25">
      <c r="A98" s="6">
        <v>44759</v>
      </c>
      <c r="B98" t="s">
        <v>858</v>
      </c>
      <c r="C98" s="22"/>
      <c r="D98" s="22"/>
      <c r="E98" s="22"/>
      <c r="F98" s="22"/>
      <c r="G98" s="22"/>
      <c r="H98" s="22"/>
      <c r="I98" s="22"/>
      <c r="J98" s="12" t="s">
        <v>15</v>
      </c>
      <c r="M98" s="4">
        <v>53</v>
      </c>
      <c r="N98" t="s">
        <v>651</v>
      </c>
    </row>
    <row r="99" spans="1:14" x14ac:dyDescent="0.25">
      <c r="A99" s="6">
        <v>44759</v>
      </c>
      <c r="B99" t="s">
        <v>859</v>
      </c>
      <c r="C99" s="22"/>
      <c r="D99" s="22"/>
      <c r="E99" s="22"/>
      <c r="F99" s="22"/>
      <c r="G99" s="22"/>
      <c r="H99" s="22"/>
      <c r="I99" s="22"/>
      <c r="J99" s="12" t="s">
        <v>15</v>
      </c>
      <c r="M99" s="4">
        <v>52</v>
      </c>
      <c r="N99" t="s">
        <v>543</v>
      </c>
    </row>
    <row r="100" spans="1:14" x14ac:dyDescent="0.25">
      <c r="A100" s="6">
        <v>44759</v>
      </c>
      <c r="B100" t="s">
        <v>860</v>
      </c>
      <c r="C100" s="22"/>
      <c r="D100" s="22"/>
      <c r="E100" s="22"/>
      <c r="F100" s="22"/>
      <c r="G100" s="22"/>
      <c r="H100" s="22"/>
      <c r="I100" s="22"/>
      <c r="J100" s="12" t="s">
        <v>15</v>
      </c>
      <c r="M100" s="4">
        <v>36</v>
      </c>
      <c r="N100" t="s">
        <v>720</v>
      </c>
    </row>
    <row r="101" spans="1:14" x14ac:dyDescent="0.25">
      <c r="A101" s="6">
        <v>44759</v>
      </c>
      <c r="B101" t="s">
        <v>861</v>
      </c>
      <c r="C101" s="22"/>
      <c r="D101" s="22"/>
      <c r="E101" s="22"/>
      <c r="F101" s="22"/>
      <c r="G101" s="22"/>
      <c r="H101" s="22"/>
      <c r="I101" s="22"/>
      <c r="J101" s="12" t="s">
        <v>15</v>
      </c>
      <c r="M101" s="4">
        <v>31</v>
      </c>
      <c r="N101" t="s">
        <v>16</v>
      </c>
    </row>
    <row r="102" spans="1:14" x14ac:dyDescent="0.25">
      <c r="A102" s="6">
        <v>44761</v>
      </c>
      <c r="B102" t="s">
        <v>862</v>
      </c>
      <c r="C102" s="22"/>
      <c r="D102" s="22"/>
      <c r="E102" s="22"/>
      <c r="F102" s="22"/>
      <c r="G102" s="22"/>
      <c r="H102" s="22"/>
      <c r="I102" s="22"/>
      <c r="J102" s="12" t="s">
        <v>15</v>
      </c>
      <c r="M102" s="4">
        <v>60</v>
      </c>
      <c r="N102" t="s">
        <v>720</v>
      </c>
    </row>
    <row r="103" spans="1:14" x14ac:dyDescent="0.25">
      <c r="A103" s="6">
        <v>44761</v>
      </c>
      <c r="B103" t="s">
        <v>863</v>
      </c>
      <c r="C103" s="22"/>
      <c r="D103" s="22"/>
      <c r="E103" s="22"/>
      <c r="F103" s="22"/>
      <c r="G103" s="22"/>
      <c r="H103" s="22"/>
      <c r="I103" s="22"/>
      <c r="J103" s="12" t="s">
        <v>15</v>
      </c>
      <c r="M103" s="4">
        <v>70</v>
      </c>
      <c r="N103" t="s">
        <v>543</v>
      </c>
    </row>
    <row r="104" spans="1:14" x14ac:dyDescent="0.25">
      <c r="A104" s="6">
        <v>44762</v>
      </c>
      <c r="B104" t="s">
        <v>864</v>
      </c>
      <c r="C104" s="22"/>
      <c r="D104" s="22"/>
      <c r="E104" s="22"/>
      <c r="F104" s="22"/>
      <c r="G104" s="22"/>
      <c r="H104" s="22"/>
      <c r="I104" s="22"/>
      <c r="J104" s="12" t="s">
        <v>15</v>
      </c>
      <c r="M104" s="4">
        <v>53</v>
      </c>
      <c r="N104" t="s">
        <v>602</v>
      </c>
    </row>
    <row r="105" spans="1:14" x14ac:dyDescent="0.25">
      <c r="A105" s="6">
        <v>44762</v>
      </c>
      <c r="B105" t="s">
        <v>865</v>
      </c>
      <c r="C105" s="22"/>
      <c r="D105" s="22"/>
      <c r="E105" s="22"/>
      <c r="F105" s="22"/>
      <c r="G105" s="22"/>
      <c r="H105" s="22"/>
      <c r="I105" s="22"/>
      <c r="J105" s="12" t="s">
        <v>15</v>
      </c>
      <c r="M105" s="4">
        <v>49</v>
      </c>
      <c r="N105" t="s">
        <v>543</v>
      </c>
    </row>
    <row r="106" spans="1:14" x14ac:dyDescent="0.25">
      <c r="A106" s="6">
        <v>44762</v>
      </c>
      <c r="B106" t="s">
        <v>866</v>
      </c>
      <c r="C106" s="22"/>
      <c r="D106" s="22"/>
      <c r="E106" s="22"/>
      <c r="F106" s="22"/>
      <c r="G106" s="22"/>
      <c r="H106" s="22"/>
      <c r="I106" s="22"/>
      <c r="J106" s="12" t="s">
        <v>15</v>
      </c>
      <c r="M106" s="4">
        <v>42</v>
      </c>
      <c r="N106" t="s">
        <v>596</v>
      </c>
    </row>
    <row r="107" spans="1:14" x14ac:dyDescent="0.25">
      <c r="A107" s="6">
        <v>44762</v>
      </c>
      <c r="B107" t="s">
        <v>867</v>
      </c>
      <c r="C107" s="22"/>
      <c r="D107" s="22"/>
      <c r="E107" s="22"/>
      <c r="F107" s="22"/>
      <c r="G107" s="22"/>
      <c r="H107" s="22"/>
      <c r="I107" s="22"/>
      <c r="J107" s="12" t="s">
        <v>15</v>
      </c>
      <c r="M107" s="4">
        <v>55</v>
      </c>
      <c r="N107" t="s">
        <v>789</v>
      </c>
    </row>
    <row r="108" spans="1:14" x14ac:dyDescent="0.25">
      <c r="A108" s="6">
        <v>44762</v>
      </c>
      <c r="B108" t="s">
        <v>868</v>
      </c>
      <c r="C108" s="22"/>
      <c r="D108" s="22"/>
      <c r="E108" s="22"/>
      <c r="F108" s="22"/>
      <c r="G108" s="22"/>
      <c r="H108" s="22"/>
      <c r="I108" s="22"/>
      <c r="J108" s="12" t="s">
        <v>15</v>
      </c>
      <c r="M108" s="4">
        <v>49</v>
      </c>
      <c r="N108" t="s">
        <v>596</v>
      </c>
    </row>
    <row r="109" spans="1:14" x14ac:dyDescent="0.25">
      <c r="A109" s="6">
        <v>44762</v>
      </c>
      <c r="B109" t="s">
        <v>869</v>
      </c>
      <c r="C109" s="22"/>
      <c r="D109" s="22"/>
      <c r="E109" s="22"/>
      <c r="F109" s="22"/>
      <c r="G109" s="22"/>
      <c r="H109" s="22"/>
      <c r="I109" s="22"/>
      <c r="J109" s="12" t="s">
        <v>15</v>
      </c>
      <c r="M109" s="4">
        <v>56</v>
      </c>
      <c r="N109" t="s">
        <v>543</v>
      </c>
    </row>
    <row r="110" spans="1:14" x14ac:dyDescent="0.25">
      <c r="A110" s="6">
        <v>44762</v>
      </c>
      <c r="B110" t="s">
        <v>870</v>
      </c>
      <c r="C110" s="22"/>
      <c r="D110" s="22"/>
      <c r="E110" s="22"/>
      <c r="F110" s="22"/>
      <c r="G110" s="22"/>
      <c r="H110" s="22"/>
      <c r="I110" s="22"/>
      <c r="J110" s="12" t="s">
        <v>15</v>
      </c>
      <c r="M110" s="4">
        <v>44</v>
      </c>
      <c r="N110" t="s">
        <v>543</v>
      </c>
    </row>
    <row r="111" spans="1:14" x14ac:dyDescent="0.25">
      <c r="A111" s="6">
        <v>44764</v>
      </c>
      <c r="B111" t="s">
        <v>871</v>
      </c>
      <c r="C111" s="22"/>
      <c r="D111" s="22"/>
      <c r="E111" s="22"/>
      <c r="F111" s="22"/>
      <c r="G111" s="22"/>
      <c r="H111" s="22"/>
      <c r="I111" s="22"/>
      <c r="J111" s="12" t="s">
        <v>15</v>
      </c>
      <c r="M111" s="4">
        <v>56</v>
      </c>
      <c r="N111" t="s">
        <v>639</v>
      </c>
    </row>
    <row r="112" spans="1:14" x14ac:dyDescent="0.25">
      <c r="A112" s="6">
        <v>44764</v>
      </c>
      <c r="B112" t="s">
        <v>872</v>
      </c>
      <c r="C112" s="22"/>
      <c r="D112" s="22"/>
      <c r="E112" s="22"/>
      <c r="F112" s="22"/>
      <c r="G112" s="22"/>
      <c r="H112" s="22"/>
      <c r="I112" s="22"/>
      <c r="J112" s="12" t="s">
        <v>15</v>
      </c>
      <c r="M112" s="4">
        <v>40</v>
      </c>
      <c r="N112" t="s">
        <v>639</v>
      </c>
    </row>
    <row r="113" spans="1:14" x14ac:dyDescent="0.25">
      <c r="A113" s="6">
        <v>44764</v>
      </c>
      <c r="B113" t="s">
        <v>873</v>
      </c>
      <c r="C113" s="22"/>
      <c r="D113" s="22"/>
      <c r="E113" s="22"/>
      <c r="F113" s="22"/>
      <c r="G113" s="22"/>
      <c r="H113" s="22"/>
      <c r="I113" s="22"/>
      <c r="J113" s="12" t="s">
        <v>15</v>
      </c>
      <c r="M113" s="4">
        <v>59</v>
      </c>
      <c r="N113" t="s">
        <v>543</v>
      </c>
    </row>
    <row r="114" spans="1:14" x14ac:dyDescent="0.25">
      <c r="A114" s="6">
        <v>44765</v>
      </c>
      <c r="B114" t="s">
        <v>884</v>
      </c>
      <c r="C114" s="22"/>
      <c r="D114" s="22"/>
      <c r="E114" s="22"/>
      <c r="F114" s="22"/>
      <c r="G114" s="22"/>
      <c r="H114" s="22"/>
      <c r="I114" s="22"/>
      <c r="J114" s="12" t="s">
        <v>15</v>
      </c>
      <c r="M114" s="4">
        <v>52</v>
      </c>
      <c r="N114" t="s">
        <v>703</v>
      </c>
    </row>
    <row r="115" spans="1:14" x14ac:dyDescent="0.25">
      <c r="A115" s="6">
        <v>44765</v>
      </c>
      <c r="B115" t="s">
        <v>885</v>
      </c>
      <c r="C115" s="22"/>
      <c r="D115" s="22"/>
      <c r="E115" s="22"/>
      <c r="F115" s="22"/>
      <c r="G115" s="22"/>
      <c r="H115" s="22"/>
      <c r="I115" s="22"/>
      <c r="J115" s="12" t="s">
        <v>15</v>
      </c>
      <c r="M115" s="4">
        <v>45</v>
      </c>
      <c r="N115" t="s">
        <v>663</v>
      </c>
    </row>
    <row r="116" spans="1:14" x14ac:dyDescent="0.25">
      <c r="A116" s="6">
        <v>44765</v>
      </c>
      <c r="B116" t="s">
        <v>873</v>
      </c>
      <c r="C116" s="22"/>
      <c r="D116" s="22"/>
      <c r="E116" s="22"/>
      <c r="F116" s="22"/>
      <c r="G116" s="22"/>
      <c r="H116" s="22"/>
      <c r="I116" s="22"/>
      <c r="J116" s="12" t="s">
        <v>15</v>
      </c>
      <c r="M116" s="4">
        <v>59</v>
      </c>
      <c r="N116" t="s">
        <v>629</v>
      </c>
    </row>
    <row r="117" spans="1:14" x14ac:dyDescent="0.25">
      <c r="A117" s="6">
        <v>44765</v>
      </c>
      <c r="B117" t="s">
        <v>886</v>
      </c>
      <c r="C117" s="22"/>
      <c r="D117" s="22"/>
      <c r="E117" s="22"/>
      <c r="F117" s="22"/>
      <c r="G117" s="22"/>
      <c r="H117" s="22"/>
      <c r="I117" s="22"/>
      <c r="J117" s="12" t="s">
        <v>15</v>
      </c>
      <c r="M117" s="4">
        <v>36</v>
      </c>
      <c r="N117" t="s">
        <v>629</v>
      </c>
    </row>
    <row r="118" spans="1:14" x14ac:dyDescent="0.25">
      <c r="A118" s="6">
        <v>44765</v>
      </c>
      <c r="B118" t="s">
        <v>887</v>
      </c>
      <c r="C118" s="22"/>
      <c r="D118" s="22"/>
      <c r="E118" s="22"/>
      <c r="F118" s="22"/>
      <c r="G118" s="22"/>
      <c r="H118" s="22"/>
      <c r="I118" s="22"/>
      <c r="J118" s="12" t="s">
        <v>15</v>
      </c>
      <c r="M118" s="4">
        <v>29</v>
      </c>
      <c r="N118" t="s">
        <v>385</v>
      </c>
    </row>
    <row r="119" spans="1:14" x14ac:dyDescent="0.25">
      <c r="A119" s="6">
        <v>44765</v>
      </c>
      <c r="B119" t="s">
        <v>888</v>
      </c>
      <c r="C119" s="22"/>
      <c r="D119" s="22"/>
      <c r="E119" s="22"/>
      <c r="F119" s="22"/>
      <c r="G119" s="22"/>
      <c r="H119" s="22"/>
      <c r="I119" s="22"/>
      <c r="J119" s="12" t="s">
        <v>15</v>
      </c>
      <c r="M119" s="4">
        <v>57</v>
      </c>
      <c r="N119" t="s">
        <v>602</v>
      </c>
    </row>
    <row r="120" spans="1:14" x14ac:dyDescent="0.25">
      <c r="A120" s="6">
        <v>44765</v>
      </c>
      <c r="B120" t="s">
        <v>889</v>
      </c>
      <c r="C120" s="22"/>
      <c r="D120" s="22"/>
      <c r="E120" s="22"/>
      <c r="F120" s="22"/>
      <c r="G120" s="22"/>
      <c r="H120" s="22"/>
      <c r="I120" s="22"/>
      <c r="J120" s="12" t="s">
        <v>15</v>
      </c>
      <c r="M120" s="4">
        <v>60</v>
      </c>
      <c r="N120" t="s">
        <v>16</v>
      </c>
    </row>
    <row r="121" spans="1:14" x14ac:dyDescent="0.25">
      <c r="A121" s="6">
        <v>44766</v>
      </c>
      <c r="B121" t="s">
        <v>890</v>
      </c>
      <c r="C121" s="22"/>
      <c r="D121" s="22"/>
      <c r="E121" s="22"/>
      <c r="F121" s="22"/>
      <c r="G121" s="22"/>
      <c r="H121" s="22"/>
      <c r="I121" s="22"/>
      <c r="J121" s="12" t="s">
        <v>15</v>
      </c>
      <c r="M121" s="4">
        <v>53</v>
      </c>
      <c r="N121" t="s">
        <v>602</v>
      </c>
    </row>
    <row r="122" spans="1:14" x14ac:dyDescent="0.25">
      <c r="A122" s="6">
        <v>44766</v>
      </c>
      <c r="B122" t="s">
        <v>891</v>
      </c>
      <c r="C122" s="22"/>
      <c r="D122" s="22"/>
      <c r="E122" s="22"/>
      <c r="F122" s="22"/>
      <c r="G122" s="22"/>
      <c r="H122" s="22"/>
      <c r="I122" s="22"/>
      <c r="J122" s="12" t="s">
        <v>15</v>
      </c>
      <c r="M122" s="4">
        <v>70</v>
      </c>
      <c r="N122" t="s">
        <v>543</v>
      </c>
    </row>
    <row r="123" spans="1:14" x14ac:dyDescent="0.25">
      <c r="A123" s="6">
        <v>44766</v>
      </c>
      <c r="B123" t="s">
        <v>892</v>
      </c>
      <c r="C123" s="22"/>
      <c r="D123" s="22"/>
      <c r="E123" s="22"/>
      <c r="F123" s="22"/>
      <c r="G123" s="22"/>
      <c r="H123" s="22"/>
      <c r="I123" s="22"/>
      <c r="J123" s="12" t="s">
        <v>15</v>
      </c>
      <c r="M123" s="4">
        <v>33</v>
      </c>
      <c r="N123" t="s">
        <v>639</v>
      </c>
    </row>
    <row r="124" spans="1:14" x14ac:dyDescent="0.25">
      <c r="A124" s="6">
        <v>44766</v>
      </c>
      <c r="B124" t="s">
        <v>893</v>
      </c>
      <c r="C124" s="22"/>
      <c r="D124" s="22"/>
      <c r="E124" s="22"/>
      <c r="F124" s="22"/>
      <c r="G124" s="22"/>
      <c r="H124" s="22"/>
      <c r="I124" s="22"/>
      <c r="J124" s="12" t="s">
        <v>15</v>
      </c>
      <c r="M124" s="4">
        <v>34</v>
      </c>
      <c r="N124" t="s">
        <v>616</v>
      </c>
    </row>
    <row r="125" spans="1:14" x14ac:dyDescent="0.25">
      <c r="A125" s="6">
        <v>44766</v>
      </c>
      <c r="B125" t="s">
        <v>894</v>
      </c>
      <c r="C125" s="22"/>
      <c r="D125" s="22"/>
      <c r="E125" s="22"/>
      <c r="F125" s="22"/>
      <c r="G125" s="22"/>
      <c r="H125" s="22"/>
      <c r="I125" s="22"/>
      <c r="J125" s="12" t="s">
        <v>15</v>
      </c>
      <c r="M125" s="4">
        <v>52</v>
      </c>
      <c r="N125" t="s">
        <v>639</v>
      </c>
    </row>
    <row r="126" spans="1:14" x14ac:dyDescent="0.25">
      <c r="A126" s="6">
        <v>44766</v>
      </c>
      <c r="B126" t="s">
        <v>895</v>
      </c>
      <c r="C126" s="22"/>
      <c r="D126" s="22"/>
      <c r="E126" s="22"/>
      <c r="F126" s="22"/>
      <c r="G126" s="22"/>
      <c r="H126" s="22"/>
      <c r="I126" s="22"/>
      <c r="J126" s="12" t="s">
        <v>15</v>
      </c>
      <c r="M126" s="4">
        <v>52</v>
      </c>
      <c r="N126" t="s">
        <v>596</v>
      </c>
    </row>
    <row r="127" spans="1:14" x14ac:dyDescent="0.25">
      <c r="A127" s="6">
        <v>44766</v>
      </c>
      <c r="B127" t="s">
        <v>896</v>
      </c>
      <c r="C127" s="22"/>
      <c r="D127" s="22"/>
      <c r="E127" s="22"/>
      <c r="F127" s="22"/>
      <c r="G127" s="22"/>
      <c r="H127" s="22"/>
      <c r="I127" s="22"/>
      <c r="J127" s="12" t="s">
        <v>15</v>
      </c>
      <c r="M127" s="4">
        <v>64</v>
      </c>
      <c r="N127" t="s">
        <v>639</v>
      </c>
    </row>
    <row r="128" spans="1:14" x14ac:dyDescent="0.25">
      <c r="A128" s="6">
        <v>44766</v>
      </c>
      <c r="B128" t="s">
        <v>897</v>
      </c>
      <c r="C128" s="22"/>
      <c r="D128" s="22"/>
      <c r="E128" s="22"/>
      <c r="F128" s="22"/>
      <c r="G128" s="22"/>
      <c r="H128" s="22"/>
      <c r="I128" s="22"/>
      <c r="J128" s="12" t="s">
        <v>15</v>
      </c>
      <c r="M128" s="4">
        <v>29</v>
      </c>
      <c r="N128" t="s">
        <v>720</v>
      </c>
    </row>
    <row r="129" spans="1:14" x14ac:dyDescent="0.25">
      <c r="A129" s="6">
        <v>44767</v>
      </c>
      <c r="B129" t="s">
        <v>898</v>
      </c>
      <c r="C129" s="22"/>
      <c r="D129" s="22"/>
      <c r="E129" s="22"/>
      <c r="F129" s="22"/>
      <c r="G129" s="22"/>
      <c r="H129" s="22"/>
      <c r="I129" s="22"/>
      <c r="J129" s="12" t="s">
        <v>15</v>
      </c>
      <c r="M129" s="4">
        <v>64</v>
      </c>
      <c r="N129" t="s">
        <v>629</v>
      </c>
    </row>
    <row r="130" spans="1:14" x14ac:dyDescent="0.25">
      <c r="A130" s="6">
        <v>44767</v>
      </c>
      <c r="B130" t="s">
        <v>899</v>
      </c>
      <c r="C130" s="22"/>
      <c r="D130" s="22"/>
      <c r="E130" s="22"/>
      <c r="F130" s="22"/>
      <c r="G130" s="22"/>
      <c r="H130" s="22"/>
      <c r="I130" s="22"/>
      <c r="J130" s="12" t="s">
        <v>15</v>
      </c>
      <c r="M130" s="4">
        <v>53</v>
      </c>
      <c r="N130" t="s">
        <v>602</v>
      </c>
    </row>
    <row r="131" spans="1:14" x14ac:dyDescent="0.25">
      <c r="A131" s="6">
        <v>44767</v>
      </c>
      <c r="B131" t="s">
        <v>900</v>
      </c>
      <c r="C131" s="22"/>
      <c r="D131" s="22"/>
      <c r="E131" s="22"/>
      <c r="F131" s="22"/>
      <c r="G131" s="22"/>
      <c r="H131" s="22"/>
      <c r="I131" s="22"/>
      <c r="J131" s="12" t="s">
        <v>15</v>
      </c>
      <c r="M131" s="4">
        <v>91</v>
      </c>
      <c r="N131" t="s">
        <v>789</v>
      </c>
    </row>
    <row r="132" spans="1:14" x14ac:dyDescent="0.25">
      <c r="A132" s="6">
        <v>44767</v>
      </c>
      <c r="B132" t="s">
        <v>901</v>
      </c>
      <c r="C132" s="22"/>
      <c r="D132" s="22"/>
      <c r="E132" s="22"/>
      <c r="F132" s="22"/>
      <c r="G132" s="22"/>
      <c r="H132" s="22"/>
      <c r="I132" s="22"/>
      <c r="J132" s="12" t="s">
        <v>15</v>
      </c>
      <c r="M132" s="4">
        <v>27</v>
      </c>
      <c r="N132" t="s">
        <v>789</v>
      </c>
    </row>
    <row r="133" spans="1:14" x14ac:dyDescent="0.25">
      <c r="A133" s="6">
        <v>44768</v>
      </c>
      <c r="B133" t="s">
        <v>902</v>
      </c>
      <c r="C133" s="22"/>
      <c r="D133" s="22"/>
      <c r="E133" s="22"/>
      <c r="F133" s="22"/>
      <c r="G133" s="22"/>
      <c r="H133" s="22"/>
      <c r="I133" s="22"/>
      <c r="J133" s="12" t="s">
        <v>15</v>
      </c>
      <c r="M133" s="4">
        <v>34</v>
      </c>
      <c r="N133" t="s">
        <v>543</v>
      </c>
    </row>
    <row r="134" spans="1:14" x14ac:dyDescent="0.25">
      <c r="A134" s="6">
        <v>44768</v>
      </c>
      <c r="B134" t="s">
        <v>903</v>
      </c>
      <c r="C134" s="22"/>
      <c r="D134" s="22"/>
      <c r="E134" s="22"/>
      <c r="F134" s="22"/>
      <c r="G134" s="22"/>
      <c r="H134" s="22"/>
      <c r="I134" s="22"/>
      <c r="J134" s="12" t="s">
        <v>15</v>
      </c>
      <c r="M134" s="4">
        <v>64</v>
      </c>
      <c r="N134" t="s">
        <v>543</v>
      </c>
    </row>
    <row r="135" spans="1:14" x14ac:dyDescent="0.25">
      <c r="A135" s="6">
        <v>44768</v>
      </c>
      <c r="B135" t="s">
        <v>899</v>
      </c>
      <c r="C135" s="22"/>
      <c r="D135" s="22"/>
      <c r="E135" s="22"/>
      <c r="F135" s="22"/>
      <c r="G135" s="22"/>
      <c r="H135" s="22"/>
      <c r="I135" s="22"/>
      <c r="J135" s="12" t="s">
        <v>15</v>
      </c>
      <c r="M135" s="4">
        <v>53</v>
      </c>
      <c r="N135" t="s">
        <v>596</v>
      </c>
    </row>
    <row r="136" spans="1:14" x14ac:dyDescent="0.25">
      <c r="A136" s="6">
        <v>44768</v>
      </c>
      <c r="B136" t="s">
        <v>904</v>
      </c>
      <c r="C136" s="22"/>
      <c r="D136" s="22"/>
      <c r="E136" s="22"/>
      <c r="F136" s="22"/>
      <c r="G136" s="22"/>
      <c r="H136" s="22"/>
      <c r="I136" s="22"/>
      <c r="J136" s="12" t="s">
        <v>15</v>
      </c>
      <c r="M136" s="4">
        <v>27</v>
      </c>
      <c r="N136" t="s">
        <v>789</v>
      </c>
    </row>
    <row r="137" spans="1:14" x14ac:dyDescent="0.25">
      <c r="A137" s="6">
        <v>44772</v>
      </c>
      <c r="B137" t="s">
        <v>905</v>
      </c>
      <c r="C137" s="22"/>
      <c r="D137" s="22"/>
      <c r="E137" s="22"/>
      <c r="F137" s="22"/>
      <c r="G137" s="22"/>
      <c r="H137" s="22"/>
      <c r="I137" s="22"/>
      <c r="J137" s="12" t="s">
        <v>15</v>
      </c>
      <c r="M137" s="4">
        <v>58</v>
      </c>
      <c r="N137" t="s">
        <v>663</v>
      </c>
    </row>
    <row r="138" spans="1:14" x14ac:dyDescent="0.25">
      <c r="A138" s="6">
        <v>44772</v>
      </c>
      <c r="B138" t="s">
        <v>906</v>
      </c>
      <c r="C138" s="22"/>
      <c r="D138" s="22"/>
      <c r="E138" s="22"/>
      <c r="F138" s="22"/>
      <c r="G138" s="22"/>
      <c r="H138" s="22"/>
      <c r="I138" s="22"/>
      <c r="J138" s="12" t="s">
        <v>15</v>
      </c>
      <c r="M138" s="4">
        <v>77</v>
      </c>
      <c r="N138" t="s">
        <v>720</v>
      </c>
    </row>
    <row r="139" spans="1:14" x14ac:dyDescent="0.25">
      <c r="A139" s="6">
        <v>44772</v>
      </c>
      <c r="B139" t="s">
        <v>907</v>
      </c>
      <c r="C139" s="22"/>
      <c r="D139" s="22"/>
      <c r="E139" s="22"/>
      <c r="F139" s="22"/>
      <c r="G139" s="22"/>
      <c r="H139" s="22"/>
      <c r="I139" s="22"/>
      <c r="J139" s="12" t="s">
        <v>15</v>
      </c>
      <c r="M139" s="4">
        <v>36</v>
      </c>
      <c r="N139" t="s">
        <v>602</v>
      </c>
    </row>
    <row r="140" spans="1:14" x14ac:dyDescent="0.25">
      <c r="A140" s="6">
        <v>44772</v>
      </c>
      <c r="B140" t="s">
        <v>908</v>
      </c>
      <c r="C140" s="22"/>
      <c r="D140" s="22"/>
      <c r="E140" s="22"/>
      <c r="F140" s="22"/>
      <c r="G140" s="22"/>
      <c r="H140" s="22"/>
      <c r="I140" s="22"/>
      <c r="J140" s="12" t="s">
        <v>15</v>
      </c>
      <c r="M140" s="4">
        <v>18</v>
      </c>
      <c r="N140" t="s">
        <v>266</v>
      </c>
    </row>
    <row r="141" spans="1:14" x14ac:dyDescent="0.25">
      <c r="A141" s="6">
        <v>44772</v>
      </c>
      <c r="B141" t="s">
        <v>909</v>
      </c>
      <c r="C141" s="22"/>
      <c r="D141" s="22"/>
      <c r="E141" s="22"/>
      <c r="F141" s="22"/>
      <c r="G141" s="22"/>
      <c r="H141" s="22"/>
      <c r="I141" s="22"/>
      <c r="J141" s="12" t="s">
        <v>15</v>
      </c>
      <c r="M141" s="4">
        <v>56</v>
      </c>
      <c r="N141" t="s">
        <v>629</v>
      </c>
    </row>
    <row r="142" spans="1:14" x14ac:dyDescent="0.25">
      <c r="A142" s="6">
        <v>44772</v>
      </c>
      <c r="B142" t="s">
        <v>910</v>
      </c>
      <c r="C142" s="22"/>
      <c r="D142" s="22"/>
      <c r="E142" s="22"/>
      <c r="F142" s="22"/>
      <c r="G142" s="22"/>
      <c r="H142" s="22"/>
      <c r="I142" s="22"/>
      <c r="J142" s="12" t="s">
        <v>15</v>
      </c>
      <c r="M142" s="4">
        <v>41</v>
      </c>
      <c r="N142" t="s">
        <v>17</v>
      </c>
    </row>
    <row r="143" spans="1:14" x14ac:dyDescent="0.25">
      <c r="A143" s="6">
        <v>44772</v>
      </c>
      <c r="B143" t="s">
        <v>911</v>
      </c>
      <c r="C143" s="22"/>
      <c r="D143" s="22"/>
      <c r="E143" s="22"/>
      <c r="F143" s="22"/>
      <c r="G143" s="22"/>
      <c r="H143" s="22"/>
      <c r="I143" s="22"/>
      <c r="J143" s="12" t="s">
        <v>15</v>
      </c>
      <c r="M143" s="4">
        <v>80</v>
      </c>
      <c r="N143" t="s">
        <v>629</v>
      </c>
    </row>
    <row r="144" spans="1:14" x14ac:dyDescent="0.25">
      <c r="A144" s="6">
        <v>44772</v>
      </c>
      <c r="B144" t="s">
        <v>912</v>
      </c>
      <c r="C144" s="22"/>
      <c r="D144" s="22"/>
      <c r="E144" s="22"/>
      <c r="F144" s="22"/>
      <c r="G144" s="22"/>
      <c r="H144" s="22"/>
      <c r="I144" s="22"/>
      <c r="J144" s="12" t="s">
        <v>15</v>
      </c>
      <c r="M144" s="4">
        <v>68</v>
      </c>
      <c r="N144" t="s">
        <v>703</v>
      </c>
    </row>
    <row r="145" spans="1:14" x14ac:dyDescent="0.25">
      <c r="A145" s="6">
        <v>44772</v>
      </c>
      <c r="B145" t="s">
        <v>913</v>
      </c>
      <c r="C145" s="22"/>
      <c r="D145" s="22"/>
      <c r="E145" s="22"/>
      <c r="F145" s="22"/>
      <c r="G145" s="22"/>
      <c r="H145" s="22"/>
      <c r="I145" s="22"/>
      <c r="J145" s="12" t="s">
        <v>15</v>
      </c>
      <c r="M145" s="4">
        <v>15</v>
      </c>
      <c r="N145" t="s">
        <v>16</v>
      </c>
    </row>
    <row r="146" spans="1:14" x14ac:dyDescent="0.25">
      <c r="A146" s="6">
        <v>44772</v>
      </c>
      <c r="B146" t="s">
        <v>914</v>
      </c>
      <c r="C146" s="22"/>
      <c r="D146" s="22"/>
      <c r="E146" s="22"/>
      <c r="F146" s="22"/>
      <c r="G146" s="22"/>
      <c r="H146" s="22"/>
      <c r="I146" s="22"/>
      <c r="J146" s="12" t="s">
        <v>15</v>
      </c>
      <c r="M146" s="4">
        <v>44</v>
      </c>
      <c r="N146" t="s">
        <v>663</v>
      </c>
    </row>
    <row r="147" spans="1:14" x14ac:dyDescent="0.25">
      <c r="A147" s="6">
        <v>44772</v>
      </c>
      <c r="B147" t="s">
        <v>915</v>
      </c>
      <c r="C147" s="22"/>
      <c r="D147" s="22"/>
      <c r="E147" s="22"/>
      <c r="F147" s="22"/>
      <c r="G147" s="22"/>
      <c r="H147" s="22"/>
      <c r="I147" s="22"/>
      <c r="J147" s="12" t="s">
        <v>15</v>
      </c>
      <c r="M147" s="4">
        <v>53</v>
      </c>
      <c r="N147" t="s">
        <v>639</v>
      </c>
    </row>
    <row r="148" spans="1:14" x14ac:dyDescent="0.25">
      <c r="A148" s="6">
        <v>44772</v>
      </c>
      <c r="B148" t="s">
        <v>916</v>
      </c>
      <c r="C148" s="22"/>
      <c r="D148" s="22"/>
      <c r="E148" s="22"/>
      <c r="F148" s="22"/>
      <c r="G148" s="22"/>
      <c r="H148" s="22"/>
      <c r="I148" s="22"/>
      <c r="J148" s="12" t="s">
        <v>15</v>
      </c>
      <c r="M148" s="4">
        <v>60</v>
      </c>
      <c r="N148" t="s">
        <v>663</v>
      </c>
    </row>
    <row r="149" spans="1:14" x14ac:dyDescent="0.25">
      <c r="A149" s="6">
        <v>44772</v>
      </c>
      <c r="B149" t="s">
        <v>917</v>
      </c>
      <c r="C149" s="22"/>
      <c r="D149" s="22"/>
      <c r="E149" s="22"/>
      <c r="F149" s="22"/>
      <c r="G149" s="22"/>
      <c r="H149" s="22"/>
      <c r="I149" s="22"/>
      <c r="J149" s="12" t="s">
        <v>15</v>
      </c>
      <c r="M149" s="4">
        <v>23</v>
      </c>
      <c r="N149" t="s">
        <v>385</v>
      </c>
    </row>
    <row r="150" spans="1:14" x14ac:dyDescent="0.25">
      <c r="A150" s="6">
        <v>44772</v>
      </c>
      <c r="B150" t="s">
        <v>918</v>
      </c>
      <c r="C150" s="22"/>
      <c r="D150" s="22"/>
      <c r="E150" s="22"/>
      <c r="F150" s="22"/>
      <c r="G150" s="22"/>
      <c r="H150" s="22"/>
      <c r="I150" s="22"/>
      <c r="J150" s="12" t="s">
        <v>15</v>
      </c>
      <c r="M150" s="4">
        <v>18</v>
      </c>
      <c r="N150" t="s">
        <v>385</v>
      </c>
    </row>
    <row r="151" spans="1:14" x14ac:dyDescent="0.25">
      <c r="A151" s="6">
        <v>44773</v>
      </c>
      <c r="B151" t="s">
        <v>919</v>
      </c>
      <c r="C151" s="22"/>
      <c r="D151" s="22"/>
      <c r="E151" s="22"/>
      <c r="F151" s="22"/>
      <c r="G151" s="22"/>
      <c r="H151" s="22"/>
      <c r="I151" s="22"/>
      <c r="J151" s="12" t="s">
        <v>15</v>
      </c>
      <c r="M151" s="4">
        <v>36</v>
      </c>
      <c r="N151" t="s">
        <v>556</v>
      </c>
    </row>
    <row r="152" spans="1:14" x14ac:dyDescent="0.25">
      <c r="A152" s="6">
        <v>44773</v>
      </c>
      <c r="B152" t="s">
        <v>920</v>
      </c>
      <c r="C152" s="22"/>
      <c r="D152" s="22"/>
      <c r="E152" s="22"/>
      <c r="F152" s="22"/>
      <c r="G152" s="22"/>
      <c r="H152" s="22"/>
      <c r="I152" s="22"/>
      <c r="J152" s="12" t="s">
        <v>15</v>
      </c>
      <c r="M152" s="4">
        <v>38</v>
      </c>
      <c r="N152" t="s">
        <v>639</v>
      </c>
    </row>
    <row r="153" spans="1:14" x14ac:dyDescent="0.25">
      <c r="A153" s="6">
        <v>44773</v>
      </c>
      <c r="B153" t="s">
        <v>921</v>
      </c>
      <c r="C153" s="22"/>
      <c r="D153" s="22"/>
      <c r="E153" s="22"/>
      <c r="F153" s="22"/>
      <c r="G153" s="22"/>
      <c r="H153" s="22"/>
      <c r="I153" s="22"/>
      <c r="J153" s="12" t="s">
        <v>15</v>
      </c>
      <c r="M153" s="4">
        <v>37</v>
      </c>
      <c r="N153" t="s">
        <v>663</v>
      </c>
    </row>
    <row r="154" spans="1:14" x14ac:dyDescent="0.25">
      <c r="A154" s="6">
        <v>44773</v>
      </c>
      <c r="B154" t="s">
        <v>922</v>
      </c>
      <c r="C154" s="22"/>
      <c r="D154" s="22"/>
      <c r="E154" s="22"/>
      <c r="F154" s="22"/>
      <c r="G154" s="22"/>
      <c r="H154" s="22"/>
      <c r="I154" s="22"/>
      <c r="J154" s="12" t="s">
        <v>15</v>
      </c>
      <c r="M154" s="4">
        <v>62</v>
      </c>
      <c r="N154" t="s">
        <v>703</v>
      </c>
    </row>
    <row r="155" spans="1:14" x14ac:dyDescent="0.25">
      <c r="A155" s="6">
        <v>44773</v>
      </c>
      <c r="B155" t="s">
        <v>923</v>
      </c>
      <c r="C155" s="22"/>
      <c r="D155" s="22"/>
      <c r="E155" s="22"/>
      <c r="F155" s="22"/>
      <c r="G155" s="22"/>
      <c r="H155" s="22"/>
      <c r="I155" s="22"/>
      <c r="J155" s="12" t="s">
        <v>15</v>
      </c>
      <c r="M155" s="4">
        <v>36</v>
      </c>
      <c r="N155" t="s">
        <v>596</v>
      </c>
    </row>
    <row r="156" spans="1:14" x14ac:dyDescent="0.25">
      <c r="A156" s="6">
        <v>44773</v>
      </c>
      <c r="B156" t="s">
        <v>924</v>
      </c>
      <c r="C156" s="22"/>
      <c r="D156" s="22"/>
      <c r="E156" s="22"/>
      <c r="F156" s="22"/>
      <c r="G156" s="22"/>
      <c r="H156" s="22"/>
      <c r="I156" s="22"/>
      <c r="J156" s="12" t="s">
        <v>15</v>
      </c>
      <c r="M156" s="4">
        <v>35</v>
      </c>
      <c r="N156" t="s">
        <v>720</v>
      </c>
    </row>
    <row r="157" spans="1:14" x14ac:dyDescent="0.25">
      <c r="A157" s="6">
        <v>44773</v>
      </c>
      <c r="B157" t="s">
        <v>925</v>
      </c>
      <c r="C157" s="22"/>
      <c r="D157" s="22"/>
      <c r="E157" s="22"/>
      <c r="F157" s="22"/>
      <c r="G157" s="22"/>
      <c r="H157" s="22"/>
      <c r="I157" s="22"/>
      <c r="J157" s="12" t="s">
        <v>15</v>
      </c>
      <c r="M157" s="4">
        <v>53</v>
      </c>
      <c r="N157" t="s">
        <v>663</v>
      </c>
    </row>
    <row r="158" spans="1:14" x14ac:dyDescent="0.25">
      <c r="A158" s="6">
        <v>44773</v>
      </c>
      <c r="B158" t="s">
        <v>926</v>
      </c>
      <c r="C158" s="22"/>
      <c r="D158" s="22"/>
      <c r="E158" s="22"/>
      <c r="F158" s="22"/>
      <c r="G158" s="22"/>
      <c r="H158" s="22"/>
      <c r="I158" s="22"/>
      <c r="J158" s="12" t="s">
        <v>15</v>
      </c>
      <c r="M158" s="4">
        <v>28</v>
      </c>
      <c r="N158" t="s">
        <v>16</v>
      </c>
    </row>
    <row r="159" spans="1:14" x14ac:dyDescent="0.25">
      <c r="C159" s="22"/>
      <c r="D159" s="22"/>
      <c r="E159" s="22"/>
      <c r="F159" s="22"/>
      <c r="G159" s="22"/>
      <c r="H159" s="22"/>
      <c r="I159" s="22"/>
    </row>
    <row r="160" spans="1:14" x14ac:dyDescent="0.25">
      <c r="C160" s="22"/>
      <c r="D160" s="22"/>
      <c r="E160" s="22"/>
      <c r="F160" s="22"/>
      <c r="G160" s="22"/>
      <c r="H160" s="22"/>
      <c r="I160" s="22"/>
    </row>
    <row r="161" spans="3:9" x14ac:dyDescent="0.25">
      <c r="C161" s="22"/>
      <c r="D161" s="22"/>
      <c r="E161" s="22"/>
      <c r="F161" s="22"/>
      <c r="G161" s="22"/>
      <c r="H161" s="22"/>
      <c r="I161" s="22"/>
    </row>
    <row r="162" spans="3:9" x14ac:dyDescent="0.25">
      <c r="C162" s="22"/>
      <c r="D162" s="22"/>
      <c r="E162" s="22"/>
      <c r="F162" s="22"/>
      <c r="G162" s="22"/>
      <c r="H162" s="22"/>
      <c r="I162" s="22"/>
    </row>
    <row r="163" spans="3:9" x14ac:dyDescent="0.25">
      <c r="C163" s="22"/>
      <c r="D163" s="22"/>
      <c r="E163" s="22"/>
      <c r="F163" s="22"/>
      <c r="G163" s="22"/>
      <c r="H163" s="22"/>
      <c r="I163" s="22"/>
    </row>
    <row r="164" spans="3:9" x14ac:dyDescent="0.25">
      <c r="C164" s="22"/>
      <c r="D164" s="22"/>
      <c r="E164" s="22"/>
      <c r="F164" s="22"/>
      <c r="G164" s="22"/>
      <c r="H164" s="22"/>
      <c r="I164" s="22"/>
    </row>
    <row r="165" spans="3:9" x14ac:dyDescent="0.25">
      <c r="C165" s="22"/>
      <c r="D165" s="22"/>
      <c r="E165" s="22"/>
      <c r="F165" s="22"/>
      <c r="G165" s="22"/>
      <c r="H165" s="22"/>
      <c r="I165" s="22"/>
    </row>
    <row r="166" spans="3:9" x14ac:dyDescent="0.25">
      <c r="C166" s="22"/>
      <c r="D166" s="22"/>
      <c r="E166" s="22"/>
      <c r="F166" s="22"/>
      <c r="G166" s="22"/>
      <c r="H166" s="22"/>
      <c r="I166" s="22"/>
    </row>
    <row r="167" spans="3:9" x14ac:dyDescent="0.25">
      <c r="C167" s="22"/>
      <c r="D167" s="22"/>
      <c r="E167" s="22"/>
      <c r="F167" s="22"/>
      <c r="G167" s="22"/>
      <c r="H167" s="22"/>
      <c r="I167" s="22"/>
    </row>
    <row r="168" spans="3:9" x14ac:dyDescent="0.25">
      <c r="C168" s="22"/>
      <c r="D168" s="22"/>
      <c r="E168" s="22"/>
      <c r="F168" s="22"/>
      <c r="G168" s="22"/>
      <c r="H168" s="22"/>
      <c r="I168" s="22"/>
    </row>
    <row r="169" spans="3:9" x14ac:dyDescent="0.25">
      <c r="C169" s="22"/>
      <c r="D169" s="22"/>
      <c r="E169" s="22"/>
      <c r="F169" s="22"/>
      <c r="G169" s="22"/>
      <c r="H169" s="22"/>
      <c r="I169" s="22"/>
    </row>
    <row r="170" spans="3:9" x14ac:dyDescent="0.25">
      <c r="C170" s="22"/>
      <c r="D170" s="22"/>
      <c r="E170" s="22"/>
      <c r="F170" s="22"/>
      <c r="G170" s="22"/>
      <c r="H170" s="22"/>
      <c r="I170" s="22"/>
    </row>
    <row r="171" spans="3:9" x14ac:dyDescent="0.25">
      <c r="C171" s="22"/>
      <c r="D171" s="22"/>
      <c r="E171" s="22"/>
      <c r="F171" s="22"/>
      <c r="G171" s="22"/>
      <c r="H171" s="22"/>
      <c r="I171" s="22"/>
    </row>
    <row r="172" spans="3:9" x14ac:dyDescent="0.25">
      <c r="C172" s="22"/>
      <c r="D172" s="22"/>
      <c r="E172" s="22"/>
      <c r="F172" s="22"/>
      <c r="G172" s="22"/>
      <c r="H172" s="22"/>
      <c r="I172" s="22"/>
    </row>
    <row r="173" spans="3:9" x14ac:dyDescent="0.25">
      <c r="C173" s="22"/>
      <c r="D173" s="22"/>
      <c r="E173" s="22"/>
      <c r="F173" s="22"/>
      <c r="G173" s="22"/>
      <c r="H173" s="22"/>
      <c r="I173" s="22"/>
    </row>
    <row r="174" spans="3:9" x14ac:dyDescent="0.25">
      <c r="C174" s="22"/>
      <c r="D174" s="22"/>
      <c r="E174" s="22"/>
      <c r="F174" s="22"/>
      <c r="G174" s="22"/>
      <c r="H174" s="22"/>
      <c r="I174" s="22"/>
    </row>
    <row r="175" spans="3:9" x14ac:dyDescent="0.25">
      <c r="C175" s="22"/>
      <c r="D175" s="22"/>
      <c r="E175" s="22"/>
      <c r="F175" s="22"/>
      <c r="G175" s="22"/>
      <c r="H175" s="22"/>
      <c r="I175" s="22"/>
    </row>
    <row r="176" spans="3:9" x14ac:dyDescent="0.25">
      <c r="C176" s="22"/>
      <c r="D176" s="22"/>
      <c r="E176" s="22"/>
      <c r="F176" s="22"/>
      <c r="G176" s="22"/>
      <c r="H176" s="22"/>
      <c r="I176" s="22"/>
    </row>
  </sheetData>
  <conditionalFormatting sqref="K1:K3">
    <cfRule type="cellIs" dxfId="1" priority="1" operator="equal">
      <formula>"NOT INVEST"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4" workbookViewId="0">
      <selection activeCell="A31" sqref="A31"/>
    </sheetView>
  </sheetViews>
  <sheetFormatPr defaultRowHeight="15" x14ac:dyDescent="0.25"/>
  <cols>
    <col min="1" max="1" width="10.7109375" bestFit="1" customWidth="1"/>
    <col min="2" max="2" width="33.85546875" bestFit="1" customWidth="1"/>
    <col min="14" max="14" width="1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44774</v>
      </c>
      <c r="B2" s="3" t="s">
        <v>927</v>
      </c>
      <c r="C2" s="12"/>
      <c r="D2" s="12"/>
      <c r="E2" s="12"/>
      <c r="F2" s="12"/>
      <c r="G2" s="12"/>
      <c r="H2" s="12"/>
      <c r="I2" s="12"/>
      <c r="J2" s="12"/>
      <c r="K2" s="12"/>
      <c r="L2" s="4"/>
      <c r="M2" s="4">
        <v>50</v>
      </c>
      <c r="N2" s="59" t="s">
        <v>616</v>
      </c>
    </row>
    <row r="3" spans="1:14" x14ac:dyDescent="0.25">
      <c r="A3" s="6">
        <v>44774</v>
      </c>
      <c r="B3" t="s">
        <v>928</v>
      </c>
      <c r="M3">
        <v>31</v>
      </c>
      <c r="N3" t="s">
        <v>720</v>
      </c>
    </row>
    <row r="4" spans="1:14" x14ac:dyDescent="0.25">
      <c r="A4" s="6">
        <v>44774</v>
      </c>
      <c r="B4" t="s">
        <v>929</v>
      </c>
      <c r="M4">
        <v>53</v>
      </c>
      <c r="N4" t="s">
        <v>720</v>
      </c>
    </row>
    <row r="5" spans="1:14" x14ac:dyDescent="0.25">
      <c r="A5" s="6">
        <v>44777</v>
      </c>
      <c r="B5" t="s">
        <v>930</v>
      </c>
      <c r="M5">
        <v>62</v>
      </c>
      <c r="N5" t="s">
        <v>543</v>
      </c>
    </row>
    <row r="6" spans="1:14" x14ac:dyDescent="0.25">
      <c r="A6" s="6">
        <v>44779</v>
      </c>
      <c r="B6" t="s">
        <v>931</v>
      </c>
      <c r="M6">
        <v>27</v>
      </c>
      <c r="N6" t="s">
        <v>385</v>
      </c>
    </row>
    <row r="7" spans="1:14" x14ac:dyDescent="0.25">
      <c r="A7" s="6">
        <v>44779</v>
      </c>
      <c r="B7" t="s">
        <v>932</v>
      </c>
      <c r="M7">
        <v>73</v>
      </c>
      <c r="N7" t="s">
        <v>602</v>
      </c>
    </row>
    <row r="8" spans="1:14" x14ac:dyDescent="0.25">
      <c r="A8" s="6">
        <v>44779</v>
      </c>
      <c r="B8" t="s">
        <v>933</v>
      </c>
      <c r="M8">
        <v>60</v>
      </c>
      <c r="N8" t="s">
        <v>629</v>
      </c>
    </row>
    <row r="9" spans="1:14" x14ac:dyDescent="0.25">
      <c r="A9" s="6">
        <v>44779</v>
      </c>
      <c r="B9" t="s">
        <v>934</v>
      </c>
      <c r="M9">
        <v>11</v>
      </c>
      <c r="N9" t="s">
        <v>17</v>
      </c>
    </row>
    <row r="10" spans="1:14" x14ac:dyDescent="0.25">
      <c r="A10" s="6">
        <v>44779</v>
      </c>
      <c r="B10" t="s">
        <v>935</v>
      </c>
      <c r="M10">
        <v>62</v>
      </c>
      <c r="N10" t="s">
        <v>629</v>
      </c>
    </row>
    <row r="11" spans="1:14" x14ac:dyDescent="0.25">
      <c r="A11" s="6">
        <v>44779</v>
      </c>
      <c r="B11" t="s">
        <v>936</v>
      </c>
      <c r="M11">
        <v>56</v>
      </c>
      <c r="N11" t="s">
        <v>16</v>
      </c>
    </row>
    <row r="12" spans="1:14" x14ac:dyDescent="0.25">
      <c r="A12" s="6">
        <v>44779</v>
      </c>
      <c r="B12" t="s">
        <v>937</v>
      </c>
      <c r="M12">
        <v>53</v>
      </c>
      <c r="N12" t="s">
        <v>639</v>
      </c>
    </row>
    <row r="13" spans="1:14" x14ac:dyDescent="0.25">
      <c r="A13" s="6">
        <v>44779</v>
      </c>
      <c r="B13" t="s">
        <v>938</v>
      </c>
      <c r="M13">
        <v>65</v>
      </c>
      <c r="N13" t="s">
        <v>16</v>
      </c>
    </row>
    <row r="14" spans="1:14" x14ac:dyDescent="0.25">
      <c r="A14" s="6">
        <v>44779</v>
      </c>
      <c r="B14" t="s">
        <v>939</v>
      </c>
      <c r="M14">
        <v>35</v>
      </c>
      <c r="N14" t="s">
        <v>789</v>
      </c>
    </row>
    <row r="15" spans="1:14" x14ac:dyDescent="0.25">
      <c r="A15" s="6">
        <v>44779</v>
      </c>
      <c r="B15" t="s">
        <v>940</v>
      </c>
      <c r="M15">
        <v>31</v>
      </c>
      <c r="N15" t="s">
        <v>16</v>
      </c>
    </row>
    <row r="16" spans="1:14" x14ac:dyDescent="0.25">
      <c r="A16" s="6">
        <v>44780</v>
      </c>
      <c r="B16" t="s">
        <v>941</v>
      </c>
      <c r="M16">
        <v>58</v>
      </c>
      <c r="N16" t="s">
        <v>596</v>
      </c>
    </row>
    <row r="17" spans="1:14" x14ac:dyDescent="0.25">
      <c r="A17" s="6">
        <v>44780</v>
      </c>
      <c r="B17" t="s">
        <v>942</v>
      </c>
      <c r="M17">
        <v>52</v>
      </c>
      <c r="N17" t="s">
        <v>616</v>
      </c>
    </row>
    <row r="18" spans="1:14" x14ac:dyDescent="0.25">
      <c r="A18" s="6">
        <v>44780</v>
      </c>
      <c r="B18" t="s">
        <v>943</v>
      </c>
      <c r="M18">
        <v>35</v>
      </c>
      <c r="N18" t="s">
        <v>602</v>
      </c>
    </row>
    <row r="19" spans="1:14" x14ac:dyDescent="0.25">
      <c r="A19" s="6">
        <v>44780</v>
      </c>
      <c r="B19" t="s">
        <v>944</v>
      </c>
      <c r="M19">
        <v>37</v>
      </c>
      <c r="N19" t="s">
        <v>596</v>
      </c>
    </row>
    <row r="20" spans="1:14" x14ac:dyDescent="0.25">
      <c r="A20" s="6">
        <v>44780</v>
      </c>
      <c r="B20" t="s">
        <v>945</v>
      </c>
      <c r="M20">
        <v>66</v>
      </c>
      <c r="N20" t="s">
        <v>663</v>
      </c>
    </row>
    <row r="21" spans="1:14" x14ac:dyDescent="0.25">
      <c r="A21" s="6">
        <v>44780</v>
      </c>
      <c r="B21" t="s">
        <v>946</v>
      </c>
      <c r="M21">
        <v>20</v>
      </c>
      <c r="N21" t="s">
        <v>385</v>
      </c>
    </row>
    <row r="22" spans="1:14" x14ac:dyDescent="0.25">
      <c r="A22" s="6">
        <v>44780</v>
      </c>
      <c r="B22" t="s">
        <v>947</v>
      </c>
      <c r="M22">
        <v>79</v>
      </c>
      <c r="N22" t="s">
        <v>639</v>
      </c>
    </row>
    <row r="23" spans="1:14" x14ac:dyDescent="0.25">
      <c r="A23" s="6">
        <v>44780</v>
      </c>
      <c r="B23" t="s">
        <v>948</v>
      </c>
      <c r="M23">
        <v>58</v>
      </c>
      <c r="N23" t="s">
        <v>661</v>
      </c>
    </row>
    <row r="24" spans="1:14" x14ac:dyDescent="0.25">
      <c r="A24" s="6">
        <v>44780</v>
      </c>
      <c r="B24" t="s">
        <v>949</v>
      </c>
      <c r="M24">
        <v>24</v>
      </c>
      <c r="N24" t="s">
        <v>16</v>
      </c>
    </row>
    <row r="25" spans="1:14" x14ac:dyDescent="0.25">
      <c r="A25" s="6">
        <v>44781</v>
      </c>
      <c r="B25" t="s">
        <v>950</v>
      </c>
      <c r="M25">
        <v>70</v>
      </c>
      <c r="N25" t="s">
        <v>703</v>
      </c>
    </row>
    <row r="26" spans="1:14" x14ac:dyDescent="0.25">
      <c r="A26" s="6">
        <v>44782</v>
      </c>
      <c r="B26" t="s">
        <v>951</v>
      </c>
      <c r="M26">
        <v>64</v>
      </c>
      <c r="N26" t="s">
        <v>543</v>
      </c>
    </row>
    <row r="27" spans="1:14" x14ac:dyDescent="0.25">
      <c r="A27" s="6">
        <v>44783</v>
      </c>
      <c r="B27" t="s">
        <v>952</v>
      </c>
      <c r="M27">
        <v>22</v>
      </c>
      <c r="N27" t="s">
        <v>629</v>
      </c>
    </row>
    <row r="28" spans="1:14" x14ac:dyDescent="0.25">
      <c r="A28" s="6">
        <v>44783</v>
      </c>
      <c r="B28" t="s">
        <v>953</v>
      </c>
      <c r="M28">
        <v>52</v>
      </c>
      <c r="N28" t="s">
        <v>629</v>
      </c>
    </row>
    <row r="29" spans="1:14" x14ac:dyDescent="0.25">
      <c r="A29" s="6">
        <v>44783</v>
      </c>
      <c r="B29" t="s">
        <v>954</v>
      </c>
      <c r="M29">
        <v>64</v>
      </c>
      <c r="N29" t="s">
        <v>629</v>
      </c>
    </row>
    <row r="30" spans="1:14" x14ac:dyDescent="0.25">
      <c r="A30" s="6">
        <v>44783</v>
      </c>
      <c r="B30" t="s">
        <v>955</v>
      </c>
      <c r="M30">
        <v>75</v>
      </c>
      <c r="N30" t="s">
        <v>629</v>
      </c>
    </row>
  </sheetData>
  <conditionalFormatting sqref="K1:K2">
    <cfRule type="cellIs" dxfId="0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2" sqref="I2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50</v>
      </c>
      <c r="C2" s="9">
        <v>1.75</v>
      </c>
      <c r="D2" s="4" t="s">
        <v>15</v>
      </c>
      <c r="E2" s="35" t="s">
        <v>33</v>
      </c>
      <c r="F2" s="10">
        <f>C2*D$33</f>
        <v>1312.5</v>
      </c>
      <c r="G2" s="10">
        <f t="shared" ref="G2:G7" si="0">F2-D$33</f>
        <v>562.5</v>
      </c>
      <c r="H2" s="33" t="s">
        <v>311</v>
      </c>
      <c r="I2" s="3" t="s">
        <v>51</v>
      </c>
    </row>
    <row r="3" spans="1:9" x14ac:dyDescent="0.25">
      <c r="A3" s="2">
        <v>44598</v>
      </c>
      <c r="B3" s="3" t="s">
        <v>52</v>
      </c>
      <c r="C3" s="9">
        <v>2</v>
      </c>
      <c r="D3" s="4" t="s">
        <v>15</v>
      </c>
      <c r="E3" s="35" t="s">
        <v>34</v>
      </c>
      <c r="F3" s="10">
        <f>C3*D$33</f>
        <v>1500</v>
      </c>
      <c r="G3" s="10">
        <f t="shared" si="0"/>
        <v>750</v>
      </c>
      <c r="H3" s="33" t="s">
        <v>29</v>
      </c>
      <c r="I3" s="3" t="s">
        <v>53</v>
      </c>
    </row>
    <row r="4" spans="1:9" x14ac:dyDescent="0.25">
      <c r="A4" s="2">
        <v>44600</v>
      </c>
      <c r="B4" s="5" t="s">
        <v>56</v>
      </c>
      <c r="C4" s="9">
        <v>1.79</v>
      </c>
      <c r="D4" s="4" t="s">
        <v>15</v>
      </c>
      <c r="E4" s="35" t="s">
        <v>33</v>
      </c>
      <c r="F4" s="10">
        <v>0</v>
      </c>
      <c r="G4" s="10">
        <f t="shared" si="0"/>
        <v>-750</v>
      </c>
      <c r="H4" s="33" t="s">
        <v>21</v>
      </c>
      <c r="I4" s="4" t="s">
        <v>57</v>
      </c>
    </row>
    <row r="5" spans="1:9" x14ac:dyDescent="0.25">
      <c r="A5" s="2">
        <v>44600</v>
      </c>
      <c r="B5" s="3" t="s">
        <v>63</v>
      </c>
      <c r="C5" s="9">
        <v>1.95</v>
      </c>
      <c r="D5" s="4" t="s">
        <v>15</v>
      </c>
      <c r="E5" s="35" t="s">
        <v>33</v>
      </c>
      <c r="F5" s="10">
        <f>C5*D$33</f>
        <v>1462.5</v>
      </c>
      <c r="G5" s="10">
        <f t="shared" si="0"/>
        <v>712.5</v>
      </c>
      <c r="H5" s="30" t="s">
        <v>312</v>
      </c>
      <c r="I5" s="3" t="s">
        <v>59</v>
      </c>
    </row>
    <row r="6" spans="1:9" x14ac:dyDescent="0.25">
      <c r="A6" s="6">
        <v>44601</v>
      </c>
      <c r="B6" s="4" t="s">
        <v>72</v>
      </c>
      <c r="C6" s="9">
        <v>1.88</v>
      </c>
      <c r="D6" s="4" t="s">
        <v>15</v>
      </c>
      <c r="E6" s="35" t="s">
        <v>33</v>
      </c>
      <c r="F6" s="10">
        <f>C6*D$33</f>
        <v>1410</v>
      </c>
      <c r="G6" s="10">
        <f t="shared" si="0"/>
        <v>660</v>
      </c>
      <c r="H6" s="33" t="s">
        <v>313</v>
      </c>
      <c r="I6" s="4" t="s">
        <v>61</v>
      </c>
    </row>
    <row r="7" spans="1:9" x14ac:dyDescent="0.25">
      <c r="A7" s="6">
        <v>44604</v>
      </c>
      <c r="B7" s="4" t="s">
        <v>73</v>
      </c>
      <c r="C7" s="9">
        <v>2</v>
      </c>
      <c r="D7" s="4" t="s">
        <v>15</v>
      </c>
      <c r="E7" s="35" t="s">
        <v>34</v>
      </c>
      <c r="F7" s="10">
        <f>C7*D$33</f>
        <v>1500</v>
      </c>
      <c r="G7" s="10">
        <f t="shared" si="0"/>
        <v>750</v>
      </c>
      <c r="H7" s="33" t="s">
        <v>29</v>
      </c>
      <c r="I7" s="4" t="s">
        <v>57</v>
      </c>
    </row>
    <row r="8" spans="1:9" x14ac:dyDescent="0.25">
      <c r="A8" s="6">
        <v>44604</v>
      </c>
      <c r="B8" s="4" t="s">
        <v>76</v>
      </c>
      <c r="C8" s="9">
        <v>1.7</v>
      </c>
      <c r="D8" s="4" t="s">
        <v>15</v>
      </c>
      <c r="E8" s="35" t="s">
        <v>533</v>
      </c>
      <c r="F8" s="10">
        <f>C8*D$33</f>
        <v>1275</v>
      </c>
      <c r="G8" s="10">
        <f>(F8-D$33)/2</f>
        <v>262.5</v>
      </c>
      <c r="H8" s="33" t="s">
        <v>21</v>
      </c>
      <c r="I8" s="43" t="s">
        <v>77</v>
      </c>
    </row>
    <row r="9" spans="1:9" x14ac:dyDescent="0.25">
      <c r="A9" s="6">
        <v>44611</v>
      </c>
      <c r="B9" s="4" t="s">
        <v>92</v>
      </c>
      <c r="C9" s="9">
        <v>1.99</v>
      </c>
      <c r="D9" s="4" t="s">
        <v>15</v>
      </c>
      <c r="E9" s="35" t="s">
        <v>33</v>
      </c>
      <c r="F9" s="10">
        <f>C9*D$33</f>
        <v>1492.5</v>
      </c>
      <c r="G9" s="10">
        <f t="shared" ref="G9:G16" si="1">F9-D$33</f>
        <v>742.5</v>
      </c>
      <c r="H9" s="33" t="s">
        <v>25</v>
      </c>
      <c r="I9" s="4" t="s">
        <v>93</v>
      </c>
    </row>
    <row r="10" spans="1:9" x14ac:dyDescent="0.25">
      <c r="A10" s="6">
        <v>44611</v>
      </c>
      <c r="B10" s="4" t="s">
        <v>101</v>
      </c>
      <c r="C10" s="9">
        <v>1.7</v>
      </c>
      <c r="D10" s="4" t="s">
        <v>15</v>
      </c>
      <c r="E10" s="35" t="s">
        <v>33</v>
      </c>
      <c r="F10" s="10">
        <v>0</v>
      </c>
      <c r="G10" s="10">
        <f t="shared" si="1"/>
        <v>-750</v>
      </c>
      <c r="H10" s="33" t="s">
        <v>21</v>
      </c>
      <c r="I10" s="4" t="s">
        <v>53</v>
      </c>
    </row>
    <row r="11" spans="1:9" x14ac:dyDescent="0.25">
      <c r="A11" s="6">
        <v>44611</v>
      </c>
      <c r="B11" s="4" t="s">
        <v>112</v>
      </c>
      <c r="C11" s="9">
        <v>1.92</v>
      </c>
      <c r="D11" s="4" t="s">
        <v>15</v>
      </c>
      <c r="E11" s="35" t="s">
        <v>33</v>
      </c>
      <c r="F11" s="10">
        <f t="shared" ref="F11:F16" si="2">C11*D$33</f>
        <v>1440</v>
      </c>
      <c r="G11" s="10">
        <f t="shared" si="1"/>
        <v>690</v>
      </c>
      <c r="H11" s="33" t="s">
        <v>26</v>
      </c>
      <c r="I11" s="4" t="s">
        <v>103</v>
      </c>
    </row>
    <row r="12" spans="1:9" x14ac:dyDescent="0.25">
      <c r="A12" s="6">
        <v>44612</v>
      </c>
      <c r="B12" s="4" t="s">
        <v>119</v>
      </c>
      <c r="C12" s="9">
        <v>2.04</v>
      </c>
      <c r="D12" s="4" t="s">
        <v>15</v>
      </c>
      <c r="E12" s="35" t="s">
        <v>33</v>
      </c>
      <c r="F12" s="10">
        <f t="shared" si="2"/>
        <v>1530</v>
      </c>
      <c r="G12" s="10">
        <f t="shared" si="1"/>
        <v>780</v>
      </c>
      <c r="H12" s="33" t="s">
        <v>313</v>
      </c>
      <c r="I12" s="4" t="s">
        <v>120</v>
      </c>
    </row>
    <row r="13" spans="1:9" x14ac:dyDescent="0.25">
      <c r="A13" s="6">
        <v>44614</v>
      </c>
      <c r="B13" s="4" t="s">
        <v>133</v>
      </c>
      <c r="C13" s="9">
        <v>1.95</v>
      </c>
      <c r="D13" s="4" t="s">
        <v>15</v>
      </c>
      <c r="E13" s="35" t="s">
        <v>33</v>
      </c>
      <c r="F13" s="10">
        <f t="shared" si="2"/>
        <v>1462.5</v>
      </c>
      <c r="G13" s="10">
        <f t="shared" si="1"/>
        <v>712.5</v>
      </c>
      <c r="H13" s="4" t="s">
        <v>19</v>
      </c>
      <c r="I13" s="4" t="s">
        <v>93</v>
      </c>
    </row>
    <row r="14" spans="1:9" x14ac:dyDescent="0.25">
      <c r="A14" s="6">
        <v>44615</v>
      </c>
      <c r="B14" s="4" t="s">
        <v>139</v>
      </c>
      <c r="C14" s="9">
        <v>1.98</v>
      </c>
      <c r="D14" s="4" t="s">
        <v>15</v>
      </c>
      <c r="E14" s="35" t="s">
        <v>33</v>
      </c>
      <c r="F14" s="10">
        <f t="shared" si="2"/>
        <v>1485</v>
      </c>
      <c r="G14" s="10">
        <f t="shared" si="1"/>
        <v>735</v>
      </c>
      <c r="H14" s="4" t="s">
        <v>312</v>
      </c>
      <c r="I14" s="4" t="s">
        <v>103</v>
      </c>
    </row>
    <row r="15" spans="1:9" x14ac:dyDescent="0.25">
      <c r="A15" s="6">
        <v>44618</v>
      </c>
      <c r="B15" s="4" t="s">
        <v>144</v>
      </c>
      <c r="C15" s="9">
        <v>1.61</v>
      </c>
      <c r="D15" s="4" t="s">
        <v>15</v>
      </c>
      <c r="E15" s="35" t="s">
        <v>533</v>
      </c>
      <c r="F15" s="10">
        <f t="shared" si="2"/>
        <v>1207.5</v>
      </c>
      <c r="G15" s="10">
        <f t="shared" si="1"/>
        <v>457.5</v>
      </c>
      <c r="H15" s="4" t="s">
        <v>317</v>
      </c>
      <c r="I15" s="43" t="s">
        <v>67</v>
      </c>
    </row>
    <row r="16" spans="1:9" x14ac:dyDescent="0.25">
      <c r="A16" s="6">
        <v>44618</v>
      </c>
      <c r="B16" s="4" t="s">
        <v>148</v>
      </c>
      <c r="C16" s="9">
        <v>2.0499999999999998</v>
      </c>
      <c r="D16" s="4" t="s">
        <v>15</v>
      </c>
      <c r="E16" s="35" t="s">
        <v>33</v>
      </c>
      <c r="F16" s="10">
        <f t="shared" si="2"/>
        <v>1537.4999999999998</v>
      </c>
      <c r="G16" s="10">
        <f t="shared" si="1"/>
        <v>787.49999999999977</v>
      </c>
      <c r="H16" s="4" t="s">
        <v>314</v>
      </c>
      <c r="I16" s="4" t="s">
        <v>93</v>
      </c>
    </row>
    <row r="17" spans="1:9" x14ac:dyDescent="0.25">
      <c r="A17" s="6">
        <v>44618</v>
      </c>
      <c r="B17" s="4" t="s">
        <v>149</v>
      </c>
      <c r="C17" s="9"/>
      <c r="D17" s="4" t="s">
        <v>15</v>
      </c>
      <c r="E17" s="35" t="s">
        <v>34</v>
      </c>
      <c r="F17" s="10">
        <v>0</v>
      </c>
      <c r="G17" s="10">
        <v>0</v>
      </c>
      <c r="H17" s="4" t="s">
        <v>22</v>
      </c>
      <c r="I17" s="4" t="s">
        <v>150</v>
      </c>
    </row>
    <row r="18" spans="1:9" x14ac:dyDescent="0.25">
      <c r="A18" s="6">
        <v>44618</v>
      </c>
      <c r="B18" s="4" t="s">
        <v>155</v>
      </c>
      <c r="C18" s="9">
        <v>1.78</v>
      </c>
      <c r="D18" s="4" t="s">
        <v>15</v>
      </c>
      <c r="E18" s="35" t="s">
        <v>533</v>
      </c>
      <c r="F18" s="10">
        <f>C18*D$33</f>
        <v>1335</v>
      </c>
      <c r="G18" s="10">
        <f>(F18-D$33)/2</f>
        <v>292.5</v>
      </c>
      <c r="H18" s="4" t="s">
        <v>23</v>
      </c>
      <c r="I18" s="43" t="s">
        <v>67</v>
      </c>
    </row>
    <row r="19" spans="1:9" x14ac:dyDescent="0.25">
      <c r="A19" s="6">
        <v>44619</v>
      </c>
      <c r="B19" s="4" t="s">
        <v>161</v>
      </c>
      <c r="C19" s="9">
        <v>2.04</v>
      </c>
      <c r="D19" s="4" t="s">
        <v>15</v>
      </c>
      <c r="E19" s="35" t="s">
        <v>33</v>
      </c>
      <c r="F19" s="10">
        <f>C19*D$33</f>
        <v>1530</v>
      </c>
      <c r="G19" s="10">
        <f>F19-D$33</f>
        <v>780</v>
      </c>
      <c r="H19" s="4" t="s">
        <v>25</v>
      </c>
      <c r="I19" s="4" t="s">
        <v>103</v>
      </c>
    </row>
    <row r="20" spans="1:9" x14ac:dyDescent="0.25">
      <c r="A20" s="6">
        <v>44619</v>
      </c>
      <c r="B20" s="4" t="s">
        <v>167</v>
      </c>
      <c r="C20" s="9">
        <v>1.78</v>
      </c>
      <c r="D20" s="4" t="s">
        <v>15</v>
      </c>
      <c r="E20" s="35" t="s">
        <v>33</v>
      </c>
      <c r="F20" s="10">
        <v>0</v>
      </c>
      <c r="G20" s="10">
        <f>F20-D$33</f>
        <v>-750</v>
      </c>
      <c r="H20" s="4" t="s">
        <v>28</v>
      </c>
      <c r="I20" s="4" t="s">
        <v>53</v>
      </c>
    </row>
    <row r="21" spans="1:9" x14ac:dyDescent="0.25">
      <c r="A21" s="6"/>
      <c r="B21" s="4"/>
      <c r="C21" s="9"/>
      <c r="D21" s="4"/>
      <c r="E21" s="35"/>
      <c r="F21" s="10"/>
      <c r="G21" s="10"/>
      <c r="H21" s="33"/>
      <c r="I21" s="4"/>
    </row>
    <row r="22" spans="1:9" x14ac:dyDescent="0.25">
      <c r="A22" s="4"/>
      <c r="B22" s="4" t="s">
        <v>35</v>
      </c>
      <c r="C22" s="4"/>
      <c r="D22" s="26">
        <f>COUNT(C2:C21)</f>
        <v>18</v>
      </c>
      <c r="E22" s="4" t="s">
        <v>761</v>
      </c>
      <c r="F22" t="s">
        <v>762</v>
      </c>
    </row>
    <row r="23" spans="1:9" x14ac:dyDescent="0.25">
      <c r="A23" s="4"/>
      <c r="B23" s="4" t="s">
        <v>36</v>
      </c>
      <c r="C23" s="4"/>
      <c r="D23" s="11">
        <v>3</v>
      </c>
      <c r="E23" s="4">
        <v>1</v>
      </c>
      <c r="F23" s="45">
        <v>0</v>
      </c>
      <c r="G23" s="46">
        <f>F23 +D31</f>
        <v>25000</v>
      </c>
      <c r="H23" s="33">
        <f>F23/D$31*100</f>
        <v>0</v>
      </c>
    </row>
    <row r="24" spans="1:9" x14ac:dyDescent="0.25">
      <c r="A24" s="4"/>
      <c r="B24" s="4" t="s">
        <v>37</v>
      </c>
      <c r="C24" s="4"/>
      <c r="D24" s="13">
        <f>D22-D23</f>
        <v>15</v>
      </c>
      <c r="E24" s="4">
        <v>2</v>
      </c>
      <c r="F24" s="45">
        <v>0</v>
      </c>
      <c r="G24" s="46">
        <f>F24 +G23</f>
        <v>25000</v>
      </c>
      <c r="H24" s="33">
        <f t="shared" ref="H24:H53" si="3">F24/D$31*100</f>
        <v>0</v>
      </c>
    </row>
    <row r="25" spans="1:9" x14ac:dyDescent="0.25">
      <c r="A25" s="4"/>
      <c r="B25" s="4" t="s">
        <v>38</v>
      </c>
      <c r="C25" s="4"/>
      <c r="D25" s="4">
        <f>D24/D22*100</f>
        <v>83.333333333333343</v>
      </c>
      <c r="E25" s="4">
        <v>3</v>
      </c>
      <c r="F25" s="45">
        <v>0</v>
      </c>
      <c r="G25" s="46">
        <f t="shared" ref="G25:G53" si="4">F25 +G24</f>
        <v>25000</v>
      </c>
      <c r="H25" s="33">
        <f t="shared" si="3"/>
        <v>0</v>
      </c>
    </row>
    <row r="26" spans="1:9" x14ac:dyDescent="0.25">
      <c r="A26" s="4"/>
      <c r="B26" s="4" t="s">
        <v>39</v>
      </c>
      <c r="C26" s="4"/>
      <c r="D26" s="4">
        <f>1/D27*100</f>
        <v>53.081686818047771</v>
      </c>
      <c r="E26" s="4">
        <v>4</v>
      </c>
      <c r="F26" s="45">
        <f>SUM(M16:M17)</f>
        <v>0</v>
      </c>
      <c r="G26" s="46">
        <f t="shared" si="4"/>
        <v>25000</v>
      </c>
      <c r="H26" s="33">
        <f t="shared" si="3"/>
        <v>0</v>
      </c>
    </row>
    <row r="27" spans="1:9" x14ac:dyDescent="0.25">
      <c r="A27" s="4"/>
      <c r="B27" s="4" t="s">
        <v>40</v>
      </c>
      <c r="C27" s="4"/>
      <c r="D27" s="4">
        <f>SUM(C2:C21)/D22</f>
        <v>1.8838888888888892</v>
      </c>
      <c r="E27" s="4">
        <v>5</v>
      </c>
      <c r="F27" s="45">
        <v>0</v>
      </c>
      <c r="G27" s="46">
        <f t="shared" si="4"/>
        <v>25000</v>
      </c>
      <c r="H27" s="33">
        <f t="shared" si="3"/>
        <v>0</v>
      </c>
    </row>
    <row r="28" spans="1:9" x14ac:dyDescent="0.25">
      <c r="A28" s="4"/>
      <c r="B28" s="4" t="s">
        <v>41</v>
      </c>
      <c r="C28" s="4"/>
      <c r="D28" s="13">
        <f>D25-D26</f>
        <v>30.251646515285572</v>
      </c>
      <c r="E28" s="4">
        <v>6</v>
      </c>
      <c r="F28" s="45">
        <f>SUM(G2:G3)</f>
        <v>1312.5</v>
      </c>
      <c r="G28" s="46">
        <f t="shared" si="4"/>
        <v>26312.5</v>
      </c>
      <c r="H28" s="33">
        <f t="shared" si="3"/>
        <v>5.25</v>
      </c>
    </row>
    <row r="29" spans="1:9" x14ac:dyDescent="0.25">
      <c r="A29" s="4"/>
      <c r="B29" s="4" t="s">
        <v>42</v>
      </c>
      <c r="C29" s="4"/>
      <c r="D29" s="13">
        <f>D28/1</f>
        <v>30.251646515285572</v>
      </c>
      <c r="E29" s="4">
        <v>7</v>
      </c>
      <c r="F29" s="45">
        <v>0</v>
      </c>
      <c r="G29" s="46">
        <f>F29 +G28</f>
        <v>26312.5</v>
      </c>
      <c r="H29" s="33">
        <f t="shared" si="3"/>
        <v>0</v>
      </c>
    </row>
    <row r="30" spans="1:9" ht="18.75" x14ac:dyDescent="0.3">
      <c r="A30" s="4"/>
      <c r="B30" s="14" t="s">
        <v>43</v>
      </c>
      <c r="C30" s="4"/>
      <c r="D30" s="15">
        <v>25000</v>
      </c>
      <c r="E30" s="4">
        <v>8</v>
      </c>
      <c r="F30" s="45">
        <f>SUM(G4:G5)</f>
        <v>-37.5</v>
      </c>
      <c r="G30" s="46">
        <f>F30 +G29</f>
        <v>26275</v>
      </c>
      <c r="H30" s="33">
        <f t="shared" si="3"/>
        <v>-0.15</v>
      </c>
    </row>
    <row r="31" spans="1:9" ht="18.75" x14ac:dyDescent="0.3">
      <c r="A31" s="4"/>
      <c r="B31" s="4" t="s">
        <v>44</v>
      </c>
      <c r="C31" s="4"/>
      <c r="D31" s="16">
        <v>25000</v>
      </c>
      <c r="E31" s="4">
        <v>9</v>
      </c>
      <c r="F31" s="45">
        <f>SUM(G6)</f>
        <v>660</v>
      </c>
      <c r="G31" s="46">
        <f t="shared" si="4"/>
        <v>26935</v>
      </c>
      <c r="H31" s="33">
        <f t="shared" si="3"/>
        <v>2.64</v>
      </c>
    </row>
    <row r="32" spans="1:9" x14ac:dyDescent="0.25">
      <c r="A32" s="4"/>
      <c r="B32" s="4" t="s">
        <v>45</v>
      </c>
      <c r="C32" s="4"/>
      <c r="D32" s="10">
        <f>D31/100</f>
        <v>250</v>
      </c>
      <c r="E32" s="4">
        <v>10</v>
      </c>
      <c r="F32" s="45">
        <f>M18</f>
        <v>0</v>
      </c>
      <c r="G32" s="46">
        <f t="shared" si="4"/>
        <v>26935</v>
      </c>
      <c r="H32" s="33">
        <f t="shared" si="3"/>
        <v>0</v>
      </c>
    </row>
    <row r="33" spans="1:8" x14ac:dyDescent="0.25">
      <c r="A33" s="4"/>
      <c r="B33" s="17" t="s">
        <v>49</v>
      </c>
      <c r="C33" s="4"/>
      <c r="D33" s="18">
        <f>D32*3</f>
        <v>750</v>
      </c>
      <c r="E33" s="4">
        <v>11</v>
      </c>
      <c r="F33" s="45">
        <v>0</v>
      </c>
      <c r="G33" s="46">
        <f t="shared" si="4"/>
        <v>26935</v>
      </c>
      <c r="H33" s="33">
        <f t="shared" si="3"/>
        <v>0</v>
      </c>
    </row>
    <row r="34" spans="1:8" x14ac:dyDescent="0.25">
      <c r="A34" s="4"/>
      <c r="B34" s="4" t="s">
        <v>46</v>
      </c>
      <c r="C34" s="4"/>
      <c r="D34" s="25">
        <f>SUM(G2:G21)</f>
        <v>7425</v>
      </c>
      <c r="E34" s="4">
        <v>12</v>
      </c>
      <c r="F34" s="47">
        <f>SUM(G7:G8)</f>
        <v>1012.5</v>
      </c>
      <c r="G34" s="46">
        <f t="shared" si="4"/>
        <v>27947.5</v>
      </c>
      <c r="H34" s="33">
        <f t="shared" si="3"/>
        <v>4.05</v>
      </c>
    </row>
    <row r="35" spans="1:8" x14ac:dyDescent="0.25">
      <c r="A35" s="4"/>
      <c r="B35" s="19" t="s">
        <v>47</v>
      </c>
      <c r="C35" s="4"/>
      <c r="D35" s="30">
        <f>D34/D30*100</f>
        <v>29.7</v>
      </c>
      <c r="E35" s="4">
        <v>13</v>
      </c>
      <c r="F35" s="45">
        <v>0</v>
      </c>
      <c r="G35" s="46">
        <f t="shared" si="4"/>
        <v>27947.5</v>
      </c>
      <c r="H35" s="33">
        <f t="shared" si="3"/>
        <v>0</v>
      </c>
    </row>
    <row r="36" spans="1:8" x14ac:dyDescent="0.25">
      <c r="A36" s="4"/>
      <c r="B36" s="4"/>
      <c r="C36" s="4"/>
      <c r="D36" s="30"/>
      <c r="E36" s="4">
        <v>14</v>
      </c>
      <c r="F36" s="45">
        <v>0</v>
      </c>
      <c r="G36" s="46">
        <f t="shared" si="4"/>
        <v>27947.5</v>
      </c>
      <c r="H36" s="33">
        <f t="shared" si="3"/>
        <v>0</v>
      </c>
    </row>
    <row r="37" spans="1:8" x14ac:dyDescent="0.25">
      <c r="A37" s="4"/>
      <c r="B37" s="4"/>
      <c r="C37" s="4"/>
      <c r="D37" s="30"/>
      <c r="E37" s="4">
        <v>15</v>
      </c>
      <c r="F37" s="45">
        <v>0</v>
      </c>
      <c r="G37" s="46">
        <f t="shared" si="4"/>
        <v>27947.5</v>
      </c>
      <c r="H37" s="33">
        <f t="shared" si="3"/>
        <v>0</v>
      </c>
    </row>
    <row r="38" spans="1:8" x14ac:dyDescent="0.25">
      <c r="A38" s="4"/>
      <c r="B38" s="20"/>
      <c r="C38" s="4"/>
      <c r="D38" s="30"/>
      <c r="E38" s="4">
        <v>16</v>
      </c>
      <c r="F38" s="45">
        <v>0</v>
      </c>
      <c r="G38" s="46">
        <f t="shared" si="4"/>
        <v>27947.5</v>
      </c>
      <c r="H38" s="33">
        <f t="shared" si="3"/>
        <v>0</v>
      </c>
    </row>
    <row r="39" spans="1:8" x14ac:dyDescent="0.25">
      <c r="A39" s="4"/>
      <c r="B39" s="20"/>
      <c r="C39" s="4"/>
      <c r="D39" s="30"/>
      <c r="E39" s="4">
        <v>17</v>
      </c>
      <c r="F39" s="45">
        <v>0</v>
      </c>
      <c r="G39" s="46">
        <f t="shared" si="4"/>
        <v>27947.5</v>
      </c>
      <c r="H39" s="33">
        <f t="shared" si="3"/>
        <v>0</v>
      </c>
    </row>
    <row r="40" spans="1:8" x14ac:dyDescent="0.25">
      <c r="A40" s="4"/>
      <c r="B40" s="20"/>
      <c r="C40" s="4"/>
      <c r="D40" s="30"/>
      <c r="E40" s="4">
        <v>18</v>
      </c>
      <c r="F40" s="45">
        <v>0</v>
      </c>
      <c r="G40" s="46">
        <f t="shared" si="4"/>
        <v>27947.5</v>
      </c>
      <c r="H40" s="33">
        <f t="shared" si="3"/>
        <v>0</v>
      </c>
    </row>
    <row r="41" spans="1:8" x14ac:dyDescent="0.25">
      <c r="E41" s="4">
        <v>19</v>
      </c>
      <c r="F41" s="45">
        <f>SUM(G9:G11)</f>
        <v>682.5</v>
      </c>
      <c r="G41" s="46">
        <f t="shared" si="4"/>
        <v>28630</v>
      </c>
      <c r="H41" s="33">
        <f t="shared" si="3"/>
        <v>2.73</v>
      </c>
    </row>
    <row r="42" spans="1:8" x14ac:dyDescent="0.25">
      <c r="E42" s="4">
        <v>20</v>
      </c>
      <c r="F42" s="45">
        <f>SUM(G12:G12)</f>
        <v>780</v>
      </c>
      <c r="G42" s="46">
        <f t="shared" si="4"/>
        <v>29410</v>
      </c>
      <c r="H42" s="33">
        <f t="shared" si="3"/>
        <v>3.1199999999999997</v>
      </c>
    </row>
    <row r="43" spans="1:8" x14ac:dyDescent="0.25">
      <c r="E43" s="4">
        <v>21</v>
      </c>
      <c r="F43" s="45">
        <v>0</v>
      </c>
      <c r="G43" s="46">
        <f t="shared" si="4"/>
        <v>29410</v>
      </c>
      <c r="H43" s="33">
        <f t="shared" si="3"/>
        <v>0</v>
      </c>
    </row>
    <row r="44" spans="1:8" x14ac:dyDescent="0.25">
      <c r="E44" s="4">
        <v>22</v>
      </c>
      <c r="F44" s="45">
        <f>SUM(G13:G13)</f>
        <v>712.5</v>
      </c>
      <c r="G44" s="46">
        <f t="shared" si="4"/>
        <v>30122.5</v>
      </c>
      <c r="H44" s="33">
        <f t="shared" si="3"/>
        <v>2.85</v>
      </c>
    </row>
    <row r="45" spans="1:8" x14ac:dyDescent="0.25">
      <c r="E45" s="4">
        <v>23</v>
      </c>
      <c r="F45" s="45">
        <f>G14</f>
        <v>735</v>
      </c>
      <c r="G45" s="46">
        <f t="shared" si="4"/>
        <v>30857.5</v>
      </c>
      <c r="H45" s="33">
        <f t="shared" si="3"/>
        <v>2.94</v>
      </c>
    </row>
    <row r="46" spans="1:8" x14ac:dyDescent="0.25">
      <c r="E46" s="4">
        <v>24</v>
      </c>
      <c r="F46" s="45">
        <v>0</v>
      </c>
      <c r="G46" s="46">
        <f t="shared" si="4"/>
        <v>30857.5</v>
      </c>
      <c r="H46" s="33">
        <f t="shared" si="3"/>
        <v>0</v>
      </c>
    </row>
    <row r="47" spans="1:8" x14ac:dyDescent="0.25">
      <c r="E47" s="4">
        <v>25</v>
      </c>
      <c r="F47" s="45">
        <v>0</v>
      </c>
      <c r="G47" s="46">
        <f t="shared" si="4"/>
        <v>30857.5</v>
      </c>
      <c r="H47" s="33">
        <f t="shared" si="3"/>
        <v>0</v>
      </c>
    </row>
    <row r="48" spans="1:8" x14ac:dyDescent="0.25">
      <c r="E48" s="4">
        <v>26</v>
      </c>
      <c r="F48" s="45">
        <f>SUM(G15:G18)</f>
        <v>1537.4999999999998</v>
      </c>
      <c r="G48" s="46">
        <f t="shared" si="4"/>
        <v>32395</v>
      </c>
      <c r="H48" s="33">
        <f t="shared" si="3"/>
        <v>6.1499999999999995</v>
      </c>
    </row>
    <row r="49" spans="5:8" x14ac:dyDescent="0.25">
      <c r="E49" s="4">
        <v>27</v>
      </c>
      <c r="F49" s="45">
        <f>SUM(G19:G20)</f>
        <v>30</v>
      </c>
      <c r="G49" s="46">
        <f t="shared" si="4"/>
        <v>32425</v>
      </c>
      <c r="H49" s="33">
        <f t="shared" si="3"/>
        <v>0.12</v>
      </c>
    </row>
    <row r="50" spans="5:8" x14ac:dyDescent="0.25">
      <c r="E50" s="4">
        <v>28</v>
      </c>
      <c r="F50" s="45">
        <v>0</v>
      </c>
      <c r="G50" s="46">
        <f t="shared" si="4"/>
        <v>32425</v>
      </c>
      <c r="H50" s="33">
        <f t="shared" si="3"/>
        <v>0</v>
      </c>
    </row>
    <row r="51" spans="5:8" x14ac:dyDescent="0.25">
      <c r="E51" s="4">
        <v>29</v>
      </c>
      <c r="F51" s="45">
        <v>0</v>
      </c>
      <c r="G51" s="46">
        <f t="shared" si="4"/>
        <v>32425</v>
      </c>
      <c r="H51" s="33">
        <f t="shared" si="3"/>
        <v>0</v>
      </c>
    </row>
    <row r="52" spans="5:8" x14ac:dyDescent="0.25">
      <c r="E52" s="4">
        <v>30</v>
      </c>
      <c r="F52" s="45">
        <v>0</v>
      </c>
      <c r="G52" s="46">
        <f t="shared" si="4"/>
        <v>32425</v>
      </c>
      <c r="H52" s="33">
        <f t="shared" si="3"/>
        <v>0</v>
      </c>
    </row>
    <row r="53" spans="5:8" x14ac:dyDescent="0.25">
      <c r="E53" s="4">
        <v>31</v>
      </c>
      <c r="F53" s="45">
        <v>0</v>
      </c>
      <c r="G53" s="46">
        <f t="shared" si="4"/>
        <v>32425</v>
      </c>
      <c r="H53" s="33">
        <f t="shared" si="3"/>
        <v>0</v>
      </c>
    </row>
  </sheetData>
  <conditionalFormatting sqref="G2:G21">
    <cfRule type="cellIs" dxfId="19" priority="7" operator="lessThan">
      <formula>0</formula>
    </cfRule>
    <cfRule type="cellIs" dxfId="18" priority="8" operator="greaterThan">
      <formula>0</formula>
    </cfRule>
  </conditionalFormatting>
  <conditionalFormatting sqref="F23:F53">
    <cfRule type="cellIs" dxfId="17" priority="1" operator="greaterThan">
      <formula>0</formula>
    </cfRule>
    <cfRule type="cellIs" dxfId="16" priority="2" operator="lessThan">
      <formula>-240.63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1"/>
  <sheetViews>
    <sheetView workbookViewId="0">
      <selection activeCell="H7" sqref="H7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44621</v>
      </c>
      <c r="B2" s="3" t="s">
        <v>173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120</v>
      </c>
    </row>
    <row r="3" spans="1:14" x14ac:dyDescent="0.25">
      <c r="A3" s="2">
        <v>44621</v>
      </c>
      <c r="B3" s="3" t="s">
        <v>174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103</v>
      </c>
    </row>
    <row r="4" spans="1:14" x14ac:dyDescent="0.25">
      <c r="A4" s="2">
        <v>44621</v>
      </c>
      <c r="B4" s="5" t="s">
        <v>175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59</v>
      </c>
    </row>
    <row r="5" spans="1:14" x14ac:dyDescent="0.25">
      <c r="A5" s="2">
        <v>44621</v>
      </c>
      <c r="B5" s="3" t="s">
        <v>176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313</v>
      </c>
      <c r="M5" s="4">
        <v>44</v>
      </c>
      <c r="N5" s="3" t="s">
        <v>59</v>
      </c>
    </row>
    <row r="6" spans="1:14" x14ac:dyDescent="0.25">
      <c r="A6" s="2">
        <v>44621</v>
      </c>
      <c r="B6" s="3" t="s">
        <v>177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313</v>
      </c>
      <c r="M6" s="4">
        <v>27</v>
      </c>
      <c r="N6" s="3" t="s">
        <v>106</v>
      </c>
    </row>
    <row r="7" spans="1:14" x14ac:dyDescent="0.25">
      <c r="A7" s="2">
        <v>44621</v>
      </c>
      <c r="B7" s="3" t="s">
        <v>178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317</v>
      </c>
      <c r="M7" s="4">
        <v>43</v>
      </c>
      <c r="N7" s="3" t="s">
        <v>67</v>
      </c>
    </row>
    <row r="8" spans="1:14" x14ac:dyDescent="0.25">
      <c r="A8" s="6">
        <v>44622</v>
      </c>
      <c r="B8" s="4" t="s">
        <v>179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120</v>
      </c>
    </row>
    <row r="9" spans="1:14" x14ac:dyDescent="0.25">
      <c r="A9" s="6">
        <v>44623</v>
      </c>
      <c r="B9" s="4" t="s">
        <v>180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120</v>
      </c>
    </row>
    <row r="10" spans="1:14" x14ac:dyDescent="0.25">
      <c r="A10" s="6">
        <v>44623</v>
      </c>
      <c r="B10" s="4" t="s">
        <v>181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317</v>
      </c>
      <c r="M10" s="4">
        <v>51</v>
      </c>
      <c r="N10" s="4" t="s">
        <v>120</v>
      </c>
    </row>
    <row r="11" spans="1:14" x14ac:dyDescent="0.25">
      <c r="A11" s="6">
        <v>44624</v>
      </c>
      <c r="B11" s="4" t="s">
        <v>182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86</v>
      </c>
    </row>
    <row r="12" spans="1:14" x14ac:dyDescent="0.25">
      <c r="A12" s="6">
        <v>44624</v>
      </c>
      <c r="B12" s="4" t="s">
        <v>183</v>
      </c>
      <c r="C12" s="4">
        <v>2.2400000000000002</v>
      </c>
      <c r="D12" s="4">
        <v>3.4</v>
      </c>
      <c r="E12" s="4">
        <v>3.4</v>
      </c>
      <c r="F12" s="4">
        <v>3.3</v>
      </c>
      <c r="G12" s="4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59</v>
      </c>
    </row>
    <row r="13" spans="1:14" x14ac:dyDescent="0.25">
      <c r="A13" s="6">
        <v>44625</v>
      </c>
      <c r="B13" s="4" t="s">
        <v>184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106</v>
      </c>
    </row>
    <row r="14" spans="1:14" x14ac:dyDescent="0.25">
      <c r="A14" s="6">
        <v>44625</v>
      </c>
      <c r="B14" s="4" t="s">
        <v>185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103</v>
      </c>
    </row>
    <row r="15" spans="1:14" x14ac:dyDescent="0.25">
      <c r="A15" s="6">
        <v>44625</v>
      </c>
      <c r="B15" s="4" t="s">
        <v>186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59</v>
      </c>
    </row>
    <row r="16" spans="1:14" x14ac:dyDescent="0.25">
      <c r="A16" s="6">
        <v>44625</v>
      </c>
      <c r="B16" s="4" t="s">
        <v>187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103</v>
      </c>
    </row>
    <row r="17" spans="1:14" x14ac:dyDescent="0.25">
      <c r="A17" s="6">
        <v>44625</v>
      </c>
      <c r="B17" s="4" t="s">
        <v>188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106</v>
      </c>
    </row>
    <row r="18" spans="1:14" x14ac:dyDescent="0.25">
      <c r="A18" s="6">
        <v>44625</v>
      </c>
      <c r="B18" s="4" t="s">
        <v>189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53</v>
      </c>
    </row>
    <row r="19" spans="1:14" x14ac:dyDescent="0.25">
      <c r="A19" s="6">
        <v>44625</v>
      </c>
      <c r="B19" s="4" t="s">
        <v>190</v>
      </c>
      <c r="C19" s="4">
        <v>3.81</v>
      </c>
      <c r="D19" s="4">
        <v>3.48</v>
      </c>
      <c r="E19" s="4">
        <v>2.06</v>
      </c>
      <c r="F19" s="4">
        <v>3.28</v>
      </c>
      <c r="G19" s="4">
        <v>2.0699999999999998</v>
      </c>
      <c r="H19" s="4">
        <v>1.82</v>
      </c>
      <c r="I19" s="4">
        <v>2.81</v>
      </c>
      <c r="J19" s="12" t="s">
        <v>15</v>
      </c>
      <c r="L19" t="s">
        <v>314</v>
      </c>
      <c r="M19" s="4">
        <v>18</v>
      </c>
      <c r="N19" s="4" t="s">
        <v>77</v>
      </c>
    </row>
    <row r="20" spans="1:14" x14ac:dyDescent="0.25">
      <c r="A20" s="6">
        <v>44625</v>
      </c>
      <c r="B20" s="4" t="s">
        <v>191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150</v>
      </c>
    </row>
    <row r="21" spans="1:14" x14ac:dyDescent="0.25">
      <c r="A21" s="6">
        <v>44625</v>
      </c>
      <c r="B21" s="4" t="s">
        <v>192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51</v>
      </c>
    </row>
    <row r="22" spans="1:14" x14ac:dyDescent="0.25">
      <c r="A22" s="6">
        <v>44625</v>
      </c>
      <c r="B22" s="4" t="s">
        <v>193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312</v>
      </c>
      <c r="M22" s="4">
        <v>28</v>
      </c>
      <c r="N22" s="4" t="s">
        <v>150</v>
      </c>
    </row>
    <row r="23" spans="1:14" x14ac:dyDescent="0.25">
      <c r="A23" s="6">
        <v>44625</v>
      </c>
      <c r="B23" s="4" t="s">
        <v>194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61</v>
      </c>
    </row>
    <row r="24" spans="1:14" x14ac:dyDescent="0.25">
      <c r="A24" s="6">
        <v>44625</v>
      </c>
      <c r="B24" s="4" t="s">
        <v>195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59</v>
      </c>
    </row>
    <row r="25" spans="1:14" x14ac:dyDescent="0.25">
      <c r="A25" s="6">
        <v>44625</v>
      </c>
      <c r="B25" s="4" t="s">
        <v>196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99</v>
      </c>
    </row>
    <row r="26" spans="1:14" x14ac:dyDescent="0.25">
      <c r="A26" s="6">
        <v>44625</v>
      </c>
      <c r="B26" s="4" t="s">
        <v>197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115</v>
      </c>
    </row>
    <row r="27" spans="1:14" x14ac:dyDescent="0.25">
      <c r="A27" s="6">
        <v>44625</v>
      </c>
      <c r="B27" s="4" t="s">
        <v>198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93</v>
      </c>
    </row>
    <row r="28" spans="1:14" x14ac:dyDescent="0.25">
      <c r="A28" s="6">
        <v>44625</v>
      </c>
      <c r="B28" s="4" t="s">
        <v>199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314</v>
      </c>
      <c r="M28" s="4">
        <v>64</v>
      </c>
      <c r="N28" s="4" t="s">
        <v>61</v>
      </c>
    </row>
    <row r="29" spans="1:14" x14ac:dyDescent="0.25">
      <c r="A29" s="6">
        <v>44625</v>
      </c>
      <c r="B29" s="4" t="s">
        <v>200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314</v>
      </c>
      <c r="M29" s="4">
        <v>40</v>
      </c>
      <c r="N29" s="4" t="s">
        <v>86</v>
      </c>
    </row>
    <row r="30" spans="1:14" x14ac:dyDescent="0.25">
      <c r="A30" s="6">
        <v>44626</v>
      </c>
      <c r="B30" s="4" t="s">
        <v>201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86</v>
      </c>
    </row>
    <row r="31" spans="1:14" x14ac:dyDescent="0.25">
      <c r="A31" s="6">
        <v>44626</v>
      </c>
      <c r="B31" s="4" t="s">
        <v>202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437</v>
      </c>
      <c r="M31" s="4">
        <v>18</v>
      </c>
      <c r="N31" s="4" t="s">
        <v>53</v>
      </c>
    </row>
    <row r="32" spans="1:14" x14ac:dyDescent="0.25">
      <c r="A32" s="6">
        <v>44626</v>
      </c>
      <c r="B32" s="4" t="s">
        <v>203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53</v>
      </c>
    </row>
    <row r="33" spans="1:14" x14ac:dyDescent="0.25">
      <c r="A33" s="6">
        <v>44626</v>
      </c>
      <c r="B33" s="4" t="s">
        <v>204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53</v>
      </c>
    </row>
    <row r="34" spans="1:14" x14ac:dyDescent="0.25">
      <c r="A34" s="6">
        <v>44626</v>
      </c>
      <c r="B34" s="4" t="s">
        <v>205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53</v>
      </c>
    </row>
    <row r="35" spans="1:14" x14ac:dyDescent="0.25">
      <c r="A35" s="6">
        <v>44628</v>
      </c>
      <c r="B35" s="4" t="s">
        <v>206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93</v>
      </c>
    </row>
    <row r="36" spans="1:14" x14ac:dyDescent="0.25">
      <c r="A36" s="6">
        <v>44628</v>
      </c>
      <c r="B36" s="4" t="s">
        <v>207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61</v>
      </c>
    </row>
    <row r="37" spans="1:14" x14ac:dyDescent="0.25">
      <c r="A37" s="6">
        <v>44628</v>
      </c>
      <c r="B37" s="4" t="s">
        <v>208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61</v>
      </c>
    </row>
    <row r="38" spans="1:14" x14ac:dyDescent="0.25">
      <c r="A38" s="6">
        <v>44628</v>
      </c>
      <c r="B38" s="4" t="s">
        <v>209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59</v>
      </c>
    </row>
    <row r="39" spans="1:14" x14ac:dyDescent="0.25">
      <c r="A39" s="6">
        <v>44628</v>
      </c>
      <c r="B39" s="4" t="s">
        <v>210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314</v>
      </c>
      <c r="M39" s="4">
        <v>35</v>
      </c>
      <c r="N39" s="4" t="s">
        <v>77</v>
      </c>
    </row>
    <row r="40" spans="1:14" x14ac:dyDescent="0.25">
      <c r="A40" s="6">
        <v>44631</v>
      </c>
      <c r="B40" s="4" t="s">
        <v>211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</row>
    <row r="41" spans="1:14" x14ac:dyDescent="0.25">
      <c r="A41" s="6">
        <v>44631</v>
      </c>
      <c r="B41" s="4" t="s">
        <v>212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86</v>
      </c>
    </row>
    <row r="42" spans="1:14" x14ac:dyDescent="0.25">
      <c r="A42" s="6">
        <v>44631</v>
      </c>
      <c r="B42" s="4" t="s">
        <v>213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53</v>
      </c>
    </row>
    <row r="43" spans="1:14" x14ac:dyDescent="0.25">
      <c r="A43" s="6">
        <v>44632</v>
      </c>
      <c r="B43" s="4" t="s">
        <v>214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439</v>
      </c>
      <c r="J43" s="12" t="s">
        <v>15</v>
      </c>
      <c r="L43" t="s">
        <v>23</v>
      </c>
      <c r="M43" s="4">
        <v>10</v>
      </c>
      <c r="N43" s="4" t="s">
        <v>77</v>
      </c>
    </row>
    <row r="44" spans="1:14" x14ac:dyDescent="0.25">
      <c r="A44" s="6">
        <v>44632</v>
      </c>
      <c r="B44" s="4" t="s">
        <v>215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317</v>
      </c>
      <c r="M44" s="4">
        <v>16</v>
      </c>
      <c r="N44" s="4" t="s">
        <v>99</v>
      </c>
    </row>
    <row r="45" spans="1:14" x14ac:dyDescent="0.25">
      <c r="A45" s="6">
        <v>44632</v>
      </c>
      <c r="B45" s="4" t="s">
        <v>216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438</v>
      </c>
      <c r="M45" s="4">
        <v>41</v>
      </c>
      <c r="N45" s="4" t="s">
        <v>115</v>
      </c>
    </row>
    <row r="46" spans="1:14" x14ac:dyDescent="0.25">
      <c r="A46" s="6">
        <v>44632</v>
      </c>
      <c r="B46" s="4" t="s">
        <v>217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438</v>
      </c>
      <c r="M46" s="4">
        <v>57</v>
      </c>
      <c r="N46" s="4" t="s">
        <v>61</v>
      </c>
    </row>
    <row r="47" spans="1:14" x14ac:dyDescent="0.25">
      <c r="A47" s="6">
        <v>44632</v>
      </c>
      <c r="B47" s="4" t="s">
        <v>218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111</v>
      </c>
    </row>
    <row r="48" spans="1:14" x14ac:dyDescent="0.25">
      <c r="A48" s="6">
        <v>44632</v>
      </c>
      <c r="B48" s="4" t="s">
        <v>219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106</v>
      </c>
    </row>
    <row r="49" spans="1:14" x14ac:dyDescent="0.25">
      <c r="A49" s="6">
        <v>44632</v>
      </c>
      <c r="B49" s="4" t="s">
        <v>220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115</v>
      </c>
    </row>
    <row r="50" spans="1:14" x14ac:dyDescent="0.25">
      <c r="A50" s="6">
        <v>44632</v>
      </c>
      <c r="B50" s="4" t="s">
        <v>221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120</v>
      </c>
    </row>
    <row r="51" spans="1:14" x14ac:dyDescent="0.25">
      <c r="A51" s="6">
        <v>44632</v>
      </c>
      <c r="B51" s="4" t="s">
        <v>222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223</v>
      </c>
    </row>
    <row r="52" spans="1:14" x14ac:dyDescent="0.25">
      <c r="A52" s="6">
        <v>44632</v>
      </c>
      <c r="B52" s="4" t="s">
        <v>224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312</v>
      </c>
      <c r="M52" s="4">
        <v>36</v>
      </c>
      <c r="N52" s="4" t="s">
        <v>59</v>
      </c>
    </row>
    <row r="53" spans="1:14" x14ac:dyDescent="0.25">
      <c r="A53" s="6">
        <v>44632</v>
      </c>
      <c r="B53" s="4" t="s">
        <v>225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67</v>
      </c>
    </row>
    <row r="54" spans="1:14" x14ac:dyDescent="0.25">
      <c r="A54" s="6">
        <v>44632</v>
      </c>
      <c r="B54" s="4" t="s">
        <v>226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106</v>
      </c>
    </row>
    <row r="55" spans="1:14" x14ac:dyDescent="0.25">
      <c r="A55" s="6">
        <v>44632</v>
      </c>
      <c r="B55" s="4" t="s">
        <v>227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120</v>
      </c>
    </row>
    <row r="56" spans="1:14" x14ac:dyDescent="0.25">
      <c r="A56" s="6">
        <v>44632</v>
      </c>
      <c r="B56" s="4" t="s">
        <v>228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53</v>
      </c>
    </row>
    <row r="57" spans="1:14" x14ac:dyDescent="0.25">
      <c r="A57" s="6">
        <v>44632</v>
      </c>
      <c r="B57" s="4" t="s">
        <v>229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230</v>
      </c>
    </row>
    <row r="58" spans="1:14" x14ac:dyDescent="0.25">
      <c r="A58" s="6">
        <v>44632</v>
      </c>
      <c r="B58" s="4" t="s">
        <v>231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67</v>
      </c>
    </row>
    <row r="59" spans="1:14" x14ac:dyDescent="0.25">
      <c r="A59" s="6">
        <v>44633</v>
      </c>
      <c r="B59" s="4" t="s">
        <v>232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53</v>
      </c>
    </row>
    <row r="60" spans="1:14" x14ac:dyDescent="0.25">
      <c r="A60" s="6">
        <v>44633</v>
      </c>
      <c r="B60" s="4" t="s">
        <v>233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316</v>
      </c>
      <c r="M60" s="4">
        <v>30</v>
      </c>
      <c r="N60" s="4" t="s">
        <v>53</v>
      </c>
    </row>
    <row r="61" spans="1:14" x14ac:dyDescent="0.25">
      <c r="A61" s="6">
        <v>44633</v>
      </c>
      <c r="B61" s="4" t="s">
        <v>234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53</v>
      </c>
    </row>
    <row r="62" spans="1:14" x14ac:dyDescent="0.25">
      <c r="A62" s="6">
        <v>44633</v>
      </c>
      <c r="B62" s="4" t="s">
        <v>235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317</v>
      </c>
      <c r="M62" s="4">
        <v>60</v>
      </c>
      <c r="N62" s="4" t="s">
        <v>236</v>
      </c>
    </row>
    <row r="63" spans="1:14" x14ac:dyDescent="0.25">
      <c r="A63" s="6">
        <v>44633</v>
      </c>
      <c r="B63" s="4" t="s">
        <v>237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111</v>
      </c>
    </row>
    <row r="64" spans="1:14" x14ac:dyDescent="0.25">
      <c r="A64" s="6">
        <v>44633</v>
      </c>
      <c r="B64" s="4" t="s">
        <v>238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</row>
    <row r="65" spans="1:14" x14ac:dyDescent="0.25">
      <c r="A65" s="6">
        <v>44633</v>
      </c>
      <c r="B65" s="4" t="s">
        <v>239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51</v>
      </c>
    </row>
    <row r="66" spans="1:14" x14ac:dyDescent="0.25">
      <c r="A66" s="6">
        <v>44634</v>
      </c>
      <c r="B66" s="4" t="s">
        <v>240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86</v>
      </c>
    </row>
    <row r="67" spans="1:14" x14ac:dyDescent="0.25">
      <c r="A67" s="6">
        <v>44635</v>
      </c>
      <c r="B67" s="4" t="s">
        <v>241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242</v>
      </c>
    </row>
    <row r="68" spans="1:14" x14ac:dyDescent="0.25">
      <c r="A68" s="6">
        <v>44635</v>
      </c>
      <c r="B68" s="4" t="s">
        <v>243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313</v>
      </c>
      <c r="M68" s="4">
        <v>38</v>
      </c>
      <c r="N68" s="4" t="s">
        <v>120</v>
      </c>
    </row>
    <row r="69" spans="1:14" x14ac:dyDescent="0.25">
      <c r="A69" s="6">
        <v>44635</v>
      </c>
      <c r="B69" s="4" t="s">
        <v>244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59</v>
      </c>
    </row>
    <row r="70" spans="1:14" x14ac:dyDescent="0.25">
      <c r="A70" s="6">
        <v>44635</v>
      </c>
      <c r="B70" s="4" t="s">
        <v>245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120</v>
      </c>
    </row>
    <row r="71" spans="1:14" x14ac:dyDescent="0.25">
      <c r="A71" s="6">
        <v>44635</v>
      </c>
      <c r="B71" s="4" t="s">
        <v>246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120</v>
      </c>
    </row>
    <row r="72" spans="1:14" x14ac:dyDescent="0.25">
      <c r="A72" s="6">
        <v>44635</v>
      </c>
      <c r="B72" s="4" t="s">
        <v>247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313</v>
      </c>
      <c r="M72" s="4">
        <v>65</v>
      </c>
      <c r="N72" s="4" t="s">
        <v>120</v>
      </c>
    </row>
    <row r="73" spans="1:14" x14ac:dyDescent="0.25">
      <c r="A73" s="6">
        <v>44635</v>
      </c>
      <c r="B73" s="4" t="s">
        <v>248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106</v>
      </c>
    </row>
    <row r="74" spans="1:14" x14ac:dyDescent="0.25">
      <c r="A74" s="6">
        <v>44635</v>
      </c>
      <c r="B74" s="4" t="s">
        <v>249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59</v>
      </c>
    </row>
    <row r="75" spans="1:14" x14ac:dyDescent="0.25">
      <c r="A75" s="6">
        <v>44635</v>
      </c>
      <c r="B75" s="4" t="s">
        <v>250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106</v>
      </c>
    </row>
    <row r="76" spans="1:14" x14ac:dyDescent="0.25">
      <c r="A76" s="6">
        <v>44635</v>
      </c>
      <c r="B76" s="4" t="s">
        <v>251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115</v>
      </c>
    </row>
    <row r="77" spans="1:14" x14ac:dyDescent="0.25">
      <c r="A77" s="6">
        <v>44635</v>
      </c>
      <c r="B77" s="4" t="s">
        <v>252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115</v>
      </c>
    </row>
    <row r="78" spans="1:14" x14ac:dyDescent="0.25">
      <c r="A78" s="6">
        <v>44635</v>
      </c>
      <c r="B78" s="4" t="s">
        <v>253</v>
      </c>
      <c r="C78" s="4">
        <v>2.62</v>
      </c>
      <c r="D78" s="4">
        <v>3.22</v>
      </c>
      <c r="E78" s="4">
        <v>2.94</v>
      </c>
      <c r="F78" s="4">
        <v>3.28</v>
      </c>
      <c r="G78" s="4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77</v>
      </c>
    </row>
    <row r="79" spans="1:14" x14ac:dyDescent="0.25">
      <c r="A79" s="6">
        <v>44635</v>
      </c>
      <c r="B79" s="4" t="s">
        <v>254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314</v>
      </c>
      <c r="M79" s="4">
        <v>50</v>
      </c>
      <c r="N79" s="4" t="s">
        <v>106</v>
      </c>
    </row>
    <row r="80" spans="1:14" x14ac:dyDescent="0.25">
      <c r="A80" s="6">
        <v>44635</v>
      </c>
      <c r="B80" s="4" t="s">
        <v>255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115</v>
      </c>
    </row>
    <row r="81" spans="1:14" x14ac:dyDescent="0.25">
      <c r="A81" s="6">
        <v>44635</v>
      </c>
      <c r="B81" s="4" t="s">
        <v>256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106</v>
      </c>
    </row>
    <row r="82" spans="1:14" x14ac:dyDescent="0.25">
      <c r="A82" s="6">
        <v>44635</v>
      </c>
      <c r="B82" s="4" t="s">
        <v>257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99</v>
      </c>
    </row>
    <row r="83" spans="1:14" x14ac:dyDescent="0.25">
      <c r="A83" s="6">
        <v>44635</v>
      </c>
      <c r="B83" s="4" t="s">
        <v>258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106</v>
      </c>
    </row>
    <row r="84" spans="1:14" x14ac:dyDescent="0.25">
      <c r="A84" s="6">
        <v>44635</v>
      </c>
      <c r="B84" s="4" t="s">
        <v>259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106</v>
      </c>
    </row>
    <row r="85" spans="1:14" x14ac:dyDescent="0.25">
      <c r="A85" s="6">
        <v>44636</v>
      </c>
      <c r="B85" s="4" t="s">
        <v>260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437</v>
      </c>
      <c r="M85" s="4">
        <v>28</v>
      </c>
      <c r="N85" s="4" t="s">
        <v>93</v>
      </c>
    </row>
    <row r="86" spans="1:14" x14ac:dyDescent="0.25">
      <c r="A86" s="6">
        <v>44636</v>
      </c>
      <c r="B86" s="4" t="s">
        <v>261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93</v>
      </c>
    </row>
    <row r="87" spans="1:14" x14ac:dyDescent="0.25">
      <c r="A87" s="6">
        <v>44638</v>
      </c>
      <c r="B87" s="4" t="s">
        <v>262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</row>
    <row r="88" spans="1:14" x14ac:dyDescent="0.25">
      <c r="A88" s="6">
        <v>44639</v>
      </c>
      <c r="B88" s="4" t="s">
        <v>263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99</v>
      </c>
    </row>
    <row r="89" spans="1:14" x14ac:dyDescent="0.25">
      <c r="A89" s="6">
        <v>44639</v>
      </c>
      <c r="B89" s="4" t="s">
        <v>264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67</v>
      </c>
    </row>
    <row r="90" spans="1:14" x14ac:dyDescent="0.25">
      <c r="A90" s="6">
        <v>44639</v>
      </c>
      <c r="B90" s="4" t="s">
        <v>265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313</v>
      </c>
      <c r="M90" s="4">
        <v>53</v>
      </c>
      <c r="N90" s="4" t="s">
        <v>266</v>
      </c>
    </row>
    <row r="91" spans="1:14" x14ac:dyDescent="0.25">
      <c r="A91" s="6">
        <v>44639</v>
      </c>
      <c r="B91" s="4" t="s">
        <v>267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</row>
    <row r="92" spans="1:14" x14ac:dyDescent="0.25">
      <c r="A92" s="6">
        <v>44639</v>
      </c>
      <c r="B92" s="4" t="s">
        <v>268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86</v>
      </c>
    </row>
    <row r="93" spans="1:14" x14ac:dyDescent="0.25">
      <c r="A93" s="6">
        <v>44639</v>
      </c>
      <c r="B93" s="4" t="s">
        <v>269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120</v>
      </c>
    </row>
    <row r="94" spans="1:14" x14ac:dyDescent="0.25">
      <c r="A94" s="6">
        <v>44639</v>
      </c>
      <c r="B94" s="4" t="s">
        <v>270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59</v>
      </c>
    </row>
    <row r="95" spans="1:14" x14ac:dyDescent="0.25">
      <c r="A95" s="6">
        <v>44639</v>
      </c>
      <c r="B95" s="4" t="s">
        <v>271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</row>
    <row r="96" spans="1:14" x14ac:dyDescent="0.25">
      <c r="A96" s="6">
        <v>44639</v>
      </c>
      <c r="B96" s="4" t="s">
        <v>272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314</v>
      </c>
      <c r="M96" s="4">
        <v>47</v>
      </c>
      <c r="N96" s="4" t="s">
        <v>59</v>
      </c>
    </row>
    <row r="97" spans="1:14" x14ac:dyDescent="0.25">
      <c r="A97" s="6">
        <v>44639</v>
      </c>
      <c r="B97" s="4" t="s">
        <v>273</v>
      </c>
      <c r="C97" s="4">
        <v>3.62</v>
      </c>
      <c r="D97" s="4">
        <v>3.49</v>
      </c>
      <c r="E97" s="4">
        <v>2.12</v>
      </c>
      <c r="F97" s="4">
        <v>3.39</v>
      </c>
      <c r="G97" s="4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77</v>
      </c>
    </row>
    <row r="98" spans="1:14" x14ac:dyDescent="0.25">
      <c r="A98" s="6">
        <v>44639</v>
      </c>
      <c r="B98" s="4" t="s">
        <v>274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115</v>
      </c>
    </row>
    <row r="99" spans="1:14" x14ac:dyDescent="0.25">
      <c r="A99" s="6">
        <v>44639</v>
      </c>
      <c r="B99" s="4" t="s">
        <v>275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106</v>
      </c>
    </row>
    <row r="100" spans="1:14" x14ac:dyDescent="0.25">
      <c r="A100" s="6">
        <v>44639</v>
      </c>
      <c r="B100" s="4" t="s">
        <v>276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</row>
    <row r="101" spans="1:14" x14ac:dyDescent="0.25">
      <c r="A101" s="6">
        <v>44639</v>
      </c>
      <c r="B101" s="4" t="s">
        <v>277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59</v>
      </c>
    </row>
    <row r="102" spans="1:14" x14ac:dyDescent="0.25">
      <c r="A102" s="6">
        <v>44639</v>
      </c>
      <c r="B102" s="4" t="s">
        <v>278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</row>
    <row r="103" spans="1:14" x14ac:dyDescent="0.25">
      <c r="A103" s="6">
        <v>44639</v>
      </c>
      <c r="B103" s="4" t="s">
        <v>279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314</v>
      </c>
      <c r="M103" s="4">
        <v>18</v>
      </c>
      <c r="N103" s="4" t="s">
        <v>86</v>
      </c>
    </row>
    <row r="104" spans="1:14" x14ac:dyDescent="0.25">
      <c r="A104" s="6">
        <v>44639</v>
      </c>
      <c r="B104" s="4" t="s">
        <v>280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120</v>
      </c>
    </row>
    <row r="105" spans="1:14" x14ac:dyDescent="0.25">
      <c r="A105" s="6">
        <v>44639</v>
      </c>
      <c r="B105" s="4" t="s">
        <v>281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67</v>
      </c>
    </row>
    <row r="106" spans="1:14" x14ac:dyDescent="0.25">
      <c r="A106" s="6">
        <v>44639</v>
      </c>
      <c r="B106" s="4" t="s">
        <v>282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99</v>
      </c>
    </row>
    <row r="107" spans="1:14" x14ac:dyDescent="0.25">
      <c r="A107" s="6">
        <v>44639</v>
      </c>
      <c r="B107" s="4" t="s">
        <v>283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61</v>
      </c>
    </row>
    <row r="108" spans="1:14" x14ac:dyDescent="0.25">
      <c r="A108" s="6">
        <v>44639</v>
      </c>
      <c r="B108" s="4" t="s">
        <v>284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93</v>
      </c>
    </row>
    <row r="109" spans="1:14" x14ac:dyDescent="0.25">
      <c r="A109" s="6">
        <v>44640</v>
      </c>
      <c r="B109" s="4" t="s">
        <v>285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53</v>
      </c>
    </row>
    <row r="110" spans="1:14" x14ac:dyDescent="0.25">
      <c r="A110" s="6">
        <v>44640</v>
      </c>
      <c r="B110" s="4" t="s">
        <v>286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55</v>
      </c>
    </row>
    <row r="111" spans="1:14" x14ac:dyDescent="0.25">
      <c r="A111" s="6">
        <v>44640</v>
      </c>
      <c r="B111" s="4" t="s">
        <v>287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223</v>
      </c>
    </row>
    <row r="112" spans="1:14" x14ac:dyDescent="0.25">
      <c r="A112" s="6">
        <v>44640</v>
      </c>
      <c r="B112" s="4" t="s">
        <v>288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111</v>
      </c>
    </row>
    <row r="113" spans="1:14" x14ac:dyDescent="0.25">
      <c r="A113" s="6">
        <v>44640</v>
      </c>
      <c r="B113" s="4" t="s">
        <v>289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53</v>
      </c>
    </row>
    <row r="114" spans="1:14" x14ac:dyDescent="0.25">
      <c r="A114" s="6">
        <v>44640</v>
      </c>
      <c r="B114" s="4" t="s">
        <v>290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51</v>
      </c>
    </row>
    <row r="115" spans="1:14" x14ac:dyDescent="0.25">
      <c r="A115" s="6">
        <v>44640</v>
      </c>
      <c r="B115" s="4" t="s">
        <v>291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120</v>
      </c>
    </row>
    <row r="116" spans="1:14" x14ac:dyDescent="0.25">
      <c r="A116" s="6">
        <v>44640</v>
      </c>
      <c r="B116" s="4" t="s">
        <v>292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111</v>
      </c>
    </row>
    <row r="117" spans="1:14" x14ac:dyDescent="0.25">
      <c r="A117" s="6">
        <v>44640</v>
      </c>
      <c r="B117" s="4" t="s">
        <v>293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440</v>
      </c>
      <c r="M117" s="4">
        <v>35</v>
      </c>
      <c r="N117" s="4" t="s">
        <v>55</v>
      </c>
    </row>
    <row r="118" spans="1:14" x14ac:dyDescent="0.25">
      <c r="A118" s="6">
        <v>44640</v>
      </c>
      <c r="B118" s="4" t="s">
        <v>294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53</v>
      </c>
    </row>
    <row r="119" spans="1:14" x14ac:dyDescent="0.25">
      <c r="A119" s="6">
        <v>44640</v>
      </c>
      <c r="B119" s="4" t="s">
        <v>295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120</v>
      </c>
    </row>
    <row r="120" spans="1:14" x14ac:dyDescent="0.25">
      <c r="A120" s="6">
        <v>44641</v>
      </c>
      <c r="B120" s="4" t="s">
        <v>296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59</v>
      </c>
    </row>
    <row r="121" spans="1:14" x14ac:dyDescent="0.25">
      <c r="A121" s="6">
        <v>44642</v>
      </c>
      <c r="B121" s="4" t="s">
        <v>297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106</v>
      </c>
    </row>
    <row r="122" spans="1:14" x14ac:dyDescent="0.25">
      <c r="A122" s="6">
        <v>44642</v>
      </c>
      <c r="B122" s="4" t="s">
        <v>298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106</v>
      </c>
    </row>
    <row r="123" spans="1:14" x14ac:dyDescent="0.25">
      <c r="A123" s="6">
        <v>44643</v>
      </c>
      <c r="B123" s="4" t="s">
        <v>299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438</v>
      </c>
      <c r="M123" s="4">
        <v>62</v>
      </c>
      <c r="N123" s="37" t="s">
        <v>16</v>
      </c>
    </row>
    <row r="124" spans="1:14" x14ac:dyDescent="0.25">
      <c r="A124" s="6">
        <v>44646</v>
      </c>
      <c r="B124" s="4" t="s">
        <v>300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317</v>
      </c>
      <c r="M124" s="4">
        <v>52</v>
      </c>
      <c r="N124" s="37" t="s">
        <v>16</v>
      </c>
    </row>
    <row r="125" spans="1:14" x14ac:dyDescent="0.25">
      <c r="A125" s="6">
        <v>44646</v>
      </c>
      <c r="B125" s="4" t="s">
        <v>301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106</v>
      </c>
    </row>
    <row r="126" spans="1:14" x14ac:dyDescent="0.25">
      <c r="A126" s="6">
        <v>44646</v>
      </c>
      <c r="B126" s="4" t="s">
        <v>302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</row>
    <row r="127" spans="1:14" x14ac:dyDescent="0.25">
      <c r="A127" s="6">
        <v>44646</v>
      </c>
      <c r="B127" s="4" t="s">
        <v>303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59</v>
      </c>
    </row>
    <row r="128" spans="1:14" x14ac:dyDescent="0.25">
      <c r="A128" s="6">
        <v>44646</v>
      </c>
      <c r="B128" s="4" t="s">
        <v>304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106</v>
      </c>
    </row>
    <row r="129" spans="1:14" x14ac:dyDescent="0.25">
      <c r="A129" s="6">
        <v>44646</v>
      </c>
      <c r="B129" s="4" t="s">
        <v>305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</row>
    <row r="130" spans="1:14" x14ac:dyDescent="0.25">
      <c r="A130" s="6">
        <v>44646</v>
      </c>
      <c r="B130" s="4" t="s">
        <v>306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</row>
    <row r="131" spans="1:14" x14ac:dyDescent="0.25">
      <c r="A131" s="6">
        <v>44647</v>
      </c>
      <c r="B131" s="4" t="s">
        <v>307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315</v>
      </c>
      <c r="M131" s="4">
        <v>39</v>
      </c>
      <c r="N131" s="4" t="s">
        <v>18</v>
      </c>
    </row>
    <row r="132" spans="1:14" x14ac:dyDescent="0.25">
      <c r="A132" s="6">
        <v>44649</v>
      </c>
      <c r="B132" s="4" t="s">
        <v>308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313</v>
      </c>
      <c r="M132" s="4">
        <v>68</v>
      </c>
      <c r="N132" s="4" t="s">
        <v>106</v>
      </c>
    </row>
    <row r="133" spans="1:14" x14ac:dyDescent="0.25">
      <c r="A133" s="6">
        <v>44649</v>
      </c>
      <c r="B133" s="4" t="s">
        <v>309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59</v>
      </c>
    </row>
    <row r="134" spans="1:14" x14ac:dyDescent="0.25">
      <c r="A134" s="6">
        <v>44650</v>
      </c>
      <c r="B134" s="4" t="s">
        <v>310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312</v>
      </c>
      <c r="M134" s="4">
        <v>46</v>
      </c>
      <c r="N134" s="37" t="s">
        <v>16</v>
      </c>
    </row>
    <row r="1048511" spans="1:1" x14ac:dyDescent="0.25">
      <c r="A1048511" s="2"/>
    </row>
  </sheetData>
  <conditionalFormatting sqref="K1:K7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I6" sqref="I6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bestFit="1" customWidth="1"/>
    <col min="6" max="6" width="11.42578125" bestFit="1" customWidth="1"/>
    <col min="7" max="7" width="11.7109375" bestFit="1" customWidth="1"/>
    <col min="8" max="8" width="9.140625" style="4"/>
    <col min="9" max="9" width="30.42578125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177</v>
      </c>
      <c r="C2" s="9">
        <v>2.0299999999999998</v>
      </c>
      <c r="D2" s="4" t="s">
        <v>15</v>
      </c>
      <c r="E2" s="39" t="s">
        <v>33</v>
      </c>
      <c r="F2" s="10">
        <f>C2*D$49</f>
        <v>1522.4999999999998</v>
      </c>
      <c r="G2" s="10">
        <f t="shared" ref="G2:G9" si="0">F2-D$49</f>
        <v>772.49999999999977</v>
      </c>
      <c r="H2" s="38" t="s">
        <v>313</v>
      </c>
      <c r="I2" s="3" t="s">
        <v>106</v>
      </c>
    </row>
    <row r="3" spans="1:9" x14ac:dyDescent="0.25">
      <c r="A3" s="2">
        <v>44621</v>
      </c>
      <c r="B3" s="3" t="s">
        <v>178</v>
      </c>
      <c r="C3" s="9">
        <v>1.61</v>
      </c>
      <c r="D3" s="4" t="s">
        <v>15</v>
      </c>
      <c r="E3" s="39" t="s">
        <v>533</v>
      </c>
      <c r="F3" s="10">
        <f>C3*D$49</f>
        <v>1207.5</v>
      </c>
      <c r="G3" s="10">
        <f t="shared" si="0"/>
        <v>457.5</v>
      </c>
      <c r="H3" s="38" t="s">
        <v>317</v>
      </c>
      <c r="I3" s="44" t="s">
        <v>67</v>
      </c>
    </row>
    <row r="4" spans="1:9" x14ac:dyDescent="0.25">
      <c r="A4" s="6">
        <v>44623</v>
      </c>
      <c r="B4" s="4" t="s">
        <v>180</v>
      </c>
      <c r="C4" s="9">
        <v>2.0099999999999998</v>
      </c>
      <c r="D4" s="4" t="s">
        <v>15</v>
      </c>
      <c r="E4" s="40" t="s">
        <v>33</v>
      </c>
      <c r="F4" s="10">
        <v>0</v>
      </c>
      <c r="G4" s="10">
        <f t="shared" si="0"/>
        <v>-750</v>
      </c>
      <c r="H4" s="4" t="s">
        <v>21</v>
      </c>
      <c r="I4" s="4" t="s">
        <v>120</v>
      </c>
    </row>
    <row r="5" spans="1:9" x14ac:dyDescent="0.25">
      <c r="A5" s="6">
        <v>44623</v>
      </c>
      <c r="B5" s="4" t="s">
        <v>181</v>
      </c>
      <c r="C5" s="9">
        <v>2.06</v>
      </c>
      <c r="D5" s="4" t="s">
        <v>15</v>
      </c>
      <c r="E5" s="39" t="s">
        <v>33</v>
      </c>
      <c r="F5" s="10">
        <f>C5*D$49</f>
        <v>1545</v>
      </c>
      <c r="G5" s="10">
        <f t="shared" si="0"/>
        <v>795</v>
      </c>
      <c r="H5" s="4" t="s">
        <v>317</v>
      </c>
      <c r="I5" s="4" t="s">
        <v>120</v>
      </c>
    </row>
    <row r="6" spans="1:9" x14ac:dyDescent="0.25">
      <c r="A6" s="6">
        <v>44625</v>
      </c>
      <c r="B6" s="4" t="s">
        <v>189</v>
      </c>
      <c r="C6" s="9">
        <v>1.75</v>
      </c>
      <c r="D6" s="4" t="s">
        <v>15</v>
      </c>
      <c r="E6" s="39" t="s">
        <v>34</v>
      </c>
      <c r="F6" s="10">
        <f>C6*D$49</f>
        <v>1312.5</v>
      </c>
      <c r="G6" s="10">
        <f t="shared" si="0"/>
        <v>562.5</v>
      </c>
      <c r="H6" s="33" t="s">
        <v>28</v>
      </c>
      <c r="I6" s="4" t="s">
        <v>53</v>
      </c>
    </row>
    <row r="7" spans="1:9" x14ac:dyDescent="0.25">
      <c r="A7" s="6">
        <v>44625</v>
      </c>
      <c r="B7" s="4" t="s">
        <v>192</v>
      </c>
      <c r="C7" s="9">
        <v>1.72</v>
      </c>
      <c r="D7" s="4" t="s">
        <v>15</v>
      </c>
      <c r="E7" s="40" t="s">
        <v>33</v>
      </c>
      <c r="F7" s="10">
        <v>0</v>
      </c>
      <c r="G7" s="10">
        <f t="shared" si="0"/>
        <v>-750</v>
      </c>
      <c r="H7" s="33" t="s">
        <v>20</v>
      </c>
      <c r="I7" s="4" t="s">
        <v>53</v>
      </c>
    </row>
    <row r="8" spans="1:9" x14ac:dyDescent="0.25">
      <c r="A8" s="6">
        <v>44625</v>
      </c>
      <c r="B8" s="4" t="s">
        <v>195</v>
      </c>
      <c r="C8" s="9">
        <v>2.04</v>
      </c>
      <c r="D8" s="4" t="s">
        <v>15</v>
      </c>
      <c r="E8" s="40" t="s">
        <v>33</v>
      </c>
      <c r="F8" s="10">
        <v>0</v>
      </c>
      <c r="G8" s="10">
        <f t="shared" si="0"/>
        <v>-750</v>
      </c>
      <c r="H8" s="33" t="s">
        <v>21</v>
      </c>
      <c r="I8" s="4" t="s">
        <v>59</v>
      </c>
    </row>
    <row r="9" spans="1:9" x14ac:dyDescent="0.25">
      <c r="A9" s="6">
        <v>44626</v>
      </c>
      <c r="B9" s="4" t="s">
        <v>203</v>
      </c>
      <c r="C9" s="9">
        <v>1.82</v>
      </c>
      <c r="D9" s="4" t="s">
        <v>15</v>
      </c>
      <c r="E9" s="40" t="s">
        <v>33</v>
      </c>
      <c r="F9" s="10">
        <v>0</v>
      </c>
      <c r="G9" s="10">
        <f t="shared" si="0"/>
        <v>-750</v>
      </c>
      <c r="H9" s="4" t="s">
        <v>28</v>
      </c>
      <c r="I9" s="4" t="s">
        <v>53</v>
      </c>
    </row>
    <row r="10" spans="1:9" x14ac:dyDescent="0.25">
      <c r="A10" s="6">
        <v>44626</v>
      </c>
      <c r="B10" s="4" t="s">
        <v>204</v>
      </c>
      <c r="C10" s="9">
        <v>2</v>
      </c>
      <c r="D10" s="4" t="s">
        <v>15</v>
      </c>
      <c r="E10" s="41" t="s">
        <v>34</v>
      </c>
      <c r="F10" s="10">
        <v>0</v>
      </c>
      <c r="G10" s="10">
        <v>0</v>
      </c>
      <c r="H10" s="4" t="s">
        <v>21</v>
      </c>
      <c r="I10" s="4" t="s">
        <v>53</v>
      </c>
    </row>
    <row r="11" spans="1:9" x14ac:dyDescent="0.25">
      <c r="A11" s="6">
        <v>44626</v>
      </c>
      <c r="B11" s="4" t="s">
        <v>205</v>
      </c>
      <c r="C11" s="9">
        <v>2</v>
      </c>
      <c r="D11" s="4" t="s">
        <v>15</v>
      </c>
      <c r="E11" s="39" t="s">
        <v>34</v>
      </c>
      <c r="F11" s="10">
        <f>C11*D$49</f>
        <v>1500</v>
      </c>
      <c r="G11" s="10">
        <f t="shared" ref="G11:G33" si="1">F11-D$49</f>
        <v>750</v>
      </c>
      <c r="H11" s="4" t="s">
        <v>20</v>
      </c>
      <c r="I11" s="4" t="s">
        <v>53</v>
      </c>
    </row>
    <row r="12" spans="1:9" x14ac:dyDescent="0.25">
      <c r="A12" s="6">
        <v>44628</v>
      </c>
      <c r="B12" s="4" t="s">
        <v>209</v>
      </c>
      <c r="C12" s="9">
        <v>2</v>
      </c>
      <c r="D12" s="4" t="s">
        <v>15</v>
      </c>
      <c r="E12" s="39" t="s">
        <v>33</v>
      </c>
      <c r="F12" s="10">
        <f>C12*D$49</f>
        <v>1500</v>
      </c>
      <c r="G12" s="10">
        <f t="shared" si="1"/>
        <v>750</v>
      </c>
      <c r="H12" s="33" t="s">
        <v>19</v>
      </c>
      <c r="I12" s="4" t="s">
        <v>59</v>
      </c>
    </row>
    <row r="13" spans="1:9" x14ac:dyDescent="0.25">
      <c r="A13" s="6">
        <v>44632</v>
      </c>
      <c r="B13" s="4" t="s">
        <v>219</v>
      </c>
      <c r="C13" s="9">
        <v>2.06</v>
      </c>
      <c r="D13" s="4" t="s">
        <v>15</v>
      </c>
      <c r="E13" s="40" t="s">
        <v>33</v>
      </c>
      <c r="F13" s="10">
        <v>0</v>
      </c>
      <c r="G13" s="10">
        <f t="shared" si="1"/>
        <v>-750</v>
      </c>
      <c r="H13" s="4" t="s">
        <v>29</v>
      </c>
      <c r="I13" s="4" t="s">
        <v>106</v>
      </c>
    </row>
    <row r="14" spans="1:9" x14ac:dyDescent="0.25">
      <c r="A14" s="6">
        <v>44632</v>
      </c>
      <c r="B14" s="4" t="s">
        <v>222</v>
      </c>
      <c r="C14" s="9">
        <v>1.86</v>
      </c>
      <c r="D14" s="4" t="s">
        <v>15</v>
      </c>
      <c r="E14" s="40" t="s">
        <v>33</v>
      </c>
      <c r="F14" s="10"/>
      <c r="G14" s="10">
        <f t="shared" si="1"/>
        <v>-750</v>
      </c>
      <c r="H14" s="4" t="s">
        <v>28</v>
      </c>
      <c r="I14" s="38" t="s">
        <v>223</v>
      </c>
    </row>
    <row r="15" spans="1:9" x14ac:dyDescent="0.25">
      <c r="A15" s="6">
        <v>44633</v>
      </c>
      <c r="B15" s="4" t="s">
        <v>232</v>
      </c>
      <c r="C15" s="9">
        <v>2</v>
      </c>
      <c r="D15" s="4" t="s">
        <v>15</v>
      </c>
      <c r="E15" s="39" t="s">
        <v>34</v>
      </c>
      <c r="F15" s="10">
        <f>C15*D$49</f>
        <v>1500</v>
      </c>
      <c r="G15" s="10">
        <f t="shared" si="1"/>
        <v>750</v>
      </c>
      <c r="H15" s="4" t="s">
        <v>28</v>
      </c>
      <c r="I15" s="4" t="s">
        <v>53</v>
      </c>
    </row>
    <row r="16" spans="1:9" x14ac:dyDescent="0.25">
      <c r="A16" s="6">
        <v>44633</v>
      </c>
      <c r="B16" s="4" t="s">
        <v>233</v>
      </c>
      <c r="C16" s="9">
        <v>1.92</v>
      </c>
      <c r="D16" s="4" t="s">
        <v>15</v>
      </c>
      <c r="E16" s="39" t="s">
        <v>33</v>
      </c>
      <c r="F16" s="10">
        <f>C16*D$49</f>
        <v>1440</v>
      </c>
      <c r="G16" s="10">
        <f t="shared" si="1"/>
        <v>690</v>
      </c>
      <c r="H16" s="4" t="s">
        <v>316</v>
      </c>
      <c r="I16" s="4" t="s">
        <v>53</v>
      </c>
    </row>
    <row r="17" spans="1:9" x14ac:dyDescent="0.25">
      <c r="A17" s="6">
        <v>44633</v>
      </c>
      <c r="B17" s="4" t="s">
        <v>238</v>
      </c>
      <c r="C17" s="9">
        <v>1.95</v>
      </c>
      <c r="D17" s="4" t="s">
        <v>15</v>
      </c>
      <c r="E17" s="39" t="s">
        <v>34</v>
      </c>
      <c r="F17" s="10">
        <f>C17*D$49</f>
        <v>1462.5</v>
      </c>
      <c r="G17" s="10">
        <f t="shared" si="1"/>
        <v>712.5</v>
      </c>
      <c r="H17" s="4" t="s">
        <v>20</v>
      </c>
      <c r="I17" s="4" t="s">
        <v>17</v>
      </c>
    </row>
    <row r="18" spans="1:9" x14ac:dyDescent="0.25">
      <c r="A18" s="6">
        <v>44635</v>
      </c>
      <c r="B18" s="4" t="s">
        <v>245</v>
      </c>
      <c r="C18" s="9">
        <v>2</v>
      </c>
      <c r="D18" s="4" t="s">
        <v>15</v>
      </c>
      <c r="E18" s="39" t="s">
        <v>34</v>
      </c>
      <c r="F18" s="10">
        <f>C18*D$49</f>
        <v>1500</v>
      </c>
      <c r="G18" s="10">
        <f t="shared" si="1"/>
        <v>750</v>
      </c>
      <c r="H18" s="4" t="s">
        <v>29</v>
      </c>
      <c r="I18" s="4" t="s">
        <v>120</v>
      </c>
    </row>
    <row r="19" spans="1:9" x14ac:dyDescent="0.25">
      <c r="A19" s="6">
        <v>44635</v>
      </c>
      <c r="B19" s="4" t="s">
        <v>246</v>
      </c>
      <c r="C19" s="9">
        <v>1.76</v>
      </c>
      <c r="D19" s="4" t="s">
        <v>15</v>
      </c>
      <c r="E19" s="40" t="s">
        <v>33</v>
      </c>
      <c r="F19" s="10">
        <v>0</v>
      </c>
      <c r="G19" s="10">
        <f t="shared" si="1"/>
        <v>-750</v>
      </c>
      <c r="H19" s="4" t="s">
        <v>21</v>
      </c>
      <c r="I19" s="4" t="s">
        <v>120</v>
      </c>
    </row>
    <row r="20" spans="1:9" x14ac:dyDescent="0.25">
      <c r="A20" s="6">
        <v>44635</v>
      </c>
      <c r="B20" s="4" t="s">
        <v>248</v>
      </c>
      <c r="C20" s="9">
        <v>1.79</v>
      </c>
      <c r="D20" s="4" t="s">
        <v>15</v>
      </c>
      <c r="E20" s="39" t="s">
        <v>33</v>
      </c>
      <c r="F20" s="10">
        <f>C20*D$49</f>
        <v>1342.5</v>
      </c>
      <c r="G20" s="10">
        <f t="shared" si="1"/>
        <v>592.5</v>
      </c>
      <c r="H20" s="4" t="s">
        <v>25</v>
      </c>
      <c r="I20" s="4" t="s">
        <v>106</v>
      </c>
    </row>
    <row r="21" spans="1:9" x14ac:dyDescent="0.25">
      <c r="A21" s="6">
        <v>44635</v>
      </c>
      <c r="B21" s="4" t="s">
        <v>252</v>
      </c>
      <c r="C21" s="9">
        <v>2</v>
      </c>
      <c r="D21" s="4" t="s">
        <v>15</v>
      </c>
      <c r="E21" s="39" t="s">
        <v>33</v>
      </c>
      <c r="F21" s="10">
        <f>C21*D$49</f>
        <v>1500</v>
      </c>
      <c r="G21" s="10">
        <f t="shared" si="1"/>
        <v>750</v>
      </c>
      <c r="H21" s="4" t="s">
        <v>19</v>
      </c>
      <c r="I21" s="4" t="s">
        <v>115</v>
      </c>
    </row>
    <row r="22" spans="1:9" x14ac:dyDescent="0.25">
      <c r="A22" s="6">
        <v>44639</v>
      </c>
      <c r="B22" s="4" t="s">
        <v>263</v>
      </c>
      <c r="C22" s="9">
        <v>1.81</v>
      </c>
      <c r="D22" s="4" t="s">
        <v>15</v>
      </c>
      <c r="E22" s="39" t="s">
        <v>33</v>
      </c>
      <c r="F22" s="10">
        <f>C22*D$49</f>
        <v>1357.5</v>
      </c>
      <c r="G22" s="10">
        <f t="shared" si="1"/>
        <v>607.5</v>
      </c>
      <c r="H22" s="4" t="s">
        <v>19</v>
      </c>
      <c r="I22" s="4" t="s">
        <v>99</v>
      </c>
    </row>
    <row r="23" spans="1:9" x14ac:dyDescent="0.25">
      <c r="A23" s="6">
        <v>44639</v>
      </c>
      <c r="B23" s="4" t="s">
        <v>265</v>
      </c>
      <c r="C23" s="9">
        <v>1.8</v>
      </c>
      <c r="D23" s="4" t="s">
        <v>15</v>
      </c>
      <c r="E23" s="39" t="s">
        <v>33</v>
      </c>
      <c r="F23" s="10">
        <f>C23*D$49</f>
        <v>1350</v>
      </c>
      <c r="G23" s="10">
        <f t="shared" si="1"/>
        <v>600</v>
      </c>
      <c r="H23" s="4" t="s">
        <v>313</v>
      </c>
      <c r="I23" s="4" t="s">
        <v>266</v>
      </c>
    </row>
    <row r="24" spans="1:9" x14ac:dyDescent="0.25">
      <c r="A24" s="6">
        <v>44639</v>
      </c>
      <c r="B24" s="4" t="s">
        <v>269</v>
      </c>
      <c r="C24" s="9">
        <v>1.98</v>
      </c>
      <c r="D24" s="4" t="s">
        <v>15</v>
      </c>
      <c r="E24" s="40" t="s">
        <v>33</v>
      </c>
      <c r="F24" s="10">
        <v>0</v>
      </c>
      <c r="G24" s="10">
        <f t="shared" si="1"/>
        <v>-750</v>
      </c>
      <c r="H24" s="4" t="s">
        <v>22</v>
      </c>
      <c r="I24" s="4" t="s">
        <v>120</v>
      </c>
    </row>
    <row r="25" spans="1:9" x14ac:dyDescent="0.25">
      <c r="A25" s="6">
        <v>44639</v>
      </c>
      <c r="B25" s="4" t="s">
        <v>277</v>
      </c>
      <c r="C25" s="9">
        <v>1.93</v>
      </c>
      <c r="D25" s="4" t="s">
        <v>15</v>
      </c>
      <c r="E25" s="40" t="s">
        <v>33</v>
      </c>
      <c r="F25" s="10">
        <v>0</v>
      </c>
      <c r="G25" s="10">
        <f t="shared" si="1"/>
        <v>-750</v>
      </c>
      <c r="H25" s="4" t="s">
        <v>23</v>
      </c>
      <c r="I25" s="4" t="s">
        <v>59</v>
      </c>
    </row>
    <row r="26" spans="1:9" x14ac:dyDescent="0.25">
      <c r="A26" s="6">
        <v>44639</v>
      </c>
      <c r="B26" s="4" t="s">
        <v>280</v>
      </c>
      <c r="C26" s="9">
        <v>2.0099999999999998</v>
      </c>
      <c r="D26" s="4" t="s">
        <v>15</v>
      </c>
      <c r="E26" s="40" t="s">
        <v>33</v>
      </c>
      <c r="F26" s="10">
        <v>0</v>
      </c>
      <c r="G26" s="10">
        <f t="shared" si="1"/>
        <v>-750</v>
      </c>
      <c r="H26" s="4" t="s">
        <v>29</v>
      </c>
      <c r="I26" s="4" t="s">
        <v>120</v>
      </c>
    </row>
    <row r="27" spans="1:9" x14ac:dyDescent="0.25">
      <c r="A27" s="6">
        <v>44640</v>
      </c>
      <c r="B27" s="4" t="s">
        <v>287</v>
      </c>
      <c r="C27" s="9">
        <v>1.95</v>
      </c>
      <c r="D27" s="4" t="s">
        <v>15</v>
      </c>
      <c r="E27" s="39" t="s">
        <v>34</v>
      </c>
      <c r="F27" s="10">
        <f>C27*D$49</f>
        <v>1462.5</v>
      </c>
      <c r="G27" s="10">
        <f t="shared" si="1"/>
        <v>712.5</v>
      </c>
      <c r="H27" s="4" t="s">
        <v>29</v>
      </c>
      <c r="I27" s="38" t="s">
        <v>223</v>
      </c>
    </row>
    <row r="28" spans="1:9" x14ac:dyDescent="0.25">
      <c r="A28" s="6">
        <v>44640</v>
      </c>
      <c r="B28" s="4" t="s">
        <v>289</v>
      </c>
      <c r="C28" s="9">
        <v>2</v>
      </c>
      <c r="D28" s="4" t="s">
        <v>15</v>
      </c>
      <c r="E28" s="39" t="s">
        <v>34</v>
      </c>
      <c r="F28" s="10">
        <f>C28*D$49</f>
        <v>1500</v>
      </c>
      <c r="G28" s="10">
        <f t="shared" si="1"/>
        <v>750</v>
      </c>
      <c r="H28" s="4" t="s">
        <v>29</v>
      </c>
      <c r="I28" s="4" t="s">
        <v>53</v>
      </c>
    </row>
    <row r="29" spans="1:9" x14ac:dyDescent="0.25">
      <c r="A29" s="6">
        <v>44640</v>
      </c>
      <c r="B29" s="4" t="s">
        <v>290</v>
      </c>
      <c r="C29" s="9">
        <v>2.02</v>
      </c>
      <c r="D29" s="4" t="s">
        <v>15</v>
      </c>
      <c r="E29" s="39" t="s">
        <v>33</v>
      </c>
      <c r="F29" s="10">
        <f>C29*D$49</f>
        <v>1515</v>
      </c>
      <c r="G29" s="10">
        <f t="shared" si="1"/>
        <v>765</v>
      </c>
      <c r="H29" s="4" t="s">
        <v>25</v>
      </c>
      <c r="I29" s="4" t="s">
        <v>51</v>
      </c>
    </row>
    <row r="30" spans="1:9" x14ac:dyDescent="0.25">
      <c r="A30" s="6">
        <v>44640</v>
      </c>
      <c r="B30" s="4" t="s">
        <v>291</v>
      </c>
      <c r="C30" s="9">
        <v>1.85</v>
      </c>
      <c r="D30" s="4" t="s">
        <v>15</v>
      </c>
      <c r="E30" s="40" t="s">
        <v>33</v>
      </c>
      <c r="F30" s="10">
        <v>0</v>
      </c>
      <c r="G30" s="10">
        <f t="shared" si="1"/>
        <v>-750</v>
      </c>
      <c r="H30" s="4" t="s">
        <v>28</v>
      </c>
      <c r="I30" s="4" t="s">
        <v>120</v>
      </c>
    </row>
    <row r="31" spans="1:9" x14ac:dyDescent="0.25">
      <c r="A31" s="6">
        <v>44640</v>
      </c>
      <c r="B31" s="4" t="s">
        <v>294</v>
      </c>
      <c r="C31" s="9">
        <v>1.99</v>
      </c>
      <c r="D31" s="4" t="s">
        <v>15</v>
      </c>
      <c r="E31" s="40" t="s">
        <v>33</v>
      </c>
      <c r="F31" s="10">
        <v>0</v>
      </c>
      <c r="G31" s="10">
        <f t="shared" si="1"/>
        <v>-750</v>
      </c>
      <c r="H31" s="4" t="s">
        <v>29</v>
      </c>
      <c r="I31" s="4" t="s">
        <v>53</v>
      </c>
    </row>
    <row r="32" spans="1:9" x14ac:dyDescent="0.25">
      <c r="A32" s="6">
        <v>44646</v>
      </c>
      <c r="B32" s="4" t="s">
        <v>303</v>
      </c>
      <c r="C32" s="9">
        <v>1.97</v>
      </c>
      <c r="D32" s="4" t="s">
        <v>15</v>
      </c>
      <c r="E32" s="39" t="s">
        <v>33</v>
      </c>
      <c r="F32" s="10">
        <f>C32*D$49</f>
        <v>1477.5</v>
      </c>
      <c r="G32" s="10">
        <f t="shared" si="1"/>
        <v>727.5</v>
      </c>
      <c r="H32" s="4" t="s">
        <v>19</v>
      </c>
      <c r="I32" s="4" t="s">
        <v>59</v>
      </c>
    </row>
    <row r="33" spans="1:9" x14ac:dyDescent="0.25">
      <c r="A33" s="6">
        <v>44646</v>
      </c>
      <c r="B33" s="4" t="s">
        <v>304</v>
      </c>
      <c r="C33" s="9">
        <v>2.0099999999999998</v>
      </c>
      <c r="D33" s="4" t="s">
        <v>15</v>
      </c>
      <c r="E33" s="39" t="s">
        <v>33</v>
      </c>
      <c r="F33" s="10">
        <f>C33*D$49</f>
        <v>1507.4999999999998</v>
      </c>
      <c r="G33" s="10">
        <f t="shared" si="1"/>
        <v>757.49999999999977</v>
      </c>
      <c r="H33" s="4" t="s">
        <v>27</v>
      </c>
      <c r="I33" s="4" t="s">
        <v>106</v>
      </c>
    </row>
    <row r="34" spans="1:9" x14ac:dyDescent="0.25">
      <c r="A34" s="6"/>
      <c r="B34" s="4"/>
      <c r="C34" s="9"/>
      <c r="D34" s="4"/>
      <c r="E34" s="35"/>
      <c r="F34" s="10"/>
      <c r="G34" s="10"/>
      <c r="I34" s="38"/>
    </row>
    <row r="35" spans="1:9" x14ac:dyDescent="0.25">
      <c r="A35" s="6"/>
      <c r="B35" s="4"/>
      <c r="C35" s="9"/>
      <c r="D35" s="4"/>
      <c r="E35" s="35"/>
      <c r="F35" s="10"/>
      <c r="G35" s="10"/>
      <c r="I35" s="38"/>
    </row>
    <row r="36" spans="1:9" x14ac:dyDescent="0.25">
      <c r="A36" s="6"/>
      <c r="B36" s="4"/>
      <c r="C36" s="9"/>
      <c r="D36" s="4"/>
      <c r="E36" s="35"/>
      <c r="F36" s="10"/>
      <c r="G36" s="10"/>
      <c r="I36" s="38"/>
    </row>
    <row r="37" spans="1:9" x14ac:dyDescent="0.25">
      <c r="A37" s="6"/>
      <c r="B37" s="4"/>
      <c r="C37" s="9"/>
      <c r="D37" s="4"/>
      <c r="E37" s="35"/>
      <c r="F37" s="10"/>
      <c r="G37" s="10"/>
      <c r="H37" s="33"/>
      <c r="I37" s="38"/>
    </row>
    <row r="38" spans="1:9" x14ac:dyDescent="0.25">
      <c r="A38" s="4"/>
      <c r="B38" s="4" t="s">
        <v>35</v>
      </c>
      <c r="C38" s="4"/>
      <c r="D38" s="26">
        <f>COUNT(C2:C37)</f>
        <v>32</v>
      </c>
      <c r="E38" s="4" t="s">
        <v>761</v>
      </c>
      <c r="F38" t="s">
        <v>762</v>
      </c>
      <c r="H38" s="33"/>
      <c r="I38" s="22"/>
    </row>
    <row r="39" spans="1:9" x14ac:dyDescent="0.25">
      <c r="A39" s="4"/>
      <c r="B39" s="4" t="s">
        <v>36</v>
      </c>
      <c r="C39" s="4"/>
      <c r="D39" s="11">
        <v>14</v>
      </c>
      <c r="E39" s="4">
        <v>1</v>
      </c>
      <c r="F39" s="45">
        <f>SUM(G2:G3)</f>
        <v>1229.9999999999998</v>
      </c>
      <c r="G39" s="46">
        <f>F39 +D47</f>
        <v>26230</v>
      </c>
      <c r="H39" s="33">
        <f>F39/D$47*100</f>
        <v>4.919999999999999</v>
      </c>
      <c r="I39" s="22"/>
    </row>
    <row r="40" spans="1:9" x14ac:dyDescent="0.25">
      <c r="A40" s="4"/>
      <c r="B40" s="4" t="s">
        <v>37</v>
      </c>
      <c r="C40" s="4"/>
      <c r="D40" s="13">
        <f>D38-D39</f>
        <v>18</v>
      </c>
      <c r="E40" s="4">
        <v>2</v>
      </c>
      <c r="F40" s="45">
        <v>0</v>
      </c>
      <c r="G40" s="46">
        <f>F40 +G39</f>
        <v>26230</v>
      </c>
      <c r="H40" s="33">
        <f t="shared" ref="H40:H69" si="2">F40/D$47*100</f>
        <v>0</v>
      </c>
      <c r="I40" s="22"/>
    </row>
    <row r="41" spans="1:9" x14ac:dyDescent="0.25">
      <c r="A41" s="4"/>
      <c r="B41" s="4" t="s">
        <v>38</v>
      </c>
      <c r="C41" s="4"/>
      <c r="D41" s="4">
        <f>D40/D38*100</f>
        <v>56.25</v>
      </c>
      <c r="E41" s="4">
        <v>3</v>
      </c>
      <c r="F41" s="45">
        <f>SUM(G4:G5)</f>
        <v>45</v>
      </c>
      <c r="G41" s="46">
        <f t="shared" ref="G41:G69" si="3">F41 +G40</f>
        <v>26275</v>
      </c>
      <c r="H41" s="33">
        <f t="shared" si="2"/>
        <v>0.18</v>
      </c>
      <c r="I41" s="22"/>
    </row>
    <row r="42" spans="1:9" x14ac:dyDescent="0.25">
      <c r="A42" s="4"/>
      <c r="B42" s="4" t="s">
        <v>39</v>
      </c>
      <c r="C42" s="4"/>
      <c r="D42" s="4">
        <f>1/D43*100</f>
        <v>51.863857374392218</v>
      </c>
      <c r="E42" s="4">
        <v>4</v>
      </c>
      <c r="F42" s="45">
        <v>0</v>
      </c>
      <c r="G42" s="46">
        <f t="shared" si="3"/>
        <v>26275</v>
      </c>
      <c r="H42" s="33">
        <f t="shared" si="2"/>
        <v>0</v>
      </c>
      <c r="I42" s="22"/>
    </row>
    <row r="43" spans="1:9" x14ac:dyDescent="0.25">
      <c r="A43" s="4"/>
      <c r="B43" s="4" t="s">
        <v>40</v>
      </c>
      <c r="C43" s="4"/>
      <c r="D43" s="4">
        <f>SUM(C2:C37)/D38</f>
        <v>1.9281249999999999</v>
      </c>
      <c r="E43" s="4">
        <v>5</v>
      </c>
      <c r="F43" s="45">
        <f>SUM(G6:G8)</f>
        <v>-937.5</v>
      </c>
      <c r="G43" s="46">
        <f t="shared" si="3"/>
        <v>25337.5</v>
      </c>
      <c r="H43" s="33">
        <f t="shared" si="2"/>
        <v>-3.75</v>
      </c>
      <c r="I43" s="22"/>
    </row>
    <row r="44" spans="1:9" x14ac:dyDescent="0.25">
      <c r="A44" s="4"/>
      <c r="B44" s="4" t="s">
        <v>41</v>
      </c>
      <c r="C44" s="4"/>
      <c r="D44" s="13">
        <f>D41-D42</f>
        <v>4.386142625607782</v>
      </c>
      <c r="E44" s="4">
        <v>6</v>
      </c>
      <c r="F44" s="45">
        <f>SUM(G9:G11)</f>
        <v>0</v>
      </c>
      <c r="G44" s="46">
        <f t="shared" si="3"/>
        <v>25337.5</v>
      </c>
      <c r="H44" s="33">
        <f t="shared" si="2"/>
        <v>0</v>
      </c>
      <c r="I44" s="22"/>
    </row>
    <row r="45" spans="1:9" x14ac:dyDescent="0.25">
      <c r="A45" s="4"/>
      <c r="B45" s="4" t="s">
        <v>42</v>
      </c>
      <c r="C45" s="4"/>
      <c r="D45" s="13">
        <f>D44/1</f>
        <v>4.386142625607782</v>
      </c>
      <c r="E45" s="4">
        <v>7</v>
      </c>
      <c r="F45" s="45">
        <v>0</v>
      </c>
      <c r="G45" s="46">
        <f>F45 +G44</f>
        <v>25337.5</v>
      </c>
      <c r="H45" s="33">
        <f t="shared" si="2"/>
        <v>0</v>
      </c>
      <c r="I45" s="22"/>
    </row>
    <row r="46" spans="1:9" ht="18.75" x14ac:dyDescent="0.3">
      <c r="A46" s="4"/>
      <c r="B46" s="14" t="s">
        <v>43</v>
      </c>
      <c r="C46" s="4"/>
      <c r="D46" s="15">
        <v>25000</v>
      </c>
      <c r="E46" s="4">
        <v>8</v>
      </c>
      <c r="F46" s="45">
        <f>SUM(G12:G12)</f>
        <v>750</v>
      </c>
      <c r="G46" s="46">
        <f>F46 +G45</f>
        <v>26087.5</v>
      </c>
      <c r="H46" s="33">
        <f t="shared" si="2"/>
        <v>3</v>
      </c>
      <c r="I46" s="22"/>
    </row>
    <row r="47" spans="1:9" ht="18.75" x14ac:dyDescent="0.3">
      <c r="A47" s="4"/>
      <c r="B47" s="4" t="s">
        <v>44</v>
      </c>
      <c r="C47" s="4"/>
      <c r="D47" s="16">
        <v>25000</v>
      </c>
      <c r="E47" s="4">
        <v>9</v>
      </c>
      <c r="F47" s="45">
        <v>0</v>
      </c>
      <c r="G47" s="46">
        <f t="shared" si="3"/>
        <v>26087.5</v>
      </c>
      <c r="H47" s="33">
        <f t="shared" si="2"/>
        <v>0</v>
      </c>
      <c r="I47" s="22"/>
    </row>
    <row r="48" spans="1:9" x14ac:dyDescent="0.25">
      <c r="A48" s="4"/>
      <c r="B48" s="4" t="s">
        <v>45</v>
      </c>
      <c r="C48" s="4"/>
      <c r="D48" s="10">
        <f>D47/100</f>
        <v>250</v>
      </c>
      <c r="E48" s="4">
        <v>10</v>
      </c>
      <c r="F48" s="45">
        <v>0</v>
      </c>
      <c r="G48" s="46">
        <f t="shared" si="3"/>
        <v>26087.5</v>
      </c>
      <c r="H48" s="33">
        <f t="shared" si="2"/>
        <v>0</v>
      </c>
      <c r="I48" s="22"/>
    </row>
    <row r="49" spans="1:8" x14ac:dyDescent="0.25">
      <c r="A49" s="4"/>
      <c r="B49" s="17" t="s">
        <v>49</v>
      </c>
      <c r="C49" s="4"/>
      <c r="D49" s="18">
        <f>D48*3</f>
        <v>750</v>
      </c>
      <c r="E49" s="4">
        <v>11</v>
      </c>
      <c r="F49" s="45">
        <v>0</v>
      </c>
      <c r="G49" s="46">
        <f t="shared" si="3"/>
        <v>26087.5</v>
      </c>
      <c r="H49" s="33">
        <f t="shared" si="2"/>
        <v>0</v>
      </c>
    </row>
    <row r="50" spans="1:8" x14ac:dyDescent="0.25">
      <c r="A50" s="4"/>
      <c r="B50" s="4" t="s">
        <v>46</v>
      </c>
      <c r="C50" s="4"/>
      <c r="D50" s="25">
        <f>SUM(G2:G37)</f>
        <v>4252.5</v>
      </c>
      <c r="E50" s="4">
        <v>12</v>
      </c>
      <c r="F50" s="45">
        <f>SUM(G13:G14)</f>
        <v>-1500</v>
      </c>
      <c r="G50" s="46">
        <f t="shared" si="3"/>
        <v>24587.5</v>
      </c>
      <c r="H50" s="33">
        <f t="shared" si="2"/>
        <v>-6</v>
      </c>
    </row>
    <row r="51" spans="1:8" x14ac:dyDescent="0.25">
      <c r="A51" s="4"/>
      <c r="B51" s="19" t="s">
        <v>47</v>
      </c>
      <c r="C51" s="4"/>
      <c r="D51" s="38">
        <f>D50/D46*100</f>
        <v>17.010000000000002</v>
      </c>
      <c r="E51" s="4">
        <v>13</v>
      </c>
      <c r="F51" s="45">
        <f>SUM(G15:G17)</f>
        <v>2152.5</v>
      </c>
      <c r="G51" s="46">
        <f t="shared" si="3"/>
        <v>26740</v>
      </c>
      <c r="H51" s="33">
        <f t="shared" si="2"/>
        <v>8.61</v>
      </c>
    </row>
    <row r="52" spans="1:8" x14ac:dyDescent="0.25">
      <c r="A52" s="4"/>
      <c r="B52" s="4"/>
      <c r="C52" s="4"/>
      <c r="D52" s="38"/>
      <c r="E52" s="4">
        <v>14</v>
      </c>
      <c r="F52" s="45">
        <v>0</v>
      </c>
      <c r="G52" s="46">
        <f t="shared" si="3"/>
        <v>26740</v>
      </c>
      <c r="H52" s="33">
        <f t="shared" si="2"/>
        <v>0</v>
      </c>
    </row>
    <row r="53" spans="1:8" x14ac:dyDescent="0.25">
      <c r="A53" s="4"/>
      <c r="B53" s="4"/>
      <c r="C53" s="4"/>
      <c r="D53" s="38"/>
      <c r="E53" s="4">
        <v>15</v>
      </c>
      <c r="F53" s="45">
        <f>SUM(G18:G21)</f>
        <v>1342.5</v>
      </c>
      <c r="G53" s="46">
        <f t="shared" si="3"/>
        <v>28082.5</v>
      </c>
      <c r="H53" s="33">
        <f t="shared" si="2"/>
        <v>5.37</v>
      </c>
    </row>
    <row r="54" spans="1:8" x14ac:dyDescent="0.25">
      <c r="A54" s="4"/>
      <c r="B54" s="20"/>
      <c r="C54" s="4"/>
      <c r="D54" s="38"/>
      <c r="E54" s="4">
        <v>16</v>
      </c>
      <c r="F54" s="45">
        <v>0</v>
      </c>
      <c r="G54" s="46">
        <f t="shared" si="3"/>
        <v>28082.5</v>
      </c>
      <c r="H54" s="33">
        <f t="shared" si="2"/>
        <v>0</v>
      </c>
    </row>
    <row r="55" spans="1:8" x14ac:dyDescent="0.25">
      <c r="A55" s="4"/>
      <c r="B55" s="20"/>
      <c r="C55" s="4"/>
      <c r="D55" s="38"/>
      <c r="E55" s="4">
        <v>17</v>
      </c>
      <c r="F55" s="45">
        <v>0</v>
      </c>
      <c r="G55" s="46">
        <f t="shared" si="3"/>
        <v>28082.5</v>
      </c>
      <c r="H55" s="33">
        <f t="shared" si="2"/>
        <v>0</v>
      </c>
    </row>
    <row r="56" spans="1:8" x14ac:dyDescent="0.25">
      <c r="A56" s="4"/>
      <c r="B56" s="20"/>
      <c r="C56" s="4"/>
      <c r="D56" s="38"/>
      <c r="E56" s="4">
        <v>18</v>
      </c>
      <c r="F56" s="45">
        <v>0</v>
      </c>
      <c r="G56" s="46">
        <f t="shared" si="3"/>
        <v>28082.5</v>
      </c>
      <c r="H56" s="33">
        <f t="shared" si="2"/>
        <v>0</v>
      </c>
    </row>
    <row r="57" spans="1:8" x14ac:dyDescent="0.25">
      <c r="E57" s="4">
        <v>19</v>
      </c>
      <c r="F57" s="45">
        <f>SUM(G22:G26)</f>
        <v>-1042.5</v>
      </c>
      <c r="G57" s="46">
        <f t="shared" si="3"/>
        <v>27040</v>
      </c>
      <c r="H57" s="33">
        <f t="shared" si="2"/>
        <v>-4.17</v>
      </c>
    </row>
    <row r="58" spans="1:8" x14ac:dyDescent="0.25">
      <c r="E58" s="4">
        <v>20</v>
      </c>
      <c r="F58" s="45">
        <f>SUM(G27:G31)</f>
        <v>727.5</v>
      </c>
      <c r="G58" s="46">
        <f t="shared" si="3"/>
        <v>27767.5</v>
      </c>
      <c r="H58" s="33">
        <f t="shared" si="2"/>
        <v>2.91</v>
      </c>
    </row>
    <row r="59" spans="1:8" x14ac:dyDescent="0.25">
      <c r="E59" s="4">
        <v>21</v>
      </c>
      <c r="F59" s="45">
        <v>0</v>
      </c>
      <c r="G59" s="46">
        <f t="shared" si="3"/>
        <v>27767.5</v>
      </c>
      <c r="H59" s="33">
        <f t="shared" si="2"/>
        <v>0</v>
      </c>
    </row>
    <row r="60" spans="1:8" x14ac:dyDescent="0.25">
      <c r="E60" s="4">
        <v>22</v>
      </c>
      <c r="F60" s="45">
        <v>0</v>
      </c>
      <c r="G60" s="46">
        <f t="shared" si="3"/>
        <v>27767.5</v>
      </c>
      <c r="H60" s="33">
        <f t="shared" si="2"/>
        <v>0</v>
      </c>
    </row>
    <row r="61" spans="1:8" x14ac:dyDescent="0.25">
      <c r="E61" s="4">
        <v>23</v>
      </c>
      <c r="F61" s="45">
        <v>0</v>
      </c>
      <c r="G61" s="46">
        <f t="shared" si="3"/>
        <v>27767.5</v>
      </c>
      <c r="H61" s="33">
        <f t="shared" si="2"/>
        <v>0</v>
      </c>
    </row>
    <row r="62" spans="1:8" x14ac:dyDescent="0.25">
      <c r="E62" s="4">
        <v>24</v>
      </c>
      <c r="F62" s="45">
        <v>0</v>
      </c>
      <c r="G62" s="46">
        <f t="shared" si="3"/>
        <v>27767.5</v>
      </c>
      <c r="H62" s="33">
        <f t="shared" si="2"/>
        <v>0</v>
      </c>
    </row>
    <row r="63" spans="1:8" x14ac:dyDescent="0.25">
      <c r="E63" s="4">
        <v>25</v>
      </c>
      <c r="F63" s="45">
        <v>0</v>
      </c>
      <c r="G63" s="46">
        <f t="shared" si="3"/>
        <v>27767.5</v>
      </c>
      <c r="H63" s="33">
        <f t="shared" si="2"/>
        <v>0</v>
      </c>
    </row>
    <row r="64" spans="1:8" x14ac:dyDescent="0.25">
      <c r="E64" s="4">
        <v>26</v>
      </c>
      <c r="F64" s="45">
        <f>SUM(G32:G33)</f>
        <v>1484.9999999999998</v>
      </c>
      <c r="G64" s="46">
        <f t="shared" si="3"/>
        <v>29252.5</v>
      </c>
      <c r="H64" s="33">
        <f t="shared" si="2"/>
        <v>5.9399999999999986</v>
      </c>
    </row>
    <row r="65" spans="5:8" x14ac:dyDescent="0.25">
      <c r="E65" s="4">
        <v>27</v>
      </c>
      <c r="F65" s="45">
        <v>0</v>
      </c>
      <c r="G65" s="46">
        <f t="shared" si="3"/>
        <v>29252.5</v>
      </c>
      <c r="H65" s="33">
        <f t="shared" si="2"/>
        <v>0</v>
      </c>
    </row>
    <row r="66" spans="5:8" x14ac:dyDescent="0.25">
      <c r="E66" s="4">
        <v>28</v>
      </c>
      <c r="F66" s="45">
        <v>0</v>
      </c>
      <c r="G66" s="46">
        <f t="shared" si="3"/>
        <v>29252.5</v>
      </c>
      <c r="H66" s="33">
        <f t="shared" si="2"/>
        <v>0</v>
      </c>
    </row>
    <row r="67" spans="5:8" x14ac:dyDescent="0.25">
      <c r="E67" s="4">
        <v>29</v>
      </c>
      <c r="F67" s="45">
        <v>0</v>
      </c>
      <c r="G67" s="46">
        <f t="shared" si="3"/>
        <v>29252.5</v>
      </c>
      <c r="H67" s="33">
        <f t="shared" si="2"/>
        <v>0</v>
      </c>
    </row>
    <row r="68" spans="5:8" x14ac:dyDescent="0.25">
      <c r="E68" s="4">
        <v>30</v>
      </c>
      <c r="F68" s="45">
        <v>0</v>
      </c>
      <c r="G68" s="46">
        <f t="shared" si="3"/>
        <v>29252.5</v>
      </c>
      <c r="H68" s="33">
        <f t="shared" si="2"/>
        <v>0</v>
      </c>
    </row>
    <row r="69" spans="5:8" x14ac:dyDescent="0.25">
      <c r="E69" s="4">
        <v>31</v>
      </c>
      <c r="F69" s="45">
        <v>0</v>
      </c>
      <c r="G69" s="46">
        <f t="shared" si="3"/>
        <v>29252.5</v>
      </c>
      <c r="H69" s="33">
        <f t="shared" si="2"/>
        <v>0</v>
      </c>
    </row>
    <row r="70" spans="5:8" x14ac:dyDescent="0.25">
      <c r="E70" s="34"/>
      <c r="H70" s="33"/>
    </row>
  </sheetData>
  <conditionalFormatting sqref="G2:G37">
    <cfRule type="cellIs" dxfId="13" priority="7" operator="lessThan">
      <formula>0</formula>
    </cfRule>
    <cfRule type="cellIs" dxfId="12" priority="8" operator="greaterThan">
      <formula>0</formula>
    </cfRule>
  </conditionalFormatting>
  <conditionalFormatting sqref="F39:F69">
    <cfRule type="cellIs" dxfId="11" priority="1" operator="greaterThan">
      <formula>0</formula>
    </cfRule>
    <cfRule type="cellIs" dxfId="10" priority="2" operator="lessThan">
      <formula>-240.63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193" workbookViewId="0">
      <selection activeCell="F228" sqref="F228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44653</v>
      </c>
      <c r="B2" s="3" t="s">
        <v>319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313</v>
      </c>
      <c r="M2" s="4">
        <v>30</v>
      </c>
      <c r="N2" s="3" t="s">
        <v>120</v>
      </c>
    </row>
    <row r="3" spans="1:14" x14ac:dyDescent="0.25">
      <c r="A3" s="2">
        <v>44653</v>
      </c>
      <c r="B3" s="3" t="s">
        <v>320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106</v>
      </c>
    </row>
    <row r="4" spans="1:14" x14ac:dyDescent="0.25">
      <c r="A4" s="2">
        <v>44653</v>
      </c>
      <c r="B4" s="5" t="s">
        <v>321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</row>
    <row r="5" spans="1:14" x14ac:dyDescent="0.25">
      <c r="A5" s="2">
        <v>44653</v>
      </c>
      <c r="B5" s="3" t="s">
        <v>322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316</v>
      </c>
      <c r="M5" s="4">
        <v>31</v>
      </c>
      <c r="N5" s="4" t="s">
        <v>93</v>
      </c>
    </row>
    <row r="6" spans="1:14" x14ac:dyDescent="0.25">
      <c r="A6" s="6">
        <v>44653</v>
      </c>
      <c r="B6" s="4" t="s">
        <v>323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55</v>
      </c>
    </row>
    <row r="7" spans="1:14" x14ac:dyDescent="0.25">
      <c r="A7" s="6">
        <v>44653</v>
      </c>
      <c r="B7" s="4" t="s">
        <v>324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312</v>
      </c>
      <c r="M7" s="4">
        <v>57</v>
      </c>
      <c r="N7" s="4" t="s">
        <v>120</v>
      </c>
    </row>
    <row r="8" spans="1:14" x14ac:dyDescent="0.25">
      <c r="A8" s="6">
        <v>44653</v>
      </c>
      <c r="B8" s="4" t="s">
        <v>325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313</v>
      </c>
      <c r="M8" s="4">
        <v>63</v>
      </c>
      <c r="N8" s="4" t="s">
        <v>61</v>
      </c>
    </row>
    <row r="9" spans="1:14" x14ac:dyDescent="0.25">
      <c r="A9" s="6">
        <v>44653</v>
      </c>
      <c r="B9" s="4" t="s">
        <v>326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59</v>
      </c>
    </row>
    <row r="10" spans="1:14" x14ac:dyDescent="0.25">
      <c r="A10" s="6">
        <v>44653</v>
      </c>
      <c r="B10" s="4" t="s">
        <v>327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67</v>
      </c>
    </row>
    <row r="11" spans="1:14" x14ac:dyDescent="0.25">
      <c r="A11" s="6">
        <v>44653</v>
      </c>
      <c r="B11" s="4" t="s">
        <v>328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106</v>
      </c>
    </row>
    <row r="12" spans="1:14" x14ac:dyDescent="0.25">
      <c r="A12" s="6">
        <v>44653</v>
      </c>
      <c r="B12" s="4" t="s">
        <v>329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115</v>
      </c>
    </row>
    <row r="13" spans="1:14" x14ac:dyDescent="0.25">
      <c r="A13" s="6">
        <v>44653</v>
      </c>
      <c r="B13" s="4" t="s">
        <v>330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99</v>
      </c>
    </row>
    <row r="14" spans="1:14" x14ac:dyDescent="0.25">
      <c r="A14" s="6">
        <v>44653</v>
      </c>
      <c r="B14" s="4" t="s">
        <v>331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316</v>
      </c>
      <c r="M14" s="4">
        <v>78</v>
      </c>
      <c r="N14" s="4" t="s">
        <v>61</v>
      </c>
    </row>
    <row r="15" spans="1:14" x14ac:dyDescent="0.25">
      <c r="A15" s="6">
        <v>44653</v>
      </c>
      <c r="B15" s="4" t="s">
        <v>332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115</v>
      </c>
    </row>
    <row r="16" spans="1:14" x14ac:dyDescent="0.25">
      <c r="A16" s="6">
        <v>44653</v>
      </c>
      <c r="B16" s="4" t="s">
        <v>333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59</v>
      </c>
    </row>
    <row r="17" spans="1:14" x14ac:dyDescent="0.25">
      <c r="A17" s="6">
        <v>44653</v>
      </c>
      <c r="B17" s="4" t="s">
        <v>334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115</v>
      </c>
    </row>
    <row r="18" spans="1:14" x14ac:dyDescent="0.25">
      <c r="A18" s="6">
        <v>44653</v>
      </c>
      <c r="B18" s="4" t="s">
        <v>335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763</v>
      </c>
      <c r="M18" s="4">
        <v>32</v>
      </c>
      <c r="N18" s="4" t="s">
        <v>51</v>
      </c>
    </row>
    <row r="19" spans="1:14" x14ac:dyDescent="0.25">
      <c r="A19" s="6">
        <v>44653</v>
      </c>
      <c r="B19" s="4" t="s">
        <v>336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99</v>
      </c>
    </row>
    <row r="20" spans="1:14" x14ac:dyDescent="0.25">
      <c r="A20" s="6">
        <v>44653</v>
      </c>
      <c r="B20" s="4" t="s">
        <v>337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93</v>
      </c>
    </row>
    <row r="21" spans="1:14" x14ac:dyDescent="0.25">
      <c r="A21" s="6">
        <v>44653</v>
      </c>
      <c r="B21" s="4" t="s">
        <v>338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77</v>
      </c>
    </row>
    <row r="22" spans="1:14" x14ac:dyDescent="0.25">
      <c r="A22" s="6">
        <v>44653</v>
      </c>
      <c r="B22" s="4" t="s">
        <v>339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59</v>
      </c>
    </row>
    <row r="23" spans="1:14" x14ac:dyDescent="0.25">
      <c r="A23" s="6">
        <v>44654</v>
      </c>
      <c r="B23" s="4" t="s">
        <v>340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61</v>
      </c>
    </row>
    <row r="24" spans="1:14" x14ac:dyDescent="0.25">
      <c r="A24" s="6">
        <v>44654</v>
      </c>
      <c r="B24" s="4" t="s">
        <v>341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223</v>
      </c>
    </row>
    <row r="25" spans="1:14" x14ac:dyDescent="0.25">
      <c r="A25" s="6">
        <v>44654</v>
      </c>
      <c r="B25" s="4" t="s">
        <v>342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223</v>
      </c>
    </row>
    <row r="26" spans="1:14" x14ac:dyDescent="0.25">
      <c r="A26" s="6">
        <v>44654</v>
      </c>
      <c r="B26" s="4" t="s">
        <v>343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51</v>
      </c>
    </row>
    <row r="27" spans="1:14" x14ac:dyDescent="0.25">
      <c r="A27" s="6">
        <v>44654</v>
      </c>
      <c r="B27" s="4" t="s">
        <v>344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103</v>
      </c>
    </row>
    <row r="28" spans="1:14" x14ac:dyDescent="0.25">
      <c r="A28" s="6">
        <v>44654</v>
      </c>
      <c r="B28" s="4" t="s">
        <v>345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</row>
    <row r="29" spans="1:14" x14ac:dyDescent="0.25">
      <c r="A29" s="6">
        <v>44654</v>
      </c>
      <c r="B29" s="4" t="s">
        <v>769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</row>
    <row r="30" spans="1:14" x14ac:dyDescent="0.25">
      <c r="A30" s="6">
        <v>44654</v>
      </c>
      <c r="B30" s="4" t="s">
        <v>346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</row>
    <row r="31" spans="1:14" x14ac:dyDescent="0.25">
      <c r="A31" s="6">
        <v>44654</v>
      </c>
      <c r="B31" s="4" t="s">
        <v>347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223</v>
      </c>
    </row>
    <row r="32" spans="1:14" x14ac:dyDescent="0.25">
      <c r="A32" s="6">
        <v>44654</v>
      </c>
      <c r="B32" s="4" t="s">
        <v>348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</row>
    <row r="33" spans="1:14" x14ac:dyDescent="0.25">
      <c r="A33" s="6">
        <v>44654</v>
      </c>
      <c r="B33" s="4" t="s">
        <v>349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312</v>
      </c>
      <c r="M33" s="4">
        <v>39</v>
      </c>
      <c r="N33" s="4" t="s">
        <v>223</v>
      </c>
    </row>
    <row r="34" spans="1:14" x14ac:dyDescent="0.25">
      <c r="A34" s="6">
        <v>44654</v>
      </c>
      <c r="B34" s="4" t="s">
        <v>350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223</v>
      </c>
    </row>
    <row r="35" spans="1:14" x14ac:dyDescent="0.25">
      <c r="A35" s="6">
        <v>44654</v>
      </c>
      <c r="B35" s="4" t="s">
        <v>351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53</v>
      </c>
    </row>
    <row r="36" spans="1:14" x14ac:dyDescent="0.25">
      <c r="A36" s="6">
        <v>44654</v>
      </c>
      <c r="B36" s="4" t="s">
        <v>352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</row>
    <row r="37" spans="1:14" x14ac:dyDescent="0.25">
      <c r="A37" s="6">
        <v>44654</v>
      </c>
      <c r="B37" s="4" t="s">
        <v>353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223</v>
      </c>
    </row>
    <row r="38" spans="1:14" x14ac:dyDescent="0.25">
      <c r="A38" s="6">
        <v>44654</v>
      </c>
      <c r="B38" s="4" t="s">
        <v>354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</row>
    <row r="39" spans="1:14" x14ac:dyDescent="0.25">
      <c r="A39" s="6">
        <v>44654</v>
      </c>
      <c r="B39" s="4" t="s">
        <v>355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</row>
    <row r="40" spans="1:14" x14ac:dyDescent="0.25">
      <c r="A40" s="6">
        <v>44654</v>
      </c>
      <c r="B40" s="4" t="s">
        <v>356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</row>
    <row r="41" spans="1:14" x14ac:dyDescent="0.25">
      <c r="A41" s="6">
        <v>44654</v>
      </c>
      <c r="B41" s="4" t="s">
        <v>357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51</v>
      </c>
    </row>
    <row r="42" spans="1:14" x14ac:dyDescent="0.25">
      <c r="A42" s="6">
        <v>44654</v>
      </c>
      <c r="B42" s="4" t="s">
        <v>534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86</v>
      </c>
    </row>
    <row r="43" spans="1:14" x14ac:dyDescent="0.25">
      <c r="A43" s="6">
        <v>44655</v>
      </c>
      <c r="B43" s="4" t="s">
        <v>358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99</v>
      </c>
    </row>
    <row r="44" spans="1:14" x14ac:dyDescent="0.25">
      <c r="A44" s="6">
        <v>44656</v>
      </c>
      <c r="B44" s="4" t="s">
        <v>360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77</v>
      </c>
    </row>
    <row r="45" spans="1:14" x14ac:dyDescent="0.25">
      <c r="A45" s="6">
        <v>44656</v>
      </c>
      <c r="B45" s="4" t="s">
        <v>359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316</v>
      </c>
      <c r="M45" s="4">
        <v>29</v>
      </c>
      <c r="N45" s="4" t="s">
        <v>67</v>
      </c>
    </row>
    <row r="46" spans="1:14" x14ac:dyDescent="0.25">
      <c r="A46" s="6">
        <v>44656</v>
      </c>
      <c r="B46" s="4" t="s">
        <v>535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59</v>
      </c>
    </row>
    <row r="47" spans="1:14" x14ac:dyDescent="0.25">
      <c r="A47" s="6">
        <v>44656</v>
      </c>
      <c r="B47" s="4" t="s">
        <v>361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61</v>
      </c>
    </row>
    <row r="48" spans="1:14" x14ac:dyDescent="0.25">
      <c r="A48" s="6">
        <v>44656</v>
      </c>
      <c r="B48" s="4" t="s">
        <v>362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120</v>
      </c>
    </row>
    <row r="49" spans="1:14" x14ac:dyDescent="0.25">
      <c r="A49" s="6">
        <v>44656</v>
      </c>
      <c r="B49" s="4" t="s">
        <v>363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93</v>
      </c>
    </row>
    <row r="50" spans="1:14" x14ac:dyDescent="0.25">
      <c r="A50" s="6">
        <v>44656</v>
      </c>
      <c r="B50" s="4" t="s">
        <v>364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120</v>
      </c>
    </row>
    <row r="51" spans="1:14" x14ac:dyDescent="0.25">
      <c r="A51" s="6">
        <v>44656</v>
      </c>
      <c r="B51" s="4" t="s">
        <v>365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536</v>
      </c>
    </row>
    <row r="52" spans="1:14" x14ac:dyDescent="0.25">
      <c r="A52" s="6">
        <v>44656</v>
      </c>
      <c r="B52" s="4" t="s">
        <v>366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316</v>
      </c>
      <c r="M52" s="4">
        <v>41</v>
      </c>
      <c r="N52" s="4" t="s">
        <v>120</v>
      </c>
    </row>
    <row r="53" spans="1:14" x14ac:dyDescent="0.25">
      <c r="A53" s="6">
        <v>44657</v>
      </c>
      <c r="B53" s="4" t="s">
        <v>367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266</v>
      </c>
    </row>
    <row r="54" spans="1:14" x14ac:dyDescent="0.25">
      <c r="A54" s="6">
        <v>44657</v>
      </c>
      <c r="B54" s="4" t="s">
        <v>368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315</v>
      </c>
      <c r="M54" s="4">
        <v>17</v>
      </c>
      <c r="N54" s="37" t="s">
        <v>266</v>
      </c>
    </row>
    <row r="55" spans="1:14" x14ac:dyDescent="0.25">
      <c r="A55" s="6">
        <v>44657</v>
      </c>
      <c r="B55" s="4" t="s">
        <v>369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537</v>
      </c>
    </row>
    <row r="56" spans="1:14" x14ac:dyDescent="0.25">
      <c r="A56" s="6">
        <v>44657</v>
      </c>
      <c r="B56" s="4" t="s">
        <v>370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313</v>
      </c>
      <c r="M56" s="4">
        <v>41</v>
      </c>
      <c r="N56" s="37" t="s">
        <v>537</v>
      </c>
    </row>
    <row r="57" spans="1:14" x14ac:dyDescent="0.25">
      <c r="A57" s="6">
        <v>44659</v>
      </c>
      <c r="B57" s="4" t="s">
        <v>371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</row>
    <row r="58" spans="1:14" x14ac:dyDescent="0.25">
      <c r="A58" s="6">
        <v>44659</v>
      </c>
      <c r="B58" s="4" t="s">
        <v>373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</row>
    <row r="59" spans="1:14" x14ac:dyDescent="0.25">
      <c r="A59" s="6">
        <v>44659</v>
      </c>
      <c r="B59" s="4" t="s">
        <v>374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764</v>
      </c>
      <c r="M59" s="4">
        <v>41</v>
      </c>
      <c r="N59" s="4" t="s">
        <v>53</v>
      </c>
    </row>
    <row r="60" spans="1:14" x14ac:dyDescent="0.25">
      <c r="A60" s="6">
        <v>44660</v>
      </c>
      <c r="B60" s="4" t="s">
        <v>375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115</v>
      </c>
    </row>
    <row r="61" spans="1:14" x14ac:dyDescent="0.25">
      <c r="A61" s="6">
        <v>44660</v>
      </c>
      <c r="B61" s="4" t="s">
        <v>376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115</v>
      </c>
    </row>
    <row r="62" spans="1:14" x14ac:dyDescent="0.25">
      <c r="A62" s="6">
        <v>44660</v>
      </c>
      <c r="B62" s="4" t="s">
        <v>377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61</v>
      </c>
    </row>
    <row r="63" spans="1:14" x14ac:dyDescent="0.25">
      <c r="A63" s="6">
        <v>44660</v>
      </c>
      <c r="B63" s="4" t="s">
        <v>378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</row>
    <row r="64" spans="1:14" x14ac:dyDescent="0.25">
      <c r="A64" s="6">
        <v>44660</v>
      </c>
      <c r="B64" s="4" t="s">
        <v>379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67</v>
      </c>
    </row>
    <row r="65" spans="1:14" x14ac:dyDescent="0.25">
      <c r="A65" s="6">
        <v>44660</v>
      </c>
      <c r="B65" s="4" t="s">
        <v>538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106</v>
      </c>
    </row>
    <row r="66" spans="1:14" x14ac:dyDescent="0.25">
      <c r="A66" s="6">
        <v>44660</v>
      </c>
      <c r="B66" s="4" t="s">
        <v>380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99</v>
      </c>
    </row>
    <row r="67" spans="1:14" x14ac:dyDescent="0.25">
      <c r="A67" s="6">
        <v>44660</v>
      </c>
      <c r="B67" s="4" t="s">
        <v>381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763</v>
      </c>
      <c r="M67" s="4">
        <v>44</v>
      </c>
      <c r="N67" s="4" t="s">
        <v>99</v>
      </c>
    </row>
    <row r="68" spans="1:14" x14ac:dyDescent="0.25">
      <c r="A68" s="6">
        <v>44660</v>
      </c>
      <c r="B68" s="4" t="s">
        <v>382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385</v>
      </c>
    </row>
    <row r="69" spans="1:14" x14ac:dyDescent="0.25">
      <c r="A69" s="6">
        <v>44660</v>
      </c>
      <c r="B69" s="4" t="s">
        <v>383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103</v>
      </c>
    </row>
    <row r="70" spans="1:14" x14ac:dyDescent="0.25">
      <c r="A70" s="6">
        <v>44660</v>
      </c>
      <c r="B70" s="4" t="s">
        <v>384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312</v>
      </c>
      <c r="M70" s="4">
        <v>22</v>
      </c>
      <c r="N70" s="4" t="s">
        <v>385</v>
      </c>
    </row>
    <row r="71" spans="1:14" x14ac:dyDescent="0.25">
      <c r="A71" s="6">
        <v>44660</v>
      </c>
      <c r="B71" s="4" t="s">
        <v>386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</row>
    <row r="72" spans="1:14" x14ac:dyDescent="0.25">
      <c r="A72" s="6">
        <v>44660</v>
      </c>
      <c r="B72" s="4" t="s">
        <v>387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93</v>
      </c>
    </row>
    <row r="73" spans="1:14" x14ac:dyDescent="0.25">
      <c r="A73" s="6">
        <v>44660</v>
      </c>
      <c r="B73" s="4" t="s">
        <v>388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106</v>
      </c>
    </row>
    <row r="74" spans="1:14" x14ac:dyDescent="0.25">
      <c r="A74" s="6">
        <v>44660</v>
      </c>
      <c r="B74" s="4" t="s">
        <v>389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77</v>
      </c>
    </row>
    <row r="75" spans="1:14" x14ac:dyDescent="0.25">
      <c r="A75" s="6">
        <v>44660</v>
      </c>
      <c r="B75" s="4" t="s">
        <v>390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106</v>
      </c>
    </row>
    <row r="76" spans="1:14" x14ac:dyDescent="0.25">
      <c r="A76" s="6">
        <v>44660</v>
      </c>
      <c r="B76" s="4" t="s">
        <v>539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59</v>
      </c>
    </row>
    <row r="77" spans="1:14" x14ac:dyDescent="0.25">
      <c r="A77" s="6">
        <v>44660</v>
      </c>
      <c r="B77" s="4" t="s">
        <v>391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312</v>
      </c>
      <c r="M77" s="4">
        <v>62</v>
      </c>
      <c r="N77" s="4" t="s">
        <v>61</v>
      </c>
    </row>
    <row r="78" spans="1:14" x14ac:dyDescent="0.25">
      <c r="A78" s="6">
        <v>44661</v>
      </c>
      <c r="B78" s="4" t="s">
        <v>392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314</v>
      </c>
      <c r="M78" s="4">
        <v>51</v>
      </c>
      <c r="N78" s="37" t="s">
        <v>17</v>
      </c>
    </row>
    <row r="79" spans="1:14" x14ac:dyDescent="0.25">
      <c r="A79" s="6">
        <v>44661</v>
      </c>
      <c r="B79" s="4" t="s">
        <v>393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</row>
    <row r="80" spans="1:14" x14ac:dyDescent="0.25">
      <c r="A80" s="6">
        <v>44661</v>
      </c>
      <c r="B80" s="4" t="s">
        <v>394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</row>
    <row r="81" spans="1:14" x14ac:dyDescent="0.25">
      <c r="A81" s="6">
        <v>44661</v>
      </c>
      <c r="B81" s="4" t="s">
        <v>395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</row>
    <row r="82" spans="1:14" x14ac:dyDescent="0.25">
      <c r="A82" s="6">
        <v>44661</v>
      </c>
      <c r="B82" s="4" t="s">
        <v>396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</row>
    <row r="83" spans="1:14" x14ac:dyDescent="0.25">
      <c r="A83" s="6">
        <v>44661</v>
      </c>
      <c r="B83" s="4" t="s">
        <v>397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51</v>
      </c>
    </row>
    <row r="84" spans="1:14" x14ac:dyDescent="0.25">
      <c r="A84" s="6">
        <v>44661</v>
      </c>
      <c r="B84" s="4" t="s">
        <v>398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385</v>
      </c>
    </row>
    <row r="85" spans="1:14" x14ac:dyDescent="0.25">
      <c r="A85" s="6">
        <v>44661</v>
      </c>
      <c r="B85" s="4" t="s">
        <v>399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</row>
    <row r="86" spans="1:14" x14ac:dyDescent="0.25">
      <c r="A86" s="6">
        <v>44662</v>
      </c>
      <c r="B86" s="4" t="s">
        <v>400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</row>
    <row r="87" spans="1:14" x14ac:dyDescent="0.25">
      <c r="A87" s="6">
        <v>44662</v>
      </c>
      <c r="B87" s="4" t="s">
        <v>401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61</v>
      </c>
    </row>
    <row r="88" spans="1:14" x14ac:dyDescent="0.25">
      <c r="A88" s="6">
        <v>44665</v>
      </c>
      <c r="B88" s="4" t="s">
        <v>402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</row>
    <row r="89" spans="1:14" x14ac:dyDescent="0.25">
      <c r="A89" s="6">
        <v>44665</v>
      </c>
      <c r="B89" s="4" t="s">
        <v>540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67</v>
      </c>
    </row>
    <row r="90" spans="1:14" x14ac:dyDescent="0.25">
      <c r="A90" s="6">
        <v>44666</v>
      </c>
      <c r="B90" s="4" t="s">
        <v>403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</row>
    <row r="91" spans="1:14" x14ac:dyDescent="0.25">
      <c r="A91" s="6">
        <v>44666</v>
      </c>
      <c r="B91" s="4" t="s">
        <v>404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763</v>
      </c>
      <c r="M91" s="4">
        <v>42</v>
      </c>
      <c r="N91" s="4" t="s">
        <v>61</v>
      </c>
    </row>
    <row r="92" spans="1:14" x14ac:dyDescent="0.25">
      <c r="A92" s="6">
        <v>44666</v>
      </c>
      <c r="B92" s="4" t="s">
        <v>405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61</v>
      </c>
    </row>
    <row r="93" spans="1:14" x14ac:dyDescent="0.25">
      <c r="A93" s="6">
        <v>44666</v>
      </c>
      <c r="B93" s="4" t="s">
        <v>406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59</v>
      </c>
    </row>
    <row r="94" spans="1:14" x14ac:dyDescent="0.25">
      <c r="A94" s="6">
        <v>44666</v>
      </c>
      <c r="B94" s="4" t="s">
        <v>407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93</v>
      </c>
    </row>
    <row r="95" spans="1:14" x14ac:dyDescent="0.25">
      <c r="A95" s="6">
        <v>44666</v>
      </c>
      <c r="B95" s="4" t="s">
        <v>408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</row>
    <row r="96" spans="1:14" x14ac:dyDescent="0.25">
      <c r="A96" s="6">
        <v>44666</v>
      </c>
      <c r="B96" s="4" t="s">
        <v>409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93</v>
      </c>
    </row>
    <row r="97" spans="1:14" x14ac:dyDescent="0.25">
      <c r="A97" s="6">
        <v>44666</v>
      </c>
      <c r="B97" s="4" t="s">
        <v>410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106</v>
      </c>
    </row>
    <row r="98" spans="1:14" x14ac:dyDescent="0.25">
      <c r="A98" s="6">
        <v>44666</v>
      </c>
      <c r="B98" s="4" t="s">
        <v>411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93</v>
      </c>
    </row>
    <row r="99" spans="1:14" x14ac:dyDescent="0.25">
      <c r="A99" s="6">
        <v>44666</v>
      </c>
      <c r="B99" s="4" t="s">
        <v>412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61</v>
      </c>
    </row>
    <row r="100" spans="1:14" x14ac:dyDescent="0.25">
      <c r="A100" s="6">
        <v>44666</v>
      </c>
      <c r="B100" s="4" t="s">
        <v>413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106</v>
      </c>
    </row>
    <row r="101" spans="1:14" x14ac:dyDescent="0.25">
      <c r="A101" s="6">
        <v>44666</v>
      </c>
      <c r="B101" s="4" t="s">
        <v>414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317</v>
      </c>
      <c r="M101" s="4">
        <v>70</v>
      </c>
      <c r="N101" s="4" t="s">
        <v>67</v>
      </c>
    </row>
    <row r="102" spans="1:14" x14ac:dyDescent="0.25">
      <c r="A102" s="6">
        <v>44666</v>
      </c>
      <c r="B102" s="4" t="s">
        <v>415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61</v>
      </c>
    </row>
    <row r="103" spans="1:14" x14ac:dyDescent="0.25">
      <c r="A103" s="6">
        <v>44666</v>
      </c>
      <c r="B103" s="4" t="s">
        <v>416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106</v>
      </c>
    </row>
    <row r="104" spans="1:14" x14ac:dyDescent="0.25">
      <c r="A104" s="6">
        <v>44666</v>
      </c>
      <c r="B104" s="4" t="s">
        <v>417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61</v>
      </c>
    </row>
    <row r="105" spans="1:14" x14ac:dyDescent="0.25">
      <c r="A105" s="6">
        <v>44667</v>
      </c>
      <c r="B105" s="4" t="s">
        <v>418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</row>
    <row r="106" spans="1:14" x14ac:dyDescent="0.25">
      <c r="A106" s="6">
        <v>44667</v>
      </c>
      <c r="B106" s="4" t="s">
        <v>419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</row>
    <row r="107" spans="1:14" x14ac:dyDescent="0.25">
      <c r="A107" s="6">
        <v>44667</v>
      </c>
      <c r="B107" s="4" t="s">
        <v>420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</row>
    <row r="108" spans="1:14" x14ac:dyDescent="0.25">
      <c r="A108" s="6">
        <v>44667</v>
      </c>
      <c r="B108" s="4" t="s">
        <v>421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236</v>
      </c>
    </row>
    <row r="109" spans="1:14" x14ac:dyDescent="0.25">
      <c r="A109" s="6">
        <v>44667</v>
      </c>
      <c r="B109" s="4" t="s">
        <v>541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312</v>
      </c>
      <c r="M109" s="4">
        <v>19</v>
      </c>
      <c r="N109" s="4" t="s">
        <v>99</v>
      </c>
    </row>
    <row r="110" spans="1:14" x14ac:dyDescent="0.25">
      <c r="A110" s="6">
        <v>44667</v>
      </c>
      <c r="B110" s="4" t="s">
        <v>422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99</v>
      </c>
    </row>
    <row r="111" spans="1:14" x14ac:dyDescent="0.25">
      <c r="A111" s="6">
        <v>44667</v>
      </c>
      <c r="B111" s="4" t="s">
        <v>423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99</v>
      </c>
    </row>
    <row r="112" spans="1:14" x14ac:dyDescent="0.25">
      <c r="A112" s="6">
        <v>44667</v>
      </c>
      <c r="B112" s="4" t="s">
        <v>424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236</v>
      </c>
    </row>
    <row r="113" spans="1:14" x14ac:dyDescent="0.25">
      <c r="A113" s="6">
        <v>44667</v>
      </c>
      <c r="B113" s="4" t="s">
        <v>425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</row>
    <row r="114" spans="1:14" x14ac:dyDescent="0.25">
      <c r="A114" s="6">
        <v>44667</v>
      </c>
      <c r="B114" s="4" t="s">
        <v>426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86</v>
      </c>
    </row>
    <row r="115" spans="1:14" x14ac:dyDescent="0.25">
      <c r="A115" s="6">
        <v>44667</v>
      </c>
      <c r="B115" s="4" t="s">
        <v>427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99</v>
      </c>
    </row>
    <row r="116" spans="1:14" x14ac:dyDescent="0.25">
      <c r="A116" s="6">
        <v>44667</v>
      </c>
      <c r="B116" s="4" t="s">
        <v>771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</row>
    <row r="117" spans="1:14" x14ac:dyDescent="0.25">
      <c r="A117" s="6">
        <v>44668</v>
      </c>
      <c r="B117" s="3" t="s">
        <v>428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</row>
    <row r="118" spans="1:14" x14ac:dyDescent="0.25">
      <c r="A118" s="6">
        <v>44668</v>
      </c>
      <c r="B118" s="4" t="s">
        <v>429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</row>
    <row r="119" spans="1:14" x14ac:dyDescent="0.25">
      <c r="A119" s="6">
        <v>44668</v>
      </c>
      <c r="B119" s="4" t="s">
        <v>430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313</v>
      </c>
      <c r="M119" s="4">
        <v>31</v>
      </c>
      <c r="N119" s="37" t="s">
        <v>17</v>
      </c>
    </row>
    <row r="120" spans="1:14" x14ac:dyDescent="0.25">
      <c r="A120" s="6">
        <v>44668</v>
      </c>
      <c r="B120" s="4" t="s">
        <v>431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</row>
    <row r="121" spans="1:14" x14ac:dyDescent="0.25">
      <c r="A121" s="6">
        <v>44668</v>
      </c>
      <c r="B121" s="4" t="s">
        <v>441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51</v>
      </c>
    </row>
    <row r="122" spans="1:14" x14ac:dyDescent="0.25">
      <c r="A122" s="6">
        <v>44668</v>
      </c>
      <c r="B122" s="4" t="s">
        <v>432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</row>
    <row r="123" spans="1:14" x14ac:dyDescent="0.25">
      <c r="A123" s="6">
        <v>44668</v>
      </c>
      <c r="B123" s="4" t="s">
        <v>433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</row>
    <row r="124" spans="1:14" x14ac:dyDescent="0.25">
      <c r="A124" s="6">
        <v>44668</v>
      </c>
      <c r="B124" s="4" t="s">
        <v>434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53</v>
      </c>
    </row>
    <row r="125" spans="1:14" x14ac:dyDescent="0.25">
      <c r="A125" s="6">
        <v>44668</v>
      </c>
      <c r="B125" s="4" t="s">
        <v>435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90</v>
      </c>
    </row>
    <row r="126" spans="1:14" x14ac:dyDescent="0.25">
      <c r="A126" s="6">
        <v>44669</v>
      </c>
      <c r="B126" s="4" t="s">
        <v>442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93</v>
      </c>
    </row>
    <row r="127" spans="1:14" x14ac:dyDescent="0.25">
      <c r="A127" s="6">
        <v>44669</v>
      </c>
      <c r="B127" s="4" t="s">
        <v>443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529</v>
      </c>
      <c r="M127" s="4">
        <v>32</v>
      </c>
      <c r="N127" s="4" t="s">
        <v>93</v>
      </c>
    </row>
    <row r="128" spans="1:14" x14ac:dyDescent="0.25">
      <c r="A128" s="6">
        <v>44669</v>
      </c>
      <c r="B128" s="4" t="s">
        <v>444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61</v>
      </c>
    </row>
    <row r="129" spans="1:14" x14ac:dyDescent="0.25">
      <c r="A129" s="6">
        <v>44669</v>
      </c>
      <c r="B129" s="4" t="s">
        <v>445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59</v>
      </c>
    </row>
    <row r="130" spans="1:14" x14ac:dyDescent="0.25">
      <c r="A130" s="6">
        <v>44669</v>
      </c>
      <c r="B130" s="4" t="s">
        <v>446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447</v>
      </c>
    </row>
    <row r="131" spans="1:14" x14ac:dyDescent="0.25">
      <c r="A131" s="6">
        <v>44669</v>
      </c>
      <c r="B131" s="4" t="s">
        <v>448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111</v>
      </c>
    </row>
    <row r="132" spans="1:14" x14ac:dyDescent="0.25">
      <c r="A132" s="6">
        <v>44669</v>
      </c>
      <c r="B132" s="4" t="s">
        <v>449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67</v>
      </c>
    </row>
    <row r="133" spans="1:14" x14ac:dyDescent="0.25">
      <c r="A133" s="6">
        <v>44669</v>
      </c>
      <c r="B133" s="4" t="s">
        <v>450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61</v>
      </c>
    </row>
    <row r="134" spans="1:14" x14ac:dyDescent="0.25">
      <c r="A134" s="6">
        <v>44669</v>
      </c>
      <c r="B134" s="4" t="s">
        <v>451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67</v>
      </c>
    </row>
    <row r="135" spans="1:14" x14ac:dyDescent="0.25">
      <c r="A135" s="6">
        <v>44669</v>
      </c>
      <c r="B135" s="4" t="s">
        <v>452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316</v>
      </c>
      <c r="M135" s="4">
        <v>57</v>
      </c>
      <c r="N135" s="4" t="s">
        <v>120</v>
      </c>
    </row>
    <row r="136" spans="1:14" x14ac:dyDescent="0.25">
      <c r="A136" s="6">
        <v>44669</v>
      </c>
      <c r="B136" s="4" t="s">
        <v>453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312</v>
      </c>
      <c r="M136" s="4">
        <v>30</v>
      </c>
      <c r="N136" s="4" t="s">
        <v>106</v>
      </c>
    </row>
    <row r="137" spans="1:14" x14ac:dyDescent="0.25">
      <c r="A137" s="6">
        <v>44669</v>
      </c>
      <c r="B137" s="4" t="s">
        <v>454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93</v>
      </c>
    </row>
    <row r="138" spans="1:14" x14ac:dyDescent="0.25">
      <c r="A138" s="6">
        <v>44669</v>
      </c>
      <c r="B138" s="4" t="s">
        <v>455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120</v>
      </c>
    </row>
    <row r="139" spans="1:14" x14ac:dyDescent="0.25">
      <c r="A139" s="6">
        <v>44669</v>
      </c>
      <c r="B139" s="4" t="s">
        <v>456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59</v>
      </c>
    </row>
    <row r="140" spans="1:14" x14ac:dyDescent="0.25">
      <c r="A140" s="6">
        <v>44669</v>
      </c>
      <c r="B140" s="4" t="s">
        <v>457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106</v>
      </c>
    </row>
    <row r="141" spans="1:14" x14ac:dyDescent="0.25">
      <c r="A141" s="6">
        <v>44669</v>
      </c>
      <c r="B141" s="4" t="s">
        <v>458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106</v>
      </c>
    </row>
    <row r="142" spans="1:14" x14ac:dyDescent="0.25">
      <c r="A142" s="6">
        <v>44669</v>
      </c>
      <c r="B142" s="4" t="s">
        <v>459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59</v>
      </c>
    </row>
    <row r="143" spans="1:14" x14ac:dyDescent="0.25">
      <c r="A143" s="6">
        <v>44670</v>
      </c>
      <c r="B143" s="4" t="s">
        <v>460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115</v>
      </c>
    </row>
    <row r="144" spans="1:14" x14ac:dyDescent="0.25">
      <c r="A144" s="6">
        <v>44670</v>
      </c>
      <c r="B144" s="4" t="s">
        <v>461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77</v>
      </c>
    </row>
    <row r="145" spans="1:14" x14ac:dyDescent="0.25">
      <c r="A145" s="6">
        <v>44670</v>
      </c>
      <c r="B145" s="4" t="s">
        <v>531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314</v>
      </c>
      <c r="M145" s="4">
        <v>54</v>
      </c>
      <c r="N145" s="37" t="s">
        <v>18</v>
      </c>
    </row>
    <row r="146" spans="1:14" x14ac:dyDescent="0.25">
      <c r="A146" s="6">
        <v>44670</v>
      </c>
      <c r="B146" s="4" t="s">
        <v>462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313</v>
      </c>
      <c r="M146" s="4">
        <v>9</v>
      </c>
      <c r="N146" s="4" t="s">
        <v>67</v>
      </c>
    </row>
    <row r="147" spans="1:14" x14ac:dyDescent="0.25">
      <c r="A147" s="6">
        <v>44670</v>
      </c>
      <c r="B147" s="4" t="s">
        <v>463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99</v>
      </c>
    </row>
    <row r="148" spans="1:14" x14ac:dyDescent="0.25">
      <c r="A148" s="6">
        <v>44670</v>
      </c>
      <c r="B148" s="4" t="s">
        <v>464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115</v>
      </c>
    </row>
    <row r="149" spans="1:14" x14ac:dyDescent="0.25">
      <c r="A149" s="6">
        <v>44670</v>
      </c>
      <c r="B149" s="4" t="s">
        <v>465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99</v>
      </c>
    </row>
    <row r="150" spans="1:14" x14ac:dyDescent="0.25">
      <c r="A150" s="6">
        <v>44670</v>
      </c>
      <c r="B150" s="4" t="s">
        <v>466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115</v>
      </c>
    </row>
    <row r="151" spans="1:14" x14ac:dyDescent="0.25">
      <c r="A151" s="6">
        <v>44671</v>
      </c>
      <c r="B151" s="4" t="s">
        <v>467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51</v>
      </c>
    </row>
    <row r="152" spans="1:14" x14ac:dyDescent="0.25">
      <c r="A152" s="6">
        <v>44671</v>
      </c>
      <c r="B152" s="4" t="s">
        <v>468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55</v>
      </c>
    </row>
    <row r="153" spans="1:14" x14ac:dyDescent="0.25">
      <c r="A153" s="6">
        <v>44671</v>
      </c>
      <c r="B153" s="4" t="s">
        <v>469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317</v>
      </c>
      <c r="M153" s="4">
        <v>21</v>
      </c>
      <c r="N153" s="4" t="s">
        <v>53</v>
      </c>
    </row>
    <row r="154" spans="1:14" x14ac:dyDescent="0.25">
      <c r="A154" s="6">
        <v>44671</v>
      </c>
      <c r="B154" s="4" t="s">
        <v>470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312</v>
      </c>
      <c r="M154" s="4">
        <v>55</v>
      </c>
      <c r="N154" s="37" t="s">
        <v>16</v>
      </c>
    </row>
    <row r="155" spans="1:14" x14ac:dyDescent="0.25">
      <c r="A155" s="6">
        <v>44671</v>
      </c>
      <c r="B155" s="4" t="s">
        <v>471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51</v>
      </c>
    </row>
    <row r="156" spans="1:14" x14ac:dyDescent="0.25">
      <c r="A156" s="6">
        <v>44672</v>
      </c>
      <c r="B156" s="4" t="s">
        <v>472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150</v>
      </c>
    </row>
    <row r="157" spans="1:14" x14ac:dyDescent="0.25">
      <c r="A157" s="6">
        <v>44673</v>
      </c>
      <c r="B157" s="4" t="s">
        <v>473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99</v>
      </c>
    </row>
    <row r="158" spans="1:14" x14ac:dyDescent="0.25">
      <c r="A158" s="6">
        <v>44673</v>
      </c>
      <c r="B158" s="4" t="s">
        <v>474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59</v>
      </c>
    </row>
    <row r="159" spans="1:14" x14ac:dyDescent="0.25">
      <c r="A159" s="6">
        <v>44673</v>
      </c>
      <c r="B159" s="4" t="s">
        <v>475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317</v>
      </c>
      <c r="M159" s="4">
        <v>8</v>
      </c>
      <c r="N159" s="37" t="s">
        <v>115</v>
      </c>
    </row>
    <row r="160" spans="1:14" x14ac:dyDescent="0.25">
      <c r="A160" s="6">
        <v>44673</v>
      </c>
      <c r="B160" s="4" t="s">
        <v>476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99</v>
      </c>
    </row>
    <row r="161" spans="1:14" x14ac:dyDescent="0.25">
      <c r="A161" s="6">
        <v>44674</v>
      </c>
      <c r="B161" s="4" t="s">
        <v>477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372</v>
      </c>
    </row>
    <row r="162" spans="1:14" x14ac:dyDescent="0.25">
      <c r="A162" s="6">
        <v>44674</v>
      </c>
      <c r="B162" s="4" t="s">
        <v>478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106</v>
      </c>
    </row>
    <row r="163" spans="1:14" x14ac:dyDescent="0.25">
      <c r="A163" s="6">
        <v>44674</v>
      </c>
      <c r="B163" s="4" t="s">
        <v>479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313</v>
      </c>
      <c r="M163" s="4">
        <v>56</v>
      </c>
      <c r="N163" s="4" t="s">
        <v>93</v>
      </c>
    </row>
    <row r="164" spans="1:14" x14ac:dyDescent="0.25">
      <c r="A164" s="6">
        <v>44674</v>
      </c>
      <c r="B164" s="4" t="s">
        <v>480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115</v>
      </c>
    </row>
    <row r="165" spans="1:14" x14ac:dyDescent="0.25">
      <c r="A165" s="6">
        <v>44674</v>
      </c>
      <c r="B165" s="4" t="s">
        <v>481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313</v>
      </c>
      <c r="M165" s="4">
        <v>22</v>
      </c>
      <c r="N165" s="4" t="s">
        <v>372</v>
      </c>
    </row>
    <row r="166" spans="1:14" x14ac:dyDescent="0.25">
      <c r="A166" s="6">
        <v>44674</v>
      </c>
      <c r="B166" s="4" t="s">
        <v>482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67</v>
      </c>
    </row>
    <row r="167" spans="1:14" x14ac:dyDescent="0.25">
      <c r="A167" s="6">
        <v>44674</v>
      </c>
      <c r="B167" s="4" t="s">
        <v>483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59</v>
      </c>
    </row>
    <row r="168" spans="1:14" x14ac:dyDescent="0.25">
      <c r="A168" s="6">
        <v>44674</v>
      </c>
      <c r="B168" s="4" t="s">
        <v>484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317</v>
      </c>
      <c r="M168" s="4">
        <v>41</v>
      </c>
      <c r="N168" s="37" t="s">
        <v>16</v>
      </c>
    </row>
    <row r="169" spans="1:14" x14ac:dyDescent="0.25">
      <c r="A169" s="6">
        <v>44674</v>
      </c>
      <c r="B169" s="4" t="s">
        <v>485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314</v>
      </c>
      <c r="M169" s="4">
        <v>55</v>
      </c>
      <c r="N169" s="37" t="s">
        <v>372</v>
      </c>
    </row>
    <row r="170" spans="1:14" x14ac:dyDescent="0.25">
      <c r="A170" s="6">
        <v>44674</v>
      </c>
      <c r="B170" s="4" t="s">
        <v>486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313</v>
      </c>
      <c r="M170" s="4">
        <v>55</v>
      </c>
      <c r="N170" s="37" t="s">
        <v>80</v>
      </c>
    </row>
    <row r="171" spans="1:14" x14ac:dyDescent="0.25">
      <c r="A171" s="6">
        <v>44674</v>
      </c>
      <c r="B171" s="4" t="s">
        <v>487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106</v>
      </c>
    </row>
    <row r="172" spans="1:14" x14ac:dyDescent="0.25">
      <c r="A172" s="6">
        <v>44674</v>
      </c>
      <c r="B172" s="4" t="s">
        <v>488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61</v>
      </c>
    </row>
    <row r="173" spans="1:14" x14ac:dyDescent="0.25">
      <c r="A173" s="6">
        <v>44675</v>
      </c>
      <c r="B173" s="4" t="s">
        <v>489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490</v>
      </c>
    </row>
    <row r="174" spans="1:14" x14ac:dyDescent="0.25">
      <c r="A174" s="6">
        <v>44675</v>
      </c>
      <c r="B174" s="4" t="s">
        <v>491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313</v>
      </c>
      <c r="M174" s="4">
        <v>26</v>
      </c>
      <c r="N174" s="4" t="s">
        <v>150</v>
      </c>
    </row>
    <row r="175" spans="1:14" x14ac:dyDescent="0.25">
      <c r="A175" s="6">
        <v>44675</v>
      </c>
      <c r="B175" s="4" t="s">
        <v>492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313</v>
      </c>
      <c r="M175" s="4">
        <v>51</v>
      </c>
      <c r="N175" s="37" t="s">
        <v>80</v>
      </c>
    </row>
    <row r="176" spans="1:14" x14ac:dyDescent="0.25">
      <c r="A176" s="6">
        <v>44675</v>
      </c>
      <c r="B176" s="4" t="s">
        <v>493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51</v>
      </c>
    </row>
    <row r="177" spans="1:14" x14ac:dyDescent="0.25">
      <c r="A177" s="6">
        <v>44675</v>
      </c>
      <c r="B177" s="4" t="s">
        <v>494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53</v>
      </c>
    </row>
    <row r="178" spans="1:14" x14ac:dyDescent="0.25">
      <c r="A178" s="6">
        <v>44675</v>
      </c>
      <c r="B178" s="4" t="s">
        <v>495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51</v>
      </c>
    </row>
    <row r="179" spans="1:14" x14ac:dyDescent="0.25">
      <c r="A179" s="6">
        <v>44676</v>
      </c>
      <c r="B179" s="4" t="s">
        <v>496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372</v>
      </c>
    </row>
    <row r="180" spans="1:14" x14ac:dyDescent="0.25">
      <c r="A180" s="6">
        <v>44676</v>
      </c>
      <c r="B180" s="4" t="s">
        <v>497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120</v>
      </c>
    </row>
    <row r="181" spans="1:14" x14ac:dyDescent="0.25">
      <c r="A181" s="6">
        <v>44676</v>
      </c>
      <c r="B181" s="4" t="s">
        <v>498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120</v>
      </c>
    </row>
    <row r="182" spans="1:14" x14ac:dyDescent="0.25">
      <c r="A182" s="6">
        <v>44676</v>
      </c>
      <c r="B182" s="4" t="s">
        <v>532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</row>
    <row r="183" spans="1:14" x14ac:dyDescent="0.25">
      <c r="A183" s="6">
        <v>44676</v>
      </c>
      <c r="B183" s="4" t="s">
        <v>499</v>
      </c>
      <c r="C183" s="4">
        <v>2.3199999999999998</v>
      </c>
      <c r="D183" s="4">
        <v>3.25</v>
      </c>
      <c r="E183" s="4">
        <v>3.47</v>
      </c>
      <c r="F183" s="4">
        <v>3.35</v>
      </c>
      <c r="G183" s="4">
        <v>2.0699999999999998</v>
      </c>
      <c r="H183" s="4">
        <v>1.81</v>
      </c>
      <c r="I183" s="4">
        <v>1.83</v>
      </c>
      <c r="J183" s="12" t="s">
        <v>15</v>
      </c>
      <c r="L183" s="4" t="s">
        <v>438</v>
      </c>
      <c r="M183" s="4">
        <v>63</v>
      </c>
      <c r="N183" s="4" t="s">
        <v>120</v>
      </c>
    </row>
    <row r="184" spans="1:14" x14ac:dyDescent="0.25">
      <c r="A184" s="6">
        <v>44677</v>
      </c>
      <c r="B184" s="4" t="s">
        <v>500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77</v>
      </c>
    </row>
    <row r="185" spans="1:14" x14ac:dyDescent="0.25">
      <c r="A185" s="6">
        <v>44677</v>
      </c>
      <c r="B185" s="4" t="s">
        <v>501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106</v>
      </c>
    </row>
    <row r="186" spans="1:14" x14ac:dyDescent="0.25">
      <c r="A186" s="6">
        <v>44677</v>
      </c>
      <c r="B186" s="4" t="s">
        <v>502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106</v>
      </c>
    </row>
    <row r="187" spans="1:14" x14ac:dyDescent="0.25">
      <c r="A187" s="6">
        <v>44678</v>
      </c>
      <c r="B187" s="4" t="s">
        <v>503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</row>
    <row r="188" spans="1:14" x14ac:dyDescent="0.25">
      <c r="A188" s="6">
        <v>44680</v>
      </c>
      <c r="B188" s="4" t="s">
        <v>504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</row>
    <row r="189" spans="1:14" x14ac:dyDescent="0.25">
      <c r="A189" s="6">
        <v>44680</v>
      </c>
      <c r="B189" s="4" t="s">
        <v>505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</row>
    <row r="190" spans="1:14" x14ac:dyDescent="0.25">
      <c r="A190" s="6">
        <v>44680</v>
      </c>
      <c r="B190" s="4" t="s">
        <v>506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312</v>
      </c>
      <c r="M190" s="4">
        <v>54</v>
      </c>
      <c r="N190" s="4" t="s">
        <v>93</v>
      </c>
    </row>
    <row r="191" spans="1:14" x14ac:dyDescent="0.25">
      <c r="A191" s="6">
        <v>44680</v>
      </c>
      <c r="B191" s="4" t="s">
        <v>507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55</v>
      </c>
    </row>
    <row r="192" spans="1:14" x14ac:dyDescent="0.25">
      <c r="A192" s="6">
        <v>44680</v>
      </c>
      <c r="B192" s="4" t="s">
        <v>508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313</v>
      </c>
      <c r="M192" s="4">
        <v>30</v>
      </c>
      <c r="N192" s="4" t="s">
        <v>17</v>
      </c>
    </row>
    <row r="193" spans="1:14" x14ac:dyDescent="0.25">
      <c r="A193" s="6">
        <v>44681</v>
      </c>
      <c r="B193" s="4" t="s">
        <v>509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115</v>
      </c>
    </row>
    <row r="194" spans="1:14" x14ac:dyDescent="0.25">
      <c r="A194" s="6">
        <v>44681</v>
      </c>
      <c r="B194" s="4" t="s">
        <v>510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111</v>
      </c>
    </row>
    <row r="195" spans="1:14" x14ac:dyDescent="0.25">
      <c r="A195" s="6">
        <v>44681</v>
      </c>
      <c r="B195" s="4" t="s">
        <v>511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61</v>
      </c>
    </row>
    <row r="196" spans="1:14" x14ac:dyDescent="0.25">
      <c r="A196" s="6">
        <v>44681</v>
      </c>
      <c r="B196" s="4" t="s">
        <v>512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77</v>
      </c>
    </row>
    <row r="197" spans="1:14" x14ac:dyDescent="0.25">
      <c r="A197" s="6">
        <v>44681</v>
      </c>
      <c r="B197" s="4" t="s">
        <v>513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59</v>
      </c>
    </row>
    <row r="198" spans="1:14" x14ac:dyDescent="0.25">
      <c r="A198" s="6">
        <v>44681</v>
      </c>
      <c r="B198" s="4" t="s">
        <v>514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313</v>
      </c>
      <c r="M198" s="4">
        <v>44</v>
      </c>
      <c r="N198" s="4" t="s">
        <v>59</v>
      </c>
    </row>
    <row r="199" spans="1:14" x14ac:dyDescent="0.25">
      <c r="A199" s="6">
        <v>44681</v>
      </c>
      <c r="B199" s="4" t="s">
        <v>515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77</v>
      </c>
    </row>
    <row r="200" spans="1:14" x14ac:dyDescent="0.25">
      <c r="A200" s="6">
        <v>44681</v>
      </c>
      <c r="B200" s="4" t="s">
        <v>516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99</v>
      </c>
    </row>
    <row r="201" spans="1:14" x14ac:dyDescent="0.25">
      <c r="A201" s="6">
        <v>44681</v>
      </c>
      <c r="B201" s="4" t="s">
        <v>517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530</v>
      </c>
      <c r="M201" s="4">
        <v>42</v>
      </c>
      <c r="N201" s="4" t="s">
        <v>436</v>
      </c>
    </row>
    <row r="202" spans="1:14" x14ac:dyDescent="0.25">
      <c r="A202" s="6">
        <v>44681</v>
      </c>
      <c r="B202" s="4" t="s">
        <v>518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385</v>
      </c>
    </row>
    <row r="203" spans="1:14" x14ac:dyDescent="0.25">
      <c r="A203" s="6">
        <v>44681</v>
      </c>
      <c r="B203" s="4" t="s">
        <v>519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93</v>
      </c>
    </row>
    <row r="204" spans="1:14" x14ac:dyDescent="0.25">
      <c r="A204" s="6">
        <v>44681</v>
      </c>
      <c r="B204" s="4" t="s">
        <v>520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103</v>
      </c>
    </row>
    <row r="205" spans="1:14" x14ac:dyDescent="0.25">
      <c r="A205" s="6">
        <v>44681</v>
      </c>
      <c r="B205" s="4" t="s">
        <v>521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312</v>
      </c>
      <c r="M205" s="4">
        <v>48</v>
      </c>
      <c r="N205" s="37" t="s">
        <v>99</v>
      </c>
    </row>
    <row r="206" spans="1:14" x14ac:dyDescent="0.25">
      <c r="A206" s="6">
        <v>44681</v>
      </c>
      <c r="B206" s="4" t="s">
        <v>522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59</v>
      </c>
    </row>
    <row r="207" spans="1:14" x14ac:dyDescent="0.25">
      <c r="A207" s="6">
        <v>44681</v>
      </c>
      <c r="B207" s="4" t="s">
        <v>523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318</v>
      </c>
      <c r="M207" s="4">
        <v>21</v>
      </c>
      <c r="N207" s="4" t="s">
        <v>93</v>
      </c>
    </row>
    <row r="208" spans="1:14" x14ac:dyDescent="0.25">
      <c r="A208" s="6">
        <v>44681</v>
      </c>
      <c r="B208" s="4" t="s">
        <v>524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316</v>
      </c>
      <c r="M208" s="4">
        <v>28</v>
      </c>
      <c r="N208" s="4" t="s">
        <v>103</v>
      </c>
    </row>
    <row r="209" spans="1:14" x14ac:dyDescent="0.25">
      <c r="A209" s="6">
        <v>44681</v>
      </c>
      <c r="B209" s="4" t="s">
        <v>525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530</v>
      </c>
      <c r="M209" s="4">
        <v>50</v>
      </c>
      <c r="N209" s="4" t="s">
        <v>106</v>
      </c>
    </row>
    <row r="210" spans="1:14" x14ac:dyDescent="0.25">
      <c r="A210" s="6">
        <v>44681</v>
      </c>
      <c r="B210" s="4" t="s">
        <v>526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99</v>
      </c>
    </row>
    <row r="211" spans="1:14" x14ac:dyDescent="0.25">
      <c r="A211" s="6">
        <v>44681</v>
      </c>
      <c r="B211" s="4" t="s">
        <v>527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120</v>
      </c>
    </row>
    <row r="212" spans="1:14" x14ac:dyDescent="0.25">
      <c r="A212" s="6">
        <v>44681</v>
      </c>
      <c r="B212" s="4" t="s">
        <v>528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103</v>
      </c>
    </row>
  </sheetData>
  <conditionalFormatting sqref="K1:K2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36"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8" max="8" width="9.140625" style="4"/>
    <col min="9" max="9" width="34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33" t="s">
        <v>323</v>
      </c>
      <c r="C2" s="51">
        <v>1.86</v>
      </c>
      <c r="D2" s="51" t="s">
        <v>15</v>
      </c>
      <c r="E2" s="54" t="s">
        <v>33</v>
      </c>
      <c r="F2" s="10">
        <f>C2*D$78</f>
        <v>1395</v>
      </c>
      <c r="G2" s="10">
        <f t="shared" ref="G2:G7" si="0">F2-D$78</f>
        <v>645</v>
      </c>
      <c r="H2" s="51" t="s">
        <v>19</v>
      </c>
      <c r="I2" s="33" t="s">
        <v>55</v>
      </c>
    </row>
    <row r="3" spans="1:9" ht="15.75" x14ac:dyDescent="0.25">
      <c r="A3" s="53">
        <v>44653</v>
      </c>
      <c r="B3" s="4" t="s">
        <v>325</v>
      </c>
      <c r="C3" s="51">
        <v>1.98</v>
      </c>
      <c r="D3" s="51" t="s">
        <v>15</v>
      </c>
      <c r="E3" s="54" t="s">
        <v>33</v>
      </c>
      <c r="F3" s="10">
        <f>C3*D$78</f>
        <v>1485</v>
      </c>
      <c r="G3" s="10">
        <f t="shared" si="0"/>
        <v>735</v>
      </c>
      <c r="H3" s="4" t="s">
        <v>313</v>
      </c>
      <c r="I3" s="4" t="s">
        <v>61</v>
      </c>
    </row>
    <row r="4" spans="1:9" ht="15.75" x14ac:dyDescent="0.25">
      <c r="A4" s="53">
        <v>44653</v>
      </c>
      <c r="B4" s="4" t="s">
        <v>326</v>
      </c>
      <c r="C4" s="51">
        <v>1.95</v>
      </c>
      <c r="D4" s="51" t="s">
        <v>15</v>
      </c>
      <c r="E4" s="54" t="s">
        <v>33</v>
      </c>
      <c r="F4" s="10">
        <f>C4*D$78</f>
        <v>1462.5</v>
      </c>
      <c r="G4" s="10">
        <f t="shared" si="0"/>
        <v>712.5</v>
      </c>
      <c r="H4" s="4" t="s">
        <v>19</v>
      </c>
      <c r="I4" s="4" t="s">
        <v>59</v>
      </c>
    </row>
    <row r="5" spans="1:9" ht="15.75" x14ac:dyDescent="0.25">
      <c r="A5" s="6">
        <v>44653</v>
      </c>
      <c r="B5" s="4" t="s">
        <v>331</v>
      </c>
      <c r="C5" s="51">
        <v>1.77</v>
      </c>
      <c r="D5" s="51" t="s">
        <v>15</v>
      </c>
      <c r="E5" s="54" t="s">
        <v>33</v>
      </c>
      <c r="F5" s="10">
        <f>C5*D$78</f>
        <v>1327.5</v>
      </c>
      <c r="G5" s="10">
        <f t="shared" si="0"/>
        <v>577.5</v>
      </c>
      <c r="H5" s="51" t="s">
        <v>316</v>
      </c>
      <c r="I5" s="4" t="s">
        <v>61</v>
      </c>
    </row>
    <row r="6" spans="1:9" ht="15.75" x14ac:dyDescent="0.25">
      <c r="A6" s="6">
        <v>44653</v>
      </c>
      <c r="B6" s="4" t="s">
        <v>333</v>
      </c>
      <c r="C6" s="51">
        <v>1.77</v>
      </c>
      <c r="D6" s="51" t="s">
        <v>15</v>
      </c>
      <c r="E6" s="56" t="s">
        <v>33</v>
      </c>
      <c r="F6" s="10">
        <v>0</v>
      </c>
      <c r="G6" s="10">
        <f t="shared" si="0"/>
        <v>-750</v>
      </c>
      <c r="H6" s="51" t="s">
        <v>20</v>
      </c>
      <c r="I6" s="4" t="s">
        <v>59</v>
      </c>
    </row>
    <row r="7" spans="1:9" ht="15.75" x14ac:dyDescent="0.25">
      <c r="A7" s="6">
        <v>44653</v>
      </c>
      <c r="B7" s="4" t="s">
        <v>338</v>
      </c>
      <c r="C7" s="51">
        <v>1.67</v>
      </c>
      <c r="D7" s="51" t="s">
        <v>15</v>
      </c>
      <c r="E7" s="56" t="s">
        <v>533</v>
      </c>
      <c r="F7" s="10">
        <v>0</v>
      </c>
      <c r="G7" s="10">
        <f t="shared" si="0"/>
        <v>-750</v>
      </c>
      <c r="H7" s="51" t="s">
        <v>20</v>
      </c>
      <c r="I7" s="4" t="s">
        <v>77</v>
      </c>
    </row>
    <row r="8" spans="1:9" ht="15.75" x14ac:dyDescent="0.25">
      <c r="A8" s="6">
        <v>44654</v>
      </c>
      <c r="B8" s="4" t="s">
        <v>341</v>
      </c>
      <c r="C8" s="51"/>
      <c r="D8" s="51" t="s">
        <v>15</v>
      </c>
      <c r="E8" s="55" t="s">
        <v>34</v>
      </c>
      <c r="F8" s="10">
        <f t="shared" ref="F8:F14" si="1">C8*D$78</f>
        <v>0</v>
      </c>
      <c r="G8" s="10"/>
      <c r="H8" s="51" t="s">
        <v>21</v>
      </c>
      <c r="I8" s="4" t="s">
        <v>223</v>
      </c>
    </row>
    <row r="9" spans="1:9" ht="15.75" x14ac:dyDescent="0.25">
      <c r="A9" s="6">
        <v>44654</v>
      </c>
      <c r="B9" s="4" t="s">
        <v>347</v>
      </c>
      <c r="C9" s="51">
        <v>1.95</v>
      </c>
      <c r="D9" s="51" t="s">
        <v>15</v>
      </c>
      <c r="E9" s="54" t="s">
        <v>34</v>
      </c>
      <c r="F9" s="10">
        <f t="shared" si="1"/>
        <v>1462.5</v>
      </c>
      <c r="G9" s="10">
        <f t="shared" ref="G9:G33" si="2">F9-D$78</f>
        <v>712.5</v>
      </c>
      <c r="H9" s="51" t="s">
        <v>20</v>
      </c>
      <c r="I9" s="4" t="s">
        <v>223</v>
      </c>
    </row>
    <row r="10" spans="1:9" ht="15.75" x14ac:dyDescent="0.25">
      <c r="A10" s="6">
        <v>44654</v>
      </c>
      <c r="B10" s="4" t="s">
        <v>349</v>
      </c>
      <c r="C10" s="51">
        <v>2</v>
      </c>
      <c r="D10" s="51" t="s">
        <v>15</v>
      </c>
      <c r="E10" s="54" t="s">
        <v>33</v>
      </c>
      <c r="F10" s="10">
        <f t="shared" si="1"/>
        <v>1500</v>
      </c>
      <c r="G10" s="10">
        <f t="shared" si="2"/>
        <v>750</v>
      </c>
      <c r="H10" s="51" t="s">
        <v>312</v>
      </c>
      <c r="I10" s="4" t="s">
        <v>223</v>
      </c>
    </row>
    <row r="11" spans="1:9" ht="15.75" x14ac:dyDescent="0.25">
      <c r="A11" s="6">
        <v>44654</v>
      </c>
      <c r="B11" s="4" t="s">
        <v>351</v>
      </c>
      <c r="C11" s="51">
        <v>1.98</v>
      </c>
      <c r="D11" s="51" t="s">
        <v>15</v>
      </c>
      <c r="E11" s="54" t="s">
        <v>33</v>
      </c>
      <c r="F11" s="10">
        <f t="shared" si="1"/>
        <v>1485</v>
      </c>
      <c r="G11" s="10">
        <f t="shared" si="2"/>
        <v>735</v>
      </c>
      <c r="H11" s="51" t="s">
        <v>19</v>
      </c>
      <c r="I11" s="4" t="s">
        <v>53</v>
      </c>
    </row>
    <row r="12" spans="1:9" ht="15.75" x14ac:dyDescent="0.25">
      <c r="A12" s="6">
        <v>44654</v>
      </c>
      <c r="B12" s="4" t="s">
        <v>353</v>
      </c>
      <c r="C12" s="51">
        <v>1.99</v>
      </c>
      <c r="D12" s="51" t="s">
        <v>15</v>
      </c>
      <c r="E12" s="54" t="s">
        <v>33</v>
      </c>
      <c r="F12" s="10">
        <f t="shared" si="1"/>
        <v>1492.5</v>
      </c>
      <c r="G12" s="10">
        <f t="shared" si="2"/>
        <v>742.5</v>
      </c>
      <c r="H12" s="51" t="s">
        <v>24</v>
      </c>
      <c r="I12" s="4" t="s">
        <v>223</v>
      </c>
    </row>
    <row r="13" spans="1:9" ht="15.75" x14ac:dyDescent="0.25">
      <c r="A13" s="6">
        <v>44654</v>
      </c>
      <c r="B13" s="4" t="s">
        <v>357</v>
      </c>
      <c r="C13" s="51">
        <v>1.95</v>
      </c>
      <c r="D13" s="51" t="s">
        <v>15</v>
      </c>
      <c r="E13" s="54" t="s">
        <v>34</v>
      </c>
      <c r="F13" s="10">
        <f t="shared" si="1"/>
        <v>1462.5</v>
      </c>
      <c r="G13" s="10">
        <f t="shared" si="2"/>
        <v>712.5</v>
      </c>
      <c r="H13" s="51" t="s">
        <v>20</v>
      </c>
      <c r="I13" s="4" t="s">
        <v>51</v>
      </c>
    </row>
    <row r="14" spans="1:9" ht="15.75" x14ac:dyDescent="0.25">
      <c r="A14" s="6">
        <v>44656</v>
      </c>
      <c r="B14" s="4" t="s">
        <v>359</v>
      </c>
      <c r="C14" s="51">
        <v>1.7</v>
      </c>
      <c r="D14" s="51" t="s">
        <v>15</v>
      </c>
      <c r="E14" s="54" t="s">
        <v>770</v>
      </c>
      <c r="F14" s="10">
        <f t="shared" si="1"/>
        <v>1275</v>
      </c>
      <c r="G14" s="10">
        <f t="shared" si="2"/>
        <v>525</v>
      </c>
      <c r="H14" s="51" t="s">
        <v>316</v>
      </c>
      <c r="I14" s="4" t="s">
        <v>67</v>
      </c>
    </row>
    <row r="15" spans="1:9" ht="15.75" x14ac:dyDescent="0.25">
      <c r="A15" s="6">
        <v>44656</v>
      </c>
      <c r="B15" s="4" t="s">
        <v>362</v>
      </c>
      <c r="C15" s="51">
        <v>1.97</v>
      </c>
      <c r="D15" s="51" t="s">
        <v>15</v>
      </c>
      <c r="E15" s="56" t="s">
        <v>33</v>
      </c>
      <c r="F15" s="10">
        <v>0</v>
      </c>
      <c r="G15" s="10">
        <f t="shared" si="2"/>
        <v>-750</v>
      </c>
      <c r="H15" s="4" t="s">
        <v>22</v>
      </c>
      <c r="I15" s="4" t="s">
        <v>120</v>
      </c>
    </row>
    <row r="16" spans="1:9" ht="15.75" x14ac:dyDescent="0.25">
      <c r="A16" s="6">
        <v>44656</v>
      </c>
      <c r="B16" s="4" t="s">
        <v>366</v>
      </c>
      <c r="C16" s="51">
        <v>1.93</v>
      </c>
      <c r="D16" s="51" t="s">
        <v>15</v>
      </c>
      <c r="E16" s="54" t="s">
        <v>33</v>
      </c>
      <c r="F16" s="10">
        <f>C16*D$78</f>
        <v>1447.5</v>
      </c>
      <c r="G16" s="10">
        <f t="shared" si="2"/>
        <v>697.5</v>
      </c>
      <c r="H16" s="4" t="s">
        <v>316</v>
      </c>
      <c r="I16" s="4" t="s">
        <v>120</v>
      </c>
    </row>
    <row r="17" spans="1:9" ht="15.75" x14ac:dyDescent="0.25">
      <c r="A17" s="6">
        <v>44657</v>
      </c>
      <c r="B17" s="4" t="s">
        <v>367</v>
      </c>
      <c r="C17" s="51">
        <v>1.98</v>
      </c>
      <c r="D17" s="51" t="s">
        <v>15</v>
      </c>
      <c r="E17" s="56" t="s">
        <v>33</v>
      </c>
      <c r="F17" s="10">
        <v>0</v>
      </c>
      <c r="G17" s="10">
        <f t="shared" si="2"/>
        <v>-750</v>
      </c>
      <c r="H17" s="4" t="s">
        <v>22</v>
      </c>
      <c r="I17" s="37" t="s">
        <v>266</v>
      </c>
    </row>
    <row r="18" spans="1:9" ht="15.75" x14ac:dyDescent="0.25">
      <c r="A18" s="6">
        <v>44660</v>
      </c>
      <c r="B18" s="4" t="s">
        <v>377</v>
      </c>
      <c r="C18" s="51">
        <v>1.98</v>
      </c>
      <c r="D18" s="51" t="s">
        <v>15</v>
      </c>
      <c r="E18" s="56" t="s">
        <v>33</v>
      </c>
      <c r="F18" s="10">
        <v>0</v>
      </c>
      <c r="G18" s="10">
        <f t="shared" si="2"/>
        <v>-750</v>
      </c>
      <c r="H18" s="4" t="s">
        <v>21</v>
      </c>
      <c r="I18" s="4" t="s">
        <v>61</v>
      </c>
    </row>
    <row r="19" spans="1:9" ht="15.75" x14ac:dyDescent="0.25">
      <c r="A19" s="6">
        <v>44660</v>
      </c>
      <c r="B19" s="4" t="s">
        <v>379</v>
      </c>
      <c r="C19" s="51">
        <v>1.76</v>
      </c>
      <c r="D19" s="51" t="s">
        <v>15</v>
      </c>
      <c r="E19" s="54" t="s">
        <v>533</v>
      </c>
      <c r="F19" s="10">
        <f>C19*D$78</f>
        <v>1320</v>
      </c>
      <c r="G19" s="10">
        <f t="shared" si="2"/>
        <v>570</v>
      </c>
      <c r="H19" s="4" t="s">
        <v>21</v>
      </c>
      <c r="I19" s="4" t="s">
        <v>67</v>
      </c>
    </row>
    <row r="20" spans="1:9" ht="15.75" x14ac:dyDescent="0.25">
      <c r="A20" s="6">
        <v>44660</v>
      </c>
      <c r="B20" s="4" t="s">
        <v>383</v>
      </c>
      <c r="C20" s="51">
        <v>1.74</v>
      </c>
      <c r="D20" s="51" t="s">
        <v>15</v>
      </c>
      <c r="E20" s="56" t="s">
        <v>33</v>
      </c>
      <c r="F20" s="10">
        <v>0</v>
      </c>
      <c r="G20" s="10">
        <f t="shared" si="2"/>
        <v>-750</v>
      </c>
      <c r="H20" s="4" t="s">
        <v>20</v>
      </c>
      <c r="I20" s="4" t="s">
        <v>103</v>
      </c>
    </row>
    <row r="21" spans="1:9" ht="15.75" x14ac:dyDescent="0.25">
      <c r="A21" s="6">
        <v>44660</v>
      </c>
      <c r="B21" s="4" t="s">
        <v>539</v>
      </c>
      <c r="C21" s="51">
        <v>1.98</v>
      </c>
      <c r="D21" s="51" t="s">
        <v>15</v>
      </c>
      <c r="E21" s="56" t="s">
        <v>33</v>
      </c>
      <c r="F21" s="10">
        <v>0</v>
      </c>
      <c r="G21" s="10">
        <f t="shared" si="2"/>
        <v>-750</v>
      </c>
      <c r="H21" s="4" t="s">
        <v>28</v>
      </c>
      <c r="I21" s="4" t="s">
        <v>59</v>
      </c>
    </row>
    <row r="22" spans="1:9" ht="15.75" x14ac:dyDescent="0.25">
      <c r="A22" s="6">
        <v>44661</v>
      </c>
      <c r="B22" s="4" t="s">
        <v>397</v>
      </c>
      <c r="C22" s="51">
        <v>1.9</v>
      </c>
      <c r="D22" s="51" t="s">
        <v>15</v>
      </c>
      <c r="E22" s="56" t="s">
        <v>33</v>
      </c>
      <c r="F22" s="10">
        <v>0</v>
      </c>
      <c r="G22" s="10">
        <f t="shared" si="2"/>
        <v>-750</v>
      </c>
      <c r="H22" s="4" t="s">
        <v>21</v>
      </c>
      <c r="I22" s="38" t="s">
        <v>51</v>
      </c>
    </row>
    <row r="23" spans="1:9" ht="15.75" x14ac:dyDescent="0.25">
      <c r="A23" s="6">
        <v>44666</v>
      </c>
      <c r="B23" s="4" t="s">
        <v>404</v>
      </c>
      <c r="C23" s="51">
        <v>1.89</v>
      </c>
      <c r="D23" s="51" t="s">
        <v>15</v>
      </c>
      <c r="E23" s="54" t="s">
        <v>33</v>
      </c>
      <c r="F23" s="10">
        <f t="shared" ref="F23:F30" si="3">C23*D$78</f>
        <v>1417.5</v>
      </c>
      <c r="G23" s="10">
        <f t="shared" si="2"/>
        <v>667.5</v>
      </c>
      <c r="H23" s="4" t="s">
        <v>316</v>
      </c>
      <c r="I23" s="4" t="s">
        <v>61</v>
      </c>
    </row>
    <row r="24" spans="1:9" ht="15.75" x14ac:dyDescent="0.25">
      <c r="A24" s="6">
        <v>44666</v>
      </c>
      <c r="B24" s="4" t="s">
        <v>407</v>
      </c>
      <c r="C24" s="51">
        <v>1.83</v>
      </c>
      <c r="D24" s="51" t="s">
        <v>15</v>
      </c>
      <c r="E24" s="54" t="s">
        <v>33</v>
      </c>
      <c r="F24" s="10">
        <f t="shared" si="3"/>
        <v>1372.5</v>
      </c>
      <c r="G24" s="10">
        <f t="shared" si="2"/>
        <v>622.5</v>
      </c>
      <c r="H24" s="4" t="s">
        <v>25</v>
      </c>
      <c r="I24" s="4" t="s">
        <v>93</v>
      </c>
    </row>
    <row r="25" spans="1:9" ht="15.75" x14ac:dyDescent="0.25">
      <c r="A25" s="6">
        <v>44666</v>
      </c>
      <c r="B25" s="4" t="s">
        <v>411</v>
      </c>
      <c r="C25" s="51">
        <v>1.96</v>
      </c>
      <c r="D25" s="51" t="s">
        <v>15</v>
      </c>
      <c r="E25" s="54" t="s">
        <v>33</v>
      </c>
      <c r="F25" s="10">
        <f t="shared" si="3"/>
        <v>1470</v>
      </c>
      <c r="G25" s="10">
        <f t="shared" si="2"/>
        <v>720</v>
      </c>
      <c r="H25" s="4" t="s">
        <v>25</v>
      </c>
      <c r="I25" s="4" t="s">
        <v>93</v>
      </c>
    </row>
    <row r="26" spans="1:9" ht="15.75" x14ac:dyDescent="0.25">
      <c r="A26" s="6">
        <v>44666</v>
      </c>
      <c r="B26" s="4" t="s">
        <v>415</v>
      </c>
      <c r="C26" s="51">
        <v>2</v>
      </c>
      <c r="D26" s="51" t="s">
        <v>15</v>
      </c>
      <c r="E26" s="54" t="s">
        <v>33</v>
      </c>
      <c r="F26" s="10">
        <f t="shared" si="3"/>
        <v>1500</v>
      </c>
      <c r="G26" s="10">
        <f t="shared" si="2"/>
        <v>750</v>
      </c>
      <c r="H26" s="4" t="s">
        <v>21</v>
      </c>
      <c r="I26" s="4" t="s">
        <v>61</v>
      </c>
    </row>
    <row r="27" spans="1:9" ht="15.75" x14ac:dyDescent="0.25">
      <c r="A27" s="6">
        <v>44666</v>
      </c>
      <c r="B27" s="4" t="s">
        <v>417</v>
      </c>
      <c r="C27" s="51">
        <v>1.98</v>
      </c>
      <c r="D27" s="51" t="s">
        <v>15</v>
      </c>
      <c r="E27" s="54" t="s">
        <v>33</v>
      </c>
      <c r="F27" s="10">
        <f t="shared" si="3"/>
        <v>1485</v>
      </c>
      <c r="G27" s="10">
        <f t="shared" si="2"/>
        <v>735</v>
      </c>
      <c r="H27" s="51" t="s">
        <v>25</v>
      </c>
      <c r="I27" s="4" t="s">
        <v>61</v>
      </c>
    </row>
    <row r="28" spans="1:9" ht="15.75" x14ac:dyDescent="0.25">
      <c r="A28" s="6">
        <v>44667</v>
      </c>
      <c r="B28" s="4" t="s">
        <v>421</v>
      </c>
      <c r="C28" s="51">
        <v>1.95</v>
      </c>
      <c r="D28" s="51" t="s">
        <v>15</v>
      </c>
      <c r="E28" s="54" t="s">
        <v>34</v>
      </c>
      <c r="F28" s="10">
        <f t="shared" si="3"/>
        <v>1462.5</v>
      </c>
      <c r="G28" s="10">
        <f t="shared" si="2"/>
        <v>712.5</v>
      </c>
      <c r="H28" s="51" t="s">
        <v>29</v>
      </c>
      <c r="I28" s="4" t="s">
        <v>236</v>
      </c>
    </row>
    <row r="29" spans="1:9" ht="15.75" x14ac:dyDescent="0.25">
      <c r="A29" s="6">
        <v>44667</v>
      </c>
      <c r="B29" s="4" t="s">
        <v>424</v>
      </c>
      <c r="C29" s="51">
        <v>1.95</v>
      </c>
      <c r="D29" s="51" t="s">
        <v>15</v>
      </c>
      <c r="E29" s="54" t="s">
        <v>34</v>
      </c>
      <c r="F29" s="10">
        <f t="shared" si="3"/>
        <v>1462.5</v>
      </c>
      <c r="G29" s="10">
        <f t="shared" si="2"/>
        <v>712.5</v>
      </c>
      <c r="H29" s="51" t="s">
        <v>29</v>
      </c>
      <c r="I29" s="4" t="s">
        <v>236</v>
      </c>
    </row>
    <row r="30" spans="1:9" ht="15.75" x14ac:dyDescent="0.25">
      <c r="A30" s="6">
        <v>44668</v>
      </c>
      <c r="B30" s="4" t="s">
        <v>441</v>
      </c>
      <c r="C30" s="51">
        <v>1.83</v>
      </c>
      <c r="D30" s="51" t="s">
        <v>15</v>
      </c>
      <c r="E30" s="54" t="s">
        <v>33</v>
      </c>
      <c r="F30" s="10">
        <f t="shared" si="3"/>
        <v>1372.5</v>
      </c>
      <c r="G30" s="10">
        <f t="shared" si="2"/>
        <v>622.5</v>
      </c>
      <c r="H30" s="51" t="s">
        <v>25</v>
      </c>
      <c r="I30" s="4" t="s">
        <v>51</v>
      </c>
    </row>
    <row r="31" spans="1:9" ht="15.75" x14ac:dyDescent="0.25">
      <c r="A31" s="6">
        <v>44668</v>
      </c>
      <c r="B31" s="4" t="s">
        <v>435</v>
      </c>
      <c r="C31" s="51">
        <v>1.98</v>
      </c>
      <c r="D31" s="51" t="s">
        <v>15</v>
      </c>
      <c r="E31" s="56" t="s">
        <v>33</v>
      </c>
      <c r="F31" s="10">
        <v>0</v>
      </c>
      <c r="G31" s="10">
        <f t="shared" si="2"/>
        <v>-750</v>
      </c>
      <c r="H31" s="51" t="s">
        <v>22</v>
      </c>
      <c r="I31" s="4" t="s">
        <v>90</v>
      </c>
    </row>
    <row r="32" spans="1:9" x14ac:dyDescent="0.25">
      <c r="A32" s="6">
        <v>44669</v>
      </c>
      <c r="B32" s="4" t="s">
        <v>443</v>
      </c>
      <c r="C32" s="9">
        <v>1.96</v>
      </c>
      <c r="D32" s="4" t="s">
        <v>15</v>
      </c>
      <c r="E32" s="39" t="s">
        <v>33</v>
      </c>
      <c r="F32" s="10">
        <f>C32*D$78</f>
        <v>1470</v>
      </c>
      <c r="G32" s="10">
        <f t="shared" si="2"/>
        <v>720</v>
      </c>
      <c r="H32" s="38" t="s">
        <v>529</v>
      </c>
      <c r="I32" s="4" t="s">
        <v>93</v>
      </c>
    </row>
    <row r="33" spans="1:9" x14ac:dyDescent="0.25">
      <c r="A33" s="6">
        <v>44669</v>
      </c>
      <c r="B33" s="4" t="s">
        <v>444</v>
      </c>
      <c r="C33" s="9">
        <v>1.99</v>
      </c>
      <c r="D33" s="4" t="s">
        <v>15</v>
      </c>
      <c r="E33" s="40" t="s">
        <v>33</v>
      </c>
      <c r="F33" s="10">
        <v>0</v>
      </c>
      <c r="G33" s="10">
        <f t="shared" si="2"/>
        <v>-750</v>
      </c>
      <c r="H33" s="38" t="s">
        <v>21</v>
      </c>
      <c r="I33" s="4" t="s">
        <v>61</v>
      </c>
    </row>
    <row r="34" spans="1:9" x14ac:dyDescent="0.25">
      <c r="A34" s="6">
        <v>44669</v>
      </c>
      <c r="B34" s="4" t="s">
        <v>451</v>
      </c>
      <c r="C34" s="4">
        <v>1.71</v>
      </c>
      <c r="D34" s="4" t="s">
        <v>15</v>
      </c>
      <c r="E34" s="24" t="s">
        <v>533</v>
      </c>
      <c r="F34" s="10">
        <f>C34*D$78</f>
        <v>1282.5</v>
      </c>
      <c r="G34" s="10">
        <f>(F34-D$78)/2</f>
        <v>266.25</v>
      </c>
      <c r="H34" s="4" t="s">
        <v>21</v>
      </c>
      <c r="I34" s="43" t="s">
        <v>67</v>
      </c>
    </row>
    <row r="35" spans="1:9" x14ac:dyDescent="0.25">
      <c r="A35" s="6">
        <v>44669</v>
      </c>
      <c r="B35" s="4" t="s">
        <v>452</v>
      </c>
      <c r="C35" s="4">
        <v>1.93</v>
      </c>
      <c r="D35" s="4" t="s">
        <v>15</v>
      </c>
      <c r="E35" s="13" t="s">
        <v>33</v>
      </c>
      <c r="F35" s="10">
        <f>C35*D$78</f>
        <v>1447.5</v>
      </c>
      <c r="G35" s="10">
        <f>F35-D$78</f>
        <v>697.5</v>
      </c>
      <c r="H35" s="4" t="s">
        <v>316</v>
      </c>
      <c r="I35" s="4" t="s">
        <v>120</v>
      </c>
    </row>
    <row r="36" spans="1:9" x14ac:dyDescent="0.25">
      <c r="A36" s="6">
        <v>44669</v>
      </c>
      <c r="B36" s="4" t="s">
        <v>458</v>
      </c>
      <c r="C36" s="4">
        <v>2.06</v>
      </c>
      <c r="D36" s="4" t="s">
        <v>15</v>
      </c>
      <c r="E36" s="13" t="s">
        <v>33</v>
      </c>
      <c r="F36" s="10">
        <f>C36*D$78</f>
        <v>1545</v>
      </c>
      <c r="G36" s="10">
        <f>F36-D$78</f>
        <v>795</v>
      </c>
      <c r="H36" s="4" t="s">
        <v>19</v>
      </c>
      <c r="I36" s="4" t="s">
        <v>106</v>
      </c>
    </row>
    <row r="37" spans="1:9" x14ac:dyDescent="0.25">
      <c r="A37" s="6">
        <v>44670</v>
      </c>
      <c r="B37" s="4" t="s">
        <v>460</v>
      </c>
      <c r="C37" s="4">
        <v>1.93</v>
      </c>
      <c r="D37" s="4" t="s">
        <v>15</v>
      </c>
      <c r="E37" s="11" t="s">
        <v>33</v>
      </c>
      <c r="F37" s="10">
        <v>0</v>
      </c>
      <c r="G37" s="10">
        <f>F37-D$78</f>
        <v>-750</v>
      </c>
      <c r="H37" s="4" t="s">
        <v>23</v>
      </c>
      <c r="I37" s="38" t="s">
        <v>115</v>
      </c>
    </row>
    <row r="38" spans="1:9" x14ac:dyDescent="0.25">
      <c r="A38" s="6">
        <v>44670</v>
      </c>
      <c r="B38" s="4" t="s">
        <v>461</v>
      </c>
      <c r="C38" s="4">
        <v>1.71</v>
      </c>
      <c r="D38" s="4" t="s">
        <v>15</v>
      </c>
      <c r="E38" s="13" t="s">
        <v>533</v>
      </c>
      <c r="F38" s="10">
        <f>C38*D$78</f>
        <v>1282.5</v>
      </c>
      <c r="G38" s="10">
        <f>(F38-D$78)/2</f>
        <v>266.25</v>
      </c>
      <c r="H38" s="4" t="s">
        <v>22</v>
      </c>
      <c r="I38" s="43" t="s">
        <v>77</v>
      </c>
    </row>
    <row r="39" spans="1:9" x14ac:dyDescent="0.25">
      <c r="A39" s="6">
        <v>44671</v>
      </c>
      <c r="B39" s="4" t="s">
        <v>467</v>
      </c>
      <c r="C39" s="4">
        <v>1.61</v>
      </c>
      <c r="D39" s="4" t="s">
        <v>15</v>
      </c>
      <c r="E39" s="13" t="s">
        <v>33</v>
      </c>
      <c r="F39" s="10">
        <f>C39*D$78</f>
        <v>1207.5</v>
      </c>
      <c r="G39" s="10">
        <f t="shared" ref="G39:G46" si="4">F39-D$78</f>
        <v>457.5</v>
      </c>
      <c r="H39" s="4" t="s">
        <v>25</v>
      </c>
      <c r="I39" s="4" t="s">
        <v>51</v>
      </c>
    </row>
    <row r="40" spans="1:9" x14ac:dyDescent="0.25">
      <c r="A40" s="6">
        <v>44671</v>
      </c>
      <c r="B40" s="4" t="s">
        <v>469</v>
      </c>
      <c r="C40" s="4">
        <v>1.81</v>
      </c>
      <c r="D40" s="4" t="s">
        <v>15</v>
      </c>
      <c r="E40" s="13" t="s">
        <v>33</v>
      </c>
      <c r="F40" s="10">
        <f>C40*D$78</f>
        <v>1357.5</v>
      </c>
      <c r="G40" s="10">
        <f t="shared" si="4"/>
        <v>607.5</v>
      </c>
      <c r="H40" s="4" t="s">
        <v>317</v>
      </c>
      <c r="I40" s="4" t="s">
        <v>53</v>
      </c>
    </row>
    <row r="41" spans="1:9" x14ac:dyDescent="0.25">
      <c r="A41" s="6">
        <v>44671</v>
      </c>
      <c r="B41" s="4" t="s">
        <v>471</v>
      </c>
      <c r="C41" s="4">
        <v>2</v>
      </c>
      <c r="D41" s="4" t="s">
        <v>15</v>
      </c>
      <c r="E41" s="11" t="s">
        <v>34</v>
      </c>
      <c r="F41" s="10">
        <v>0</v>
      </c>
      <c r="G41" s="10">
        <f t="shared" si="4"/>
        <v>-750</v>
      </c>
      <c r="H41" s="4" t="s">
        <v>25</v>
      </c>
      <c r="I41" s="4" t="s">
        <v>51</v>
      </c>
    </row>
    <row r="42" spans="1:9" x14ac:dyDescent="0.25">
      <c r="A42" s="6">
        <v>44672</v>
      </c>
      <c r="B42" s="4" t="s">
        <v>472</v>
      </c>
      <c r="C42" s="4">
        <v>2.0099999999999998</v>
      </c>
      <c r="D42" s="4" t="s">
        <v>15</v>
      </c>
      <c r="E42" s="11" t="s">
        <v>33</v>
      </c>
      <c r="F42" s="10">
        <v>0</v>
      </c>
      <c r="G42" s="10">
        <f t="shared" si="4"/>
        <v>-750</v>
      </c>
      <c r="H42" s="4" t="s">
        <v>22</v>
      </c>
      <c r="I42" s="4" t="s">
        <v>150</v>
      </c>
    </row>
    <row r="43" spans="1:9" x14ac:dyDescent="0.25">
      <c r="A43" s="6">
        <v>44673</v>
      </c>
      <c r="B43" s="4" t="s">
        <v>474</v>
      </c>
      <c r="C43" s="4">
        <v>1.93</v>
      </c>
      <c r="D43" s="4" t="s">
        <v>15</v>
      </c>
      <c r="E43" s="13" t="s">
        <v>33</v>
      </c>
      <c r="F43" s="10">
        <f>C43*D$78</f>
        <v>1447.5</v>
      </c>
      <c r="G43" s="10">
        <f t="shared" si="4"/>
        <v>697.5</v>
      </c>
      <c r="H43" s="4" t="s">
        <v>19</v>
      </c>
      <c r="I43" s="4" t="s">
        <v>59</v>
      </c>
    </row>
    <row r="44" spans="1:9" x14ac:dyDescent="0.25">
      <c r="A44" s="6">
        <v>44674</v>
      </c>
      <c r="B44" s="4" t="s">
        <v>482</v>
      </c>
      <c r="C44" s="4">
        <v>1.55</v>
      </c>
      <c r="D44" s="4" t="s">
        <v>15</v>
      </c>
      <c r="E44" s="13" t="s">
        <v>533</v>
      </c>
      <c r="F44" s="10">
        <f>C44*D$78</f>
        <v>1162.5</v>
      </c>
      <c r="G44" s="10">
        <f t="shared" si="4"/>
        <v>412.5</v>
      </c>
      <c r="H44" s="4" t="s">
        <v>19</v>
      </c>
      <c r="I44" s="43" t="s">
        <v>67</v>
      </c>
    </row>
    <row r="45" spans="1:9" x14ac:dyDescent="0.25">
      <c r="A45" s="6">
        <v>44674</v>
      </c>
      <c r="B45" s="4" t="s">
        <v>483</v>
      </c>
      <c r="C45" s="4">
        <v>1.88</v>
      </c>
      <c r="D45" s="4" t="s">
        <v>15</v>
      </c>
      <c r="E45" s="13" t="s">
        <v>33</v>
      </c>
      <c r="F45" s="10">
        <f>C45*D$78</f>
        <v>1410</v>
      </c>
      <c r="G45" s="10">
        <f t="shared" si="4"/>
        <v>660</v>
      </c>
      <c r="H45" s="4" t="s">
        <v>27</v>
      </c>
      <c r="I45" s="4" t="s">
        <v>59</v>
      </c>
    </row>
    <row r="46" spans="1:9" x14ac:dyDescent="0.25">
      <c r="A46" s="6">
        <v>44674</v>
      </c>
      <c r="B46" s="4" t="s">
        <v>488</v>
      </c>
      <c r="C46" s="4">
        <v>2.0099999999999998</v>
      </c>
      <c r="D46" s="4" t="s">
        <v>15</v>
      </c>
      <c r="E46" s="11" t="s">
        <v>33</v>
      </c>
      <c r="F46" s="10">
        <v>0</v>
      </c>
      <c r="G46" s="10">
        <f t="shared" si="4"/>
        <v>-750</v>
      </c>
      <c r="H46" s="4" t="s">
        <v>29</v>
      </c>
      <c r="I46" s="4" t="s">
        <v>61</v>
      </c>
    </row>
    <row r="47" spans="1:9" x14ac:dyDescent="0.25">
      <c r="A47" s="6">
        <v>44675</v>
      </c>
      <c r="B47" s="4" t="s">
        <v>489</v>
      </c>
      <c r="D47" s="4" t="s">
        <v>15</v>
      </c>
      <c r="E47" s="42" t="s">
        <v>34</v>
      </c>
      <c r="F47" s="10">
        <v>0</v>
      </c>
      <c r="G47" s="10">
        <v>0</v>
      </c>
      <c r="H47" s="4" t="s">
        <v>23</v>
      </c>
      <c r="I47" s="4" t="s">
        <v>490</v>
      </c>
    </row>
    <row r="48" spans="1:9" x14ac:dyDescent="0.25">
      <c r="A48" s="6">
        <v>44675</v>
      </c>
      <c r="B48" s="4" t="s">
        <v>494</v>
      </c>
      <c r="C48" s="4">
        <v>2.0299999999999998</v>
      </c>
      <c r="D48" s="4" t="s">
        <v>15</v>
      </c>
      <c r="E48" s="11" t="s">
        <v>33</v>
      </c>
      <c r="F48" s="10">
        <v>0</v>
      </c>
      <c r="G48" s="10">
        <f t="shared" ref="G48:G55" si="5">F48-D$78</f>
        <v>-750</v>
      </c>
      <c r="H48" s="4" t="s">
        <v>20</v>
      </c>
      <c r="I48" s="4" t="s">
        <v>53</v>
      </c>
    </row>
    <row r="49" spans="1:9" x14ac:dyDescent="0.25">
      <c r="A49" s="6">
        <v>44676</v>
      </c>
      <c r="B49" s="4" t="s">
        <v>498</v>
      </c>
      <c r="C49" s="4">
        <v>1.72</v>
      </c>
      <c r="D49" s="4" t="s">
        <v>15</v>
      </c>
      <c r="E49" s="11" t="s">
        <v>33</v>
      </c>
      <c r="F49" s="10">
        <v>0</v>
      </c>
      <c r="G49" s="10">
        <f t="shared" si="5"/>
        <v>-750</v>
      </c>
      <c r="H49" s="4" t="s">
        <v>21</v>
      </c>
      <c r="I49" s="4" t="s">
        <v>120</v>
      </c>
    </row>
    <row r="50" spans="1:9" x14ac:dyDescent="0.25">
      <c r="A50" s="6">
        <v>44677</v>
      </c>
      <c r="B50" s="4" t="s">
        <v>500</v>
      </c>
      <c r="C50" s="4">
        <v>1.71</v>
      </c>
      <c r="D50" s="4" t="s">
        <v>15</v>
      </c>
      <c r="E50" s="13" t="s">
        <v>533</v>
      </c>
      <c r="F50" s="10">
        <f>C50*D$78</f>
        <v>1282.5</v>
      </c>
      <c r="G50" s="10">
        <f t="shared" si="5"/>
        <v>532.5</v>
      </c>
      <c r="H50" s="4" t="s">
        <v>26</v>
      </c>
      <c r="I50" s="43" t="s">
        <v>77</v>
      </c>
    </row>
    <row r="51" spans="1:9" x14ac:dyDescent="0.25">
      <c r="A51" s="6">
        <v>44677</v>
      </c>
      <c r="B51" s="4" t="s">
        <v>502</v>
      </c>
      <c r="C51" s="4">
        <v>1.9</v>
      </c>
      <c r="D51" s="4" t="s">
        <v>15</v>
      </c>
      <c r="E51" s="13" t="s">
        <v>33</v>
      </c>
      <c r="F51" s="10">
        <f>C51*D$78</f>
        <v>1425</v>
      </c>
      <c r="G51" s="10">
        <f t="shared" si="5"/>
        <v>675</v>
      </c>
      <c r="H51" s="4" t="s">
        <v>25</v>
      </c>
      <c r="I51" s="4" t="s">
        <v>106</v>
      </c>
    </row>
    <row r="52" spans="1:9" x14ac:dyDescent="0.25">
      <c r="A52" s="6">
        <v>44680</v>
      </c>
      <c r="B52" s="4" t="s">
        <v>506</v>
      </c>
      <c r="C52" s="4">
        <v>1.82</v>
      </c>
      <c r="D52" s="4" t="s">
        <v>15</v>
      </c>
      <c r="E52" s="13" t="s">
        <v>33</v>
      </c>
      <c r="F52" s="10">
        <f>C52*D$78</f>
        <v>1365</v>
      </c>
      <c r="G52" s="10">
        <f t="shared" si="5"/>
        <v>615</v>
      </c>
      <c r="H52" s="4" t="s">
        <v>312</v>
      </c>
      <c r="I52" s="4" t="s">
        <v>93</v>
      </c>
    </row>
    <row r="53" spans="1:9" x14ac:dyDescent="0.25">
      <c r="A53" s="6">
        <v>44681</v>
      </c>
      <c r="B53" s="4" t="s">
        <v>509</v>
      </c>
      <c r="C53" s="4">
        <v>1.96</v>
      </c>
      <c r="D53" s="4" t="s">
        <v>15</v>
      </c>
      <c r="E53" s="13" t="s">
        <v>33</v>
      </c>
      <c r="F53" s="10">
        <f t="shared" ref="F53:F63" si="6">C53*D$78</f>
        <v>1470</v>
      </c>
      <c r="G53" s="10">
        <f t="shared" si="5"/>
        <v>720</v>
      </c>
      <c r="H53" s="4" t="s">
        <v>25</v>
      </c>
      <c r="I53" s="38" t="s">
        <v>115</v>
      </c>
    </row>
    <row r="54" spans="1:9" x14ac:dyDescent="0.25">
      <c r="A54" s="6">
        <v>44681</v>
      </c>
      <c r="B54" s="4" t="s">
        <v>511</v>
      </c>
      <c r="C54" s="4">
        <v>1.98</v>
      </c>
      <c r="D54" s="4" t="s">
        <v>15</v>
      </c>
      <c r="E54" s="13" t="s">
        <v>33</v>
      </c>
      <c r="F54" s="10">
        <f t="shared" si="6"/>
        <v>1485</v>
      </c>
      <c r="G54" s="10">
        <f t="shared" si="5"/>
        <v>735</v>
      </c>
      <c r="H54" s="4" t="s">
        <v>27</v>
      </c>
      <c r="I54" s="4" t="s">
        <v>61</v>
      </c>
    </row>
    <row r="55" spans="1:9" x14ac:dyDescent="0.25">
      <c r="A55" s="6">
        <v>44681</v>
      </c>
      <c r="B55" s="4" t="s">
        <v>512</v>
      </c>
      <c r="C55" s="4">
        <v>1.49</v>
      </c>
      <c r="D55" s="4" t="s">
        <v>15</v>
      </c>
      <c r="E55" s="13" t="s">
        <v>533</v>
      </c>
      <c r="F55" s="10">
        <f t="shared" si="6"/>
        <v>1117.5</v>
      </c>
      <c r="G55" s="10">
        <f t="shared" si="5"/>
        <v>367.5</v>
      </c>
      <c r="H55" s="4" t="s">
        <v>19</v>
      </c>
      <c r="I55" s="43" t="s">
        <v>77</v>
      </c>
    </row>
    <row r="56" spans="1:9" x14ac:dyDescent="0.25">
      <c r="A56" s="6">
        <v>44681</v>
      </c>
      <c r="B56" s="4" t="s">
        <v>515</v>
      </c>
      <c r="C56" s="4">
        <v>1.79</v>
      </c>
      <c r="D56" s="4" t="s">
        <v>15</v>
      </c>
      <c r="E56" s="13" t="s">
        <v>533</v>
      </c>
      <c r="F56" s="10">
        <f t="shared" si="6"/>
        <v>1342.5</v>
      </c>
      <c r="G56" s="10">
        <f>(F56-D$78)/2</f>
        <v>296.25</v>
      </c>
      <c r="H56" s="4" t="s">
        <v>23</v>
      </c>
      <c r="I56" s="43" t="s">
        <v>77</v>
      </c>
    </row>
    <row r="57" spans="1:9" x14ac:dyDescent="0.25">
      <c r="A57" s="6">
        <v>44681</v>
      </c>
      <c r="B57" s="4" t="s">
        <v>516</v>
      </c>
      <c r="C57" s="4">
        <v>1.99</v>
      </c>
      <c r="D57" s="4" t="s">
        <v>15</v>
      </c>
      <c r="E57" s="13" t="s">
        <v>33</v>
      </c>
      <c r="F57" s="10">
        <f t="shared" si="6"/>
        <v>1492.5</v>
      </c>
      <c r="G57" s="10">
        <f t="shared" ref="G57:G65" si="7">F57-D$78</f>
        <v>742.5</v>
      </c>
      <c r="H57" s="4" t="s">
        <v>25</v>
      </c>
      <c r="I57" s="38" t="s">
        <v>99</v>
      </c>
    </row>
    <row r="58" spans="1:9" x14ac:dyDescent="0.25">
      <c r="A58" s="6">
        <v>44681</v>
      </c>
      <c r="B58" s="4" t="s">
        <v>517</v>
      </c>
      <c r="C58" s="4">
        <v>1.58</v>
      </c>
      <c r="D58" s="4" t="s">
        <v>15</v>
      </c>
      <c r="E58" s="13" t="s">
        <v>33</v>
      </c>
      <c r="F58" s="10">
        <f t="shared" si="6"/>
        <v>1185</v>
      </c>
      <c r="G58" s="10">
        <f t="shared" si="7"/>
        <v>435</v>
      </c>
      <c r="H58" s="4" t="s">
        <v>530</v>
      </c>
      <c r="I58" s="4" t="s">
        <v>436</v>
      </c>
    </row>
    <row r="59" spans="1:9" x14ac:dyDescent="0.25">
      <c r="A59" s="6">
        <v>44681</v>
      </c>
      <c r="B59" s="4" t="s">
        <v>519</v>
      </c>
      <c r="C59" s="4">
        <v>1.74</v>
      </c>
      <c r="D59" s="4" t="s">
        <v>15</v>
      </c>
      <c r="E59" s="13" t="s">
        <v>33</v>
      </c>
      <c r="F59" s="10">
        <f t="shared" si="6"/>
        <v>1305</v>
      </c>
      <c r="G59" s="10">
        <f t="shared" si="7"/>
        <v>555</v>
      </c>
      <c r="H59" s="4" t="s">
        <v>24</v>
      </c>
      <c r="I59" s="4" t="s">
        <v>93</v>
      </c>
    </row>
    <row r="60" spans="1:9" x14ac:dyDescent="0.25">
      <c r="A60" s="6">
        <v>44681</v>
      </c>
      <c r="B60" s="4" t="s">
        <v>520</v>
      </c>
      <c r="C60" s="4">
        <v>1.8</v>
      </c>
      <c r="D60" s="4" t="s">
        <v>15</v>
      </c>
      <c r="E60" s="13" t="s">
        <v>33</v>
      </c>
      <c r="F60" s="10">
        <f t="shared" si="6"/>
        <v>1350</v>
      </c>
      <c r="G60" s="10">
        <f t="shared" si="7"/>
        <v>600</v>
      </c>
      <c r="H60" s="4" t="s">
        <v>24</v>
      </c>
      <c r="I60" s="4" t="s">
        <v>103</v>
      </c>
    </row>
    <row r="61" spans="1:9" x14ac:dyDescent="0.25">
      <c r="A61" s="6">
        <v>44681</v>
      </c>
      <c r="B61" s="4" t="s">
        <v>523</v>
      </c>
      <c r="C61" s="4">
        <v>1.64</v>
      </c>
      <c r="D61" s="4" t="s">
        <v>15</v>
      </c>
      <c r="E61" s="13" t="s">
        <v>33</v>
      </c>
      <c r="F61" s="10">
        <f t="shared" si="6"/>
        <v>1230</v>
      </c>
      <c r="G61" s="10">
        <f t="shared" si="7"/>
        <v>480</v>
      </c>
      <c r="H61" s="4" t="s">
        <v>318</v>
      </c>
      <c r="I61" s="4" t="s">
        <v>93</v>
      </c>
    </row>
    <row r="62" spans="1:9" x14ac:dyDescent="0.25">
      <c r="A62" s="6">
        <v>44681</v>
      </c>
      <c r="B62" s="4" t="s">
        <v>524</v>
      </c>
      <c r="C62" s="4">
        <v>2</v>
      </c>
      <c r="D62" s="4" t="s">
        <v>15</v>
      </c>
      <c r="E62" s="13" t="s">
        <v>33</v>
      </c>
      <c r="F62" s="10">
        <f t="shared" si="6"/>
        <v>1500</v>
      </c>
      <c r="G62" s="10">
        <f t="shared" si="7"/>
        <v>750</v>
      </c>
      <c r="H62" s="4" t="s">
        <v>316</v>
      </c>
      <c r="I62" s="4" t="s">
        <v>103</v>
      </c>
    </row>
    <row r="63" spans="1:9" x14ac:dyDescent="0.25">
      <c r="A63" s="6">
        <v>44681</v>
      </c>
      <c r="B63" s="4" t="s">
        <v>525</v>
      </c>
      <c r="C63" s="4">
        <v>1.96</v>
      </c>
      <c r="D63" s="4" t="s">
        <v>15</v>
      </c>
      <c r="E63" s="13" t="s">
        <v>33</v>
      </c>
      <c r="F63" s="10">
        <f t="shared" si="6"/>
        <v>1470</v>
      </c>
      <c r="G63" s="10">
        <f t="shared" si="7"/>
        <v>720</v>
      </c>
      <c r="H63" s="4" t="s">
        <v>530</v>
      </c>
      <c r="I63" s="4" t="s">
        <v>106</v>
      </c>
    </row>
    <row r="64" spans="1:9" x14ac:dyDescent="0.25">
      <c r="A64" s="6">
        <v>44681</v>
      </c>
      <c r="B64" s="4" t="s">
        <v>527</v>
      </c>
      <c r="C64" s="4">
        <v>1.79</v>
      </c>
      <c r="D64" s="4" t="s">
        <v>15</v>
      </c>
      <c r="E64" s="11" t="s">
        <v>33</v>
      </c>
      <c r="F64" s="10">
        <v>0</v>
      </c>
      <c r="G64" s="10">
        <f t="shared" si="7"/>
        <v>-750</v>
      </c>
      <c r="H64" s="4" t="s">
        <v>20</v>
      </c>
      <c r="I64" s="4" t="s">
        <v>120</v>
      </c>
    </row>
    <row r="65" spans="1:9" x14ac:dyDescent="0.25">
      <c r="A65" s="6">
        <v>44681</v>
      </c>
      <c r="B65" s="4" t="s">
        <v>528</v>
      </c>
      <c r="C65" s="4">
        <v>2.06</v>
      </c>
      <c r="D65" s="4" t="s">
        <v>15</v>
      </c>
      <c r="E65" s="13" t="s">
        <v>33</v>
      </c>
      <c r="F65" s="10">
        <f>C65*D$78</f>
        <v>1545</v>
      </c>
      <c r="G65" s="10">
        <f t="shared" si="7"/>
        <v>795</v>
      </c>
      <c r="H65" s="4" t="s">
        <v>25</v>
      </c>
      <c r="I65" s="4" t="s">
        <v>103</v>
      </c>
    </row>
    <row r="66" spans="1:9" x14ac:dyDescent="0.25">
      <c r="A66" s="6"/>
      <c r="B66" s="4"/>
      <c r="D66" s="4"/>
      <c r="I66" s="4"/>
    </row>
    <row r="67" spans="1:9" x14ac:dyDescent="0.25">
      <c r="B67" s="4" t="s">
        <v>35</v>
      </c>
      <c r="D67" s="26">
        <f>COUNT(C2:C65)</f>
        <v>62</v>
      </c>
    </row>
    <row r="68" spans="1:9" x14ac:dyDescent="0.25">
      <c r="B68" s="4" t="s">
        <v>36</v>
      </c>
      <c r="D68" s="11">
        <v>17</v>
      </c>
    </row>
    <row r="69" spans="1:9" x14ac:dyDescent="0.25">
      <c r="B69" s="4" t="s">
        <v>37</v>
      </c>
      <c r="D69" s="13">
        <f>D67-D68</f>
        <v>45</v>
      </c>
    </row>
    <row r="70" spans="1:9" x14ac:dyDescent="0.25">
      <c r="B70" s="4" t="s">
        <v>38</v>
      </c>
      <c r="D70" s="4">
        <f>D69/D67*100</f>
        <v>72.58064516129032</v>
      </c>
    </row>
    <row r="71" spans="1:9" x14ac:dyDescent="0.25">
      <c r="B71" s="4" t="s">
        <v>39</v>
      </c>
      <c r="D71" s="4">
        <f>1/D72*100</f>
        <v>53.342510539447652</v>
      </c>
    </row>
    <row r="72" spans="1:9" x14ac:dyDescent="0.25">
      <c r="B72" s="4" t="s">
        <v>40</v>
      </c>
      <c r="D72" s="4">
        <f>SUM(C2:C65)/D67</f>
        <v>1.8746774193548386</v>
      </c>
    </row>
    <row r="73" spans="1:9" x14ac:dyDescent="0.25">
      <c r="B73" s="4" t="s">
        <v>41</v>
      </c>
      <c r="D73" s="13">
        <f>D70-D71</f>
        <v>19.238134621842669</v>
      </c>
    </row>
    <row r="74" spans="1:9" x14ac:dyDescent="0.25">
      <c r="B74" s="4" t="s">
        <v>42</v>
      </c>
      <c r="D74" s="13">
        <f>D73/1</f>
        <v>19.238134621842669</v>
      </c>
    </row>
    <row r="75" spans="1:9" ht="18.75" x14ac:dyDescent="0.3">
      <c r="B75" s="14" t="s">
        <v>43</v>
      </c>
      <c r="D75" s="15">
        <v>25000</v>
      </c>
    </row>
    <row r="76" spans="1:9" ht="18.75" x14ac:dyDescent="0.3">
      <c r="B76" s="4" t="s">
        <v>44</v>
      </c>
      <c r="D76" s="16">
        <v>25000</v>
      </c>
    </row>
    <row r="77" spans="1:9" x14ac:dyDescent="0.25">
      <c r="B77" s="4" t="s">
        <v>45</v>
      </c>
      <c r="D77" s="10">
        <f>D76/100</f>
        <v>250</v>
      </c>
    </row>
    <row r="78" spans="1:9" x14ac:dyDescent="0.25">
      <c r="B78" s="17" t="s">
        <v>49</v>
      </c>
      <c r="D78" s="18">
        <f>D77*3</f>
        <v>750</v>
      </c>
    </row>
    <row r="79" spans="1:9" x14ac:dyDescent="0.25">
      <c r="B79" s="4" t="s">
        <v>46</v>
      </c>
      <c r="D79" s="25">
        <f>SUM(G2:G65)</f>
        <v>15506.25</v>
      </c>
    </row>
    <row r="80" spans="1:9" x14ac:dyDescent="0.25">
      <c r="B80" s="19" t="s">
        <v>47</v>
      </c>
      <c r="D80" s="38">
        <f>D79/D75*100</f>
        <v>62.024999999999999</v>
      </c>
    </row>
    <row r="81" spans="2:4" x14ac:dyDescent="0.25">
      <c r="B81" s="4"/>
      <c r="D81" s="38"/>
    </row>
    <row r="82" spans="2:4" x14ac:dyDescent="0.25">
      <c r="B82" s="4"/>
      <c r="D82" s="38"/>
    </row>
  </sheetData>
  <conditionalFormatting sqref="G2:G65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34 G38 G5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11" workbookViewId="0">
      <selection activeCell="L11" sqref="L11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44682</v>
      </c>
      <c r="B2" s="3" t="s">
        <v>542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53</v>
      </c>
    </row>
    <row r="3" spans="1:14" x14ac:dyDescent="0.25">
      <c r="A3" s="2">
        <v>44682</v>
      </c>
      <c r="B3" s="3" t="s">
        <v>544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543</v>
      </c>
    </row>
    <row r="4" spans="1:14" x14ac:dyDescent="0.25">
      <c r="A4" s="2">
        <v>44682</v>
      </c>
      <c r="B4" s="5" t="s">
        <v>545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86</v>
      </c>
    </row>
    <row r="5" spans="1:14" x14ac:dyDescent="0.25">
      <c r="A5" s="2">
        <v>44682</v>
      </c>
      <c r="B5" s="3" t="s">
        <v>546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53</v>
      </c>
    </row>
    <row r="6" spans="1:14" x14ac:dyDescent="0.25">
      <c r="A6" s="6">
        <v>44682</v>
      </c>
      <c r="B6" s="4" t="s">
        <v>547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</row>
    <row r="7" spans="1:14" x14ac:dyDescent="0.25">
      <c r="A7" s="6">
        <v>44682</v>
      </c>
      <c r="B7" t="s">
        <v>548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51</v>
      </c>
    </row>
    <row r="8" spans="1:14" x14ac:dyDescent="0.25">
      <c r="A8" s="6">
        <v>44682</v>
      </c>
      <c r="B8" t="s">
        <v>549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53</v>
      </c>
    </row>
    <row r="9" spans="1:14" x14ac:dyDescent="0.25">
      <c r="A9" s="6">
        <v>44683</v>
      </c>
      <c r="B9" t="s">
        <v>550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765</v>
      </c>
      <c r="M9" s="4">
        <v>15</v>
      </c>
      <c r="N9" t="s">
        <v>61</v>
      </c>
    </row>
    <row r="10" spans="1:14" x14ac:dyDescent="0.25">
      <c r="A10" s="6">
        <v>44683</v>
      </c>
      <c r="B10" t="s">
        <v>551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99</v>
      </c>
    </row>
    <row r="11" spans="1:14" x14ac:dyDescent="0.25">
      <c r="A11" s="6">
        <v>44683</v>
      </c>
      <c r="B11" t="s">
        <v>552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313</v>
      </c>
      <c r="M11" s="4">
        <v>40</v>
      </c>
      <c r="N11" t="s">
        <v>59</v>
      </c>
    </row>
    <row r="12" spans="1:14" x14ac:dyDescent="0.25">
      <c r="A12" s="6">
        <v>44684</v>
      </c>
      <c r="B12" t="s">
        <v>553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318</v>
      </c>
      <c r="M12" s="4">
        <v>40</v>
      </c>
      <c r="N12" s="48" t="s">
        <v>17</v>
      </c>
    </row>
    <row r="13" spans="1:14" x14ac:dyDescent="0.25">
      <c r="A13" s="6">
        <v>44684</v>
      </c>
      <c r="B13" t="s">
        <v>554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61</v>
      </c>
    </row>
    <row r="14" spans="1:14" x14ac:dyDescent="0.25">
      <c r="A14" s="6">
        <v>44684</v>
      </c>
      <c r="B14" t="s">
        <v>555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556</v>
      </c>
    </row>
    <row r="15" spans="1:14" x14ac:dyDescent="0.25">
      <c r="A15" s="6">
        <v>44684</v>
      </c>
      <c r="B15" t="s">
        <v>557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</row>
    <row r="16" spans="1:14" x14ac:dyDescent="0.25">
      <c r="A16" s="6">
        <v>44684</v>
      </c>
      <c r="B16" t="s">
        <v>558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316</v>
      </c>
      <c r="M16" s="4">
        <v>60</v>
      </c>
      <c r="N16" s="48" t="s">
        <v>17</v>
      </c>
    </row>
    <row r="17" spans="1:14" x14ac:dyDescent="0.25">
      <c r="A17" s="6">
        <v>44685</v>
      </c>
      <c r="B17" t="s">
        <v>559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</row>
    <row r="18" spans="1:14" x14ac:dyDescent="0.25">
      <c r="A18" s="6">
        <v>44685</v>
      </c>
      <c r="B18" t="s">
        <v>560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</row>
    <row r="19" spans="1:14" x14ac:dyDescent="0.25">
      <c r="A19" s="6">
        <v>44685</v>
      </c>
      <c r="B19" t="s">
        <v>561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385</v>
      </c>
    </row>
    <row r="20" spans="1:14" x14ac:dyDescent="0.25">
      <c r="A20" s="6">
        <v>44686</v>
      </c>
      <c r="B20" t="s">
        <v>562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537</v>
      </c>
    </row>
    <row r="21" spans="1:14" x14ac:dyDescent="0.25">
      <c r="A21" s="6">
        <v>44687</v>
      </c>
      <c r="B21" t="s">
        <v>563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438</v>
      </c>
      <c r="M21" s="4">
        <v>19</v>
      </c>
      <c r="N21" t="s">
        <v>103</v>
      </c>
    </row>
    <row r="22" spans="1:14" x14ac:dyDescent="0.25">
      <c r="A22" s="6">
        <v>44687</v>
      </c>
      <c r="B22" t="s">
        <v>564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</row>
    <row r="23" spans="1:14" x14ac:dyDescent="0.25">
      <c r="A23" s="6">
        <v>44687</v>
      </c>
      <c r="B23" t="s">
        <v>565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120</v>
      </c>
    </row>
    <row r="24" spans="1:14" x14ac:dyDescent="0.25">
      <c r="A24" s="6">
        <v>44687</v>
      </c>
      <c r="B24" t="s">
        <v>566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120</v>
      </c>
    </row>
    <row r="25" spans="1:14" x14ac:dyDescent="0.25">
      <c r="A25" s="6">
        <v>44687</v>
      </c>
      <c r="B25" t="s">
        <v>567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51</v>
      </c>
    </row>
    <row r="26" spans="1:14" x14ac:dyDescent="0.25">
      <c r="A26" s="6">
        <v>44688</v>
      </c>
      <c r="B26" t="s">
        <v>568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99</v>
      </c>
    </row>
    <row r="27" spans="1:14" x14ac:dyDescent="0.25">
      <c r="A27" s="6">
        <v>44688</v>
      </c>
      <c r="B27" t="s">
        <v>569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55</v>
      </c>
    </row>
    <row r="28" spans="1:14" x14ac:dyDescent="0.25">
      <c r="A28" s="6">
        <v>44688</v>
      </c>
      <c r="B28" t="s">
        <v>570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312</v>
      </c>
      <c r="M28" s="4">
        <v>37</v>
      </c>
      <c r="N28" t="s">
        <v>59</v>
      </c>
    </row>
    <row r="29" spans="1:14" x14ac:dyDescent="0.25">
      <c r="A29" s="6">
        <v>44688</v>
      </c>
      <c r="B29" t="s">
        <v>571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61</v>
      </c>
    </row>
    <row r="30" spans="1:14" x14ac:dyDescent="0.25">
      <c r="A30" s="6">
        <v>44688</v>
      </c>
      <c r="B30" t="s">
        <v>572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93</v>
      </c>
    </row>
    <row r="31" spans="1:14" x14ac:dyDescent="0.25">
      <c r="A31" s="6">
        <v>44688</v>
      </c>
      <c r="B31" t="s">
        <v>573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51</v>
      </c>
    </row>
    <row r="32" spans="1:14" x14ac:dyDescent="0.25">
      <c r="A32" s="6">
        <v>44688</v>
      </c>
      <c r="B32" t="s">
        <v>574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</row>
    <row r="33" spans="1:14" x14ac:dyDescent="0.25">
      <c r="A33" s="6">
        <v>44688</v>
      </c>
      <c r="B33" t="s">
        <v>575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437</v>
      </c>
      <c r="M33" s="4">
        <v>43</v>
      </c>
      <c r="N33" t="s">
        <v>86</v>
      </c>
    </row>
    <row r="34" spans="1:14" x14ac:dyDescent="0.25">
      <c r="A34" s="6">
        <v>44688</v>
      </c>
      <c r="B34" t="s">
        <v>576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766</v>
      </c>
      <c r="M34" s="4">
        <v>60</v>
      </c>
      <c r="N34" t="s">
        <v>55</v>
      </c>
    </row>
    <row r="35" spans="1:14" x14ac:dyDescent="0.25">
      <c r="A35" s="6">
        <v>44688</v>
      </c>
      <c r="B35" t="s">
        <v>577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767</v>
      </c>
      <c r="M35" s="4">
        <v>50</v>
      </c>
      <c r="N35" t="s">
        <v>59</v>
      </c>
    </row>
    <row r="36" spans="1:14" x14ac:dyDescent="0.25">
      <c r="A36" s="6">
        <v>44688</v>
      </c>
      <c r="B36" t="s">
        <v>578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61</v>
      </c>
    </row>
    <row r="37" spans="1:14" x14ac:dyDescent="0.25">
      <c r="A37" s="6">
        <v>44688</v>
      </c>
      <c r="B37" t="s">
        <v>579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93</v>
      </c>
    </row>
    <row r="38" spans="1:14" x14ac:dyDescent="0.25">
      <c r="A38" s="6">
        <v>44689</v>
      </c>
      <c r="B38" s="49" t="s">
        <v>580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581</v>
      </c>
    </row>
    <row r="39" spans="1:14" x14ac:dyDescent="0.25">
      <c r="A39" s="6">
        <v>44689</v>
      </c>
      <c r="B39" s="49" t="s">
        <v>582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313</v>
      </c>
      <c r="M39" s="36">
        <v>51</v>
      </c>
      <c r="N39" s="49" t="s">
        <v>581</v>
      </c>
    </row>
    <row r="40" spans="1:14" x14ac:dyDescent="0.25">
      <c r="A40" s="6">
        <v>44689</v>
      </c>
      <c r="B40" s="49" t="s">
        <v>583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581</v>
      </c>
    </row>
    <row r="41" spans="1:14" x14ac:dyDescent="0.25">
      <c r="A41" s="6">
        <v>44689</v>
      </c>
      <c r="B41" t="s">
        <v>584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537</v>
      </c>
    </row>
    <row r="42" spans="1:14" x14ac:dyDescent="0.25">
      <c r="A42" s="6">
        <v>44689</v>
      </c>
      <c r="B42" t="s">
        <v>585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385</v>
      </c>
    </row>
    <row r="43" spans="1:14" x14ac:dyDescent="0.25">
      <c r="A43" s="6">
        <v>44689</v>
      </c>
      <c r="B43" t="s">
        <v>586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314</v>
      </c>
      <c r="M43" s="4">
        <v>32</v>
      </c>
      <c r="N43" t="s">
        <v>536</v>
      </c>
    </row>
    <row r="44" spans="1:14" x14ac:dyDescent="0.25">
      <c r="A44" s="6">
        <v>44689</v>
      </c>
      <c r="B44" t="s">
        <v>587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53</v>
      </c>
    </row>
    <row r="45" spans="1:14" x14ac:dyDescent="0.25">
      <c r="A45" s="6">
        <v>44689</v>
      </c>
      <c r="B45" t="s">
        <v>588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317</v>
      </c>
      <c r="M45" s="4">
        <v>25</v>
      </c>
      <c r="N45" t="s">
        <v>53</v>
      </c>
    </row>
    <row r="46" spans="1:14" x14ac:dyDescent="0.25">
      <c r="A46" s="6">
        <v>44689</v>
      </c>
      <c r="B46" t="s">
        <v>589</v>
      </c>
      <c r="C46" s="4">
        <v>3.41</v>
      </c>
      <c r="D46" s="4">
        <v>3.43</v>
      </c>
      <c r="E46" s="4">
        <v>2.2799999999999998</v>
      </c>
      <c r="F46" s="4">
        <v>3.4</v>
      </c>
      <c r="G46" s="4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53</v>
      </c>
    </row>
    <row r="47" spans="1:14" x14ac:dyDescent="0.25">
      <c r="A47" s="6">
        <v>44689</v>
      </c>
      <c r="B47" t="s">
        <v>590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385</v>
      </c>
    </row>
    <row r="48" spans="1:14" x14ac:dyDescent="0.25">
      <c r="A48" s="6">
        <v>44689</v>
      </c>
      <c r="B48" s="49" t="s">
        <v>591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581</v>
      </c>
    </row>
    <row r="49" spans="1:14" x14ac:dyDescent="0.25">
      <c r="A49" s="6">
        <v>44689</v>
      </c>
      <c r="B49" t="s">
        <v>592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</row>
    <row r="50" spans="1:14" x14ac:dyDescent="0.25">
      <c r="A50" s="6">
        <v>44691</v>
      </c>
      <c r="B50" t="s">
        <v>593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86</v>
      </c>
    </row>
    <row r="51" spans="1:14" x14ac:dyDescent="0.25">
      <c r="A51" s="6">
        <v>44691</v>
      </c>
      <c r="B51" t="s">
        <v>594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86</v>
      </c>
    </row>
    <row r="52" spans="1:14" x14ac:dyDescent="0.25">
      <c r="A52" s="6">
        <v>44692</v>
      </c>
      <c r="B52" t="s">
        <v>595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t="s">
        <v>596</v>
      </c>
    </row>
    <row r="53" spans="1:14" x14ac:dyDescent="0.25">
      <c r="A53" s="6">
        <v>44692</v>
      </c>
      <c r="B53" t="s">
        <v>597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55</v>
      </c>
    </row>
    <row r="54" spans="1:14" x14ac:dyDescent="0.25">
      <c r="A54" s="6">
        <v>44692</v>
      </c>
      <c r="B54" t="s">
        <v>598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55</v>
      </c>
    </row>
    <row r="55" spans="1:14" x14ac:dyDescent="0.25">
      <c r="A55" s="6">
        <v>44693</v>
      </c>
      <c r="B55" t="s">
        <v>599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55</v>
      </c>
    </row>
    <row r="56" spans="1:14" x14ac:dyDescent="0.25">
      <c r="A56" s="6">
        <v>44696</v>
      </c>
      <c r="B56" t="s">
        <v>603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86</v>
      </c>
    </row>
    <row r="57" spans="1:14" x14ac:dyDescent="0.25">
      <c r="A57" s="6">
        <v>44696</v>
      </c>
      <c r="B57" t="s">
        <v>604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86</v>
      </c>
    </row>
    <row r="58" spans="1:14" x14ac:dyDescent="0.25">
      <c r="A58" s="6">
        <v>44696</v>
      </c>
      <c r="B58" t="s">
        <v>605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537</v>
      </c>
    </row>
    <row r="59" spans="1:14" x14ac:dyDescent="0.25">
      <c r="A59" s="6">
        <v>44696</v>
      </c>
      <c r="B59" t="s">
        <v>606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</row>
    <row r="60" spans="1:14" x14ac:dyDescent="0.25">
      <c r="A60" s="6">
        <v>44697</v>
      </c>
      <c r="B60" t="s">
        <v>607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314</v>
      </c>
      <c r="M60" s="4">
        <v>40</v>
      </c>
      <c r="N60" s="48" t="s">
        <v>602</v>
      </c>
    </row>
    <row r="61" spans="1:14" x14ac:dyDescent="0.25">
      <c r="A61" s="6">
        <v>44698</v>
      </c>
      <c r="B61" t="s">
        <v>608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313</v>
      </c>
      <c r="M61" s="4">
        <v>35</v>
      </c>
      <c r="N61" t="s">
        <v>537</v>
      </c>
    </row>
    <row r="62" spans="1:14" x14ac:dyDescent="0.25">
      <c r="A62" s="6">
        <v>44699</v>
      </c>
      <c r="B62" t="s">
        <v>609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536</v>
      </c>
    </row>
    <row r="63" spans="1:14" x14ac:dyDescent="0.25">
      <c r="A63" s="6">
        <v>44699</v>
      </c>
      <c r="B63" t="s">
        <v>610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537</v>
      </c>
    </row>
    <row r="64" spans="1:14" x14ac:dyDescent="0.25">
      <c r="A64" s="6">
        <v>44699</v>
      </c>
      <c r="B64" t="s">
        <v>600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t="s">
        <v>543</v>
      </c>
    </row>
    <row r="65" spans="1:14" x14ac:dyDescent="0.25">
      <c r="A65" s="6">
        <v>44701</v>
      </c>
      <c r="B65" t="s">
        <v>601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t="s">
        <v>602</v>
      </c>
    </row>
    <row r="66" spans="1:14" x14ac:dyDescent="0.25">
      <c r="A66" s="6">
        <v>44701</v>
      </c>
      <c r="B66" s="49" t="s">
        <v>611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312</v>
      </c>
      <c r="M66" s="4">
        <v>43</v>
      </c>
      <c r="N66" s="49" t="s">
        <v>612</v>
      </c>
    </row>
    <row r="67" spans="1:14" x14ac:dyDescent="0.25">
      <c r="A67" s="6">
        <v>44702</v>
      </c>
      <c r="B67" t="s">
        <v>613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314</v>
      </c>
      <c r="M67" s="4">
        <v>53</v>
      </c>
      <c r="N67" t="s">
        <v>266</v>
      </c>
    </row>
    <row r="68" spans="1:14" x14ac:dyDescent="0.25">
      <c r="A68" s="6">
        <v>44702</v>
      </c>
      <c r="B68" t="s">
        <v>614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537</v>
      </c>
    </row>
    <row r="69" spans="1:14" x14ac:dyDescent="0.25">
      <c r="A69" s="6">
        <v>44702</v>
      </c>
      <c r="B69" t="s">
        <v>615</v>
      </c>
      <c r="C69" s="4">
        <v>1.73</v>
      </c>
      <c r="D69" s="4">
        <v>3.68</v>
      </c>
      <c r="E69" s="4">
        <v>5.0599999999999996</v>
      </c>
      <c r="F69" s="4">
        <v>3.25</v>
      </c>
      <c r="G69" s="4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616</v>
      </c>
    </row>
    <row r="70" spans="1:14" x14ac:dyDescent="0.25">
      <c r="A70" s="6">
        <v>44702</v>
      </c>
      <c r="B70" t="s">
        <v>617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313</v>
      </c>
      <c r="M70" s="4">
        <v>47</v>
      </c>
      <c r="N70" t="s">
        <v>51</v>
      </c>
    </row>
    <row r="71" spans="1:14" x14ac:dyDescent="0.25">
      <c r="A71" s="6">
        <v>44702</v>
      </c>
      <c r="B71" t="s">
        <v>618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51</v>
      </c>
    </row>
    <row r="72" spans="1:14" x14ac:dyDescent="0.25">
      <c r="A72" s="6">
        <v>44702</v>
      </c>
      <c r="B72" t="s">
        <v>619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437</v>
      </c>
      <c r="M72" s="4">
        <v>16</v>
      </c>
      <c r="N72" t="s">
        <v>53</v>
      </c>
    </row>
    <row r="73" spans="1:14" x14ac:dyDescent="0.25">
      <c r="A73" s="6">
        <v>44702</v>
      </c>
      <c r="B73" t="s">
        <v>620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537</v>
      </c>
    </row>
    <row r="74" spans="1:14" x14ac:dyDescent="0.25">
      <c r="A74" s="6">
        <v>44702</v>
      </c>
      <c r="B74" t="s">
        <v>621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314</v>
      </c>
      <c r="M74" s="4">
        <v>16</v>
      </c>
      <c r="N74" t="s">
        <v>17</v>
      </c>
    </row>
    <row r="75" spans="1:14" x14ac:dyDescent="0.25">
      <c r="A75" s="6">
        <v>44702</v>
      </c>
      <c r="B75" t="s">
        <v>622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</row>
    <row r="76" spans="1:14" x14ac:dyDescent="0.25">
      <c r="A76" s="6">
        <v>44702</v>
      </c>
      <c r="B76" t="s">
        <v>623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385</v>
      </c>
    </row>
    <row r="77" spans="1:14" x14ac:dyDescent="0.25">
      <c r="A77" s="6">
        <v>44702</v>
      </c>
      <c r="B77" t="s">
        <v>624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266</v>
      </c>
    </row>
    <row r="78" spans="1:14" x14ac:dyDescent="0.25">
      <c r="A78" s="6">
        <v>44702</v>
      </c>
      <c r="B78" t="s">
        <v>625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</row>
    <row r="79" spans="1:14" x14ac:dyDescent="0.25">
      <c r="A79" s="6">
        <v>44703</v>
      </c>
      <c r="B79" t="s">
        <v>626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55</v>
      </c>
    </row>
    <row r="80" spans="1:14" x14ac:dyDescent="0.25">
      <c r="A80" s="6">
        <v>44703</v>
      </c>
      <c r="B80" t="s">
        <v>627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385</v>
      </c>
    </row>
    <row r="81" spans="1:14" x14ac:dyDescent="0.25">
      <c r="A81" s="6">
        <v>44705</v>
      </c>
      <c r="B81" t="s">
        <v>628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t="s">
        <v>629</v>
      </c>
    </row>
    <row r="82" spans="1:14" x14ac:dyDescent="0.25">
      <c r="A82" s="6">
        <v>44706</v>
      </c>
      <c r="B82" t="s">
        <v>630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768</v>
      </c>
      <c r="M82" s="4">
        <v>24</v>
      </c>
      <c r="N82" t="s">
        <v>266</v>
      </c>
    </row>
    <row r="83" spans="1:14" x14ac:dyDescent="0.25">
      <c r="A83" s="6">
        <v>44706</v>
      </c>
      <c r="B83" t="s">
        <v>631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</row>
    <row r="84" spans="1:14" x14ac:dyDescent="0.25">
      <c r="A84" s="6">
        <v>44706</v>
      </c>
      <c r="B84" t="s">
        <v>632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</row>
    <row r="85" spans="1:14" x14ac:dyDescent="0.25">
      <c r="A85" s="6">
        <v>44706</v>
      </c>
      <c r="B85" t="s">
        <v>633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</row>
    <row r="86" spans="1:14" x14ac:dyDescent="0.25">
      <c r="A86" s="6">
        <v>44706</v>
      </c>
      <c r="B86" t="s">
        <v>634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</row>
    <row r="87" spans="1:14" x14ac:dyDescent="0.25">
      <c r="A87" s="6">
        <v>44706</v>
      </c>
      <c r="B87" t="s">
        <v>635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385</v>
      </c>
    </row>
    <row r="88" spans="1:14" x14ac:dyDescent="0.25">
      <c r="A88" s="6">
        <v>44706</v>
      </c>
      <c r="B88" t="s">
        <v>636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312</v>
      </c>
      <c r="M88" s="4">
        <v>45</v>
      </c>
      <c r="N88" t="s">
        <v>385</v>
      </c>
    </row>
    <row r="89" spans="1:14" x14ac:dyDescent="0.25">
      <c r="A89" s="6">
        <v>44709</v>
      </c>
      <c r="B89" t="s">
        <v>637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602</v>
      </c>
    </row>
    <row r="90" spans="1:14" x14ac:dyDescent="0.25">
      <c r="A90" s="6">
        <v>44709</v>
      </c>
      <c r="B90" t="s">
        <v>638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639</v>
      </c>
    </row>
    <row r="91" spans="1:14" x14ac:dyDescent="0.25">
      <c r="A91" s="6">
        <v>44709</v>
      </c>
      <c r="B91" t="s">
        <v>640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</row>
    <row r="92" spans="1:14" x14ac:dyDescent="0.25">
      <c r="A92" s="6">
        <v>44709</v>
      </c>
      <c r="B92" t="s">
        <v>641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</row>
    <row r="93" spans="1:14" x14ac:dyDescent="0.25">
      <c r="A93" s="6">
        <v>44710</v>
      </c>
      <c r="B93" t="s">
        <v>642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612</v>
      </c>
    </row>
    <row r="94" spans="1:14" x14ac:dyDescent="0.25">
      <c r="A94" s="6">
        <v>44710</v>
      </c>
      <c r="B94" t="s">
        <v>643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314</v>
      </c>
      <c r="M94" s="4">
        <v>26</v>
      </c>
      <c r="N94" t="s">
        <v>266</v>
      </c>
    </row>
    <row r="95" spans="1:14" x14ac:dyDescent="0.25">
      <c r="A95" s="6">
        <v>44710</v>
      </c>
      <c r="B95" t="s">
        <v>644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612</v>
      </c>
    </row>
    <row r="96" spans="1:14" x14ac:dyDescent="0.25">
      <c r="A96" s="6">
        <v>44710</v>
      </c>
      <c r="B96" t="s">
        <v>645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537</v>
      </c>
    </row>
    <row r="97" spans="1:14" x14ac:dyDescent="0.25">
      <c r="A97" s="6">
        <v>44710</v>
      </c>
      <c r="B97" t="s">
        <v>646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</row>
    <row r="98" spans="1:14" x14ac:dyDescent="0.25">
      <c r="A98" s="6">
        <v>44710</v>
      </c>
      <c r="B98" t="s">
        <v>647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</row>
    <row r="99" spans="1:14" x14ac:dyDescent="0.25">
      <c r="A99" s="6">
        <v>44710</v>
      </c>
      <c r="B99" t="s">
        <v>648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447</v>
      </c>
    </row>
    <row r="100" spans="1:14" x14ac:dyDescent="0.25">
      <c r="A100" s="6">
        <v>44710</v>
      </c>
      <c r="B100" t="s">
        <v>649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</row>
    <row r="101" spans="1:14" x14ac:dyDescent="0.25">
      <c r="A101" s="6">
        <v>44710</v>
      </c>
      <c r="B101" t="s">
        <v>650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651</v>
      </c>
    </row>
    <row r="102" spans="1:14" x14ac:dyDescent="0.25">
      <c r="A102" s="6">
        <v>44710</v>
      </c>
      <c r="B102" t="s">
        <v>652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438</v>
      </c>
      <c r="M102" s="4">
        <v>45</v>
      </c>
      <c r="N102" t="s">
        <v>17</v>
      </c>
    </row>
    <row r="103" spans="1:14" x14ac:dyDescent="0.25">
      <c r="A103" s="6">
        <v>44711</v>
      </c>
      <c r="B103" t="s">
        <v>653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654</v>
      </c>
    </row>
  </sheetData>
  <conditionalFormatting sqref="K1:K5">
    <cfRule type="cellIs" dxfId="5" priority="1" operator="equal">
      <formula>"NOT INVEST"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3" workbookViewId="0">
      <selection activeCell="G44" sqref="G44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bestFit="1" customWidth="1"/>
    <col min="4" max="4" width="23.28515625" bestFit="1" customWidth="1"/>
    <col min="5" max="5" width="9.140625" style="34"/>
    <col min="6" max="7" width="12.28515625" bestFit="1" customWidth="1"/>
    <col min="8" max="8" width="9.140625" style="4"/>
    <col min="9" max="9" width="29.140625" style="4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2">
        <v>44682</v>
      </c>
      <c r="B2" s="3" t="s">
        <v>542</v>
      </c>
      <c r="C2" s="51">
        <v>1.78</v>
      </c>
      <c r="D2" s="51"/>
      <c r="E2" s="56" t="s">
        <v>33</v>
      </c>
      <c r="F2" s="10">
        <v>0</v>
      </c>
      <c r="G2" s="10">
        <f>F2-D$44</f>
        <v>-750</v>
      </c>
      <c r="H2" s="51" t="s">
        <v>20</v>
      </c>
      <c r="I2" s="3" t="s">
        <v>53</v>
      </c>
    </row>
    <row r="3" spans="1:9" ht="15.75" x14ac:dyDescent="0.25">
      <c r="A3" s="2">
        <v>44682</v>
      </c>
      <c r="B3" s="3" t="s">
        <v>544</v>
      </c>
      <c r="C3" s="51"/>
      <c r="D3" s="51"/>
      <c r="E3" s="55" t="s">
        <v>34</v>
      </c>
      <c r="F3" s="10">
        <f t="shared" ref="F3:F8" si="0">C3*D$44</f>
        <v>0</v>
      </c>
      <c r="G3" s="10">
        <v>0</v>
      </c>
      <c r="H3" s="4" t="s">
        <v>22</v>
      </c>
      <c r="I3" s="3" t="s">
        <v>543</v>
      </c>
    </row>
    <row r="4" spans="1:9" ht="15.75" x14ac:dyDescent="0.25">
      <c r="A4" s="6">
        <v>44682</v>
      </c>
      <c r="B4" t="s">
        <v>548</v>
      </c>
      <c r="C4" s="51">
        <v>1.63</v>
      </c>
      <c r="D4" s="51"/>
      <c r="E4" s="54" t="s">
        <v>33</v>
      </c>
      <c r="F4" s="10">
        <f t="shared" si="0"/>
        <v>1222.5</v>
      </c>
      <c r="G4" s="10">
        <f>F4-D$44</f>
        <v>472.5</v>
      </c>
      <c r="H4" s="4" t="s">
        <v>27</v>
      </c>
      <c r="I4" s="4" t="s">
        <v>51</v>
      </c>
    </row>
    <row r="5" spans="1:9" ht="15.75" x14ac:dyDescent="0.25">
      <c r="A5" s="6">
        <v>44683</v>
      </c>
      <c r="B5" t="s">
        <v>550</v>
      </c>
      <c r="C5" s="51">
        <v>1.75</v>
      </c>
      <c r="E5" s="54" t="s">
        <v>33</v>
      </c>
      <c r="F5" s="10">
        <f t="shared" si="0"/>
        <v>1312.5</v>
      </c>
      <c r="G5" s="10">
        <f>F5-D$44</f>
        <v>562.5</v>
      </c>
      <c r="H5" s="4" t="s">
        <v>765</v>
      </c>
      <c r="I5" s="4" t="s">
        <v>61</v>
      </c>
    </row>
    <row r="6" spans="1:9" ht="15.75" x14ac:dyDescent="0.25">
      <c r="A6" s="6">
        <v>44683</v>
      </c>
      <c r="B6" t="s">
        <v>552</v>
      </c>
      <c r="C6" s="51">
        <v>1.96</v>
      </c>
      <c r="E6" s="54" t="s">
        <v>33</v>
      </c>
      <c r="F6" s="10">
        <f t="shared" si="0"/>
        <v>1470</v>
      </c>
      <c r="G6" s="10">
        <f>F6-D$44</f>
        <v>720</v>
      </c>
      <c r="H6" s="4" t="s">
        <v>313</v>
      </c>
      <c r="I6" s="4" t="s">
        <v>59</v>
      </c>
    </row>
    <row r="7" spans="1:9" ht="15.75" x14ac:dyDescent="0.25">
      <c r="A7" s="6">
        <v>44684</v>
      </c>
      <c r="B7" t="s">
        <v>555</v>
      </c>
      <c r="C7" s="51"/>
      <c r="E7" s="55" t="s">
        <v>34</v>
      </c>
      <c r="F7" s="10">
        <f t="shared" si="0"/>
        <v>0</v>
      </c>
      <c r="G7" s="10">
        <v>0</v>
      </c>
      <c r="H7" s="38" t="s">
        <v>22</v>
      </c>
      <c r="I7" s="4" t="s">
        <v>556</v>
      </c>
    </row>
    <row r="8" spans="1:9" ht="15.75" x14ac:dyDescent="0.25">
      <c r="A8" s="6">
        <v>44687</v>
      </c>
      <c r="B8" t="s">
        <v>563</v>
      </c>
      <c r="C8" s="51">
        <v>1.59</v>
      </c>
      <c r="E8" s="58" t="s">
        <v>33</v>
      </c>
      <c r="F8" s="10">
        <f t="shared" si="0"/>
        <v>1192.5</v>
      </c>
      <c r="G8" s="10">
        <f t="shared" ref="G8:G27" si="1">F8-D$44</f>
        <v>442.5</v>
      </c>
      <c r="H8" s="4" t="s">
        <v>316</v>
      </c>
      <c r="I8" s="4" t="s">
        <v>103</v>
      </c>
    </row>
    <row r="9" spans="1:9" ht="15.75" x14ac:dyDescent="0.25">
      <c r="A9" s="6">
        <v>44687</v>
      </c>
      <c r="B9" t="s">
        <v>566</v>
      </c>
      <c r="C9" s="51">
        <v>1.76</v>
      </c>
      <c r="E9" s="57" t="s">
        <v>33</v>
      </c>
      <c r="F9" s="10">
        <v>0</v>
      </c>
      <c r="G9" s="10">
        <f t="shared" si="1"/>
        <v>-750</v>
      </c>
      <c r="H9" s="4" t="s">
        <v>28</v>
      </c>
      <c r="I9" s="4" t="s">
        <v>120</v>
      </c>
    </row>
    <row r="10" spans="1:9" ht="15.75" x14ac:dyDescent="0.25">
      <c r="A10" s="6">
        <v>44687</v>
      </c>
      <c r="B10" t="s">
        <v>567</v>
      </c>
      <c r="C10" s="51">
        <v>1.85</v>
      </c>
      <c r="E10" s="58" t="s">
        <v>33</v>
      </c>
      <c r="F10" s="10">
        <f>C10*D$44</f>
        <v>1387.5</v>
      </c>
      <c r="G10" s="10">
        <f t="shared" si="1"/>
        <v>637.5</v>
      </c>
      <c r="H10" s="4" t="s">
        <v>19</v>
      </c>
      <c r="I10" s="4" t="s">
        <v>51</v>
      </c>
    </row>
    <row r="11" spans="1:9" x14ac:dyDescent="0.25">
      <c r="A11" s="6">
        <v>44688</v>
      </c>
      <c r="B11" t="s">
        <v>568</v>
      </c>
      <c r="C11" s="4">
        <v>1.96</v>
      </c>
      <c r="E11" s="58" t="s">
        <v>33</v>
      </c>
      <c r="F11" s="10">
        <f>C11*D$44</f>
        <v>1470</v>
      </c>
      <c r="G11" s="10">
        <f t="shared" si="1"/>
        <v>720</v>
      </c>
      <c r="H11" s="4" t="s">
        <v>19</v>
      </c>
      <c r="I11" s="4" t="s">
        <v>99</v>
      </c>
    </row>
    <row r="12" spans="1:9" x14ac:dyDescent="0.25">
      <c r="A12" s="6">
        <v>44688</v>
      </c>
      <c r="B12" t="s">
        <v>570</v>
      </c>
      <c r="C12" s="4">
        <v>1.93</v>
      </c>
      <c r="E12" s="58" t="s">
        <v>33</v>
      </c>
      <c r="F12" s="10">
        <f>C12*D$44</f>
        <v>1447.5</v>
      </c>
      <c r="G12" s="10">
        <f t="shared" si="1"/>
        <v>697.5</v>
      </c>
      <c r="H12" s="4" t="s">
        <v>312</v>
      </c>
      <c r="I12" s="4" t="s">
        <v>59</v>
      </c>
    </row>
    <row r="13" spans="1:9" x14ac:dyDescent="0.25">
      <c r="A13" s="6">
        <v>44688</v>
      </c>
      <c r="B13" t="s">
        <v>571</v>
      </c>
      <c r="C13" s="4">
        <v>1.7</v>
      </c>
      <c r="E13" s="58" t="s">
        <v>33</v>
      </c>
      <c r="F13" s="10">
        <f>C13*D$44</f>
        <v>1275</v>
      </c>
      <c r="G13" s="10">
        <f t="shared" si="1"/>
        <v>525</v>
      </c>
      <c r="H13" s="4" t="s">
        <v>19</v>
      </c>
      <c r="I13" s="4" t="s">
        <v>61</v>
      </c>
    </row>
    <row r="14" spans="1:9" x14ac:dyDescent="0.25">
      <c r="A14" s="6">
        <v>44688</v>
      </c>
      <c r="B14" t="s">
        <v>572</v>
      </c>
      <c r="C14" s="4">
        <v>1.85</v>
      </c>
      <c r="E14" s="57" t="s">
        <v>33</v>
      </c>
      <c r="F14" s="10">
        <v>0</v>
      </c>
      <c r="G14" s="10">
        <f t="shared" si="1"/>
        <v>-750</v>
      </c>
      <c r="H14" s="4" t="s">
        <v>20</v>
      </c>
      <c r="I14" s="4" t="s">
        <v>93</v>
      </c>
    </row>
    <row r="15" spans="1:9" x14ac:dyDescent="0.25">
      <c r="A15" s="6">
        <v>44688</v>
      </c>
      <c r="B15" t="s">
        <v>573</v>
      </c>
      <c r="C15" s="4">
        <v>1.85</v>
      </c>
      <c r="E15" s="57" t="s">
        <v>33</v>
      </c>
      <c r="F15" s="10">
        <v>0</v>
      </c>
      <c r="G15" s="10">
        <f t="shared" si="1"/>
        <v>-750</v>
      </c>
      <c r="H15" s="4" t="s">
        <v>20</v>
      </c>
      <c r="I15" s="4" t="s">
        <v>51</v>
      </c>
    </row>
    <row r="16" spans="1:9" x14ac:dyDescent="0.25">
      <c r="A16" s="6">
        <v>44688</v>
      </c>
      <c r="B16" t="s">
        <v>574</v>
      </c>
      <c r="C16" s="4">
        <v>1.88</v>
      </c>
      <c r="E16" s="57" t="s">
        <v>33</v>
      </c>
      <c r="F16" s="10">
        <v>0</v>
      </c>
      <c r="G16" s="10">
        <f t="shared" si="1"/>
        <v>-750</v>
      </c>
      <c r="H16" s="4" t="s">
        <v>20</v>
      </c>
      <c r="I16" s="37" t="s">
        <v>17</v>
      </c>
    </row>
    <row r="17" spans="1:9" x14ac:dyDescent="0.25">
      <c r="A17" s="6">
        <v>44688</v>
      </c>
      <c r="B17" t="s">
        <v>577</v>
      </c>
      <c r="C17" s="4">
        <v>1.79</v>
      </c>
      <c r="E17" s="58" t="s">
        <v>33</v>
      </c>
      <c r="F17" s="10">
        <f>C17*D$44</f>
        <v>1342.5</v>
      </c>
      <c r="G17" s="10">
        <f t="shared" si="1"/>
        <v>592.5</v>
      </c>
      <c r="H17" s="4" t="s">
        <v>767</v>
      </c>
      <c r="I17" s="4" t="s">
        <v>59</v>
      </c>
    </row>
    <row r="18" spans="1:9" x14ac:dyDescent="0.25">
      <c r="A18" s="6">
        <v>44688</v>
      </c>
      <c r="B18" t="s">
        <v>578</v>
      </c>
      <c r="C18" s="4">
        <v>1.76</v>
      </c>
      <c r="E18" s="57" t="s">
        <v>33</v>
      </c>
      <c r="F18" s="10">
        <v>0</v>
      </c>
      <c r="G18" s="10">
        <f t="shared" si="1"/>
        <v>-750</v>
      </c>
      <c r="H18" s="4" t="s">
        <v>21</v>
      </c>
      <c r="I18" s="4" t="s">
        <v>61</v>
      </c>
    </row>
    <row r="19" spans="1:9" x14ac:dyDescent="0.25">
      <c r="A19" s="6">
        <v>44688</v>
      </c>
      <c r="B19" t="s">
        <v>579</v>
      </c>
      <c r="C19" s="4">
        <v>1.47</v>
      </c>
      <c r="E19" s="57" t="s">
        <v>33</v>
      </c>
      <c r="F19" s="10">
        <v>0</v>
      </c>
      <c r="G19" s="10">
        <f t="shared" si="1"/>
        <v>-750</v>
      </c>
      <c r="H19" s="4" t="s">
        <v>28</v>
      </c>
      <c r="I19" s="4" t="s">
        <v>93</v>
      </c>
    </row>
    <row r="20" spans="1:9" x14ac:dyDescent="0.25">
      <c r="A20" s="6">
        <v>44689</v>
      </c>
      <c r="B20" t="s">
        <v>587</v>
      </c>
      <c r="C20" s="4">
        <v>1.97</v>
      </c>
      <c r="E20" s="58" t="s">
        <v>33</v>
      </c>
      <c r="F20" s="10">
        <f>C20*D$44</f>
        <v>1477.5</v>
      </c>
      <c r="G20" s="10">
        <f t="shared" si="1"/>
        <v>727.5</v>
      </c>
      <c r="H20" s="4" t="s">
        <v>27</v>
      </c>
      <c r="I20" s="4" t="s">
        <v>53</v>
      </c>
    </row>
    <row r="21" spans="1:9" x14ac:dyDescent="0.25">
      <c r="A21" s="6">
        <v>44689</v>
      </c>
      <c r="B21" t="s">
        <v>588</v>
      </c>
      <c r="C21" s="4">
        <v>1.35</v>
      </c>
      <c r="E21" s="58" t="s">
        <v>33</v>
      </c>
      <c r="F21" s="10">
        <f>C21*D$44</f>
        <v>1012.5000000000001</v>
      </c>
      <c r="G21" s="10">
        <f t="shared" si="1"/>
        <v>262.50000000000011</v>
      </c>
      <c r="H21" s="4" t="s">
        <v>317</v>
      </c>
      <c r="I21" s="4" t="s">
        <v>53</v>
      </c>
    </row>
    <row r="22" spans="1:9" x14ac:dyDescent="0.25">
      <c r="A22" s="6">
        <v>44699</v>
      </c>
      <c r="B22" t="s">
        <v>600</v>
      </c>
      <c r="C22" s="4">
        <v>1.95</v>
      </c>
      <c r="E22" s="58" t="s">
        <v>34</v>
      </c>
      <c r="F22" s="10">
        <f>C22*D$44</f>
        <v>1462.5</v>
      </c>
      <c r="G22" s="10">
        <f t="shared" si="1"/>
        <v>712.5</v>
      </c>
      <c r="H22" s="4" t="s">
        <v>29</v>
      </c>
      <c r="I22" s="4" t="s">
        <v>543</v>
      </c>
    </row>
    <row r="23" spans="1:9" x14ac:dyDescent="0.25">
      <c r="A23" s="6">
        <v>44702</v>
      </c>
      <c r="B23" t="s">
        <v>613</v>
      </c>
      <c r="C23" s="4">
        <v>1.93</v>
      </c>
      <c r="E23" s="58" t="s">
        <v>33</v>
      </c>
      <c r="F23" s="10">
        <f>C23*D$44</f>
        <v>1447.5</v>
      </c>
      <c r="G23" s="10">
        <f t="shared" si="1"/>
        <v>697.5</v>
      </c>
      <c r="H23" s="4" t="s">
        <v>312</v>
      </c>
      <c r="I23" s="37" t="s">
        <v>266</v>
      </c>
    </row>
    <row r="24" spans="1:9" x14ac:dyDescent="0.25">
      <c r="A24" s="6">
        <v>44702</v>
      </c>
      <c r="B24" t="s">
        <v>617</v>
      </c>
      <c r="C24" s="4">
        <v>1.56</v>
      </c>
      <c r="E24" s="58" t="s">
        <v>33</v>
      </c>
      <c r="F24" s="10">
        <f>C24*D$44</f>
        <v>1170</v>
      </c>
      <c r="G24" s="10">
        <f t="shared" si="1"/>
        <v>420</v>
      </c>
      <c r="H24" s="4" t="s">
        <v>313</v>
      </c>
      <c r="I24" s="4" t="s">
        <v>51</v>
      </c>
    </row>
    <row r="25" spans="1:9" x14ac:dyDescent="0.25">
      <c r="A25" s="6">
        <v>44702</v>
      </c>
      <c r="B25" t="s">
        <v>618</v>
      </c>
      <c r="C25" s="4">
        <v>1.74</v>
      </c>
      <c r="E25" s="57" t="s">
        <v>33</v>
      </c>
      <c r="F25" s="10">
        <v>0</v>
      </c>
      <c r="G25" s="10">
        <f t="shared" si="1"/>
        <v>-750</v>
      </c>
      <c r="H25" s="4" t="s">
        <v>21</v>
      </c>
      <c r="I25" s="4" t="s">
        <v>51</v>
      </c>
    </row>
    <row r="26" spans="1:9" x14ac:dyDescent="0.25">
      <c r="A26" s="6">
        <v>44702</v>
      </c>
      <c r="B26" t="s">
        <v>621</v>
      </c>
      <c r="C26" s="4">
        <v>1.98</v>
      </c>
      <c r="E26" s="58" t="s">
        <v>33</v>
      </c>
      <c r="F26" s="10">
        <f>C26*D$44</f>
        <v>1485</v>
      </c>
      <c r="G26" s="10">
        <f t="shared" si="1"/>
        <v>735</v>
      </c>
      <c r="H26" s="4" t="s">
        <v>314</v>
      </c>
      <c r="I26" s="37" t="s">
        <v>17</v>
      </c>
    </row>
    <row r="27" spans="1:9" x14ac:dyDescent="0.25">
      <c r="A27" s="6">
        <v>44705</v>
      </c>
      <c r="B27" t="s">
        <v>628</v>
      </c>
      <c r="C27" s="4">
        <v>1.95</v>
      </c>
      <c r="E27" s="58" t="s">
        <v>34</v>
      </c>
      <c r="F27" s="10">
        <f>C27*D$44</f>
        <v>1462.5</v>
      </c>
      <c r="G27" s="10">
        <f t="shared" si="1"/>
        <v>712.5</v>
      </c>
      <c r="H27" s="4" t="s">
        <v>29</v>
      </c>
      <c r="I27" s="4" t="s">
        <v>629</v>
      </c>
    </row>
    <row r="33" spans="2:4" x14ac:dyDescent="0.25">
      <c r="B33" s="4" t="s">
        <v>35</v>
      </c>
      <c r="C33" s="4"/>
      <c r="D33" s="26">
        <f>COUNT(C2:C27)</f>
        <v>24</v>
      </c>
    </row>
    <row r="34" spans="2:4" x14ac:dyDescent="0.25">
      <c r="B34" s="4" t="s">
        <v>36</v>
      </c>
      <c r="C34" s="4"/>
      <c r="D34" s="11">
        <v>8</v>
      </c>
    </row>
    <row r="35" spans="2:4" x14ac:dyDescent="0.25">
      <c r="B35" s="4" t="s">
        <v>37</v>
      </c>
      <c r="C35" s="4"/>
      <c r="D35" s="13">
        <f>D33-D34</f>
        <v>16</v>
      </c>
    </row>
    <row r="36" spans="2:4" x14ac:dyDescent="0.25">
      <c r="B36" s="4" t="s">
        <v>38</v>
      </c>
      <c r="C36" s="4"/>
      <c r="D36" s="4">
        <f>D35/D33*100</f>
        <v>66.666666666666657</v>
      </c>
    </row>
    <row r="37" spans="2:4" x14ac:dyDescent="0.25">
      <c r="B37" s="4" t="s">
        <v>39</v>
      </c>
      <c r="C37" s="4"/>
      <c r="D37" s="4">
        <f>1/D38*100</f>
        <v>55.891942244993011</v>
      </c>
    </row>
    <row r="38" spans="2:4" x14ac:dyDescent="0.25">
      <c r="B38" s="4" t="s">
        <v>40</v>
      </c>
      <c r="C38" s="4"/>
      <c r="D38" s="4">
        <f>SUM(C2:C27)/D33</f>
        <v>1.7891666666666668</v>
      </c>
    </row>
    <row r="39" spans="2:4" x14ac:dyDescent="0.25">
      <c r="B39" s="4" t="s">
        <v>41</v>
      </c>
      <c r="C39" s="4"/>
      <c r="D39" s="13">
        <f>D36-D37</f>
        <v>10.774724421673646</v>
      </c>
    </row>
    <row r="40" spans="2:4" x14ac:dyDescent="0.25">
      <c r="B40" s="4" t="s">
        <v>42</v>
      </c>
      <c r="C40" s="4"/>
      <c r="D40" s="13">
        <f>D39/1</f>
        <v>10.774724421673646</v>
      </c>
    </row>
    <row r="41" spans="2:4" ht="18.75" x14ac:dyDescent="0.3">
      <c r="B41" s="14" t="s">
        <v>43</v>
      </c>
      <c r="C41" s="4"/>
      <c r="D41" s="15">
        <v>25000</v>
      </c>
    </row>
    <row r="42" spans="2:4" ht="18.75" x14ac:dyDescent="0.3">
      <c r="B42" s="4" t="s">
        <v>44</v>
      </c>
      <c r="C42" s="4"/>
      <c r="D42" s="16">
        <v>25000</v>
      </c>
    </row>
    <row r="43" spans="2:4" x14ac:dyDescent="0.25">
      <c r="B43" s="4" t="s">
        <v>45</v>
      </c>
      <c r="C43" s="4"/>
      <c r="D43" s="10">
        <f>D42/100</f>
        <v>250</v>
      </c>
    </row>
    <row r="44" spans="2:4" x14ac:dyDescent="0.25">
      <c r="B44" s="17" t="s">
        <v>49</v>
      </c>
      <c r="C44" s="4"/>
      <c r="D44" s="18">
        <f>D43*3</f>
        <v>750</v>
      </c>
    </row>
    <row r="45" spans="2:4" x14ac:dyDescent="0.25">
      <c r="B45" s="4" t="s">
        <v>46</v>
      </c>
      <c r="C45" s="4"/>
      <c r="D45" s="25">
        <f>SUM(G2:G27)</f>
        <v>3637.5</v>
      </c>
    </row>
    <row r="46" spans="2:4" x14ac:dyDescent="0.25">
      <c r="B46" s="19" t="s">
        <v>47</v>
      </c>
      <c r="C46" s="4"/>
      <c r="D46" s="38">
        <f>D45/D41*100</f>
        <v>14.549999999999999</v>
      </c>
    </row>
    <row r="47" spans="2:4" x14ac:dyDescent="0.25">
      <c r="B47" s="4"/>
      <c r="C47" s="4"/>
      <c r="D47" s="38"/>
    </row>
  </sheetData>
  <conditionalFormatting sqref="G2:G27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76" workbookViewId="0">
      <selection activeCell="D109" sqref="D109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34.710937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44713</v>
      </c>
      <c r="B2" s="3" t="s">
        <v>655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596</v>
      </c>
    </row>
    <row r="3" spans="1:14" x14ac:dyDescent="0.25">
      <c r="A3" s="2">
        <v>44715</v>
      </c>
      <c r="B3" s="3" t="s">
        <v>656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314</v>
      </c>
      <c r="M3" s="4">
        <v>77</v>
      </c>
      <c r="N3" s="3" t="s">
        <v>657</v>
      </c>
    </row>
    <row r="4" spans="1:14" x14ac:dyDescent="0.25">
      <c r="A4" s="6">
        <v>44716</v>
      </c>
      <c r="B4" s="4" t="s">
        <v>658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318</v>
      </c>
      <c r="M4" s="4">
        <v>20</v>
      </c>
      <c r="N4" s="4" t="s">
        <v>385</v>
      </c>
    </row>
    <row r="5" spans="1:14" x14ac:dyDescent="0.25">
      <c r="A5" s="6">
        <v>44716</v>
      </c>
      <c r="B5" s="4" t="s">
        <v>655</v>
      </c>
      <c r="C5" s="4">
        <v>606</v>
      </c>
      <c r="D5" s="4">
        <v>606</v>
      </c>
      <c r="E5" s="4">
        <v>606</v>
      </c>
      <c r="F5" s="4">
        <v>606</v>
      </c>
      <c r="G5" s="4">
        <v>606</v>
      </c>
      <c r="H5" s="4">
        <v>606</v>
      </c>
      <c r="I5" s="4">
        <v>606</v>
      </c>
      <c r="J5" s="12" t="s">
        <v>15</v>
      </c>
      <c r="L5" s="4" t="s">
        <v>20</v>
      </c>
      <c r="M5" s="4">
        <v>34</v>
      </c>
      <c r="N5" s="38" t="s">
        <v>596</v>
      </c>
    </row>
    <row r="6" spans="1:14" x14ac:dyDescent="0.25">
      <c r="A6" s="6">
        <v>44716</v>
      </c>
      <c r="B6" s="4" t="s">
        <v>659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385</v>
      </c>
    </row>
    <row r="7" spans="1:14" x14ac:dyDescent="0.25">
      <c r="A7" s="6">
        <v>44717</v>
      </c>
      <c r="B7" s="4" t="s">
        <v>660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661</v>
      </c>
    </row>
    <row r="8" spans="1:14" x14ac:dyDescent="0.25">
      <c r="A8" s="6">
        <v>44717</v>
      </c>
      <c r="B8" s="4" t="s">
        <v>662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663</v>
      </c>
    </row>
    <row r="9" spans="1:14" x14ac:dyDescent="0.25">
      <c r="A9" s="6">
        <v>44717</v>
      </c>
      <c r="B9" s="4" t="s">
        <v>664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313</v>
      </c>
      <c r="M9" s="4">
        <v>46</v>
      </c>
      <c r="N9" s="4" t="s">
        <v>16</v>
      </c>
    </row>
    <row r="10" spans="1:14" x14ac:dyDescent="0.25">
      <c r="A10" s="6">
        <v>44717</v>
      </c>
      <c r="B10" s="4" t="s">
        <v>665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8" t="s">
        <v>602</v>
      </c>
    </row>
    <row r="11" spans="1:14" x14ac:dyDescent="0.25">
      <c r="A11" s="6">
        <v>44717</v>
      </c>
      <c r="B11" s="4" t="s">
        <v>666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616</v>
      </c>
    </row>
    <row r="12" spans="1:14" x14ac:dyDescent="0.25">
      <c r="A12" s="6">
        <v>44717</v>
      </c>
      <c r="B12" s="4" t="s">
        <v>667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663</v>
      </c>
    </row>
    <row r="13" spans="1:14" x14ac:dyDescent="0.25">
      <c r="A13" s="6">
        <v>44717</v>
      </c>
      <c r="B13" s="4" t="s">
        <v>668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447</v>
      </c>
    </row>
    <row r="14" spans="1:14" x14ac:dyDescent="0.25">
      <c r="A14" s="6">
        <v>44717</v>
      </c>
      <c r="B14" s="4" t="s">
        <v>669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314</v>
      </c>
      <c r="M14" s="4">
        <v>38</v>
      </c>
      <c r="N14" s="4" t="s">
        <v>16</v>
      </c>
    </row>
    <row r="15" spans="1:14" x14ac:dyDescent="0.25">
      <c r="A15" s="6">
        <v>44717</v>
      </c>
      <c r="B15" s="4" t="s">
        <v>670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313</v>
      </c>
      <c r="M15" s="4">
        <v>35</v>
      </c>
      <c r="N15" s="4" t="s">
        <v>663</v>
      </c>
    </row>
    <row r="16" spans="1:14" x14ac:dyDescent="0.25">
      <c r="A16" s="6">
        <v>44717</v>
      </c>
      <c r="B16" s="4" t="s">
        <v>671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672</v>
      </c>
    </row>
    <row r="17" spans="1:14" x14ac:dyDescent="0.25">
      <c r="A17" s="6">
        <v>44717</v>
      </c>
      <c r="B17" s="4" t="s">
        <v>673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639</v>
      </c>
    </row>
    <row r="18" spans="1:14" x14ac:dyDescent="0.25">
      <c r="A18" s="6">
        <v>44717</v>
      </c>
      <c r="B18" s="4" t="s">
        <v>674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651</v>
      </c>
    </row>
    <row r="19" spans="1:14" x14ac:dyDescent="0.25">
      <c r="A19" s="6">
        <v>44717</v>
      </c>
      <c r="B19" s="4" t="s">
        <v>675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</row>
    <row r="20" spans="1:14" x14ac:dyDescent="0.25">
      <c r="A20" s="6">
        <v>44718</v>
      </c>
      <c r="B20" s="4" t="s">
        <v>676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556</v>
      </c>
    </row>
    <row r="21" spans="1:14" x14ac:dyDescent="0.25">
      <c r="A21" s="6">
        <v>44719</v>
      </c>
      <c r="B21" s="4" t="s">
        <v>677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629</v>
      </c>
    </row>
    <row r="22" spans="1:14" x14ac:dyDescent="0.25">
      <c r="A22" s="6">
        <v>44720</v>
      </c>
      <c r="B22" s="4" t="s">
        <v>678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629</v>
      </c>
    </row>
    <row r="23" spans="1:14" x14ac:dyDescent="0.25">
      <c r="A23" s="6">
        <v>44720</v>
      </c>
      <c r="B23" s="4" t="s">
        <v>679</v>
      </c>
      <c r="C23" s="4">
        <v>606</v>
      </c>
      <c r="D23" s="4">
        <v>606</v>
      </c>
      <c r="E23" s="4">
        <v>606</v>
      </c>
      <c r="F23" s="4">
        <v>606</v>
      </c>
      <c r="G23" s="4">
        <v>606</v>
      </c>
      <c r="H23" s="4">
        <v>606</v>
      </c>
      <c r="I23" s="4">
        <v>606</v>
      </c>
      <c r="J23" s="12" t="s">
        <v>15</v>
      </c>
      <c r="L23" s="4" t="s">
        <v>26</v>
      </c>
      <c r="M23" s="4">
        <v>72</v>
      </c>
      <c r="N23" s="4" t="s">
        <v>543</v>
      </c>
    </row>
    <row r="24" spans="1:14" x14ac:dyDescent="0.25">
      <c r="A24" s="6">
        <v>44720</v>
      </c>
      <c r="B24" s="4" t="s">
        <v>676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556</v>
      </c>
    </row>
    <row r="25" spans="1:14" x14ac:dyDescent="0.25">
      <c r="A25" s="6">
        <v>44721</v>
      </c>
      <c r="B25" s="4" t="s">
        <v>680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956</v>
      </c>
      <c r="M25" s="4">
        <v>15</v>
      </c>
      <c r="N25" s="38" t="s">
        <v>602</v>
      </c>
    </row>
    <row r="26" spans="1:14" x14ac:dyDescent="0.25">
      <c r="A26" s="6">
        <v>44721</v>
      </c>
      <c r="B26" s="4" t="s">
        <v>681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8" t="s">
        <v>602</v>
      </c>
    </row>
    <row r="27" spans="1:14" x14ac:dyDescent="0.25">
      <c r="A27" s="6">
        <v>44721</v>
      </c>
      <c r="B27" s="4" t="s">
        <v>682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8" t="s">
        <v>602</v>
      </c>
    </row>
    <row r="28" spans="1:14" x14ac:dyDescent="0.25">
      <c r="A28" s="6">
        <v>44722</v>
      </c>
      <c r="B28" s="4" t="s">
        <v>683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4" t="s">
        <v>629</v>
      </c>
    </row>
    <row r="29" spans="1:14" x14ac:dyDescent="0.25">
      <c r="A29" s="6">
        <v>44722</v>
      </c>
      <c r="B29" s="4" t="s">
        <v>684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 t="s">
        <v>21</v>
      </c>
      <c r="M29" s="4">
        <v>52</v>
      </c>
      <c r="N29" s="38" t="s">
        <v>596</v>
      </c>
    </row>
    <row r="30" spans="1:14" x14ac:dyDescent="0.25">
      <c r="A30" s="6">
        <v>44724</v>
      </c>
      <c r="B30" s="4" t="s">
        <v>685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663</v>
      </c>
    </row>
    <row r="31" spans="1:14" x14ac:dyDescent="0.25">
      <c r="A31" s="6">
        <v>44724</v>
      </c>
      <c r="B31" s="4" t="s">
        <v>686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8" t="s">
        <v>602</v>
      </c>
    </row>
    <row r="32" spans="1:14" x14ac:dyDescent="0.25">
      <c r="A32" s="6">
        <v>44724</v>
      </c>
      <c r="B32" s="4" t="s">
        <v>687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314</v>
      </c>
      <c r="M32" s="4">
        <v>23</v>
      </c>
      <c r="N32" s="38" t="s">
        <v>602</v>
      </c>
    </row>
    <row r="33" spans="1:14" x14ac:dyDescent="0.25">
      <c r="A33" s="6">
        <v>44724</v>
      </c>
      <c r="B33" s="4" t="s">
        <v>688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612</v>
      </c>
    </row>
    <row r="34" spans="1:14" x14ac:dyDescent="0.25">
      <c r="A34" s="6">
        <v>44724</v>
      </c>
      <c r="B34" s="4" t="s">
        <v>689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385</v>
      </c>
    </row>
    <row r="35" spans="1:14" x14ac:dyDescent="0.25">
      <c r="A35" s="6">
        <v>44724</v>
      </c>
      <c r="B35" s="4" t="s">
        <v>690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385</v>
      </c>
    </row>
    <row r="36" spans="1:14" x14ac:dyDescent="0.25">
      <c r="A36" s="6">
        <v>44724</v>
      </c>
      <c r="B36" s="4" t="s">
        <v>691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651</v>
      </c>
    </row>
    <row r="37" spans="1:14" x14ac:dyDescent="0.25">
      <c r="A37" s="6">
        <v>44724</v>
      </c>
      <c r="B37" s="4" t="s">
        <v>692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612</v>
      </c>
    </row>
    <row r="38" spans="1:14" x14ac:dyDescent="0.25">
      <c r="A38" s="6">
        <v>44724</v>
      </c>
      <c r="B38" s="4" t="s">
        <v>693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657</v>
      </c>
    </row>
    <row r="39" spans="1:14" x14ac:dyDescent="0.25">
      <c r="A39" s="6">
        <v>44724</v>
      </c>
      <c r="B39" s="4" t="s">
        <v>694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</row>
    <row r="40" spans="1:14" x14ac:dyDescent="0.25">
      <c r="A40" s="6">
        <v>44725</v>
      </c>
      <c r="B40" s="4" t="s">
        <v>695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661</v>
      </c>
    </row>
    <row r="41" spans="1:14" x14ac:dyDescent="0.25">
      <c r="A41" s="6">
        <v>44727</v>
      </c>
      <c r="B41" s="4" t="s">
        <v>696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596</v>
      </c>
    </row>
    <row r="42" spans="1:14" x14ac:dyDescent="0.25">
      <c r="A42" s="6">
        <v>44728</v>
      </c>
      <c r="B42" s="4" t="s">
        <v>697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596</v>
      </c>
    </row>
    <row r="43" spans="1:14" x14ac:dyDescent="0.25">
      <c r="A43" s="6">
        <v>44728</v>
      </c>
      <c r="B43" s="4" t="s">
        <v>698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629</v>
      </c>
    </row>
    <row r="44" spans="1:14" x14ac:dyDescent="0.25">
      <c r="A44" s="6">
        <v>44729</v>
      </c>
      <c r="B44" s="4" t="s">
        <v>699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537</v>
      </c>
    </row>
    <row r="45" spans="1:14" x14ac:dyDescent="0.25">
      <c r="A45" s="6">
        <v>44729</v>
      </c>
      <c r="B45" s="4" t="s">
        <v>700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663</v>
      </c>
    </row>
    <row r="46" spans="1:14" x14ac:dyDescent="0.25">
      <c r="A46" s="6">
        <v>44730</v>
      </c>
      <c r="B46" s="4" t="s">
        <v>701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313</v>
      </c>
      <c r="M46" s="4">
        <v>56</v>
      </c>
      <c r="N46" s="4" t="s">
        <v>556</v>
      </c>
    </row>
    <row r="47" spans="1:14" x14ac:dyDescent="0.25">
      <c r="A47" s="6">
        <v>44730</v>
      </c>
      <c r="B47" s="4" t="s">
        <v>702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703</v>
      </c>
    </row>
    <row r="48" spans="1:14" x14ac:dyDescent="0.25">
      <c r="A48" s="6">
        <v>44730</v>
      </c>
      <c r="B48" s="4" t="s">
        <v>704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596</v>
      </c>
    </row>
    <row r="49" spans="1:14" x14ac:dyDescent="0.25">
      <c r="A49" s="6">
        <v>44730</v>
      </c>
      <c r="B49" s="4" t="s">
        <v>705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317</v>
      </c>
      <c r="M49" s="4">
        <v>13</v>
      </c>
      <c r="N49" s="4" t="s">
        <v>706</v>
      </c>
    </row>
    <row r="50" spans="1:14" x14ac:dyDescent="0.25">
      <c r="A50" s="6">
        <v>44730</v>
      </c>
      <c r="B50" s="4" t="s">
        <v>707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657</v>
      </c>
    </row>
    <row r="51" spans="1:14" x14ac:dyDescent="0.25">
      <c r="A51" s="6">
        <v>44730</v>
      </c>
      <c r="B51" s="4" t="s">
        <v>708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</row>
    <row r="52" spans="1:14" x14ac:dyDescent="0.25">
      <c r="A52" s="6">
        <v>44730</v>
      </c>
      <c r="B52" s="4" t="s">
        <v>709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</row>
    <row r="53" spans="1:14" x14ac:dyDescent="0.25">
      <c r="A53" s="6">
        <v>44730</v>
      </c>
      <c r="B53" s="4" t="s">
        <v>710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314</v>
      </c>
      <c r="M53" s="4">
        <v>51</v>
      </c>
      <c r="N53" s="4" t="s">
        <v>17</v>
      </c>
    </row>
    <row r="54" spans="1:14" x14ac:dyDescent="0.25">
      <c r="A54" s="6">
        <v>44730</v>
      </c>
      <c r="B54" s="4" t="s">
        <v>957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663</v>
      </c>
    </row>
    <row r="55" spans="1:14" x14ac:dyDescent="0.25">
      <c r="A55" s="6">
        <v>44730</v>
      </c>
      <c r="B55" s="4" t="s">
        <v>711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</row>
    <row r="56" spans="1:14" x14ac:dyDescent="0.25">
      <c r="A56" s="6">
        <v>44730</v>
      </c>
      <c r="B56" s="4" t="s">
        <v>712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314</v>
      </c>
      <c r="M56" s="4">
        <v>22</v>
      </c>
      <c r="N56" s="4" t="s">
        <v>17</v>
      </c>
    </row>
    <row r="57" spans="1:14" x14ac:dyDescent="0.25">
      <c r="A57" s="6">
        <v>44730</v>
      </c>
      <c r="B57" s="4" t="s">
        <v>713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</row>
    <row r="58" spans="1:14" x14ac:dyDescent="0.25">
      <c r="A58" s="6">
        <v>44731</v>
      </c>
      <c r="B58" s="4" t="s">
        <v>702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703</v>
      </c>
    </row>
    <row r="59" spans="1:14" x14ac:dyDescent="0.25">
      <c r="A59" s="6">
        <v>44731</v>
      </c>
      <c r="B59" s="4" t="s">
        <v>714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314</v>
      </c>
      <c r="M59" s="4">
        <v>31</v>
      </c>
      <c r="N59" s="38" t="s">
        <v>602</v>
      </c>
    </row>
    <row r="60" spans="1:14" x14ac:dyDescent="0.25">
      <c r="A60" s="6">
        <v>44731</v>
      </c>
      <c r="B60" s="4" t="s">
        <v>715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596</v>
      </c>
    </row>
    <row r="61" spans="1:14" x14ac:dyDescent="0.25">
      <c r="A61" s="6">
        <v>44731</v>
      </c>
      <c r="B61" s="4" t="s">
        <v>716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661</v>
      </c>
    </row>
    <row r="62" spans="1:14" x14ac:dyDescent="0.25">
      <c r="A62" s="6">
        <v>44731</v>
      </c>
      <c r="B62" s="4" t="s">
        <v>717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663</v>
      </c>
    </row>
    <row r="63" spans="1:14" x14ac:dyDescent="0.25">
      <c r="A63" s="6">
        <v>44731</v>
      </c>
      <c r="B63" s="4" t="s">
        <v>704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596</v>
      </c>
    </row>
    <row r="64" spans="1:14" x14ac:dyDescent="0.25">
      <c r="A64" s="6">
        <v>44731</v>
      </c>
      <c r="B64" s="4" t="s">
        <v>718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602</v>
      </c>
    </row>
    <row r="65" spans="1:14" x14ac:dyDescent="0.25">
      <c r="A65" s="6">
        <v>44731</v>
      </c>
      <c r="B65" s="4" t="s">
        <v>719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720</v>
      </c>
    </row>
    <row r="66" spans="1:14" x14ac:dyDescent="0.25">
      <c r="A66" s="6">
        <v>44731</v>
      </c>
      <c r="B66" s="4" t="s">
        <v>721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313</v>
      </c>
      <c r="M66" s="4">
        <v>71</v>
      </c>
      <c r="N66" s="4" t="s">
        <v>596</v>
      </c>
    </row>
    <row r="67" spans="1:14" x14ac:dyDescent="0.25">
      <c r="A67" s="6">
        <v>44731</v>
      </c>
      <c r="B67" s="4" t="s">
        <v>722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720</v>
      </c>
    </row>
    <row r="68" spans="1:14" x14ac:dyDescent="0.25">
      <c r="A68" s="6">
        <v>44732</v>
      </c>
      <c r="B68" s="4" t="s">
        <v>723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629</v>
      </c>
    </row>
    <row r="69" spans="1:14" x14ac:dyDescent="0.25">
      <c r="A69" s="6">
        <v>44732</v>
      </c>
      <c r="B69" s="4" t="s">
        <v>724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537</v>
      </c>
    </row>
    <row r="70" spans="1:14" x14ac:dyDescent="0.25">
      <c r="A70" s="6">
        <v>44732</v>
      </c>
      <c r="B70" s="4" t="s">
        <v>725</v>
      </c>
      <c r="C70" s="4">
        <v>3.54</v>
      </c>
      <c r="D70" s="4">
        <v>3.37</v>
      </c>
      <c r="E70" s="4">
        <v>2.15</v>
      </c>
      <c r="F70" s="4">
        <v>3.29</v>
      </c>
      <c r="G70" s="4">
        <v>2.0699999999999998</v>
      </c>
      <c r="H70" s="4">
        <v>1.77</v>
      </c>
      <c r="I70" s="4">
        <v>1.82</v>
      </c>
      <c r="J70" s="12" t="s">
        <v>15</v>
      </c>
      <c r="L70" s="4" t="s">
        <v>313</v>
      </c>
      <c r="M70" s="4">
        <v>29</v>
      </c>
      <c r="N70" s="4" t="s">
        <v>556</v>
      </c>
    </row>
    <row r="71" spans="1:14" x14ac:dyDescent="0.25">
      <c r="A71" s="6">
        <v>44732</v>
      </c>
      <c r="B71" s="4" t="s">
        <v>726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312</v>
      </c>
      <c r="M71" s="4">
        <v>37</v>
      </c>
      <c r="N71" s="4" t="s">
        <v>639</v>
      </c>
    </row>
    <row r="72" spans="1:14" x14ac:dyDescent="0.25">
      <c r="A72" s="6">
        <v>44733</v>
      </c>
      <c r="B72" s="4" t="s">
        <v>724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537</v>
      </c>
    </row>
    <row r="73" spans="1:14" x14ac:dyDescent="0.25">
      <c r="A73" s="6">
        <v>44733</v>
      </c>
      <c r="B73" s="4" t="s">
        <v>727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313</v>
      </c>
      <c r="M73" s="4">
        <v>29</v>
      </c>
      <c r="N73" s="4" t="s">
        <v>556</v>
      </c>
    </row>
    <row r="74" spans="1:14" x14ac:dyDescent="0.25">
      <c r="A74" s="6">
        <v>44734</v>
      </c>
      <c r="B74" s="4" t="s">
        <v>728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556</v>
      </c>
    </row>
    <row r="75" spans="1:14" x14ac:dyDescent="0.25">
      <c r="A75" s="6">
        <v>44736</v>
      </c>
      <c r="B75" s="4" t="s">
        <v>729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657</v>
      </c>
    </row>
    <row r="76" spans="1:14" x14ac:dyDescent="0.25">
      <c r="A76" s="6">
        <v>44736</v>
      </c>
      <c r="B76" s="4" t="s">
        <v>730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543</v>
      </c>
    </row>
    <row r="77" spans="1:14" x14ac:dyDescent="0.25">
      <c r="A77" s="6">
        <v>44737</v>
      </c>
      <c r="B77" s="4" t="s">
        <v>731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556</v>
      </c>
    </row>
    <row r="78" spans="1:14" x14ac:dyDescent="0.25">
      <c r="A78" s="6">
        <v>44737</v>
      </c>
      <c r="B78" s="4" t="s">
        <v>732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767</v>
      </c>
      <c r="M78" s="4">
        <v>43</v>
      </c>
      <c r="N78" s="38" t="s">
        <v>596</v>
      </c>
    </row>
    <row r="79" spans="1:14" x14ac:dyDescent="0.25">
      <c r="A79" s="6">
        <v>44737</v>
      </c>
      <c r="B79" s="4" t="s">
        <v>733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672</v>
      </c>
    </row>
    <row r="80" spans="1:14" x14ac:dyDescent="0.25">
      <c r="A80" s="6">
        <v>44737</v>
      </c>
      <c r="B80" s="4" t="s">
        <v>734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663</v>
      </c>
    </row>
    <row r="81" spans="1:14" x14ac:dyDescent="0.25">
      <c r="A81" s="6">
        <v>44737</v>
      </c>
      <c r="B81" s="4" t="s">
        <v>735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385</v>
      </c>
    </row>
    <row r="82" spans="1:14" x14ac:dyDescent="0.25">
      <c r="A82" s="6">
        <v>44737</v>
      </c>
      <c r="B82" s="4" t="s">
        <v>736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639</v>
      </c>
    </row>
    <row r="83" spans="1:14" x14ac:dyDescent="0.25">
      <c r="A83" s="6">
        <v>44737</v>
      </c>
      <c r="B83" s="4" t="s">
        <v>737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385</v>
      </c>
    </row>
    <row r="84" spans="1:14" x14ac:dyDescent="0.25">
      <c r="A84" s="6">
        <v>44737</v>
      </c>
      <c r="B84" s="4" t="s">
        <v>738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313</v>
      </c>
      <c r="M84" s="4">
        <v>57</v>
      </c>
      <c r="N84" s="4" t="s">
        <v>639</v>
      </c>
    </row>
    <row r="85" spans="1:14" x14ac:dyDescent="0.25">
      <c r="A85" s="6">
        <v>44737</v>
      </c>
      <c r="B85" s="4" t="s">
        <v>739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663</v>
      </c>
    </row>
    <row r="86" spans="1:14" x14ac:dyDescent="0.25">
      <c r="A86" s="6">
        <v>44737</v>
      </c>
      <c r="B86" s="4" t="s">
        <v>740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536</v>
      </c>
    </row>
    <row r="87" spans="1:14" x14ac:dyDescent="0.25">
      <c r="A87" s="6">
        <v>44737</v>
      </c>
      <c r="B87" s="4" t="s">
        <v>741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2" t="s">
        <v>15</v>
      </c>
      <c r="L87" s="4" t="s">
        <v>24</v>
      </c>
      <c r="M87" s="4">
        <v>60</v>
      </c>
      <c r="N87" s="4" t="s">
        <v>629</v>
      </c>
    </row>
    <row r="88" spans="1:14" x14ac:dyDescent="0.25">
      <c r="A88" s="6">
        <v>44738</v>
      </c>
      <c r="B88" s="4" t="s">
        <v>742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703</v>
      </c>
    </row>
    <row r="89" spans="1:14" x14ac:dyDescent="0.25">
      <c r="A89" s="6">
        <v>44738</v>
      </c>
      <c r="B89" s="4" t="s">
        <v>743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602</v>
      </c>
    </row>
    <row r="90" spans="1:14" x14ac:dyDescent="0.25">
      <c r="A90" s="6">
        <v>44738</v>
      </c>
      <c r="B90" s="4" t="s">
        <v>744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</row>
    <row r="91" spans="1:14" x14ac:dyDescent="0.25">
      <c r="A91" s="6">
        <v>44738</v>
      </c>
      <c r="B91" s="4" t="s">
        <v>745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596</v>
      </c>
    </row>
    <row r="92" spans="1:14" x14ac:dyDescent="0.25">
      <c r="A92" s="6">
        <v>44738</v>
      </c>
      <c r="B92" s="4" t="s">
        <v>746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</row>
    <row r="93" spans="1:14" x14ac:dyDescent="0.25">
      <c r="A93" s="6">
        <v>44738</v>
      </c>
      <c r="B93" s="4" t="s">
        <v>747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657</v>
      </c>
    </row>
    <row r="94" spans="1:14" x14ac:dyDescent="0.25">
      <c r="A94" s="6">
        <v>44738</v>
      </c>
      <c r="B94" s="4" t="s">
        <v>748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639</v>
      </c>
    </row>
    <row r="95" spans="1:14" x14ac:dyDescent="0.25">
      <c r="A95" s="6">
        <v>44738</v>
      </c>
      <c r="B95" s="4" t="s">
        <v>749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314</v>
      </c>
      <c r="M95" s="4">
        <v>61</v>
      </c>
      <c r="N95" s="36" t="s">
        <v>672</v>
      </c>
    </row>
    <row r="96" spans="1:14" x14ac:dyDescent="0.25">
      <c r="A96" s="6">
        <v>44738</v>
      </c>
      <c r="B96" s="4" t="s">
        <v>750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672</v>
      </c>
    </row>
    <row r="97" spans="1:14" x14ac:dyDescent="0.25">
      <c r="A97" s="6">
        <v>44738</v>
      </c>
      <c r="B97" s="4" t="s">
        <v>751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314</v>
      </c>
      <c r="M97" s="4">
        <v>37</v>
      </c>
      <c r="N97" s="4" t="s">
        <v>385</v>
      </c>
    </row>
    <row r="98" spans="1:14" x14ac:dyDescent="0.25">
      <c r="A98" s="6">
        <v>44738</v>
      </c>
      <c r="B98" s="4" t="s">
        <v>752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</row>
    <row r="99" spans="1:14" x14ac:dyDescent="0.25">
      <c r="A99" s="6">
        <v>44738</v>
      </c>
      <c r="B99" s="4" t="s">
        <v>958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663</v>
      </c>
    </row>
    <row r="100" spans="1:14" x14ac:dyDescent="0.25">
      <c r="A100" s="6">
        <v>44738</v>
      </c>
      <c r="B100" s="4" t="s">
        <v>959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639</v>
      </c>
    </row>
    <row r="101" spans="1:14" x14ac:dyDescent="0.25">
      <c r="A101" s="6">
        <v>44738</v>
      </c>
      <c r="B101" s="4" t="s">
        <v>753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385</v>
      </c>
    </row>
    <row r="102" spans="1:14" x14ac:dyDescent="0.25">
      <c r="A102" s="6">
        <v>44738</v>
      </c>
      <c r="B102" s="4" t="s">
        <v>754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316</v>
      </c>
      <c r="M102" s="4">
        <v>62</v>
      </c>
      <c r="N102" s="4" t="s">
        <v>651</v>
      </c>
    </row>
    <row r="103" spans="1:14" x14ac:dyDescent="0.25">
      <c r="A103" s="6">
        <v>44738</v>
      </c>
      <c r="B103" s="4" t="s">
        <v>755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</row>
    <row r="104" spans="1:14" x14ac:dyDescent="0.25">
      <c r="A104" s="6">
        <v>44738</v>
      </c>
      <c r="B104" s="4" t="s">
        <v>756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</row>
    <row r="105" spans="1:14" x14ac:dyDescent="0.25">
      <c r="A105" s="6">
        <v>44739</v>
      </c>
      <c r="B105" s="4" t="s">
        <v>757</v>
      </c>
      <c r="C105" s="4">
        <v>2.77</v>
      </c>
      <c r="D105" s="4">
        <v>2.81</v>
      </c>
      <c r="E105" s="4">
        <v>3.15</v>
      </c>
      <c r="F105" s="4">
        <v>2.33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629</v>
      </c>
    </row>
    <row r="106" spans="1:14" x14ac:dyDescent="0.25">
      <c r="A106" s="6">
        <v>44741</v>
      </c>
      <c r="B106" s="4" t="s">
        <v>758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27</v>
      </c>
      <c r="N106" s="4" t="s">
        <v>543</v>
      </c>
    </row>
    <row r="107" spans="1:14" x14ac:dyDescent="0.25">
      <c r="A107" s="6">
        <v>44741</v>
      </c>
      <c r="B107" s="4" t="s">
        <v>759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</row>
    <row r="108" spans="1:14" x14ac:dyDescent="0.25">
      <c r="A108" s="6">
        <v>44741</v>
      </c>
      <c r="B108" s="4" t="s">
        <v>760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629</v>
      </c>
    </row>
  </sheetData>
  <conditionalFormatting sqref="K1:K3">
    <cfRule type="cellIs" dxfId="2" priority="1" operator="equal">
      <formula>"NOT INVEST"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julho</vt:lpstr>
      <vt:lpstr>agosto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2023-07-12T03:20:20Z</dcterms:modified>
</cp:coreProperties>
</file>