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5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</sheets>
  <calcPr calcId="152511"/>
</workbook>
</file>

<file path=xl/calcChain.xml><?xml version="1.0" encoding="utf-8"?>
<calcChain xmlns="http://schemas.openxmlformats.org/spreadsheetml/2006/main">
  <c r="D106" i="27" l="1"/>
  <c r="D18" i="30"/>
  <c r="D19" i="30" s="1"/>
  <c r="G3" i="30" s="1"/>
  <c r="H3" i="30" s="1"/>
  <c r="D8" i="30"/>
  <c r="D10" i="30" s="1"/>
  <c r="D11" i="30" s="1"/>
  <c r="G2" i="29"/>
  <c r="H2" i="29" s="1"/>
  <c r="D16" i="29"/>
  <c r="D17" i="29" s="1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D103" i="27" s="1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J98" i="27"/>
  <c r="D93" i="27"/>
  <c r="D94" i="27" s="1"/>
  <c r="D97" i="27" s="1"/>
  <c r="D98" i="27" l="1"/>
  <c r="D31" i="24" l="1"/>
  <c r="D32" i="24" s="1"/>
  <c r="D21" i="24"/>
  <c r="D26" i="24" s="1"/>
  <c r="D25" i="24" s="1"/>
  <c r="D22" i="23"/>
  <c r="D23" i="23" s="1"/>
  <c r="D12" i="23"/>
  <c r="D17" i="23" s="1"/>
  <c r="D16" i="23" s="1"/>
  <c r="D34" i="22"/>
  <c r="D35" i="22" s="1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25" i="17" s="1"/>
  <c r="D14" i="17"/>
  <c r="D19" i="17" s="1"/>
  <c r="D18" i="17" s="1"/>
  <c r="D33" i="24" l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34" i="24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9" i="29"/>
  <c r="D18" i="29"/>
</calcChain>
</file>

<file path=xl/sharedStrings.xml><?xml version="1.0" encoding="utf-8"?>
<sst xmlns="http://schemas.openxmlformats.org/spreadsheetml/2006/main" count="2185" uniqueCount="318">
  <si>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</si>
  <si>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</si>
  <si>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</si>
  <si>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</si>
  <si>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</si>
  <si>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</si>
  <si>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</si>
  <si>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</si>
  <si>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</si>
  <si>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</si>
  <si>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</si>
  <si>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</si>
  <si>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</si>
  <si>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</si>
  <si>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</si>
  <si>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</si>
  <si>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</si>
  <si>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</si>
  <si>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</si>
  <si>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</si>
  <si>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</si>
  <si>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</si>
  <si>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</si>
  <si>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</si>
  <si>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</si>
  <si>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</si>
  <si>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</si>
  <si>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</si>
  <si>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</si>
  <si>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</si>
  <si>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</si>
  <si>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</si>
  <si>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</si>
  <si>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</si>
  <si>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</si>
  <si>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</si>
  <si>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</si>
  <si>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</si>
  <si>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</si>
  <si>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</si>
  <si>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</si>
  <si>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</si>
  <si>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</si>
  <si>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</si>
  <si>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</si>
  <si>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</si>
  <si>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</si>
  <si>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</si>
  <si>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</si>
  <si>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</si>
  <si>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</si>
  <si>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</si>
  <si>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</si>
  <si>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</si>
  <si>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</si>
  <si>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</si>
  <si>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</si>
  <si>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</si>
  <si>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</si>
  <si>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</si>
  <si>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</si>
  <si>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</si>
  <si>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</si>
  <si>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</si>
  <si>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</si>
  <si>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</si>
  <si>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</si>
  <si>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</si>
  <si>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</si>
  <si>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</si>
  <si>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</si>
  <si>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</si>
  <si>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</si>
  <si>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</si>
  <si>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</si>
  <si>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</si>
  <si>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</si>
  <si>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</si>
  <si>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</si>
  <si>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</si>
  <si>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</si>
  <si>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</si>
  <si>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</si>
  <si>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</si>
  <si>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</si>
  <si>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</si>
  <si>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</si>
  <si>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</si>
  <si>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</si>
  <si>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</si>
  <si>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</si>
  <si>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</si>
  <si>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</si>
  <si>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</si>
  <si>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</si>
  <si>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</si>
  <si>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</si>
  <si>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</si>
  <si>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</si>
  <si>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</si>
  <si>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</si>
  <si>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</si>
  <si>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</si>
  <si>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</si>
  <si>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</si>
  <si>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</si>
  <si>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</si>
  <si>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</si>
  <si>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</si>
  <si>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</si>
  <si>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</si>
  <si>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</si>
  <si>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</si>
  <si>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</si>
  <si>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</si>
  <si>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</si>
  <si>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</si>
  <si>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</si>
  <si>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</si>
  <si>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</si>
  <si>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</si>
  <si>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</si>
  <si>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</si>
  <si>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</si>
  <si>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</si>
  <si>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</si>
  <si>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</si>
  <si>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</si>
  <si>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</si>
  <si>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</si>
  <si>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</si>
  <si>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</si>
  <si>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</si>
  <si>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</si>
  <si>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</si>
  <si>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</si>
  <si>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</si>
  <si>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</si>
  <si>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</si>
  <si>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</si>
  <si>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</si>
  <si>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</si>
  <si>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</si>
  <si>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</si>
  <si>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</si>
  <si>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</si>
  <si>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</si>
  <si>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</si>
  <si>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</si>
  <si>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</si>
  <si>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</si>
  <si>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</si>
  <si>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</si>
  <si>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</si>
  <si>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</si>
  <si>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</si>
  <si>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</si>
  <si>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</si>
  <si>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</si>
  <si>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</si>
  <si>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</si>
  <si>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</si>
  <si>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</si>
  <si>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</si>
  <si>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</si>
  <si>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</si>
  <si>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</si>
  <si>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</si>
  <si>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</si>
  <si>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</si>
  <si>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</si>
  <si>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</si>
  <si>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</si>
  <si>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</si>
  <si>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</si>
  <si>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</si>
  <si>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</si>
  <si>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</si>
  <si>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</si>
  <si>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</si>
  <si>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</si>
  <si>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</si>
  <si>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</si>
  <si>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</si>
  <si>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</si>
  <si>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</si>
  <si>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</si>
  <si>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</si>
  <si>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</si>
  <si>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</si>
  <si>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</si>
  <si>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</si>
  <si>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</si>
  <si>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</si>
  <si>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</si>
  <si>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</si>
  <si>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</si>
  <si>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</si>
  <si>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</si>
  <si>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</si>
  <si>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</si>
  <si>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</si>
  <si>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</si>
  <si>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</si>
  <si>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</si>
  <si>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</si>
  <si>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</si>
  <si>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</si>
  <si>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</si>
  <si>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</si>
  <si>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</si>
  <si>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</si>
  <si>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</si>
  <si>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</si>
  <si>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</si>
  <si>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</si>
  <si>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</si>
  <si>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</si>
  <si>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</si>
  <si>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</si>
  <si>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</si>
  <si>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</si>
  <si>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</si>
  <si>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</si>
  <si>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</si>
  <si>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</si>
  <si>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</si>
  <si>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</si>
  <si>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</si>
  <si>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</si>
  <si>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</si>
  <si>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</si>
  <si>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</si>
  <si>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</si>
  <si>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</si>
  <si>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</si>
  <si>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</si>
  <si>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</si>
  <si>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</si>
  <si>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</si>
  <si>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</si>
  <si>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</si>
  <si>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</si>
  <si>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</si>
  <si>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</si>
  <si>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</si>
  <si>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</si>
  <si>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</si>
  <si>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</si>
  <si>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</si>
  <si>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</si>
  <si>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</si>
  <si>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</si>
  <si>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</si>
  <si>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</si>
  <si>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</si>
  <si>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</si>
  <si>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</si>
  <si>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</si>
  <si>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</si>
  <si>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</si>
  <si>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</si>
  <si>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</si>
  <si>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</si>
  <si>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</si>
  <si>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</si>
  <si>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</si>
  <si>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</si>
  <si>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</si>
  <si>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</si>
  <si>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</si>
  <si>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</si>
  <si>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</si>
  <si>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</si>
  <si>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</si>
  <si>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</si>
  <si>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</si>
  <si>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</si>
  <si>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</si>
  <si>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</si>
  <si>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</si>
  <si>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</si>
  <si>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</si>
  <si>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</si>
  <si>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</si>
  <si>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</si>
  <si>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</si>
  <si>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</si>
  <si>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</si>
  <si>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</si>
  <si>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</si>
  <si>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</si>
  <si>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</si>
  <si>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</si>
  <si>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</si>
  <si>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</si>
  <si>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</si>
  <si>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</si>
  <si>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</si>
  <si>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</si>
  <si>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</si>
  <si>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</si>
  <si>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</si>
  <si>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</si>
  <si>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</si>
  <si>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</si>
  <si>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</si>
  <si>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</si>
  <si>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</si>
  <si>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</si>
  <si>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</si>
  <si>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</si>
  <si>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</si>
  <si>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</si>
  <si>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</si>
  <si>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</si>
  <si>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</si>
  <si>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STAKE BET EX-OVER 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</si>
</sst>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4"/>
      <tableStyleElement type="secondRowStripe" dxfId="83"/>
    </tableStyle>
    <tableStyle name="Equipes-style 3" pivot="0" count="2">
      <tableStyleElement type="firstRowStripe" dxfId="82"/>
      <tableStyleElement type="secondRowStripe" dxfId="81"/>
    </tableStyle>
    <tableStyle name="Equipes-style 4" pivot="0" count="2">
      <tableStyleElement type="firstRowStripe" dxfId="80"/>
      <tableStyleElement type="secondRowStripe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e_2355" displayName="Table_2355" ref="G106:J106" headerRowCount="0" headerRowDxfId="72" dataDxfId="71" totalsRowDxfId="70">
  <tableColumns count="4">
    <tableColumn id="1" name="Column1" dataDxfId="69">
      <calculatedColumnFormula>COUNTIF($J$2:$J$90,H106)</calculatedColumnFormula>
    </tableColumn>
    <tableColumn id="2" name="Column2" dataDxfId="68"/>
    <tableColumn id="3" name="Column3" dataDxfId="67">
      <calculatedColumnFormula>SUMIFS($H$2:$H$90,$J$2:$J$90,H106)</calculatedColumnFormula>
    </tableColumn>
    <tableColumn id="4" name="Column4" dataDxfId="66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5" dataDxfId="64" totalsRowDxfId="63">
  <tableColumns count="4">
    <tableColumn id="1" name="Column1" dataDxfId="62">
      <calculatedColumnFormula>COUNTIF($J$2:$J$90,H107)</calculatedColumnFormula>
    </tableColumn>
    <tableColumn id="2" name="Column2" dataDxfId="61"/>
    <tableColumn id="3" name="Column3" dataDxfId="60">
      <calculatedColumnFormula>SUMIFS($H$2:$H$90,$J$2:$J$90,H107)</calculatedColumnFormula>
    </tableColumn>
    <tableColumn id="4" name="Column4" dataDxfId="59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58" dataDxfId="57" totalsRowDxfId="56">
  <tableColumns count="4">
    <tableColumn id="1" name="Column1" totalsRowFunction="custom" dataDxfId="55" totalsRowDxfId="54">
      <calculatedColumnFormula>COUNTIF($J$2:$J$90,H108)</calculatedColumnFormula>
      <totalsRowFormula>SUM(G93:G109)</totalsRowFormula>
    </tableColumn>
    <tableColumn id="2" name="Column2" dataDxfId="53" totalsRowDxfId="52"/>
    <tableColumn id="3" name="Column3" dataDxfId="51" totalsRowDxfId="50">
      <calculatedColumnFormula>SUMIFS($H$2:$H$90,$J$2:$J$90,H108)</calculatedColumnFormula>
    </tableColumn>
    <tableColumn id="4" name="Column4" dataDxfId="49" totalsRowDxfId="48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C78" workbookViewId="0">
      <selection activeCell="I100" sqref="I10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5000</v>
      </c>
      <c r="H2" s="28">
        <f t="shared" ref="H2:H33" si="0">G2-D$103</f>
        <v>2500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4575</v>
      </c>
      <c r="H3" s="28">
        <f t="shared" si="0"/>
        <v>2075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3900</v>
      </c>
      <c r="H4" s="28">
        <f t="shared" si="0"/>
        <v>1400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-2500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-2500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-2500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4575</v>
      </c>
      <c r="H8" s="28">
        <f t="shared" si="0"/>
        <v>2075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4575</v>
      </c>
      <c r="H9" s="28">
        <f t="shared" si="0"/>
        <v>2075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4200</v>
      </c>
      <c r="H10" s="28">
        <f t="shared" si="0"/>
        <v>1700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3725</v>
      </c>
      <c r="H11" s="28">
        <f t="shared" si="0"/>
        <v>1225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-2500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-2500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-2500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4650</v>
      </c>
      <c r="H15" s="28">
        <f t="shared" si="0"/>
        <v>2150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4700</v>
      </c>
      <c r="H16" s="28">
        <f t="shared" si="0"/>
        <v>2200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-2500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-2500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3800</v>
      </c>
      <c r="H19" s="28">
        <f t="shared" si="0"/>
        <v>1300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-2500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4525</v>
      </c>
      <c r="H21" s="28">
        <f t="shared" si="0"/>
        <v>2025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4675</v>
      </c>
      <c r="H22" s="28">
        <f t="shared" si="0"/>
        <v>2175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4725</v>
      </c>
      <c r="H23" s="28">
        <f t="shared" si="0"/>
        <v>2225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-2500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4375</v>
      </c>
      <c r="H25" s="28">
        <f t="shared" si="0"/>
        <v>1875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4625</v>
      </c>
      <c r="H26" s="28">
        <f t="shared" si="0"/>
        <v>2125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3575</v>
      </c>
      <c r="H27" s="28">
        <f t="shared" si="0"/>
        <v>1075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4350</v>
      </c>
      <c r="H28" s="28">
        <f t="shared" si="0"/>
        <v>1850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4350</v>
      </c>
      <c r="H29" s="28">
        <f t="shared" si="0"/>
        <v>1850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4600</v>
      </c>
      <c r="H30" s="28">
        <f t="shared" si="0"/>
        <v>2100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4400</v>
      </c>
      <c r="H31" s="28">
        <f t="shared" si="0"/>
        <v>1900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4150</v>
      </c>
      <c r="H32" s="28">
        <f t="shared" si="0"/>
        <v>1650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4475</v>
      </c>
      <c r="H33" s="28">
        <f t="shared" si="0"/>
        <v>1975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4350</v>
      </c>
      <c r="H34" s="28">
        <f t="shared" ref="H34:H65" si="2">G34-D$103</f>
        <v>1850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-2500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4450</v>
      </c>
      <c r="H36" s="28">
        <f t="shared" si="2"/>
        <v>1950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-2500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4150</v>
      </c>
      <c r="H38" s="28">
        <f t="shared" si="2"/>
        <v>1650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3900</v>
      </c>
      <c r="H39" s="28">
        <f t="shared" si="2"/>
        <v>1400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-2500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4800</v>
      </c>
      <c r="H41" s="28">
        <f t="shared" si="2"/>
        <v>2300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-2500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4275</v>
      </c>
      <c r="H43" s="28">
        <f t="shared" si="2"/>
        <v>1775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-2500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4125</v>
      </c>
      <c r="H45" s="28">
        <f t="shared" si="2"/>
        <v>1625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4275</v>
      </c>
      <c r="H46" s="28">
        <f t="shared" si="2"/>
        <v>1775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-2500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3650</v>
      </c>
      <c r="H48" s="28">
        <f t="shared" si="2"/>
        <v>1150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-2500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-2500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4525</v>
      </c>
      <c r="H51" s="28">
        <f t="shared" si="2"/>
        <v>2025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4250</v>
      </c>
      <c r="H52" s="28">
        <f t="shared" si="2"/>
        <v>1750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-2500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3950</v>
      </c>
      <c r="H54" s="28">
        <f t="shared" si="2"/>
        <v>1450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4200</v>
      </c>
      <c r="H55" s="28">
        <f t="shared" si="2"/>
        <v>1700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4600</v>
      </c>
      <c r="H56" s="28">
        <f t="shared" si="2"/>
        <v>2100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4350</v>
      </c>
      <c r="H57" s="28">
        <f t="shared" si="2"/>
        <v>1850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4625</v>
      </c>
      <c r="H58" s="28">
        <f t="shared" si="2"/>
        <v>2125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4825</v>
      </c>
      <c r="H59" s="28">
        <f t="shared" si="2"/>
        <v>2325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-2500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4275</v>
      </c>
      <c r="H61" s="28">
        <f t="shared" si="2"/>
        <v>1775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-2500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4350</v>
      </c>
      <c r="H63" s="28">
        <f t="shared" si="2"/>
        <v>1850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4025.0000000000005</v>
      </c>
      <c r="H64" s="28">
        <f t="shared" si="2"/>
        <v>1525.0000000000005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-2500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4400</v>
      </c>
      <c r="H66" s="28">
        <f t="shared" ref="H66:H97" si="4">G66-D$103</f>
        <v>1900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-2500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4775</v>
      </c>
      <c r="H68" s="28">
        <f t="shared" si="4"/>
        <v>2275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4150</v>
      </c>
      <c r="H69" s="28">
        <f t="shared" si="4"/>
        <v>1650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4575</v>
      </c>
      <c r="H70" s="28">
        <f t="shared" si="4"/>
        <v>2075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3550</v>
      </c>
      <c r="H71" s="28">
        <f t="shared" si="4"/>
        <v>1050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-2500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4575</v>
      </c>
      <c r="H73" s="28">
        <f t="shared" si="4"/>
        <v>2075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3350</v>
      </c>
      <c r="H74" s="28">
        <f t="shared" si="4"/>
        <v>850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-1250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-2500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3275</v>
      </c>
      <c r="H77" s="28">
        <f t="shared" si="5"/>
        <v>775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4400</v>
      </c>
      <c r="H78" s="28">
        <f t="shared" si="5"/>
        <v>1900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4250</v>
      </c>
      <c r="H79" s="28">
        <f t="shared" si="5"/>
        <v>1750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-2500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4200</v>
      </c>
      <c r="H81" s="28">
        <f t="shared" si="5"/>
        <v>1700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4730</v>
      </c>
      <c r="H82" s="28">
        <f t="shared" si="5"/>
        <v>2230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4069.9999999999995</v>
      </c>
      <c r="H83" s="28">
        <f t="shared" si="5"/>
        <v>1569.9999999999995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4250</v>
      </c>
      <c r="J93" s="66">
        <f t="shared" ref="J93:J109" si="8">I93/D$100*100</f>
        <v>4.25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-50</v>
      </c>
      <c r="J95" s="54">
        <f t="shared" si="8"/>
        <v>-0.05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33.024999999999999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5750</v>
      </c>
      <c r="J98" s="66">
        <f t="shared" si="8"/>
        <v>5.75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2130</v>
      </c>
      <c r="J100" s="54">
        <f t="shared" si="8"/>
        <v>2.13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3044.9999999999995</v>
      </c>
      <c r="J101" s="54">
        <f t="shared" si="8"/>
        <v>3.0449999999999995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317</v>
      </c>
      <c r="C103" s="6"/>
      <c r="D103" s="63">
        <f>D101*2.5</f>
        <v>2500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-2900</v>
      </c>
      <c r="J103" s="54">
        <f t="shared" si="8"/>
        <v>-2.9000000000000004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33025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1850</v>
      </c>
      <c r="J104" s="54">
        <f t="shared" si="8"/>
        <v>1.8499999999999999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33.024999999999999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2625</v>
      </c>
      <c r="J105" s="54">
        <f t="shared" si="8"/>
        <v>2.625</v>
      </c>
    </row>
    <row r="106" spans="1:10" ht="16.5" thickTop="1" thickBot="1" x14ac:dyDescent="0.3">
      <c r="A106" s="6"/>
      <c r="B106" s="6"/>
      <c r="C106" s="6"/>
      <c r="D106" s="11">
        <f>D105/7</f>
        <v>4.7178571428571425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16325</v>
      </c>
      <c r="J108" s="54">
        <f t="shared" si="8"/>
        <v>16.324999999999999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78" priority="25" operator="greaterThan">
      <formula>0</formula>
    </cfRule>
    <cfRule type="cellIs" dxfId="77" priority="26" operator="lessThan">
      <formula>0</formula>
    </cfRule>
  </conditionalFormatting>
  <conditionalFormatting sqref="H85:H90 H2:H83">
    <cfRule type="cellIs" dxfId="76" priority="23" operator="lessThan">
      <formula>0</formula>
    </cfRule>
    <cfRule type="cellIs" dxfId="75" priority="24" operator="greaterThan">
      <formula>0</formula>
    </cfRule>
  </conditionalFormatting>
  <conditionalFormatting sqref="H84">
    <cfRule type="cellIs" dxfId="74" priority="19" operator="lessThan">
      <formula>0</formula>
    </cfRule>
    <cfRule type="cellIs" dxfId="73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sqref="A1:J38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314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2" priority="1" operator="greaterThan">
      <formula>0</formula>
    </cfRule>
    <cfRule type="cellIs" dxfId="21" priority="2" operator="lessThan">
      <formula>-240.63</formula>
    </cfRule>
    <cfRule type="cellIs" dxfId="20" priority="3" operator="greaterThan">
      <formula>0</formula>
    </cfRule>
  </conditionalFormatting>
  <conditionalFormatting sqref="H2:H20">
    <cfRule type="cellIs" dxfId="19" priority="4" operator="lessThan">
      <formula>0</formula>
    </cfRule>
    <cfRule type="cellIs" dxfId="18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3" sqref="J3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6" priority="1" operator="greaterThan">
      <formula>0</formula>
    </cfRule>
    <cfRule type="cellIs" dxfId="15" priority="2" operator="lessThan">
      <formula>-240.63</formula>
    </cfRule>
    <cfRule type="cellIs" dxfId="14" priority="3" operator="greaterThan">
      <formula>0</formula>
    </cfRule>
  </conditionalFormatting>
  <conditionalFormatting sqref="H2:H5"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0" priority="1" operator="greaterThan">
      <formula>0</formula>
    </cfRule>
    <cfRule type="cellIs" dxfId="9" priority="2" operator="lessThan">
      <formula>-240.63</formula>
    </cfRule>
    <cfRule type="cellIs" dxfId="8" priority="3" operator="greaterThan">
      <formula>0</formula>
    </cfRule>
  </conditionalFormatting>
  <conditionalFormatting sqref="H6:H7">
    <cfRule type="cellIs" dxfId="7" priority="4" operator="lessThan">
      <formula>0</formula>
    </cfRule>
    <cfRule type="cellIs" dxfId="6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34.140625" bestFit="1" customWidth="1"/>
    <col min="14" max="14" width="24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5" workbookViewId="0">
      <selection sqref="A1:J33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1188.4454399999997</v>
      </c>
      <c r="H2" s="28">
        <f>G2-D$25</f>
        <v>481.03743999999983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1202.5935999999997</v>
      </c>
      <c r="H3" s="28">
        <f>G3-D$25</f>
        <v>495.18559999999979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D24*3.8</f>
        <v>707.4079999999999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976.22303999999963</v>
      </c>
      <c r="E26" s="28"/>
      <c r="F26" s="19"/>
      <c r="G26" s="20"/>
      <c r="H26" s="21"/>
      <c r="I26" s="22"/>
    </row>
    <row r="27" spans="1:9" x14ac:dyDescent="0.25">
      <c r="A27" s="6"/>
      <c r="B27" s="29" t="s">
        <v>176</v>
      </c>
      <c r="C27" s="6"/>
      <c r="D27" s="13">
        <f>D26/D22*100</f>
        <v>5.243999999999998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2:H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6" priority="1" operator="greaterThan">
      <formula>0</formula>
    </cfRule>
    <cfRule type="cellIs" dxfId="45" priority="2" operator="lessThan">
      <formula>-240.63</formula>
    </cfRule>
    <cfRule type="cellIs" dxfId="44" priority="3" operator="greaterThan">
      <formula>0</formula>
    </cfRule>
  </conditionalFormatting>
  <conditionalFormatting sqref="H2:H16">
    <cfRule type="cellIs" dxfId="43" priority="4" operator="less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2" sqref="A2:J22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1329.9270399999998</v>
      </c>
      <c r="H2" s="28">
        <f t="shared" ref="H2:H9" si="0">G2-D$35</f>
        <v>622.5190399999999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-707.4079999999999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-707.4079999999999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1075.2601599999998</v>
      </c>
      <c r="H5" s="28">
        <f t="shared" si="0"/>
        <v>367.85215999999991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1280.4084799999998</v>
      </c>
      <c r="H7" s="28">
        <f t="shared" si="0"/>
        <v>573.00047999999992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1322.8529599999999</v>
      </c>
      <c r="H8" s="28">
        <f t="shared" si="0"/>
        <v>615.44496000000004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1337.0011199999997</v>
      </c>
      <c r="H9" s="28">
        <f t="shared" si="0"/>
        <v>629.59311999999977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1237.9639999999999</v>
      </c>
      <c r="H11" s="28">
        <f t="shared" ref="H11:H22" si="1">G11-D$35</f>
        <v>530.55600000000004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1308.7048</v>
      </c>
      <c r="H12" s="28">
        <f t="shared" si="1"/>
        <v>601.29680000000008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1011.5934399999998</v>
      </c>
      <c r="H13" s="28">
        <f t="shared" si="1"/>
        <v>304.18543999999986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1230.8899199999998</v>
      </c>
      <c r="H14" s="28">
        <f t="shared" si="1"/>
        <v>523.48191999999995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1230.8899199999998</v>
      </c>
      <c r="H15" s="28">
        <f t="shared" si="1"/>
        <v>523.48191999999995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1301.6307199999999</v>
      </c>
      <c r="H16" s="28">
        <f t="shared" si="1"/>
        <v>594.22271999999998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1245.0380799999998</v>
      </c>
      <c r="H17" s="28">
        <f t="shared" si="1"/>
        <v>537.63007999999991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1174.2972799999998</v>
      </c>
      <c r="H18" s="28">
        <f t="shared" si="1"/>
        <v>466.88927999999987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1266.2603199999999</v>
      </c>
      <c r="H19" s="28">
        <f t="shared" si="1"/>
        <v>558.85231999999996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1230.8899199999998</v>
      </c>
      <c r="H20" s="28">
        <f t="shared" si="1"/>
        <v>523.48191999999995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-707.4079999999999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1259.1862399999998</v>
      </c>
      <c r="H22" s="28">
        <f t="shared" si="1"/>
        <v>551.77823999999987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D34*3.8</f>
        <v>707.4079999999999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5694.634399999999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30.589999999999996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0" priority="1" operator="greaterThan">
      <formula>0</formula>
    </cfRule>
    <cfRule type="cellIs" dxfId="39" priority="2" operator="lessThan">
      <formula>-240.63</formula>
    </cfRule>
    <cfRule type="cellIs" dxfId="38" priority="3" operator="greaterThan">
      <formula>0</formula>
    </cfRule>
  </conditionalFormatting>
  <conditionalFormatting sqref="H2:H23"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" sqref="A2: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H2:H11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6" workbookViewId="0">
      <selection sqref="A1:J38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1209.6676799999998</v>
      </c>
      <c r="H2" s="28">
        <f t="shared" ref="H2:H17" si="0">G2-D$32</f>
        <v>502.25967999999989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-707.4079999999999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1032.8156799999999</v>
      </c>
      <c r="H4" s="28">
        <f t="shared" si="0"/>
        <v>325.40768000000003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1280.4084799999998</v>
      </c>
      <c r="H7" s="28">
        <f t="shared" si="0"/>
        <v>573.00047999999992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1202.5935999999997</v>
      </c>
      <c r="H8" s="28">
        <f t="shared" si="0"/>
        <v>495.18559999999979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-707.4079999999999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1117.7046399999999</v>
      </c>
      <c r="H10" s="28">
        <f t="shared" si="0"/>
        <v>410.29664000000002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1188.4454399999997</v>
      </c>
      <c r="H11" s="28">
        <f t="shared" si="0"/>
        <v>481.03743999999983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1301.6307199999999</v>
      </c>
      <c r="H12" s="28">
        <f t="shared" si="0"/>
        <v>594.22271999999998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1230.8899199999998</v>
      </c>
      <c r="H13" s="28">
        <f t="shared" si="0"/>
        <v>523.48191999999995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1308.7048</v>
      </c>
      <c r="H14" s="28">
        <f t="shared" si="0"/>
        <v>601.29680000000008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1365.2974399999998</v>
      </c>
      <c r="H15" s="28">
        <f t="shared" si="0"/>
        <v>657.88943999999992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-707.4079999999999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1209.6676799999998</v>
      </c>
      <c r="H17" s="28">
        <f t="shared" si="0"/>
        <v>502.25967999999989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D31*3.8</f>
        <v>707.4079999999999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2129.2980799999996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11.437999999999999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28" priority="1" operator="greaterThan">
      <formula>0</formula>
    </cfRule>
    <cfRule type="cellIs" dxfId="27" priority="2" operator="lessThan">
      <formula>-240.63</formula>
    </cfRule>
    <cfRule type="cellIs" dxfId="26" priority="3" operator="greaterThan">
      <formula>0</formula>
    </cfRule>
  </conditionalFormatting>
  <conditionalFormatting sqref="H2:H20"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2023-08-09T15:05:27Z</dcterms:modified>
</cp:coreProperties>
</file>