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Usuario\Area de Trabalho\PYTHON\PSContBeam\exemplos\ex02\"/>
    </mc:Choice>
  </mc:AlternateContent>
  <xr:revisionPtr revIDLastSave="0" documentId="13_ncr:1_{F2ABEDDD-7EA3-4288-A00C-27AA9D4F1B5E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ELS-F" sheetId="1" r:id="rId1"/>
    <sheet name="ELS-D" sheetId="2" r:id="rId2"/>
    <sheet name="ELU-AT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5" i="3"/>
  <c r="L30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5" i="3"/>
  <c r="K30" i="3"/>
  <c r="K2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5" i="2"/>
  <c r="L30" i="2"/>
  <c r="K30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K3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5" i="1"/>
  <c r="J38" i="3" l="1"/>
  <c r="I38" i="3"/>
  <c r="E60" i="3"/>
  <c r="E61" i="3"/>
  <c r="E62" i="3"/>
  <c r="E56" i="3"/>
  <c r="E57" i="3"/>
  <c r="E58" i="3"/>
  <c r="E59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38" i="3"/>
  <c r="K38" i="3" l="1"/>
  <c r="C22" i="2" l="1"/>
  <c r="C23" i="2"/>
  <c r="C24" i="2" s="1"/>
  <c r="C25" i="2" s="1"/>
  <c r="C26" i="2" s="1"/>
  <c r="C27" i="2" s="1"/>
  <c r="C28" i="2" s="1"/>
  <c r="C29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6" i="2"/>
  <c r="D8" i="1"/>
  <c r="C25" i="1" l="1"/>
  <c r="C26" i="1" s="1"/>
  <c r="C27" i="1" s="1"/>
  <c r="C28" i="1" s="1"/>
  <c r="C29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6" i="1"/>
  <c r="C6" i="3" l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D6E603-A469-43F5-A1C5-30D1C1DEC449}" keepAlive="1" name="Consulta - paraboloide" description="Conexão com a consulta 'paraboloide' na pasta de trabalho." type="5" refreshedVersion="6" background="1">
    <dbPr connection="Provider=Microsoft.Mashup.OleDb.1;Data Source=$Workbook$;Location=paraboloide;Extended Properties=&quot;&quot;" command="SELECT * FROM [paraboloide]"/>
  </connection>
</connections>
</file>

<file path=xl/sharedStrings.xml><?xml version="1.0" encoding="utf-8"?>
<sst xmlns="http://schemas.openxmlformats.org/spreadsheetml/2006/main" count="45" uniqueCount="18">
  <si>
    <t>ELS-F</t>
  </si>
  <si>
    <t>Fibra Superior</t>
  </si>
  <si>
    <t>Fibra Inferior</t>
  </si>
  <si>
    <t>PSContBeam (Mpa)</t>
  </si>
  <si>
    <t>Erro Percentual (%)</t>
  </si>
  <si>
    <t>x          (m)</t>
  </si>
  <si>
    <t>ELS-D</t>
  </si>
  <si>
    <t>ELU-ATO</t>
  </si>
  <si>
    <t>V-PRO        (Mpa)</t>
  </si>
  <si>
    <t>max</t>
  </si>
  <si>
    <t>p</t>
  </si>
  <si>
    <t>pyt</t>
  </si>
  <si>
    <t>max-p</t>
  </si>
  <si>
    <t>max-py</t>
  </si>
  <si>
    <t>erro</t>
  </si>
  <si>
    <t>exato inf</t>
  </si>
  <si>
    <t>exato sup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</si>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</sst>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31"/>
  <sheetViews>
    <sheetView topLeftCell="B1" workbookViewId="0">
      <selection activeCell="C3" sqref="C3:I29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4.285156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1" width="9.140625" style="1"/>
    <col min="12" max="12" width="9.85546875" style="1" bestFit="1" customWidth="1"/>
    <col min="13" max="16384" width="9.140625" style="1"/>
  </cols>
  <sheetData>
    <row r="2" spans="3:16" x14ac:dyDescent="0.25">
      <c r="C2" s="6"/>
      <c r="D2" s="29" t="s">
        <v>0</v>
      </c>
      <c r="E2" s="29"/>
      <c r="F2" s="29"/>
      <c r="G2" s="29"/>
      <c r="H2" s="29"/>
      <c r="I2" s="29"/>
    </row>
    <row r="3" spans="3:16" x14ac:dyDescent="0.25">
      <c r="C3" s="30" t="s">
        <v>5</v>
      </c>
      <c r="D3" s="26" t="s">
        <v>1</v>
      </c>
      <c r="E3" s="27"/>
      <c r="F3" s="28"/>
      <c r="G3" s="27" t="s">
        <v>2</v>
      </c>
      <c r="H3" s="27"/>
      <c r="I3" s="27"/>
    </row>
    <row r="4" spans="3:16" ht="36.75" customHeight="1" x14ac:dyDescent="0.25">
      <c r="C4" s="31"/>
      <c r="D4" s="8" t="s">
        <v>8</v>
      </c>
      <c r="E4" s="9" t="s">
        <v>3</v>
      </c>
      <c r="F4" s="8" t="s">
        <v>4</v>
      </c>
      <c r="G4" s="8" t="s">
        <v>8</v>
      </c>
      <c r="H4" s="9" t="s">
        <v>3</v>
      </c>
      <c r="I4" s="7" t="s">
        <v>4</v>
      </c>
      <c r="K4" s="1" t="s">
        <v>16</v>
      </c>
      <c r="L4" s="1" t="s">
        <v>15</v>
      </c>
      <c r="P4" s="10"/>
    </row>
    <row r="5" spans="3:16" s="10" customFormat="1" x14ac:dyDescent="0.25">
      <c r="C5" s="11">
        <v>0</v>
      </c>
      <c r="D5" s="12">
        <v>-1.49</v>
      </c>
      <c r="E5" s="12">
        <v>-1.4900000000003919</v>
      </c>
      <c r="F5" s="13">
        <f>ABS((E5-D5)/$K$30*100)</f>
        <v>8.6514067923328968E-12</v>
      </c>
      <c r="G5" s="12">
        <v>-1.49</v>
      </c>
      <c r="H5" s="12">
        <v>-1.4899999999996081</v>
      </c>
      <c r="I5" s="13">
        <f>ABS((H5-G5)/$L$30*100)</f>
        <v>1.2285540053062078E-11</v>
      </c>
      <c r="K5" s="10">
        <f>ABS(D5)</f>
        <v>1.49</v>
      </c>
      <c r="L5" s="10">
        <f>ABS(G5)</f>
        <v>1.49</v>
      </c>
    </row>
    <row r="6" spans="3:16" x14ac:dyDescent="0.25">
      <c r="C6" s="2">
        <f>C5 + 0.66667</f>
        <v>0.66666999999999998</v>
      </c>
      <c r="D6" s="4">
        <v>-0.81</v>
      </c>
      <c r="E6" s="4">
        <v>-0.8136558268628642</v>
      </c>
      <c r="F6" s="3">
        <f t="shared" ref="F6:F29" si="0">ABS((E6-D6)/$K$30*100)</f>
        <v>8.0702579754175316E-2</v>
      </c>
      <c r="G6" s="4">
        <v>-2.17</v>
      </c>
      <c r="H6" s="4">
        <v>-2.1663441731371358</v>
      </c>
      <c r="I6" s="3">
        <f t="shared" ref="I6:I29" si="1">ABS((H6-G6)/$L$30*100)</f>
        <v>0.11460272297379756</v>
      </c>
      <c r="K6" s="1">
        <f t="shared" ref="K6:K29" si="2">ABS(D6)</f>
        <v>0.81</v>
      </c>
      <c r="L6" s="1">
        <f t="shared" ref="L6:L29" si="3">ABS(G6)</f>
        <v>2.17</v>
      </c>
    </row>
    <row r="7" spans="3:16" s="10" customFormat="1" x14ac:dyDescent="0.25">
      <c r="C7" s="11">
        <f t="shared" ref="C7:C29" si="4">C6 + 0.66667</f>
        <v>1.33334</v>
      </c>
      <c r="D7" s="12">
        <v>-0.3</v>
      </c>
      <c r="E7" s="12">
        <v>-0.30858242630273919</v>
      </c>
      <c r="F7" s="13">
        <f t="shared" si="0"/>
        <v>0.18945753427680351</v>
      </c>
      <c r="G7" s="12">
        <v>-2.68</v>
      </c>
      <c r="H7" s="12">
        <v>-2.6714175736972612</v>
      </c>
      <c r="I7" s="13">
        <f t="shared" si="1"/>
        <v>0.26904157688836916</v>
      </c>
      <c r="K7" s="10">
        <f t="shared" si="2"/>
        <v>0.3</v>
      </c>
      <c r="L7" s="10">
        <f t="shared" si="3"/>
        <v>2.68</v>
      </c>
    </row>
    <row r="8" spans="3:16" x14ac:dyDescent="0.25">
      <c r="C8" s="2">
        <f t="shared" si="4"/>
        <v>2.0000100000000001</v>
      </c>
      <c r="D8" s="4">
        <f>0.04</f>
        <v>0.04</v>
      </c>
      <c r="E8" s="4">
        <v>2.9824317189036269E-2</v>
      </c>
      <c r="F8" s="3">
        <f t="shared" si="0"/>
        <v>0.22462875962392342</v>
      </c>
      <c r="G8" s="4">
        <v>-3.02</v>
      </c>
      <c r="H8" s="4">
        <v>-3.009824317189036</v>
      </c>
      <c r="I8" s="3">
        <f t="shared" si="1"/>
        <v>0.3189869219737943</v>
      </c>
      <c r="K8" s="1">
        <f t="shared" si="2"/>
        <v>0.04</v>
      </c>
      <c r="L8" s="1">
        <f t="shared" si="3"/>
        <v>3.02</v>
      </c>
    </row>
    <row r="9" spans="3:16" s="10" customFormat="1" x14ac:dyDescent="0.25">
      <c r="C9" s="11">
        <f t="shared" si="4"/>
        <v>2.6666799999999999</v>
      </c>
      <c r="D9" s="12">
        <v>0.21</v>
      </c>
      <c r="E9" s="12">
        <v>0.19836834287729291</v>
      </c>
      <c r="F9" s="13">
        <f t="shared" si="0"/>
        <v>0.25676947290744112</v>
      </c>
      <c r="G9" s="12">
        <v>-3.19</v>
      </c>
      <c r="H9" s="12">
        <v>-3.1783683428772931</v>
      </c>
      <c r="I9" s="13">
        <f t="shared" si="1"/>
        <v>0.36462874992811478</v>
      </c>
      <c r="K9" s="10">
        <f t="shared" si="2"/>
        <v>0.21</v>
      </c>
      <c r="L9" s="10">
        <f t="shared" si="3"/>
        <v>3.19</v>
      </c>
    </row>
    <row r="10" spans="3:16" x14ac:dyDescent="0.25">
      <c r="C10" s="2">
        <f t="shared" si="4"/>
        <v>3.3333499999999998</v>
      </c>
      <c r="D10" s="4">
        <v>0.21</v>
      </c>
      <c r="E10" s="4">
        <v>0.19921769849959389</v>
      </c>
      <c r="F10" s="3">
        <f t="shared" si="0"/>
        <v>0.23801990067121634</v>
      </c>
      <c r="G10" s="4">
        <v>-3.19</v>
      </c>
      <c r="H10" s="4">
        <v>-3.1792176984995941</v>
      </c>
      <c r="I10" s="3">
        <f t="shared" si="1"/>
        <v>0.3380031818309035</v>
      </c>
      <c r="K10" s="1">
        <f t="shared" si="2"/>
        <v>0.21</v>
      </c>
      <c r="L10" s="1">
        <f t="shared" si="3"/>
        <v>3.19</v>
      </c>
    </row>
    <row r="11" spans="3:16" s="10" customFormat="1" x14ac:dyDescent="0.25">
      <c r="C11" s="11">
        <f t="shared" si="4"/>
        <v>4.0000200000000001</v>
      </c>
      <c r="D11" s="12">
        <v>0.03</v>
      </c>
      <c r="E11" s="12">
        <v>2.982431718940717E-2</v>
      </c>
      <c r="F11" s="13">
        <f t="shared" si="0"/>
        <v>3.8782077393560463E-3</v>
      </c>
      <c r="G11" s="12">
        <v>-3.01</v>
      </c>
      <c r="H11" s="12">
        <v>-3.0098243171894068</v>
      </c>
      <c r="I11" s="13">
        <f t="shared" si="1"/>
        <v>5.5072981377113465E-3</v>
      </c>
      <c r="K11" s="10">
        <f t="shared" si="2"/>
        <v>0.03</v>
      </c>
      <c r="L11" s="10">
        <f t="shared" si="3"/>
        <v>3.01</v>
      </c>
    </row>
    <row r="12" spans="3:16" x14ac:dyDescent="0.25">
      <c r="C12" s="2">
        <f t="shared" si="4"/>
        <v>4.66669</v>
      </c>
      <c r="D12" s="4">
        <v>-0.32</v>
      </c>
      <c r="E12" s="4">
        <v>-0.30764366272718552</v>
      </c>
      <c r="F12" s="3">
        <f t="shared" si="0"/>
        <v>0.27276682721444784</v>
      </c>
      <c r="G12" s="4">
        <v>-2.66</v>
      </c>
      <c r="H12" s="4">
        <v>-2.6723563372728139</v>
      </c>
      <c r="I12" s="3">
        <f t="shared" si="1"/>
        <v>0.38734599601296904</v>
      </c>
      <c r="K12" s="1">
        <f t="shared" si="2"/>
        <v>0.32</v>
      </c>
      <c r="L12" s="1">
        <f t="shared" si="3"/>
        <v>2.66</v>
      </c>
    </row>
    <row r="13" spans="3:16" s="10" customFormat="1" x14ac:dyDescent="0.25">
      <c r="C13" s="11">
        <f t="shared" si="4"/>
        <v>5.3333599999999999</v>
      </c>
      <c r="D13" s="12">
        <v>-0.83</v>
      </c>
      <c r="E13" s="12">
        <v>-0.81459461308412517</v>
      </c>
      <c r="F13" s="13">
        <f t="shared" si="0"/>
        <v>0.34007476635485179</v>
      </c>
      <c r="G13" s="12">
        <v>-2.15</v>
      </c>
      <c r="H13" s="12">
        <v>-2.1654053869158751</v>
      </c>
      <c r="I13" s="13">
        <f t="shared" si="1"/>
        <v>0.48292748952586922</v>
      </c>
      <c r="K13" s="10">
        <f t="shared" si="2"/>
        <v>0.83</v>
      </c>
      <c r="L13" s="10">
        <f t="shared" si="3"/>
        <v>2.15</v>
      </c>
    </row>
    <row r="14" spans="3:16" x14ac:dyDescent="0.25">
      <c r="C14" s="2">
        <f t="shared" si="4"/>
        <v>6.0000299999999998</v>
      </c>
      <c r="D14" s="4">
        <v>-1.5</v>
      </c>
      <c r="E14" s="4">
        <v>-1.4899999999992291</v>
      </c>
      <c r="F14" s="3">
        <f t="shared" si="0"/>
        <v>0.2207505518933984</v>
      </c>
      <c r="G14" s="4">
        <v>-1.48</v>
      </c>
      <c r="H14" s="4">
        <v>-1.49000000000077</v>
      </c>
      <c r="I14" s="3">
        <f t="shared" si="1"/>
        <v>0.31347962384859118</v>
      </c>
      <c r="K14" s="1">
        <f t="shared" si="2"/>
        <v>1.5</v>
      </c>
      <c r="L14" s="1">
        <f t="shared" si="3"/>
        <v>1.48</v>
      </c>
    </row>
    <row r="15" spans="3:16" s="10" customFormat="1" x14ac:dyDescent="0.25">
      <c r="C15" s="11">
        <f t="shared" si="4"/>
        <v>6.6666999999999996</v>
      </c>
      <c r="D15" s="12">
        <v>-2.34</v>
      </c>
      <c r="E15" s="12">
        <v>-2.335268104718228</v>
      </c>
      <c r="F15" s="13">
        <f t="shared" si="0"/>
        <v>0.10445684948723773</v>
      </c>
      <c r="G15" s="12">
        <v>-0.64</v>
      </c>
      <c r="H15" s="12">
        <v>-0.64473189528177244</v>
      </c>
      <c r="I15" s="13">
        <f t="shared" si="1"/>
        <v>0.14833527529067161</v>
      </c>
      <c r="K15" s="10">
        <f t="shared" si="2"/>
        <v>2.34</v>
      </c>
      <c r="L15" s="10">
        <f t="shared" si="3"/>
        <v>0.64</v>
      </c>
    </row>
    <row r="16" spans="3:16" x14ac:dyDescent="0.25">
      <c r="C16" s="2">
        <f t="shared" si="4"/>
        <v>7.3333699999999995</v>
      </c>
      <c r="D16" s="4">
        <v>-3.35</v>
      </c>
      <c r="E16" s="4">
        <v>-3.3464431226599771</v>
      </c>
      <c r="F16" s="3">
        <f t="shared" si="0"/>
        <v>7.8518263576665956E-2</v>
      </c>
      <c r="G16" s="4">
        <v>0.37</v>
      </c>
      <c r="H16" s="4">
        <v>0.36644312265997631</v>
      </c>
      <c r="I16" s="3">
        <f t="shared" si="1"/>
        <v>0.11150085705403416</v>
      </c>
      <c r="K16" s="1">
        <f t="shared" si="2"/>
        <v>3.35</v>
      </c>
      <c r="L16" s="1">
        <f t="shared" si="3"/>
        <v>0.37</v>
      </c>
    </row>
    <row r="17" spans="3:12" s="10" customFormat="1" x14ac:dyDescent="0.25">
      <c r="C17" s="11">
        <f t="shared" si="4"/>
        <v>8.0000400000000003</v>
      </c>
      <c r="D17" s="12">
        <v>-4.53</v>
      </c>
      <c r="E17" s="12">
        <v>-4.5296486343773497</v>
      </c>
      <c r="F17" s="13">
        <f t="shared" si="0"/>
        <v>7.7564155110505543E-3</v>
      </c>
      <c r="G17" s="12">
        <v>1.55</v>
      </c>
      <c r="H17" s="12">
        <v>1.5496486343773499</v>
      </c>
      <c r="I17" s="13">
        <f t="shared" si="1"/>
        <v>1.1014596321321192E-2</v>
      </c>
      <c r="K17" s="10">
        <f t="shared" si="2"/>
        <v>4.53</v>
      </c>
      <c r="L17" s="10">
        <f t="shared" si="3"/>
        <v>1.55</v>
      </c>
    </row>
    <row r="18" spans="3:12" x14ac:dyDescent="0.25">
      <c r="C18" s="2">
        <f t="shared" si="4"/>
        <v>8.6667100000000001</v>
      </c>
      <c r="D18" s="4">
        <v>-3.35</v>
      </c>
      <c r="E18" s="4">
        <v>-3.346443122660113</v>
      </c>
      <c r="F18" s="3">
        <f t="shared" si="0"/>
        <v>7.8518263573666147E-2</v>
      </c>
      <c r="G18" s="4">
        <v>0.37</v>
      </c>
      <c r="H18" s="4">
        <v>0.3664431226601127</v>
      </c>
      <c r="I18" s="3">
        <f t="shared" si="1"/>
        <v>0.11150085704975858</v>
      </c>
      <c r="K18" s="1">
        <f t="shared" si="2"/>
        <v>3.35</v>
      </c>
      <c r="L18" s="1">
        <f t="shared" si="3"/>
        <v>0.37</v>
      </c>
    </row>
    <row r="19" spans="3:12" s="10" customFormat="1" x14ac:dyDescent="0.25">
      <c r="C19" s="11">
        <f t="shared" si="4"/>
        <v>9.33338</v>
      </c>
      <c r="D19" s="12">
        <v>-2.34</v>
      </c>
      <c r="E19" s="12">
        <v>-2.3352681047180912</v>
      </c>
      <c r="F19" s="13">
        <f t="shared" si="0"/>
        <v>0.10445684949025714</v>
      </c>
      <c r="G19" s="12">
        <v>-0.64</v>
      </c>
      <c r="H19" s="12">
        <v>-0.64473189528190888</v>
      </c>
      <c r="I19" s="13">
        <f t="shared" si="1"/>
        <v>0.14833527529494894</v>
      </c>
      <c r="K19" s="10">
        <f t="shared" si="2"/>
        <v>2.34</v>
      </c>
      <c r="L19" s="10">
        <f t="shared" si="3"/>
        <v>0.64</v>
      </c>
    </row>
    <row r="20" spans="3:12" x14ac:dyDescent="0.25">
      <c r="C20" s="2">
        <f t="shared" si="4"/>
        <v>10.00005</v>
      </c>
      <c r="D20" s="4">
        <v>-1.5</v>
      </c>
      <c r="E20" s="4">
        <v>-1.4899999999993661</v>
      </c>
      <c r="F20" s="3">
        <f t="shared" si="0"/>
        <v>0.2207505518903741</v>
      </c>
      <c r="G20" s="4">
        <v>-1.48</v>
      </c>
      <c r="H20" s="4">
        <v>-1.4900000000006339</v>
      </c>
      <c r="I20" s="3">
        <f t="shared" si="1"/>
        <v>0.31347962384432437</v>
      </c>
      <c r="K20" s="1">
        <f t="shared" si="2"/>
        <v>1.5</v>
      </c>
      <c r="L20" s="1">
        <f t="shared" si="3"/>
        <v>1.48</v>
      </c>
    </row>
    <row r="21" spans="3:12" s="10" customFormat="1" x14ac:dyDescent="0.25">
      <c r="C21" s="11">
        <f t="shared" si="4"/>
        <v>10.66672</v>
      </c>
      <c r="D21" s="12">
        <v>-0.83</v>
      </c>
      <c r="E21" s="12">
        <v>-0.81459461308398873</v>
      </c>
      <c r="F21" s="13">
        <f t="shared" si="0"/>
        <v>0.34007476635786382</v>
      </c>
      <c r="G21" s="12">
        <v>-2.15</v>
      </c>
      <c r="H21" s="12">
        <v>-2.165405386916011</v>
      </c>
      <c r="I21" s="13">
        <f t="shared" si="1"/>
        <v>0.48292748953012921</v>
      </c>
      <c r="K21" s="10">
        <f t="shared" si="2"/>
        <v>0.83</v>
      </c>
      <c r="L21" s="10">
        <f t="shared" si="3"/>
        <v>2.15</v>
      </c>
    </row>
    <row r="22" spans="3:12" x14ac:dyDescent="0.25">
      <c r="C22" s="2">
        <f t="shared" si="4"/>
        <v>11.33339</v>
      </c>
      <c r="D22" s="4">
        <v>-0.3</v>
      </c>
      <c r="E22" s="4">
        <v>-0.30764366272677618</v>
      </c>
      <c r="F22" s="3">
        <f t="shared" si="0"/>
        <v>0.16873427652927572</v>
      </c>
      <c r="G22" s="4">
        <v>-2.66</v>
      </c>
      <c r="H22" s="4">
        <v>-2.6723563372732229</v>
      </c>
      <c r="I22" s="3">
        <f t="shared" si="1"/>
        <v>0.38734599602579051</v>
      </c>
      <c r="K22" s="1">
        <f t="shared" si="2"/>
        <v>0.3</v>
      </c>
      <c r="L22" s="1">
        <f t="shared" si="3"/>
        <v>2.66</v>
      </c>
    </row>
    <row r="23" spans="3:12" s="10" customFormat="1" x14ac:dyDescent="0.25">
      <c r="C23" s="11">
        <f t="shared" si="4"/>
        <v>12.00006</v>
      </c>
      <c r="D23" s="12">
        <v>0.03</v>
      </c>
      <c r="E23" s="12">
        <v>2.9824317189884649E-2</v>
      </c>
      <c r="F23" s="13">
        <f t="shared" si="0"/>
        <v>3.8782077288156669E-3</v>
      </c>
      <c r="G23" s="12">
        <v>-3.01</v>
      </c>
      <c r="H23" s="12">
        <v>-3.0098243171898842</v>
      </c>
      <c r="I23" s="13">
        <f t="shared" si="1"/>
        <v>5.5072981227459582E-3</v>
      </c>
      <c r="K23" s="10">
        <f t="shared" si="2"/>
        <v>0.03</v>
      </c>
      <c r="L23" s="10">
        <f t="shared" si="3"/>
        <v>3.01</v>
      </c>
    </row>
    <row r="24" spans="3:12" x14ac:dyDescent="0.25">
      <c r="C24" s="2">
        <f t="shared" si="4"/>
        <v>12.666729999999999</v>
      </c>
      <c r="D24" s="4">
        <v>0.21</v>
      </c>
      <c r="E24" s="4">
        <v>0.1992176079115171</v>
      </c>
      <c r="F24" s="3">
        <f t="shared" si="0"/>
        <v>0.2380219004080108</v>
      </c>
      <c r="G24" s="4">
        <v>-3.19</v>
      </c>
      <c r="H24" s="4">
        <v>-3.1792176079115171</v>
      </c>
      <c r="I24" s="3">
        <f t="shared" si="1"/>
        <v>0.3380060215825349</v>
      </c>
      <c r="K24" s="1">
        <f t="shared" si="2"/>
        <v>0.21</v>
      </c>
      <c r="L24" s="1">
        <f t="shared" si="3"/>
        <v>3.19</v>
      </c>
    </row>
    <row r="25" spans="3:12" s="10" customFormat="1" x14ac:dyDescent="0.25">
      <c r="C25" s="11">
        <f>C24 + 0.66667</f>
        <v>13.333399999999999</v>
      </c>
      <c r="D25" s="12">
        <v>0.21</v>
      </c>
      <c r="E25" s="12">
        <v>0.19836843346639249</v>
      </c>
      <c r="F25" s="13">
        <f t="shared" si="0"/>
        <v>0.25676747314806847</v>
      </c>
      <c r="G25" s="12">
        <v>-3.19</v>
      </c>
      <c r="H25" s="12">
        <v>-3.1783684334663929</v>
      </c>
      <c r="I25" s="13">
        <f t="shared" si="1"/>
        <v>0.36462591014442275</v>
      </c>
      <c r="K25" s="10">
        <f t="shared" si="2"/>
        <v>0.21</v>
      </c>
      <c r="L25" s="10">
        <f t="shared" si="3"/>
        <v>3.19</v>
      </c>
    </row>
    <row r="26" spans="3:12" x14ac:dyDescent="0.25">
      <c r="C26" s="2">
        <f t="shared" si="4"/>
        <v>14.000069999999999</v>
      </c>
      <c r="D26" s="4">
        <v>0.04</v>
      </c>
      <c r="E26" s="4">
        <v>2.982431718965017E-2</v>
      </c>
      <c r="F26" s="3">
        <f t="shared" si="0"/>
        <v>0.22462875961037154</v>
      </c>
      <c r="G26" s="4">
        <v>-3.02</v>
      </c>
      <c r="H26" s="4">
        <v>-3.0098243171896502</v>
      </c>
      <c r="I26" s="3">
        <f t="shared" si="1"/>
        <v>0.31898692195454115</v>
      </c>
      <c r="K26" s="1">
        <f t="shared" si="2"/>
        <v>0.04</v>
      </c>
      <c r="L26" s="1">
        <f t="shared" si="3"/>
        <v>3.02</v>
      </c>
    </row>
    <row r="27" spans="3:12" s="10" customFormat="1" x14ac:dyDescent="0.25">
      <c r="C27" s="11">
        <f t="shared" si="4"/>
        <v>14.666739999999999</v>
      </c>
      <c r="D27" s="12">
        <v>-0.3</v>
      </c>
      <c r="E27" s="12">
        <v>-0.30858251689083288</v>
      </c>
      <c r="F27" s="13">
        <f t="shared" si="0"/>
        <v>0.18945953401397111</v>
      </c>
      <c r="G27" s="12">
        <v>-2.68</v>
      </c>
      <c r="H27" s="12">
        <v>-2.6714174831091668</v>
      </c>
      <c r="I27" s="13">
        <f t="shared" si="1"/>
        <v>0.26904441664054346</v>
      </c>
      <c r="K27" s="10">
        <f t="shared" si="2"/>
        <v>0.3</v>
      </c>
      <c r="L27" s="10">
        <f t="shared" si="3"/>
        <v>2.68</v>
      </c>
    </row>
    <row r="28" spans="3:12" x14ac:dyDescent="0.25">
      <c r="C28" s="2">
        <f t="shared" si="4"/>
        <v>15.333409999999999</v>
      </c>
      <c r="D28" s="4">
        <v>-0.81</v>
      </c>
      <c r="E28" s="4">
        <v>-0.81365575892098807</v>
      </c>
      <c r="F28" s="3">
        <f t="shared" si="0"/>
        <v>8.0701079933510306E-2</v>
      </c>
      <c r="G28" s="4">
        <v>-2.17</v>
      </c>
      <c r="H28" s="4">
        <v>-2.1663442410790119</v>
      </c>
      <c r="I28" s="3">
        <f t="shared" si="1"/>
        <v>0.1146005931344206</v>
      </c>
      <c r="K28" s="1">
        <f t="shared" si="2"/>
        <v>0.81</v>
      </c>
      <c r="L28" s="1">
        <f t="shared" si="3"/>
        <v>2.17</v>
      </c>
    </row>
    <row r="29" spans="3:12" s="10" customFormat="1" x14ac:dyDescent="0.25">
      <c r="C29" s="14">
        <f t="shared" si="4"/>
        <v>16.000080000000001</v>
      </c>
      <c r="D29" s="15">
        <v>-1.49</v>
      </c>
      <c r="E29" s="15">
        <v>-1.4900000000000171</v>
      </c>
      <c r="F29" s="16">
        <f t="shared" si="0"/>
        <v>3.7742681190347481E-13</v>
      </c>
      <c r="G29" s="15">
        <v>-1.49</v>
      </c>
      <c r="H29" s="15">
        <v>-1.4899999999999829</v>
      </c>
      <c r="I29" s="16">
        <f t="shared" si="1"/>
        <v>5.3596973602593763E-13</v>
      </c>
      <c r="K29" s="10">
        <f t="shared" si="2"/>
        <v>1.49</v>
      </c>
      <c r="L29" s="10">
        <f t="shared" si="3"/>
        <v>1.49</v>
      </c>
    </row>
    <row r="30" spans="3:12" x14ac:dyDescent="0.25">
      <c r="E30"/>
      <c r="J30" s="1" t="s">
        <v>17</v>
      </c>
      <c r="K30" s="1">
        <f>MAX(K5:K29)</f>
        <v>4.53</v>
      </c>
      <c r="L30" s="1">
        <f>MAX(L5:L29)</f>
        <v>3.19</v>
      </c>
    </row>
    <row r="31" spans="3:12" x14ac:dyDescent="0.25">
      <c r="E31"/>
    </row>
  </sheetData>
  <mergeCells count="4">
    <mergeCell ref="D3:F3"/>
    <mergeCell ref="G3:I3"/>
    <mergeCell ref="D2:I2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C451-F43E-41F4-8F59-4DDC5D64E418}">
  <dimension ref="C2:L31"/>
  <sheetViews>
    <sheetView topLeftCell="A11" workbookViewId="0">
      <selection activeCell="C3" sqref="C3:I29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4.285156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0" width="9.140625" style="1"/>
    <col min="11" max="11" width="9.85546875" style="1" bestFit="1" customWidth="1"/>
    <col min="12" max="16384" width="9.140625" style="1"/>
  </cols>
  <sheetData>
    <row r="2" spans="3:12" x14ac:dyDescent="0.25">
      <c r="C2" s="6"/>
      <c r="D2" s="29" t="s">
        <v>6</v>
      </c>
      <c r="E2" s="29"/>
      <c r="F2" s="29"/>
      <c r="G2" s="29"/>
      <c r="H2" s="29"/>
      <c r="I2" s="29"/>
    </row>
    <row r="3" spans="3:12" x14ac:dyDescent="0.25">
      <c r="C3" s="30" t="s">
        <v>5</v>
      </c>
      <c r="D3" s="26" t="s">
        <v>1</v>
      </c>
      <c r="E3" s="27"/>
      <c r="F3" s="28"/>
      <c r="G3" s="27" t="s">
        <v>2</v>
      </c>
      <c r="H3" s="27"/>
      <c r="I3" s="27"/>
    </row>
    <row r="4" spans="3:12" ht="36.75" customHeight="1" x14ac:dyDescent="0.25">
      <c r="C4" s="31"/>
      <c r="D4" s="17" t="s">
        <v>8</v>
      </c>
      <c r="E4" s="18" t="s">
        <v>3</v>
      </c>
      <c r="F4" s="19" t="s">
        <v>4</v>
      </c>
      <c r="G4" s="17" t="s">
        <v>8</v>
      </c>
      <c r="H4" s="18" t="s">
        <v>3</v>
      </c>
      <c r="I4" s="20" t="s">
        <v>4</v>
      </c>
      <c r="K4" s="1" t="s">
        <v>16</v>
      </c>
      <c r="L4" s="1" t="s">
        <v>15</v>
      </c>
    </row>
    <row r="5" spans="3:12" s="10" customFormat="1" x14ac:dyDescent="0.25">
      <c r="C5" s="11">
        <v>0</v>
      </c>
      <c r="D5" s="12">
        <v>-1.49</v>
      </c>
      <c r="E5" s="12">
        <v>-1.4900000000003919</v>
      </c>
      <c r="F5" s="13">
        <f>ABS((E5-D5)/$K$30*100)</f>
        <v>8.6514067923328968E-12</v>
      </c>
      <c r="G5" s="12">
        <v>-1.49</v>
      </c>
      <c r="H5" s="12">
        <v>-1.4899999999996081</v>
      </c>
      <c r="I5" s="13">
        <f>ABS((H5-G5)/$L$30*100)</f>
        <v>1.2285540053062078E-11</v>
      </c>
      <c r="K5" s="10">
        <f>ABS(D5)</f>
        <v>1.49</v>
      </c>
      <c r="L5" s="10">
        <f>ABS(G5)</f>
        <v>1.49</v>
      </c>
    </row>
    <row r="6" spans="3:12" x14ac:dyDescent="0.25">
      <c r="C6" s="2">
        <f>C5 + 0.666667</f>
        <v>0.66666700000000001</v>
      </c>
      <c r="D6" s="4">
        <v>-0.81</v>
      </c>
      <c r="E6" s="4">
        <v>-0.8136558268628642</v>
      </c>
      <c r="F6" s="3">
        <f t="shared" ref="F6:F29" si="0">ABS((E6-D6)/$K$30*100)</f>
        <v>8.0702579754175316E-2</v>
      </c>
      <c r="G6" s="4">
        <v>-2.17</v>
      </c>
      <c r="H6" s="4">
        <v>-2.1663441731371358</v>
      </c>
      <c r="I6" s="3">
        <f t="shared" ref="I6:I29" si="1">ABS((H6-G6)/$L$30*100)</f>
        <v>0.11460272297379756</v>
      </c>
      <c r="K6" s="1">
        <f t="shared" ref="K6:K29" si="2">ABS(D6)</f>
        <v>0.81</v>
      </c>
      <c r="L6" s="1">
        <f t="shared" ref="L6:L29" si="3">ABS(G6)</f>
        <v>2.17</v>
      </c>
    </row>
    <row r="7" spans="3:12" s="10" customFormat="1" x14ac:dyDescent="0.25">
      <c r="C7" s="11">
        <f t="shared" ref="C7:C29" si="4">C6 + 0.666667</f>
        <v>1.333334</v>
      </c>
      <c r="D7" s="12">
        <v>-0.3</v>
      </c>
      <c r="E7" s="12">
        <v>-0.30858242630273919</v>
      </c>
      <c r="F7" s="13">
        <f t="shared" si="0"/>
        <v>0.18945753427680351</v>
      </c>
      <c r="G7" s="12">
        <v>-2.68</v>
      </c>
      <c r="H7" s="12">
        <v>-2.6714175736972612</v>
      </c>
      <c r="I7" s="13">
        <f t="shared" si="1"/>
        <v>0.26904157688836916</v>
      </c>
      <c r="K7" s="10">
        <f t="shared" si="2"/>
        <v>0.3</v>
      </c>
      <c r="L7" s="10">
        <f t="shared" si="3"/>
        <v>2.68</v>
      </c>
    </row>
    <row r="8" spans="3:12" x14ac:dyDescent="0.25">
      <c r="C8" s="2">
        <f t="shared" si="4"/>
        <v>2.0000010000000001</v>
      </c>
      <c r="D8" s="4">
        <v>0.04</v>
      </c>
      <c r="E8" s="21">
        <v>2.9824317189036269E-2</v>
      </c>
      <c r="F8" s="3">
        <f t="shared" si="0"/>
        <v>0.22462875962392342</v>
      </c>
      <c r="G8" s="4">
        <v>-3.02</v>
      </c>
      <c r="H8" s="4">
        <v>-3.009824317189036</v>
      </c>
      <c r="I8" s="3">
        <f t="shared" si="1"/>
        <v>0.3189869219737943</v>
      </c>
      <c r="K8" s="1">
        <f t="shared" si="2"/>
        <v>0.04</v>
      </c>
      <c r="L8" s="1">
        <f t="shared" si="3"/>
        <v>3.02</v>
      </c>
    </row>
    <row r="9" spans="3:12" s="10" customFormat="1" x14ac:dyDescent="0.25">
      <c r="C9" s="11">
        <f t="shared" si="4"/>
        <v>2.666668</v>
      </c>
      <c r="D9" s="12">
        <v>0.21</v>
      </c>
      <c r="E9" s="12">
        <v>0.19836834287729291</v>
      </c>
      <c r="F9" s="13">
        <f t="shared" si="0"/>
        <v>0.25676947290744112</v>
      </c>
      <c r="G9" s="12">
        <v>-3.19</v>
      </c>
      <c r="H9" s="12">
        <v>-3.1783683428772931</v>
      </c>
      <c r="I9" s="13">
        <f t="shared" si="1"/>
        <v>0.36462874992811478</v>
      </c>
      <c r="K9" s="10">
        <f t="shared" si="2"/>
        <v>0.21</v>
      </c>
      <c r="L9" s="10">
        <f t="shared" si="3"/>
        <v>3.19</v>
      </c>
    </row>
    <row r="10" spans="3:12" x14ac:dyDescent="0.25">
      <c r="C10" s="2">
        <f t="shared" si="4"/>
        <v>3.3333349999999999</v>
      </c>
      <c r="D10" s="4">
        <v>0.21</v>
      </c>
      <c r="E10" s="4">
        <v>0.19921769849959389</v>
      </c>
      <c r="F10" s="3">
        <f t="shared" si="0"/>
        <v>0.23801990067121634</v>
      </c>
      <c r="G10" s="4">
        <v>-3.19</v>
      </c>
      <c r="H10" s="4">
        <v>-3.1792176984995941</v>
      </c>
      <c r="I10" s="3">
        <f t="shared" si="1"/>
        <v>0.3380031818309035</v>
      </c>
      <c r="K10" s="1">
        <f t="shared" si="2"/>
        <v>0.21</v>
      </c>
      <c r="L10" s="1">
        <f t="shared" si="3"/>
        <v>3.19</v>
      </c>
    </row>
    <row r="11" spans="3:12" s="10" customFormat="1" x14ac:dyDescent="0.25">
      <c r="C11" s="11">
        <f t="shared" si="4"/>
        <v>4.0000020000000003</v>
      </c>
      <c r="D11" s="12">
        <v>0.03</v>
      </c>
      <c r="E11" s="12">
        <v>2.982431718940717E-2</v>
      </c>
      <c r="F11" s="13">
        <f t="shared" si="0"/>
        <v>3.8782077393560463E-3</v>
      </c>
      <c r="G11" s="12">
        <v>-3.01</v>
      </c>
      <c r="H11" s="12">
        <v>-3.0098243171894068</v>
      </c>
      <c r="I11" s="13">
        <f t="shared" si="1"/>
        <v>5.5072981377113465E-3</v>
      </c>
      <c r="K11" s="10">
        <f t="shared" si="2"/>
        <v>0.03</v>
      </c>
      <c r="L11" s="10">
        <f t="shared" si="3"/>
        <v>3.01</v>
      </c>
    </row>
    <row r="12" spans="3:12" x14ac:dyDescent="0.25">
      <c r="C12" s="2">
        <f t="shared" si="4"/>
        <v>4.6666690000000006</v>
      </c>
      <c r="D12" s="4">
        <v>-0.32</v>
      </c>
      <c r="E12" s="4">
        <v>-0.30764366272718552</v>
      </c>
      <c r="F12" s="3">
        <f t="shared" si="0"/>
        <v>0.27276682721444784</v>
      </c>
      <c r="G12" s="4">
        <v>-2.66</v>
      </c>
      <c r="H12" s="4">
        <v>-2.6723563372728139</v>
      </c>
      <c r="I12" s="3">
        <f t="shared" si="1"/>
        <v>0.38734599601296904</v>
      </c>
      <c r="K12" s="1">
        <f t="shared" si="2"/>
        <v>0.32</v>
      </c>
      <c r="L12" s="1">
        <f t="shared" si="3"/>
        <v>2.66</v>
      </c>
    </row>
    <row r="13" spans="3:12" s="10" customFormat="1" x14ac:dyDescent="0.25">
      <c r="C13" s="11">
        <f t="shared" si="4"/>
        <v>5.333336000000001</v>
      </c>
      <c r="D13" s="12">
        <v>-0.83</v>
      </c>
      <c r="E13" s="12">
        <v>-0.81459461308412517</v>
      </c>
      <c r="F13" s="13">
        <f t="shared" si="0"/>
        <v>0.34007476635485179</v>
      </c>
      <c r="G13" s="12">
        <v>-2.15</v>
      </c>
      <c r="H13" s="12">
        <v>-2.1654053869158751</v>
      </c>
      <c r="I13" s="13">
        <f t="shared" si="1"/>
        <v>0.48292748952586922</v>
      </c>
      <c r="K13" s="10">
        <f t="shared" si="2"/>
        <v>0.83</v>
      </c>
      <c r="L13" s="10">
        <f t="shared" si="3"/>
        <v>2.15</v>
      </c>
    </row>
    <row r="14" spans="3:12" x14ac:dyDescent="0.25">
      <c r="C14" s="2">
        <f t="shared" si="4"/>
        <v>6.0000030000000013</v>
      </c>
      <c r="D14" s="4">
        <v>-1.5</v>
      </c>
      <c r="E14" s="4">
        <v>-1.4899999999992291</v>
      </c>
      <c r="F14" s="3">
        <f t="shared" si="0"/>
        <v>0.2207505518933984</v>
      </c>
      <c r="G14" s="4">
        <v>-1.48</v>
      </c>
      <c r="H14" s="4">
        <v>-1.49000000000077</v>
      </c>
      <c r="I14" s="3">
        <f t="shared" si="1"/>
        <v>0.31347962384859118</v>
      </c>
      <c r="K14" s="1">
        <f t="shared" si="2"/>
        <v>1.5</v>
      </c>
      <c r="L14" s="1">
        <f t="shared" si="3"/>
        <v>1.48</v>
      </c>
    </row>
    <row r="15" spans="3:12" s="10" customFormat="1" x14ac:dyDescent="0.25">
      <c r="C15" s="11">
        <f t="shared" si="4"/>
        <v>6.6666700000000017</v>
      </c>
      <c r="D15" s="12">
        <v>-2.34</v>
      </c>
      <c r="E15" s="12">
        <v>-2.335268104718228</v>
      </c>
      <c r="F15" s="13">
        <f t="shared" si="0"/>
        <v>0.10445684948723773</v>
      </c>
      <c r="G15" s="12">
        <v>-0.64</v>
      </c>
      <c r="H15" s="12">
        <v>-0.64473189528177244</v>
      </c>
      <c r="I15" s="13">
        <f t="shared" si="1"/>
        <v>0.14833527529067161</v>
      </c>
      <c r="K15" s="10">
        <f t="shared" si="2"/>
        <v>2.34</v>
      </c>
      <c r="L15" s="10">
        <f t="shared" si="3"/>
        <v>0.64</v>
      </c>
    </row>
    <row r="16" spans="3:12" x14ac:dyDescent="0.25">
      <c r="C16" s="2">
        <f t="shared" si="4"/>
        <v>7.333337000000002</v>
      </c>
      <c r="D16" s="4">
        <v>-3.35</v>
      </c>
      <c r="E16" s="4">
        <v>-3.3464431226599771</v>
      </c>
      <c r="F16" s="3">
        <f t="shared" si="0"/>
        <v>7.8518263576665956E-2</v>
      </c>
      <c r="G16" s="4">
        <v>0.37</v>
      </c>
      <c r="H16" s="4">
        <v>0.36644312265997631</v>
      </c>
      <c r="I16" s="3">
        <f t="shared" si="1"/>
        <v>0.11150085705403416</v>
      </c>
      <c r="K16" s="1">
        <f t="shared" si="2"/>
        <v>3.35</v>
      </c>
      <c r="L16" s="1">
        <f t="shared" si="3"/>
        <v>0.37</v>
      </c>
    </row>
    <row r="17" spans="3:12" s="10" customFormat="1" x14ac:dyDescent="0.25">
      <c r="C17" s="11">
        <f t="shared" si="4"/>
        <v>8.0000040000000023</v>
      </c>
      <c r="D17" s="12">
        <v>-4.53</v>
      </c>
      <c r="E17" s="12">
        <v>-4.5296486343773497</v>
      </c>
      <c r="F17" s="13">
        <f t="shared" si="0"/>
        <v>7.7564155110505543E-3</v>
      </c>
      <c r="G17" s="12">
        <v>1.55</v>
      </c>
      <c r="H17" s="12">
        <v>1.5496486343773499</v>
      </c>
      <c r="I17" s="13">
        <f t="shared" si="1"/>
        <v>1.1014596321321192E-2</v>
      </c>
      <c r="K17" s="10">
        <f t="shared" si="2"/>
        <v>4.53</v>
      </c>
      <c r="L17" s="10">
        <f t="shared" si="3"/>
        <v>1.55</v>
      </c>
    </row>
    <row r="18" spans="3:12" x14ac:dyDescent="0.25">
      <c r="C18" s="2">
        <f t="shared" si="4"/>
        <v>8.6666710000000027</v>
      </c>
      <c r="D18" s="4">
        <v>-3.35</v>
      </c>
      <c r="E18" s="4">
        <v>-3.346443122660113</v>
      </c>
      <c r="F18" s="3">
        <f t="shared" si="0"/>
        <v>7.8518263573666147E-2</v>
      </c>
      <c r="G18" s="4">
        <v>0.37</v>
      </c>
      <c r="H18" s="4">
        <v>0.3664431226601127</v>
      </c>
      <c r="I18" s="3">
        <f t="shared" si="1"/>
        <v>0.11150085704975858</v>
      </c>
      <c r="K18" s="1">
        <f t="shared" si="2"/>
        <v>3.35</v>
      </c>
      <c r="L18" s="1">
        <f t="shared" si="3"/>
        <v>0.37</v>
      </c>
    </row>
    <row r="19" spans="3:12" s="10" customFormat="1" x14ac:dyDescent="0.25">
      <c r="C19" s="11">
        <f t="shared" si="4"/>
        <v>9.333338000000003</v>
      </c>
      <c r="D19" s="12">
        <v>-2.34</v>
      </c>
      <c r="E19" s="12">
        <v>-2.3352681047180912</v>
      </c>
      <c r="F19" s="13">
        <f t="shared" si="0"/>
        <v>0.10445684949025714</v>
      </c>
      <c r="G19" s="12">
        <v>-0.64</v>
      </c>
      <c r="H19" s="12">
        <v>-0.64473189528190888</v>
      </c>
      <c r="I19" s="13">
        <f t="shared" si="1"/>
        <v>0.14833527529494894</v>
      </c>
      <c r="K19" s="10">
        <f t="shared" si="2"/>
        <v>2.34</v>
      </c>
      <c r="L19" s="10">
        <f t="shared" si="3"/>
        <v>0.64</v>
      </c>
    </row>
    <row r="20" spans="3:12" x14ac:dyDescent="0.25">
      <c r="C20" s="2">
        <f t="shared" si="4"/>
        <v>10.000005000000003</v>
      </c>
      <c r="D20" s="4">
        <v>-1.5</v>
      </c>
      <c r="E20" s="4">
        <v>-1.4899999999993661</v>
      </c>
      <c r="F20" s="3">
        <f t="shared" si="0"/>
        <v>0.2207505518903741</v>
      </c>
      <c r="G20" s="4">
        <v>-1.48</v>
      </c>
      <c r="H20" s="4">
        <v>-1.4900000000006339</v>
      </c>
      <c r="I20" s="3">
        <f t="shared" si="1"/>
        <v>0.31347962384432437</v>
      </c>
      <c r="K20" s="1">
        <f t="shared" si="2"/>
        <v>1.5</v>
      </c>
      <c r="L20" s="1">
        <f t="shared" si="3"/>
        <v>1.48</v>
      </c>
    </row>
    <row r="21" spans="3:12" s="10" customFormat="1" x14ac:dyDescent="0.25">
      <c r="C21" s="11">
        <f t="shared" si="4"/>
        <v>10.666672000000004</v>
      </c>
      <c r="D21" s="12">
        <v>-0.83</v>
      </c>
      <c r="E21" s="12">
        <v>-0.81459461308398873</v>
      </c>
      <c r="F21" s="13">
        <f t="shared" si="0"/>
        <v>0.34007476635786382</v>
      </c>
      <c r="G21" s="12">
        <v>-2.15</v>
      </c>
      <c r="H21" s="12">
        <v>-2.165405386916011</v>
      </c>
      <c r="I21" s="13">
        <f t="shared" si="1"/>
        <v>0.48292748953012921</v>
      </c>
      <c r="K21" s="10">
        <f t="shared" si="2"/>
        <v>0.83</v>
      </c>
      <c r="L21" s="10">
        <f t="shared" si="3"/>
        <v>2.15</v>
      </c>
    </row>
    <row r="22" spans="3:12" x14ac:dyDescent="0.25">
      <c r="C22" s="2">
        <f>C21 + 0.666667</f>
        <v>11.333339000000004</v>
      </c>
      <c r="D22" s="4">
        <v>-0.32</v>
      </c>
      <c r="E22" s="4">
        <v>-0.30764366272677618</v>
      </c>
      <c r="F22" s="3">
        <f t="shared" si="0"/>
        <v>0.27276682722348405</v>
      </c>
      <c r="G22" s="4">
        <v>-2.66</v>
      </c>
      <c r="H22" s="4">
        <v>-2.6723563372732229</v>
      </c>
      <c r="I22" s="3">
        <f t="shared" si="1"/>
        <v>0.38734599602579051</v>
      </c>
      <c r="K22" s="1">
        <f t="shared" si="2"/>
        <v>0.32</v>
      </c>
      <c r="L22" s="1">
        <f t="shared" si="3"/>
        <v>2.66</v>
      </c>
    </row>
    <row r="23" spans="3:12" s="10" customFormat="1" x14ac:dyDescent="0.25">
      <c r="C23" s="11">
        <f t="shared" si="4"/>
        <v>12.000006000000004</v>
      </c>
      <c r="D23" s="12">
        <v>0.03</v>
      </c>
      <c r="E23" s="12">
        <v>2.9824317189884649E-2</v>
      </c>
      <c r="F23" s="13">
        <f t="shared" si="0"/>
        <v>3.8782077288156669E-3</v>
      </c>
      <c r="G23" s="12">
        <v>-3.01</v>
      </c>
      <c r="H23" s="12">
        <v>-3.0098243171898842</v>
      </c>
      <c r="I23" s="13">
        <f t="shared" si="1"/>
        <v>5.5072981227459582E-3</v>
      </c>
      <c r="K23" s="10">
        <f t="shared" si="2"/>
        <v>0.03</v>
      </c>
      <c r="L23" s="10">
        <f t="shared" si="3"/>
        <v>3.01</v>
      </c>
    </row>
    <row r="24" spans="3:12" x14ac:dyDescent="0.25">
      <c r="C24" s="2">
        <f t="shared" si="4"/>
        <v>12.666673000000005</v>
      </c>
      <c r="D24" s="4">
        <v>0.21</v>
      </c>
      <c r="E24" s="4">
        <v>0.1992176079115171</v>
      </c>
      <c r="F24" s="3">
        <f t="shared" si="0"/>
        <v>0.2380219004080108</v>
      </c>
      <c r="G24" s="4">
        <v>-3.19</v>
      </c>
      <c r="H24" s="4">
        <v>-3.1792176079115171</v>
      </c>
      <c r="I24" s="3">
        <f t="shared" si="1"/>
        <v>0.3380060215825349</v>
      </c>
      <c r="K24" s="1">
        <f t="shared" si="2"/>
        <v>0.21</v>
      </c>
      <c r="L24" s="1">
        <f t="shared" si="3"/>
        <v>3.19</v>
      </c>
    </row>
    <row r="25" spans="3:12" s="10" customFormat="1" x14ac:dyDescent="0.25">
      <c r="C25" s="11">
        <f t="shared" si="4"/>
        <v>13.333340000000005</v>
      </c>
      <c r="D25" s="12">
        <v>0.21</v>
      </c>
      <c r="E25" s="12">
        <v>0.19836843346639249</v>
      </c>
      <c r="F25" s="13">
        <f t="shared" si="0"/>
        <v>0.25676747314806847</v>
      </c>
      <c r="G25" s="12">
        <v>-3.19</v>
      </c>
      <c r="H25" s="12">
        <v>-3.1783684334663929</v>
      </c>
      <c r="I25" s="13">
        <f t="shared" si="1"/>
        <v>0.36462591014442275</v>
      </c>
      <c r="K25" s="10">
        <f t="shared" si="2"/>
        <v>0.21</v>
      </c>
      <c r="L25" s="10">
        <f t="shared" si="3"/>
        <v>3.19</v>
      </c>
    </row>
    <row r="26" spans="3:12" x14ac:dyDescent="0.25">
      <c r="C26" s="2">
        <f t="shared" si="4"/>
        <v>14.000007000000005</v>
      </c>
      <c r="D26" s="4">
        <v>0.04</v>
      </c>
      <c r="E26" s="4">
        <v>2.982431718965017E-2</v>
      </c>
      <c r="F26" s="3">
        <f t="shared" si="0"/>
        <v>0.22462875961037154</v>
      </c>
      <c r="G26" s="4">
        <v>-3.02</v>
      </c>
      <c r="H26" s="4">
        <v>-3.0098243171896502</v>
      </c>
      <c r="I26" s="3">
        <f t="shared" si="1"/>
        <v>0.31898692195454115</v>
      </c>
      <c r="K26" s="1">
        <f t="shared" si="2"/>
        <v>0.04</v>
      </c>
      <c r="L26" s="1">
        <f t="shared" si="3"/>
        <v>3.02</v>
      </c>
    </row>
    <row r="27" spans="3:12" s="10" customFormat="1" x14ac:dyDescent="0.25">
      <c r="C27" s="11">
        <f t="shared" si="4"/>
        <v>14.666674000000006</v>
      </c>
      <c r="D27" s="12">
        <v>-0.3</v>
      </c>
      <c r="E27" s="12">
        <v>-0.30858251689083288</v>
      </c>
      <c r="F27" s="13">
        <f t="shared" si="0"/>
        <v>0.18945953401397111</v>
      </c>
      <c r="G27" s="12">
        <v>-2.68</v>
      </c>
      <c r="H27" s="12">
        <v>-2.6714174831091668</v>
      </c>
      <c r="I27" s="13">
        <f t="shared" si="1"/>
        <v>0.26904441664054346</v>
      </c>
      <c r="K27" s="10">
        <f t="shared" si="2"/>
        <v>0.3</v>
      </c>
      <c r="L27" s="10">
        <f t="shared" si="3"/>
        <v>2.68</v>
      </c>
    </row>
    <row r="28" spans="3:12" x14ac:dyDescent="0.25">
      <c r="C28" s="2">
        <f t="shared" si="4"/>
        <v>15.333341000000006</v>
      </c>
      <c r="D28" s="4">
        <v>-0.81</v>
      </c>
      <c r="E28" s="4">
        <v>-0.81365575892098807</v>
      </c>
      <c r="F28" s="3">
        <f t="shared" si="0"/>
        <v>8.0701079933510306E-2</v>
      </c>
      <c r="G28" s="4">
        <v>-2.17</v>
      </c>
      <c r="H28" s="4">
        <v>-2.1663442410790119</v>
      </c>
      <c r="I28" s="3">
        <f t="shared" si="1"/>
        <v>0.1146005931344206</v>
      </c>
      <c r="K28" s="1">
        <f t="shared" si="2"/>
        <v>0.81</v>
      </c>
      <c r="L28" s="1">
        <f t="shared" si="3"/>
        <v>2.17</v>
      </c>
    </row>
    <row r="29" spans="3:12" s="10" customFormat="1" x14ac:dyDescent="0.25">
      <c r="C29" s="14">
        <f t="shared" si="4"/>
        <v>16.000008000000005</v>
      </c>
      <c r="D29" s="15">
        <v>-1.49</v>
      </c>
      <c r="E29" s="15">
        <v>-1.4900000000000171</v>
      </c>
      <c r="F29" s="16">
        <f t="shared" si="0"/>
        <v>3.7742681190347481E-13</v>
      </c>
      <c r="G29" s="15">
        <v>-1.49</v>
      </c>
      <c r="H29" s="15">
        <v>-1.4899999999999829</v>
      </c>
      <c r="I29" s="16">
        <f t="shared" si="1"/>
        <v>5.3596973602593763E-13</v>
      </c>
      <c r="K29" s="10">
        <f t="shared" si="2"/>
        <v>1.49</v>
      </c>
      <c r="L29" s="10">
        <f t="shared" si="3"/>
        <v>1.49</v>
      </c>
    </row>
    <row r="30" spans="3:12" x14ac:dyDescent="0.25">
      <c r="J30" s="1" t="s">
        <v>17</v>
      </c>
      <c r="K30" s="1">
        <f>MAX(K5:K29)</f>
        <v>4.53</v>
      </c>
      <c r="L30" s="1">
        <f>MAX(L5:L29)</f>
        <v>3.19</v>
      </c>
    </row>
    <row r="31" spans="3:12" x14ac:dyDescent="0.25">
      <c r="F31" s="22"/>
    </row>
  </sheetData>
  <mergeCells count="4">
    <mergeCell ref="D2:I2"/>
    <mergeCell ref="D3:F3"/>
    <mergeCell ref="G3:I3"/>
    <mergeCell ref="C3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1829-B791-4061-8C3A-F1683E2F8C62}">
  <dimension ref="C2:L62"/>
  <sheetViews>
    <sheetView tabSelected="1" topLeftCell="A11" workbookViewId="0">
      <selection activeCell="P26" sqref="P26"/>
    </sheetView>
  </sheetViews>
  <sheetFormatPr defaultRowHeight="15.75" x14ac:dyDescent="0.25"/>
  <cols>
    <col min="1" max="3" width="9.140625" style="1"/>
    <col min="4" max="4" width="16.85546875" style="1" bestFit="1" customWidth="1"/>
    <col min="5" max="5" width="14.28515625" style="1" bestFit="1" customWidth="1"/>
    <col min="6" max="6" width="14.5703125" style="1" bestFit="1" customWidth="1"/>
    <col min="7" max="7" width="17.42578125" style="1" customWidth="1"/>
    <col min="8" max="8" width="13.85546875" style="1" customWidth="1"/>
    <col min="9" max="9" width="15.7109375" style="1" customWidth="1"/>
    <col min="10" max="16384" width="9.140625" style="1"/>
  </cols>
  <sheetData>
    <row r="2" spans="3:12" x14ac:dyDescent="0.25">
      <c r="C2" s="6"/>
      <c r="D2" s="29" t="s">
        <v>7</v>
      </c>
      <c r="E2" s="29"/>
      <c r="F2" s="29"/>
      <c r="G2" s="29"/>
      <c r="H2" s="29"/>
      <c r="I2" s="29"/>
    </row>
    <row r="3" spans="3:12" x14ac:dyDescent="0.25">
      <c r="C3" s="30" t="s">
        <v>5</v>
      </c>
      <c r="D3" s="32" t="s">
        <v>1</v>
      </c>
      <c r="E3" s="33"/>
      <c r="F3" s="34"/>
      <c r="G3" s="33" t="s">
        <v>2</v>
      </c>
      <c r="H3" s="33"/>
      <c r="I3" s="33"/>
    </row>
    <row r="4" spans="3:12" ht="36.75" customHeight="1" x14ac:dyDescent="0.25">
      <c r="C4" s="31"/>
      <c r="D4" s="24" t="s">
        <v>8</v>
      </c>
      <c r="E4" s="23" t="s">
        <v>3</v>
      </c>
      <c r="F4" s="8" t="s">
        <v>4</v>
      </c>
      <c r="G4" s="8" t="s">
        <v>8</v>
      </c>
      <c r="H4" s="9" t="s">
        <v>3</v>
      </c>
      <c r="I4" s="20" t="s">
        <v>4</v>
      </c>
      <c r="K4" s="1" t="s">
        <v>16</v>
      </c>
      <c r="L4" s="1" t="s">
        <v>15</v>
      </c>
    </row>
    <row r="5" spans="3:12" s="10" customFormat="1" x14ac:dyDescent="0.25">
      <c r="C5" s="11">
        <v>0</v>
      </c>
      <c r="D5" s="12">
        <v>-1.64</v>
      </c>
      <c r="E5" s="12">
        <v>-1.639000000000375</v>
      </c>
      <c r="F5" s="13">
        <f>ABS((E5-D5)/$K$30*100)</f>
        <v>2.008032127760756E-2</v>
      </c>
      <c r="G5" s="12">
        <v>-1.64</v>
      </c>
      <c r="H5" s="12">
        <v>-1.638999999999625</v>
      </c>
      <c r="I5" s="13">
        <f>ABS((H5-G5)/$L$30*100)</f>
        <v>2.8490028500710064E-2</v>
      </c>
      <c r="K5" s="10">
        <f>ABS(D5)</f>
        <v>1.64</v>
      </c>
      <c r="L5" s="10">
        <f>ABS(G5)</f>
        <v>1.64</v>
      </c>
    </row>
    <row r="6" spans="3:12" x14ac:dyDescent="0.25">
      <c r="C6" s="2">
        <f>C5 + 0.66667</f>
        <v>0.66666999999999998</v>
      </c>
      <c r="D6" s="4">
        <v>-0.89</v>
      </c>
      <c r="E6" s="4">
        <v>-0.89502140954888787</v>
      </c>
      <c r="F6" s="3">
        <f t="shared" ref="F6:F29" si="0">ABS((E6-D6)/$K$30*100)</f>
        <v>0.10083151704594089</v>
      </c>
      <c r="G6" s="4">
        <v>-2.39</v>
      </c>
      <c r="H6" s="4">
        <v>-2.382978590451112</v>
      </c>
      <c r="I6" s="3">
        <f t="shared" ref="I6:I29" si="1">ABS((H6-G6)/$L$30*100)</f>
        <v>0.20004015808797951</v>
      </c>
      <c r="K6" s="1">
        <f t="shared" ref="K6:K29" si="2">ABS(D6)</f>
        <v>0.89</v>
      </c>
      <c r="L6" s="1">
        <f t="shared" ref="L6:L29" si="3">ABS(G6)</f>
        <v>2.39</v>
      </c>
    </row>
    <row r="7" spans="3:12" s="10" customFormat="1" x14ac:dyDescent="0.25">
      <c r="C7" s="11">
        <f t="shared" ref="C7:C29" si="4">C6 + 0.667</f>
        <v>1.3336700000000001</v>
      </c>
      <c r="D7" s="12">
        <v>-0.33</v>
      </c>
      <c r="E7" s="12">
        <v>-0.33944066893237562</v>
      </c>
      <c r="F7" s="13">
        <f t="shared" si="0"/>
        <v>0.18957166530874711</v>
      </c>
      <c r="G7" s="12">
        <v>-2.95</v>
      </c>
      <c r="H7" s="12">
        <v>-2.938559331067625</v>
      </c>
      <c r="I7" s="13">
        <f t="shared" si="1"/>
        <v>0.32594498382835224</v>
      </c>
      <c r="K7" s="10">
        <f t="shared" si="2"/>
        <v>0.33</v>
      </c>
      <c r="L7" s="10">
        <f t="shared" si="3"/>
        <v>2.95</v>
      </c>
    </row>
    <row r="8" spans="3:12" x14ac:dyDescent="0.25">
      <c r="C8" s="2">
        <f t="shared" si="4"/>
        <v>2.0006700000000004</v>
      </c>
      <c r="D8" s="4">
        <v>0.04</v>
      </c>
      <c r="E8" s="4">
        <v>3.2806748908540163E-2</v>
      </c>
      <c r="F8" s="3">
        <f t="shared" si="0"/>
        <v>0.14444279300120155</v>
      </c>
      <c r="G8" s="4">
        <v>-3.32</v>
      </c>
      <c r="H8" s="4">
        <v>-3.31080674890854</v>
      </c>
      <c r="I8" s="3">
        <f t="shared" si="1"/>
        <v>0.26191598551167677</v>
      </c>
      <c r="K8" s="1">
        <f t="shared" si="2"/>
        <v>0.04</v>
      </c>
      <c r="L8" s="1">
        <f t="shared" si="3"/>
        <v>3.32</v>
      </c>
    </row>
    <row r="9" spans="3:12" s="10" customFormat="1" x14ac:dyDescent="0.25">
      <c r="C9" s="11">
        <f t="shared" si="4"/>
        <v>2.6676700000000002</v>
      </c>
      <c r="D9" s="12">
        <v>0.23</v>
      </c>
      <c r="E9" s="12">
        <v>0.218205177165847</v>
      </c>
      <c r="F9" s="13">
        <f t="shared" si="0"/>
        <v>0.23684383201110454</v>
      </c>
      <c r="G9" s="25">
        <v>-3.51</v>
      </c>
      <c r="H9" s="12">
        <v>-3.4962051771658471</v>
      </c>
      <c r="I9" s="13">
        <f t="shared" si="1"/>
        <v>0.39301489555990538</v>
      </c>
      <c r="K9" s="10">
        <f t="shared" si="2"/>
        <v>0.23</v>
      </c>
      <c r="L9" s="10">
        <f t="shared" si="3"/>
        <v>3.51</v>
      </c>
    </row>
    <row r="10" spans="3:12" x14ac:dyDescent="0.25">
      <c r="C10" s="2">
        <f t="shared" si="4"/>
        <v>3.33467</v>
      </c>
      <c r="D10" s="4">
        <v>0.23</v>
      </c>
      <c r="E10" s="4">
        <v>0.21913946835030371</v>
      </c>
      <c r="F10" s="3">
        <f t="shared" si="0"/>
        <v>0.21808296485333942</v>
      </c>
      <c r="G10" s="4">
        <v>-3.51</v>
      </c>
      <c r="H10" s="4">
        <v>-3.4971394683503041</v>
      </c>
      <c r="I10" s="3">
        <f t="shared" si="1"/>
        <v>0.36639691309674344</v>
      </c>
      <c r="K10" s="1">
        <f t="shared" si="2"/>
        <v>0.23</v>
      </c>
      <c r="L10" s="1">
        <f t="shared" si="3"/>
        <v>3.51</v>
      </c>
    </row>
    <row r="11" spans="3:12" s="10" customFormat="1" x14ac:dyDescent="0.25">
      <c r="C11" s="11">
        <f t="shared" si="4"/>
        <v>4.0016699999999998</v>
      </c>
      <c r="D11" s="12">
        <v>0.03</v>
      </c>
      <c r="E11" s="12">
        <v>3.2806748908797659E-2</v>
      </c>
      <c r="F11" s="13">
        <f t="shared" si="0"/>
        <v>5.636041985537469E-2</v>
      </c>
      <c r="G11" s="12">
        <v>-3.31</v>
      </c>
      <c r="H11" s="12">
        <v>-3.310806748908798</v>
      </c>
      <c r="I11" s="13">
        <f t="shared" si="1"/>
        <v>2.2984299395952982E-2</v>
      </c>
      <c r="K11" s="10">
        <f t="shared" si="2"/>
        <v>0.03</v>
      </c>
      <c r="L11" s="10">
        <f t="shared" si="3"/>
        <v>3.31</v>
      </c>
    </row>
    <row r="12" spans="3:12" x14ac:dyDescent="0.25">
      <c r="C12" s="2">
        <f t="shared" si="4"/>
        <v>4.6686699999999997</v>
      </c>
      <c r="D12" s="4">
        <v>-0.35</v>
      </c>
      <c r="E12" s="4">
        <v>-0.33840802899960409</v>
      </c>
      <c r="F12" s="3">
        <f t="shared" si="0"/>
        <v>0.2327705020159816</v>
      </c>
      <c r="G12" s="4">
        <v>-2.93</v>
      </c>
      <c r="H12" s="4">
        <v>-2.9395919710003962</v>
      </c>
      <c r="I12" s="3">
        <f t="shared" si="1"/>
        <v>0.27327552707680891</v>
      </c>
      <c r="K12" s="1">
        <f t="shared" si="2"/>
        <v>0.35</v>
      </c>
      <c r="L12" s="1">
        <f t="shared" si="3"/>
        <v>2.93</v>
      </c>
    </row>
    <row r="13" spans="3:12" s="10" customFormat="1" x14ac:dyDescent="0.25">
      <c r="C13" s="11">
        <f t="shared" si="4"/>
        <v>5.3356699999999995</v>
      </c>
      <c r="D13" s="12">
        <v>-0.91</v>
      </c>
      <c r="E13" s="12">
        <v>-0.89605407439238771</v>
      </c>
      <c r="F13" s="13">
        <f t="shared" si="0"/>
        <v>0.28003866681952444</v>
      </c>
      <c r="G13" s="12">
        <v>-2.37</v>
      </c>
      <c r="H13" s="12">
        <v>-2.3819459256076119</v>
      </c>
      <c r="I13" s="13">
        <f t="shared" si="1"/>
        <v>0.34033976090062001</v>
      </c>
      <c r="K13" s="10">
        <f t="shared" si="2"/>
        <v>0.91</v>
      </c>
      <c r="L13" s="10">
        <f t="shared" si="3"/>
        <v>2.37</v>
      </c>
    </row>
    <row r="14" spans="3:12" x14ac:dyDescent="0.25">
      <c r="C14" s="2">
        <f t="shared" si="4"/>
        <v>6.0026699999999993</v>
      </c>
      <c r="D14" s="4">
        <v>-1.65</v>
      </c>
      <c r="E14" s="4">
        <v>-1.638999999999603</v>
      </c>
      <c r="F14" s="3">
        <f t="shared" si="0"/>
        <v>0.22088353414451636</v>
      </c>
      <c r="G14" s="4">
        <v>-1.63</v>
      </c>
      <c r="H14" s="4">
        <v>-1.639000000000397</v>
      </c>
      <c r="I14" s="3">
        <f t="shared" si="1"/>
        <v>0.25641025642157078</v>
      </c>
      <c r="K14" s="1">
        <f t="shared" si="2"/>
        <v>1.65</v>
      </c>
      <c r="L14" s="1">
        <f t="shared" si="3"/>
        <v>1.63</v>
      </c>
    </row>
    <row r="15" spans="3:12" s="10" customFormat="1" x14ac:dyDescent="0.25">
      <c r="C15" s="11">
        <f t="shared" si="4"/>
        <v>6.6696699999999991</v>
      </c>
      <c r="D15" s="12">
        <v>-2.57</v>
      </c>
      <c r="E15" s="12">
        <v>-2.5687949151906508</v>
      </c>
      <c r="F15" s="13">
        <f t="shared" si="0"/>
        <v>2.4198490147570272E-2</v>
      </c>
      <c r="G15" s="12">
        <v>-0.7</v>
      </c>
      <c r="H15" s="12">
        <v>-0.7092050848093493</v>
      </c>
      <c r="I15" s="13">
        <f t="shared" si="1"/>
        <v>0.26225312847149118</v>
      </c>
      <c r="K15" s="10">
        <f t="shared" si="2"/>
        <v>2.57</v>
      </c>
      <c r="L15" s="10">
        <f t="shared" si="3"/>
        <v>0.7</v>
      </c>
    </row>
    <row r="16" spans="3:12" x14ac:dyDescent="0.25">
      <c r="C16" s="2">
        <f t="shared" si="4"/>
        <v>7.3366699999999989</v>
      </c>
      <c r="D16" s="4">
        <v>-3.69</v>
      </c>
      <c r="E16" s="4">
        <v>-3.6810874349270239</v>
      </c>
      <c r="F16" s="3">
        <f t="shared" si="0"/>
        <v>0.17896717014008026</v>
      </c>
      <c r="G16" s="4">
        <v>0.41</v>
      </c>
      <c r="H16" s="4">
        <v>0.40308743492702431</v>
      </c>
      <c r="I16" s="3">
        <f t="shared" si="1"/>
        <v>0.19693917586825252</v>
      </c>
      <c r="K16" s="1">
        <f t="shared" si="2"/>
        <v>3.69</v>
      </c>
      <c r="L16" s="1">
        <f t="shared" si="3"/>
        <v>0.41</v>
      </c>
    </row>
    <row r="17" spans="3:12" s="10" customFormat="1" x14ac:dyDescent="0.25">
      <c r="C17" s="11">
        <f t="shared" si="4"/>
        <v>8.0036699999999996</v>
      </c>
      <c r="D17" s="12">
        <v>-4.9800000000000004</v>
      </c>
      <c r="E17" s="12">
        <v>-4.9826134978162857</v>
      </c>
      <c r="F17" s="13">
        <f t="shared" si="0"/>
        <v>5.2479875829021722E-2</v>
      </c>
      <c r="G17" s="12">
        <v>1.71</v>
      </c>
      <c r="H17" s="12">
        <v>1.7046134978162859</v>
      </c>
      <c r="I17" s="13">
        <f t="shared" si="1"/>
        <v>0.15346160067561423</v>
      </c>
      <c r="K17" s="10">
        <f t="shared" si="2"/>
        <v>4.9800000000000004</v>
      </c>
      <c r="L17" s="10">
        <f t="shared" si="3"/>
        <v>1.71</v>
      </c>
    </row>
    <row r="18" spans="3:12" x14ac:dyDescent="0.25">
      <c r="C18" s="2">
        <f t="shared" si="4"/>
        <v>8.6706699999999994</v>
      </c>
      <c r="D18" s="4">
        <v>-3.69</v>
      </c>
      <c r="E18" s="4">
        <v>-3.6810874349268752</v>
      </c>
      <c r="F18" s="3">
        <f t="shared" si="0"/>
        <v>0.17896717014306759</v>
      </c>
      <c r="G18" s="4">
        <v>0.41</v>
      </c>
      <c r="H18" s="4">
        <v>0.40308743492687449</v>
      </c>
      <c r="I18" s="3">
        <f t="shared" si="1"/>
        <v>0.19693917587252102</v>
      </c>
      <c r="K18" s="1">
        <f t="shared" si="2"/>
        <v>3.69</v>
      </c>
      <c r="L18" s="1">
        <f t="shared" si="3"/>
        <v>0.41</v>
      </c>
    </row>
    <row r="19" spans="3:12" s="10" customFormat="1" x14ac:dyDescent="0.25">
      <c r="C19" s="11">
        <f t="shared" si="4"/>
        <v>9.3376699999999992</v>
      </c>
      <c r="D19" s="12">
        <v>-2.57</v>
      </c>
      <c r="E19" s="12">
        <v>-2.5687949151903511</v>
      </c>
      <c r="F19" s="13">
        <f t="shared" si="0"/>
        <v>2.4198490153589554E-2</v>
      </c>
      <c r="G19" s="12">
        <v>-0.7</v>
      </c>
      <c r="H19" s="12">
        <v>-0.70920508480964939</v>
      </c>
      <c r="I19" s="13">
        <f t="shared" si="1"/>
        <v>0.26225312848004084</v>
      </c>
      <c r="K19" s="10">
        <f t="shared" si="2"/>
        <v>2.57</v>
      </c>
      <c r="L19" s="10">
        <f t="shared" si="3"/>
        <v>0.7</v>
      </c>
    </row>
    <row r="20" spans="3:12" x14ac:dyDescent="0.25">
      <c r="C20" s="2">
        <f t="shared" si="4"/>
        <v>10.004669999999999</v>
      </c>
      <c r="D20" s="4">
        <v>-1.65</v>
      </c>
      <c r="E20" s="4">
        <v>-1.638999999999603</v>
      </c>
      <c r="F20" s="3">
        <f t="shared" si="0"/>
        <v>0.22088353414451636</v>
      </c>
      <c r="G20" s="4">
        <v>-1.63</v>
      </c>
      <c r="H20" s="4">
        <v>-1.639000000000397</v>
      </c>
      <c r="I20" s="3">
        <f t="shared" si="1"/>
        <v>0.25641025642157078</v>
      </c>
      <c r="K20" s="1">
        <f t="shared" si="2"/>
        <v>1.65</v>
      </c>
      <c r="L20" s="1">
        <f t="shared" si="3"/>
        <v>1.63</v>
      </c>
    </row>
    <row r="21" spans="3:12" s="10" customFormat="1" x14ac:dyDescent="0.25">
      <c r="C21" s="11">
        <f t="shared" si="4"/>
        <v>10.671669999999999</v>
      </c>
      <c r="D21" s="12">
        <v>-0.91</v>
      </c>
      <c r="E21" s="12">
        <v>-0.89605407439268803</v>
      </c>
      <c r="F21" s="13">
        <f t="shared" si="0"/>
        <v>0.28003866681349404</v>
      </c>
      <c r="G21" s="12">
        <v>-2.37</v>
      </c>
      <c r="H21" s="12">
        <v>-2.3819459256073121</v>
      </c>
      <c r="I21" s="13">
        <f t="shared" si="1"/>
        <v>0.34033976089207985</v>
      </c>
      <c r="K21" s="10">
        <f t="shared" si="2"/>
        <v>0.91</v>
      </c>
      <c r="L21" s="10">
        <f t="shared" si="3"/>
        <v>2.37</v>
      </c>
    </row>
    <row r="22" spans="3:12" x14ac:dyDescent="0.25">
      <c r="C22" s="2">
        <f>C21 + 0.667</f>
        <v>11.338669999999999</v>
      </c>
      <c r="D22" s="4">
        <v>-0.35</v>
      </c>
      <c r="E22" s="4">
        <v>-0.33840802899960409</v>
      </c>
      <c r="F22" s="3">
        <f t="shared" si="0"/>
        <v>0.2327705020159816</v>
      </c>
      <c r="G22" s="4">
        <v>-2.93</v>
      </c>
      <c r="H22" s="4">
        <v>-2.9395919710003962</v>
      </c>
      <c r="I22" s="3">
        <f t="shared" si="1"/>
        <v>0.27327552707680891</v>
      </c>
      <c r="K22" s="1">
        <f t="shared" si="2"/>
        <v>0.35</v>
      </c>
      <c r="L22" s="1">
        <f t="shared" si="3"/>
        <v>2.93</v>
      </c>
    </row>
    <row r="23" spans="3:12" s="10" customFormat="1" x14ac:dyDescent="0.25">
      <c r="C23" s="11">
        <f t="shared" si="4"/>
        <v>12.005669999999999</v>
      </c>
      <c r="D23" s="12">
        <v>0.03</v>
      </c>
      <c r="E23" s="12">
        <v>3.2806748908497517E-2</v>
      </c>
      <c r="F23" s="13">
        <f t="shared" si="0"/>
        <v>5.6360419849347754E-2</v>
      </c>
      <c r="G23" s="12">
        <v>-3.31</v>
      </c>
      <c r="H23" s="12">
        <v>-3.3108067489084978</v>
      </c>
      <c r="I23" s="13">
        <f t="shared" si="1"/>
        <v>2.2984299387400153E-2</v>
      </c>
      <c r="K23" s="10">
        <f t="shared" si="2"/>
        <v>0.03</v>
      </c>
      <c r="L23" s="10">
        <f t="shared" si="3"/>
        <v>3.31</v>
      </c>
    </row>
    <row r="24" spans="3:12" x14ac:dyDescent="0.25">
      <c r="C24" s="2">
        <f t="shared" si="4"/>
        <v>12.672669999999998</v>
      </c>
      <c r="D24" s="4">
        <v>0.23</v>
      </c>
      <c r="E24" s="4">
        <v>0.2191393687024441</v>
      </c>
      <c r="F24" s="3">
        <f t="shared" si="0"/>
        <v>0.21808496581437559</v>
      </c>
      <c r="G24" s="4">
        <v>-3.51</v>
      </c>
      <c r="H24" s="4">
        <v>-3.4971393687024439</v>
      </c>
      <c r="I24" s="3">
        <f t="shared" si="1"/>
        <v>0.36639975206711911</v>
      </c>
      <c r="K24" s="1">
        <f t="shared" si="2"/>
        <v>0.23</v>
      </c>
      <c r="L24" s="1">
        <f t="shared" si="3"/>
        <v>3.51</v>
      </c>
    </row>
    <row r="25" spans="3:12" s="10" customFormat="1" x14ac:dyDescent="0.25">
      <c r="C25" s="11">
        <f t="shared" si="4"/>
        <v>13.339669999999998</v>
      </c>
      <c r="D25" s="12">
        <v>0.23</v>
      </c>
      <c r="E25" s="12">
        <v>0.21820527681280649</v>
      </c>
      <c r="F25" s="13">
        <f t="shared" si="0"/>
        <v>0.23684183106814291</v>
      </c>
      <c r="G25" s="12">
        <v>-3.51</v>
      </c>
      <c r="H25" s="12">
        <v>-3.4962052768128071</v>
      </c>
      <c r="I25" s="13">
        <f t="shared" si="1"/>
        <v>0.39301205661517552</v>
      </c>
      <c r="K25" s="10">
        <f t="shared" si="2"/>
        <v>0.23</v>
      </c>
      <c r="L25" s="10">
        <f t="shared" si="3"/>
        <v>3.51</v>
      </c>
    </row>
    <row r="26" spans="3:12" x14ac:dyDescent="0.25">
      <c r="C26" s="2">
        <f t="shared" si="4"/>
        <v>14.006669999999998</v>
      </c>
      <c r="D26" s="4">
        <v>0.04</v>
      </c>
      <c r="E26" s="4">
        <v>3.2806748908314767E-2</v>
      </c>
      <c r="F26" s="3">
        <f t="shared" si="0"/>
        <v>0.14444279300572757</v>
      </c>
      <c r="G26" s="4">
        <v>-3.32</v>
      </c>
      <c r="H26" s="4">
        <v>-3.3108067489083139</v>
      </c>
      <c r="I26" s="3">
        <f t="shared" si="1"/>
        <v>0.26191598551811668</v>
      </c>
      <c r="K26" s="1">
        <f t="shared" si="2"/>
        <v>0.04</v>
      </c>
      <c r="L26" s="1">
        <f t="shared" si="3"/>
        <v>3.32</v>
      </c>
    </row>
    <row r="27" spans="3:12" s="10" customFormat="1" x14ac:dyDescent="0.25">
      <c r="C27" s="11">
        <f t="shared" si="4"/>
        <v>14.673669999999998</v>
      </c>
      <c r="D27" s="12">
        <v>-0.33</v>
      </c>
      <c r="E27" s="12">
        <v>-0.3394407685800101</v>
      </c>
      <c r="F27" s="13">
        <f t="shared" si="0"/>
        <v>0.1895736662652627</v>
      </c>
      <c r="G27" s="12">
        <v>-2.95</v>
      </c>
      <c r="H27" s="12">
        <v>-2.93855923141999</v>
      </c>
      <c r="I27" s="13">
        <f t="shared" si="1"/>
        <v>0.32594782279231332</v>
      </c>
      <c r="K27" s="10">
        <f t="shared" si="2"/>
        <v>0.33</v>
      </c>
      <c r="L27" s="10">
        <f t="shared" si="3"/>
        <v>2.95</v>
      </c>
    </row>
    <row r="28" spans="3:12" x14ac:dyDescent="0.25">
      <c r="C28" s="2">
        <f t="shared" si="4"/>
        <v>15.340669999999998</v>
      </c>
      <c r="D28" s="4">
        <v>-0.89</v>
      </c>
      <c r="E28" s="4">
        <v>-0.89502133481312895</v>
      </c>
      <c r="F28" s="3">
        <f t="shared" si="0"/>
        <v>0.10083001632789038</v>
      </c>
      <c r="G28" s="4">
        <v>-2.39</v>
      </c>
      <c r="H28" s="4">
        <v>-2.382978665186871</v>
      </c>
      <c r="I28" s="3">
        <f t="shared" si="1"/>
        <v>0.20003802886407879</v>
      </c>
      <c r="K28" s="1">
        <f t="shared" si="2"/>
        <v>0.89</v>
      </c>
      <c r="L28" s="1">
        <f t="shared" si="3"/>
        <v>2.39</v>
      </c>
    </row>
    <row r="29" spans="3:12" s="10" customFormat="1" x14ac:dyDescent="0.25">
      <c r="C29" s="14">
        <f t="shared" si="4"/>
        <v>16.007669999999997</v>
      </c>
      <c r="D29" s="15">
        <v>-1.64</v>
      </c>
      <c r="E29" s="15">
        <v>-1.6390000000000089</v>
      </c>
      <c r="F29" s="16">
        <f t="shared" si="0"/>
        <v>2.0080321284960002E-2</v>
      </c>
      <c r="G29" s="15">
        <v>-1.64</v>
      </c>
      <c r="H29" s="15">
        <v>-1.6389999999999909</v>
      </c>
      <c r="I29" s="16">
        <f t="shared" si="1"/>
        <v>2.8490028490284723E-2</v>
      </c>
      <c r="K29" s="10">
        <f t="shared" si="2"/>
        <v>1.64</v>
      </c>
      <c r="L29" s="10">
        <f t="shared" si="3"/>
        <v>1.64</v>
      </c>
    </row>
    <row r="30" spans="3:12" x14ac:dyDescent="0.25">
      <c r="C30" s="2"/>
      <c r="J30" s="1" t="s">
        <v>17</v>
      </c>
      <c r="K30" s="1">
        <f>MAX(K5:K29)</f>
        <v>4.9800000000000004</v>
      </c>
      <c r="L30" s="1">
        <f>MAX(L5:L29)</f>
        <v>3.51</v>
      </c>
    </row>
    <row r="37" spans="5:11" x14ac:dyDescent="0.25">
      <c r="F37" s="1" t="s">
        <v>9</v>
      </c>
      <c r="G37" s="1" t="s">
        <v>10</v>
      </c>
      <c r="H37" s="1" t="s">
        <v>11</v>
      </c>
      <c r="I37" s="1" t="s">
        <v>12</v>
      </c>
      <c r="J37" s="1" t="s">
        <v>13</v>
      </c>
      <c r="K37" s="1" t="s">
        <v>14</v>
      </c>
    </row>
    <row r="38" spans="5:11" x14ac:dyDescent="0.25">
      <c r="E38" s="1">
        <f>ABS(E5)</f>
        <v>1.639000000000375</v>
      </c>
      <c r="F38" s="1">
        <v>4</v>
      </c>
      <c r="G38" s="4">
        <v>0.5</v>
      </c>
      <c r="H38" s="4">
        <v>0.7</v>
      </c>
      <c r="I38" s="5">
        <f>$F$38-G38</f>
        <v>3.5</v>
      </c>
      <c r="J38" s="5">
        <f>$F$38-H38</f>
        <v>3.3</v>
      </c>
      <c r="K38" s="1">
        <f>ABS(J38-I38)/I38*100</f>
        <v>5.7142857142857197</v>
      </c>
    </row>
    <row r="39" spans="5:11" x14ac:dyDescent="0.25">
      <c r="E39" s="1">
        <f t="shared" ref="E39:E62" si="5">ABS(E6)</f>
        <v>0.89502140954888787</v>
      </c>
    </row>
    <row r="40" spans="5:11" x14ac:dyDescent="0.25">
      <c r="E40" s="1">
        <f t="shared" si="5"/>
        <v>0.33944066893237562</v>
      </c>
    </row>
    <row r="41" spans="5:11" x14ac:dyDescent="0.25">
      <c r="E41" s="1">
        <f t="shared" si="5"/>
        <v>3.2806748908540163E-2</v>
      </c>
    </row>
    <row r="42" spans="5:11" x14ac:dyDescent="0.25">
      <c r="E42" s="1">
        <f t="shared" si="5"/>
        <v>0.218205177165847</v>
      </c>
    </row>
    <row r="43" spans="5:11" x14ac:dyDescent="0.25">
      <c r="E43" s="1">
        <f t="shared" si="5"/>
        <v>0.21913946835030371</v>
      </c>
    </row>
    <row r="44" spans="5:11" x14ac:dyDescent="0.25">
      <c r="E44" s="1">
        <f t="shared" si="5"/>
        <v>3.2806748908797659E-2</v>
      </c>
    </row>
    <row r="45" spans="5:11" x14ac:dyDescent="0.25">
      <c r="E45" s="1">
        <f t="shared" si="5"/>
        <v>0.33840802899960409</v>
      </c>
    </row>
    <row r="46" spans="5:11" x14ac:dyDescent="0.25">
      <c r="E46" s="1">
        <f t="shared" si="5"/>
        <v>0.89605407439238771</v>
      </c>
    </row>
    <row r="47" spans="5:11" x14ac:dyDescent="0.25">
      <c r="E47" s="1">
        <f t="shared" si="5"/>
        <v>1.638999999999603</v>
      </c>
    </row>
    <row r="48" spans="5:11" x14ac:dyDescent="0.25">
      <c r="E48" s="1">
        <f t="shared" si="5"/>
        <v>2.5687949151906508</v>
      </c>
    </row>
    <row r="49" spans="5:5" x14ac:dyDescent="0.25">
      <c r="E49" s="1">
        <f t="shared" si="5"/>
        <v>3.6810874349270239</v>
      </c>
    </row>
    <row r="50" spans="5:5" x14ac:dyDescent="0.25">
      <c r="E50" s="1">
        <f t="shared" si="5"/>
        <v>4.9826134978162857</v>
      </c>
    </row>
    <row r="51" spans="5:5" x14ac:dyDescent="0.25">
      <c r="E51" s="1">
        <f t="shared" si="5"/>
        <v>3.6810874349268752</v>
      </c>
    </row>
    <row r="52" spans="5:5" x14ac:dyDescent="0.25">
      <c r="E52" s="1">
        <f t="shared" si="5"/>
        <v>2.5687949151903511</v>
      </c>
    </row>
    <row r="53" spans="5:5" x14ac:dyDescent="0.25">
      <c r="E53" s="1">
        <f t="shared" si="5"/>
        <v>1.638999999999603</v>
      </c>
    </row>
    <row r="54" spans="5:5" x14ac:dyDescent="0.25">
      <c r="E54" s="1">
        <f t="shared" si="5"/>
        <v>0.89605407439268803</v>
      </c>
    </row>
    <row r="55" spans="5:5" x14ac:dyDescent="0.25">
      <c r="E55" s="1">
        <f t="shared" si="5"/>
        <v>0.33840802899960409</v>
      </c>
    </row>
    <row r="56" spans="5:5" x14ac:dyDescent="0.25">
      <c r="E56" s="1">
        <f>ABS(E23)</f>
        <v>3.2806748908497517E-2</v>
      </c>
    </row>
    <row r="57" spans="5:5" x14ac:dyDescent="0.25">
      <c r="E57" s="1">
        <f t="shared" si="5"/>
        <v>0.2191393687024441</v>
      </c>
    </row>
    <row r="58" spans="5:5" x14ac:dyDescent="0.25">
      <c r="E58" s="1">
        <f t="shared" si="5"/>
        <v>0.21820527681280649</v>
      </c>
    </row>
    <row r="59" spans="5:5" x14ac:dyDescent="0.25">
      <c r="E59" s="1">
        <f t="shared" si="5"/>
        <v>3.2806748908314767E-2</v>
      </c>
    </row>
    <row r="60" spans="5:5" x14ac:dyDescent="0.25">
      <c r="E60" s="1">
        <f>ABS(E27)</f>
        <v>0.3394407685800101</v>
      </c>
    </row>
    <row r="61" spans="5:5" x14ac:dyDescent="0.25">
      <c r="E61" s="1">
        <f t="shared" si="5"/>
        <v>0.89502133481312895</v>
      </c>
    </row>
    <row r="62" spans="5:5" x14ac:dyDescent="0.25">
      <c r="E62" s="1">
        <f t="shared" si="5"/>
        <v>1.6390000000000089</v>
      </c>
    </row>
  </sheetData>
  <mergeCells count="4">
    <mergeCell ref="D2:I2"/>
    <mergeCell ref="D3:F3"/>
    <mergeCell ref="G3:I3"/>
    <mergeCell ref="C3:C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3 I P b W E P Z Q y O n A A A A + A A A A B I A H A B D b 2 5 m a W c v U G F j a 2 F n Z S 5 4 b W w g o h g A K K A U A A A A A A A A A A A A A A A A A A A A A A A A A A A A h Y 9 B D o I w F E S v Q r q n L Y h R y a c k u p X E a G L c N q V C I x R C i + V u L j y S V 5 B E U X e u J j N 5 i z e P 2 x 3 S o a 6 8 q + y M a n S C A k y R J 7 V o c q W L B P X 2 7 C 9 R y m D H x Y U X 0 h t h b e L B 5 A k q r W 1 j Q p x z 2 M 1 w 0 x U k p D Q g p 2 x 7 E K W s O f r A 6 j / s K 2 0 s 1 0 I i B s e X D A v x g u J 5 t I r G D I B M M 2 R K f 5 F w N M Y U y M 8 I m 7 6 y f S d Z a / 3 1 H s h U g b x f s C d Q S w M E F A A C A A g A 3 I P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D 2 1 h H R U U v r g A A A O A A A A A T A B w A R m 9 y b X V s Y X M v U 2 V j d G l v b j E u b S C i G A A o o B Q A A A A A A A A A A A A A A A A A A A A A A A A A A A B N T s 0 K g k A Q v g u + w + J J I S S F L k W H N K R D l K A d g r 2 M O e D C u i O 7 K x j R u 7 c W g X O Y G T 6 + P 4 M P K 0 i x 6 n e T n e / 5 n u l A Y 8 s G 0 N C Q J N E i 2 z O J 1 v e Y m 4 K U n Y E a G o l x o a n P S Y 6 9 M u H r L B S a L 5 Q J B f o Z F s J R 8 l m g r A m D 4 5 b f z A h a E D 9 o B O a M a 5 c B s i N e 3 u v T 9 c L L a q Z n C D 3 H C f t B k n H P O u W L N r G d b B C t m B q l / O 8 k 3 a T R O / I 9 o R Y 1 d x 9 Q S w E C L Q A U A A I A C A D c g 9 t Y Q 9 l D I 6 c A A A D 4 A A A A E g A A A A A A A A A A A A A A A A A A A A A A Q 2 9 u Z m l n L 1 B h Y 2 t h Z 2 U u e G 1 s U E s B A i 0 A F A A C A A g A 3 I P b W A / K 6 a u k A A A A 6 Q A A A B M A A A A A A A A A A A A A A A A A 8 w A A A F t D b 2 5 0 Z W 5 0 X 1 R 5 c G V z X S 5 4 b W x Q S w E C L Q A U A A I A C A D c g 9 t Y R 0 V F L 6 4 A A A D g A A A A E w A A A A A A A A A A A A A A A A D k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B g A A A A A A A N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J v b G 9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x O T o z M D o z M S 4 y M T g 3 O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i b 2 x v a W R l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m F i b 2 x v a W R l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Y m 9 s b 2 l k Z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Z F 3 V 1 W g F T 5 1 x H r x N k K 4 2 A A A A A A I A A A A A A B B m A A A A A Q A A I A A A A B A Z 4 i f e d B f w g Y u / 9 r N w u K H e X p V 7 D K i h 6 h r i 7 w Y U C v Z 5 A A A A A A 6 A A A A A A g A A I A A A A O B 0 k F c Y r H G W b R X X h s 8 x u a N 6 a Z X x 9 N Q N H 1 S + N h 4 5 0 p / B U A A A A G T a t y T z w w g N / n p M 4 f k / x 5 P Y I A U l W J 0 u t C A R o P q U 2 s m l H 8 O L 0 c a K 5 / p 1 9 V 8 y I G Q S J 6 w w 1 6 l G 3 m / e I P p a V P 9 I X h + f w l g y F G f 9 B F F K 3 p Y w s f x 8 Q A A A A N g 1 U g U S K K n 4 e 6 i J b j P X D l + S l + + J U L m P P i n 0 O 5 P G c p E r D + i v w E k S + a 1 P U O b m t u i A 3 6 r X 6 3 7 r k c W z G h f Z h H z + s 0 U = < / D a t a M a s h u p > 
</file>

<file path=customXml/itemProps1.xml><?xml version="1.0" encoding="utf-8"?>
<ds:datastoreItem xmlns:ds="http://schemas.openxmlformats.org/officeDocument/2006/customXml" ds:itemID="{A34DE214-170F-4BAE-BE5F-A02BB4995A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ELS-F</vt:lpstr>
      <vt:lpstr>ELS-D</vt:lpstr>
      <vt:lpstr>ELU-ATO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Jardeson Monteiro</dc:creator>
  <cp:lastModifiedBy>Usuario</cp:lastModifiedBy>
  <dcterms:created xsi:type="dcterms:W3CDTF">2015-06-05T18:19:34Z</dcterms:created>
  <dcterms:modified xsi:type="dcterms:W3CDTF">2024-07-08T12:43:46Z</dcterms:modified>
</cp:coreProperties>
</file>