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suario\Area de Trabalho\PYTHON\PSContBeam\exemplos\ex03\"/>
    </mc:Choice>
  </mc:AlternateContent>
  <xr:revisionPtr revIDLastSave="0" documentId="13_ncr:1_{44D102CF-78A6-4D3B-BD89-93376C78ABF1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ELS-F" sheetId="1" r:id="rId1"/>
    <sheet name="ELS-D" sheetId="2" r:id="rId2"/>
    <sheet name="ELU-AT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3" l="1"/>
  <c r="F46" i="1"/>
  <c r="F49" i="2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5" i="2"/>
  <c r="O11" i="2"/>
  <c r="N11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5" i="2"/>
  <c r="L42" i="2"/>
  <c r="K4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5" i="1"/>
  <c r="L42" i="1"/>
  <c r="K4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5" i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5" i="3"/>
  <c r="N42" i="3"/>
  <c r="M42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5" i="3"/>
  <c r="C41" i="2" l="1"/>
  <c r="C39" i="2"/>
  <c r="C40" i="2" s="1"/>
  <c r="C30" i="2"/>
  <c r="C31" i="2" s="1"/>
  <c r="C32" i="2" s="1"/>
  <c r="C33" i="2" s="1"/>
  <c r="C34" i="2" s="1"/>
  <c r="C35" i="2" s="1"/>
  <c r="C36" i="2" s="1"/>
  <c r="C37" i="2" s="1"/>
  <c r="C38" i="2" s="1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6" i="2"/>
  <c r="C41" i="1"/>
  <c r="C39" i="1"/>
  <c r="C40" i="1" s="1"/>
  <c r="C35" i="1"/>
  <c r="C36" i="1" s="1"/>
  <c r="C37" i="1" s="1"/>
  <c r="C38" i="1" s="1"/>
  <c r="C30" i="1"/>
  <c r="C31" i="1" s="1"/>
  <c r="C32" i="1" s="1"/>
  <c r="C33" i="1" s="1"/>
  <c r="C34" i="1" s="1"/>
  <c r="C7" i="1"/>
  <c r="C8" i="1"/>
  <c r="C9" i="1"/>
  <c r="C10" i="1"/>
  <c r="C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6" i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D6E603-A469-43F5-A1C5-30D1C1DEC449}" keepAlive="1" name="Consulta - paraboloide" description="Conexão com a consulta 'paraboloide' na pasta de trabalho." type="5" refreshedVersion="6" background="1">
    <dbPr connection="Provider=Microsoft.Mashup.OleDb.1;Data Source=$Workbook$;Location=paraboloide;Extended Properties=&quot;&quot;" command="SELECT * FROM [paraboloide]"/>
  </connection>
</connections>
</file>

<file path=xl/sharedStrings.xml><?xml version="1.0" encoding="utf-8"?>
<sst xmlns="http://schemas.openxmlformats.org/spreadsheetml/2006/main" count="45" uniqueCount="20">
  <si>
    <t>ELS-F</t>
  </si>
  <si>
    <t>Fibra Superior</t>
  </si>
  <si>
    <t>Fibra Inferior</t>
  </si>
  <si>
    <t>PSContBeam (Mpa)</t>
  </si>
  <si>
    <t>Erro Percentual (%)</t>
  </si>
  <si>
    <t>x          (m)</t>
  </si>
  <si>
    <t>ELS-D</t>
  </si>
  <si>
    <t>ELU-ATO</t>
  </si>
  <si>
    <t>V-PRO        (Mpa)</t>
  </si>
  <si>
    <t>exentricidade (m)</t>
  </si>
  <si>
    <t>Momento Solicitante (tfm)</t>
  </si>
  <si>
    <t>Momento Hiper f(0) (tfm)</t>
  </si>
  <si>
    <t>Erro (%)</t>
  </si>
  <si>
    <t>exato sup</t>
  </si>
  <si>
    <t>exato inf</t>
  </si>
  <si>
    <t xml:space="preserve">maximo </t>
  </si>
  <si>
    <t xml:space="preserve">exato sup </t>
  </si>
  <si>
    <t>maximo</t>
  </si>
  <si>
    <t>maxerro</t>
  </si>
  <si>
    <t>max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</si>
</sst>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/>
    </xf>
    <xf numFmtId="165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0" borderId="1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6"/>
  <sheetViews>
    <sheetView topLeftCell="A38" workbookViewId="0">
      <selection activeCell="F47" sqref="F47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4.285156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0" width="9.140625" style="1"/>
    <col min="11" max="11" width="9.85546875" style="1" bestFit="1" customWidth="1"/>
    <col min="12" max="16384" width="9.140625" style="1"/>
  </cols>
  <sheetData>
    <row r="2" spans="3:13" x14ac:dyDescent="0.25">
      <c r="D2" s="33" t="s">
        <v>0</v>
      </c>
      <c r="E2" s="33"/>
      <c r="F2" s="33"/>
      <c r="G2" s="33"/>
      <c r="H2" s="33"/>
      <c r="I2" s="33"/>
    </row>
    <row r="3" spans="3:13" x14ac:dyDescent="0.25">
      <c r="C3" s="34" t="s">
        <v>5</v>
      </c>
      <c r="D3" s="30" t="s">
        <v>1</v>
      </c>
      <c r="E3" s="31"/>
      <c r="F3" s="32"/>
      <c r="G3" s="31" t="s">
        <v>2</v>
      </c>
      <c r="H3" s="31"/>
      <c r="I3" s="31"/>
    </row>
    <row r="4" spans="3:13" ht="36.75" customHeight="1" x14ac:dyDescent="0.25">
      <c r="C4" s="35"/>
      <c r="D4" s="9" t="s">
        <v>8</v>
      </c>
      <c r="E4" s="10" t="s">
        <v>3</v>
      </c>
      <c r="F4" s="9" t="s">
        <v>12</v>
      </c>
      <c r="G4" s="9" t="s">
        <v>8</v>
      </c>
      <c r="H4" s="10" t="s">
        <v>3</v>
      </c>
      <c r="I4" s="23" t="s">
        <v>4</v>
      </c>
      <c r="K4" s="1" t="s">
        <v>16</v>
      </c>
      <c r="L4" s="1" t="s">
        <v>14</v>
      </c>
    </row>
    <row r="5" spans="3:13" s="16" customFormat="1" x14ac:dyDescent="0.25">
      <c r="C5" s="24">
        <v>0</v>
      </c>
      <c r="D5" s="25">
        <v>-1.01</v>
      </c>
      <c r="E5" s="25">
        <v>-1.0108888888888909</v>
      </c>
      <c r="F5" s="26">
        <f>(ABS(E5-D5)/$K$42)*100</f>
        <v>4.5819014891285433E-2</v>
      </c>
      <c r="G5" s="25">
        <v>-1.01</v>
      </c>
      <c r="H5" s="25">
        <v>-1.0108888888888869</v>
      </c>
      <c r="I5" s="26">
        <f>(ABS(G5-H5)/$L$42)*100</f>
        <v>3.7505860290588215E-2</v>
      </c>
      <c r="K5" s="16">
        <f>ABS(D5)</f>
        <v>1.01</v>
      </c>
      <c r="L5" s="16">
        <f>ABS(G5)</f>
        <v>1.01</v>
      </c>
    </row>
    <row r="6" spans="3:13" x14ac:dyDescent="0.25">
      <c r="C6" s="3">
        <f>C5 + 0.8333333</f>
        <v>0.83333330000000005</v>
      </c>
      <c r="D6" s="5">
        <v>-1.42</v>
      </c>
      <c r="E6" s="5">
        <v>-1.421767887503633</v>
      </c>
      <c r="F6" s="22">
        <f t="shared" ref="F6:F41" si="0">(ABS(E6-D6)/$K$42)*100</f>
        <v>9.1128221836757908E-2</v>
      </c>
      <c r="G6" s="5">
        <v>-0.6</v>
      </c>
      <c r="H6" s="5">
        <v>-0.59778766805192263</v>
      </c>
      <c r="I6" s="22">
        <f t="shared" ref="I6:I41" si="1">(ABS(G6-H6)/$L$42)*100</f>
        <v>9.3347339581322811E-2</v>
      </c>
      <c r="K6" s="1">
        <f t="shared" ref="K6:K41" si="2">ABS(D6)</f>
        <v>1.42</v>
      </c>
      <c r="L6" s="1">
        <f t="shared" ref="L6:L41" si="3">ABS(G6)</f>
        <v>0.6</v>
      </c>
    </row>
    <row r="7" spans="3:13" s="16" customFormat="1" x14ac:dyDescent="0.25">
      <c r="C7" s="13">
        <f t="shared" ref="C7:C40" si="4">C6 + 0.8333333</f>
        <v>1.6666666000000001</v>
      </c>
      <c r="D7" s="14">
        <v>-1.73</v>
      </c>
      <c r="E7" s="14">
        <v>-1.74302820104951</v>
      </c>
      <c r="F7" s="26">
        <f t="shared" si="0"/>
        <v>0.67155675512937985</v>
      </c>
      <c r="G7" s="14">
        <v>-0.28000000000000003</v>
      </c>
      <c r="H7" s="14">
        <v>-0.27141624339493509</v>
      </c>
      <c r="I7" s="26">
        <f t="shared" si="1"/>
        <v>0.3621838229985207</v>
      </c>
      <c r="K7" s="16">
        <f t="shared" si="2"/>
        <v>1.73</v>
      </c>
      <c r="L7" s="16">
        <f t="shared" si="3"/>
        <v>0.28000000000000003</v>
      </c>
      <c r="M7" s="27"/>
    </row>
    <row r="8" spans="3:13" x14ac:dyDescent="0.25">
      <c r="C8" s="3">
        <f t="shared" si="4"/>
        <v>2.4999999000000002</v>
      </c>
      <c r="D8" s="5">
        <v>-1.94</v>
      </c>
      <c r="E8" s="5">
        <v>-1.953324442791083</v>
      </c>
      <c r="F8" s="22">
        <f t="shared" si="0"/>
        <v>0.68682694799397037</v>
      </c>
      <c r="G8" s="5">
        <v>-0.04</v>
      </c>
      <c r="H8" s="5">
        <v>-3.023111276447283E-2</v>
      </c>
      <c r="I8" s="22">
        <f t="shared" si="1"/>
        <v>0.41218933483237002</v>
      </c>
      <c r="K8" s="1">
        <f t="shared" si="2"/>
        <v>1.94</v>
      </c>
      <c r="L8" s="1">
        <f t="shared" si="3"/>
        <v>0.04</v>
      </c>
    </row>
    <row r="9" spans="3:13" s="16" customFormat="1" x14ac:dyDescent="0.25">
      <c r="C9" s="13">
        <f t="shared" si="4"/>
        <v>3.3333332000000002</v>
      </c>
      <c r="D9" s="14">
        <v>-1.7</v>
      </c>
      <c r="E9" s="14">
        <v>-1.7059730771759849</v>
      </c>
      <c r="F9" s="26">
        <f t="shared" si="0"/>
        <v>0.30789057608169806</v>
      </c>
      <c r="G9" s="14">
        <v>-0.26</v>
      </c>
      <c r="H9" s="14">
        <v>-0.24936025615734811</v>
      </c>
      <c r="I9" s="26">
        <f t="shared" si="1"/>
        <v>0.44893433935240085</v>
      </c>
      <c r="K9" s="16">
        <f t="shared" si="2"/>
        <v>1.7</v>
      </c>
      <c r="L9" s="16">
        <f t="shared" si="3"/>
        <v>0.26</v>
      </c>
    </row>
    <row r="10" spans="3:13" x14ac:dyDescent="0.25">
      <c r="C10" s="3">
        <f t="shared" si="4"/>
        <v>4.1666664999999998</v>
      </c>
      <c r="D10" s="5">
        <v>-0.82</v>
      </c>
      <c r="E10" s="5">
        <v>-0.8287721334532131</v>
      </c>
      <c r="F10" s="22">
        <f t="shared" si="0"/>
        <v>0.45217182748521384</v>
      </c>
      <c r="G10" s="5">
        <v>-1.1200000000000001</v>
      </c>
      <c r="H10" s="5">
        <v>-1.1070056443245651</v>
      </c>
      <c r="I10" s="22">
        <f t="shared" si="1"/>
        <v>0.54828504959641577</v>
      </c>
      <c r="K10" s="1">
        <f t="shared" si="2"/>
        <v>0.82</v>
      </c>
      <c r="L10" s="1">
        <f t="shared" si="3"/>
        <v>1.1200000000000001</v>
      </c>
    </row>
    <row r="11" spans="3:13" s="16" customFormat="1" x14ac:dyDescent="0.25">
      <c r="C11" s="13">
        <f t="shared" si="4"/>
        <v>4.9999997999999994</v>
      </c>
      <c r="D11" s="14">
        <v>0.11</v>
      </c>
      <c r="E11" s="14">
        <v>9.2362847751217891E-2</v>
      </c>
      <c r="F11" s="26">
        <f t="shared" si="0"/>
        <v>0.90913155921557265</v>
      </c>
      <c r="G11" s="14">
        <v>-2.0099999999999998</v>
      </c>
      <c r="H11" s="14">
        <v>-1.9934739588623289</v>
      </c>
      <c r="I11" s="26">
        <f t="shared" si="1"/>
        <v>0.69730131382577487</v>
      </c>
      <c r="K11" s="16">
        <f t="shared" si="2"/>
        <v>0.11</v>
      </c>
      <c r="L11" s="16">
        <f t="shared" si="3"/>
        <v>2.0099999999999998</v>
      </c>
    </row>
    <row r="12" spans="3:13" ht="15" customHeight="1" x14ac:dyDescent="0.25">
      <c r="C12" s="3">
        <f t="shared" si="4"/>
        <v>5.833333099999999</v>
      </c>
      <c r="D12" s="5">
        <v>0.53</v>
      </c>
      <c r="E12" s="5">
        <v>0.51375935364472636</v>
      </c>
      <c r="F12" s="22">
        <f t="shared" si="0"/>
        <v>0.83714671934400353</v>
      </c>
      <c r="G12" s="5">
        <v>-2.37</v>
      </c>
      <c r="H12" s="5">
        <v>-2.3528704647558381</v>
      </c>
      <c r="I12" s="22">
        <f t="shared" si="1"/>
        <v>0.72276520017561408</v>
      </c>
      <c r="K12" s="1">
        <f t="shared" si="2"/>
        <v>0.53</v>
      </c>
      <c r="L12" s="1">
        <f t="shared" si="3"/>
        <v>2.37</v>
      </c>
    </row>
    <row r="13" spans="3:13" s="16" customFormat="1" x14ac:dyDescent="0.25">
      <c r="C13" s="13">
        <f t="shared" si="4"/>
        <v>6.6666663999999987</v>
      </c>
      <c r="D13" s="14">
        <v>0.43</v>
      </c>
      <c r="E13" s="14">
        <v>0.41139972092105243</v>
      </c>
      <c r="F13" s="26">
        <f t="shared" si="0"/>
        <v>0.95877727211069952</v>
      </c>
      <c r="G13" s="14">
        <v>-2.2000000000000002</v>
      </c>
      <c r="H13" s="14">
        <v>-2.1836219431432742</v>
      </c>
      <c r="I13" s="26">
        <f t="shared" si="1"/>
        <v>0.6910572513386497</v>
      </c>
      <c r="K13" s="16">
        <f t="shared" si="2"/>
        <v>0.43</v>
      </c>
      <c r="L13" s="16">
        <f t="shared" si="3"/>
        <v>2.2000000000000002</v>
      </c>
    </row>
    <row r="14" spans="3:13" x14ac:dyDescent="0.25">
      <c r="C14" s="3">
        <f t="shared" si="4"/>
        <v>7.4999996999999983</v>
      </c>
      <c r="D14" s="5">
        <v>-0.24</v>
      </c>
      <c r="E14" s="5">
        <v>-0.27821159503971488</v>
      </c>
      <c r="F14" s="22">
        <f t="shared" si="0"/>
        <v>1.9696698474079839</v>
      </c>
      <c r="G14" s="5">
        <v>-1.46</v>
      </c>
      <c r="H14" s="5">
        <v>-1.4197884049602849</v>
      </c>
      <c r="I14" s="22">
        <f t="shared" si="1"/>
        <v>1.6966917738276392</v>
      </c>
      <c r="K14" s="1">
        <f t="shared" si="2"/>
        <v>0.24</v>
      </c>
      <c r="L14" s="1">
        <f t="shared" si="3"/>
        <v>1.46</v>
      </c>
    </row>
    <row r="15" spans="3:13" s="16" customFormat="1" x14ac:dyDescent="0.25">
      <c r="C15" s="13">
        <f t="shared" si="4"/>
        <v>8.3333329999999979</v>
      </c>
      <c r="D15" s="14">
        <v>-1.37</v>
      </c>
      <c r="E15" s="14">
        <v>-1.345041608533688</v>
      </c>
      <c r="F15" s="26">
        <f t="shared" si="0"/>
        <v>1.2865150240367047</v>
      </c>
      <c r="G15" s="14">
        <v>-0.26</v>
      </c>
      <c r="H15" s="14">
        <v>-0.28340283591075632</v>
      </c>
      <c r="I15" s="26">
        <f t="shared" si="1"/>
        <v>0.98746143083359972</v>
      </c>
      <c r="K15" s="16">
        <f t="shared" si="2"/>
        <v>1.37</v>
      </c>
      <c r="L15" s="16">
        <f t="shared" si="3"/>
        <v>0.26</v>
      </c>
    </row>
    <row r="16" spans="3:13" x14ac:dyDescent="0.25">
      <c r="C16" s="3">
        <f t="shared" si="4"/>
        <v>9.1666662999999975</v>
      </c>
      <c r="D16" s="5">
        <v>-1.77</v>
      </c>
      <c r="E16" s="5">
        <v>-1.7785571358157299</v>
      </c>
      <c r="F16" s="22">
        <f t="shared" si="0"/>
        <v>0.44108947503762486</v>
      </c>
      <c r="G16" s="5">
        <v>0.21</v>
      </c>
      <c r="H16" s="5">
        <v>0.21722380248239689</v>
      </c>
      <c r="I16" s="22">
        <f t="shared" si="1"/>
        <v>0.30480179250619838</v>
      </c>
      <c r="K16" s="1">
        <f t="shared" si="2"/>
        <v>1.77</v>
      </c>
      <c r="L16" s="1">
        <f t="shared" si="3"/>
        <v>0.21</v>
      </c>
    </row>
    <row r="17" spans="3:12" s="16" customFormat="1" x14ac:dyDescent="0.25">
      <c r="C17" s="13">
        <f t="shared" si="4"/>
        <v>9.9999995999999971</v>
      </c>
      <c r="D17" s="14">
        <v>-1.45</v>
      </c>
      <c r="E17" s="14">
        <v>-1.4521774156083651</v>
      </c>
      <c r="F17" s="26">
        <f t="shared" si="0"/>
        <v>0.1122379179569666</v>
      </c>
      <c r="G17" s="14">
        <v>-0.06</v>
      </c>
      <c r="H17" s="14">
        <v>-5.6044806613856787E-2</v>
      </c>
      <c r="I17" s="26">
        <f t="shared" si="1"/>
        <v>0.16688579688367977</v>
      </c>
      <c r="K17" s="16">
        <f t="shared" si="2"/>
        <v>1.45</v>
      </c>
      <c r="L17" s="16">
        <f t="shared" si="3"/>
        <v>0.06</v>
      </c>
    </row>
    <row r="18" spans="3:12" x14ac:dyDescent="0.25">
      <c r="C18" s="3">
        <f t="shared" si="4"/>
        <v>10.833332899999997</v>
      </c>
      <c r="D18" s="5">
        <v>-1.65</v>
      </c>
      <c r="E18" s="5">
        <v>-1.6562249036085981</v>
      </c>
      <c r="F18" s="22">
        <f t="shared" si="0"/>
        <v>0.32087132003083385</v>
      </c>
      <c r="G18" s="5">
        <v>0.2</v>
      </c>
      <c r="H18" s="5">
        <v>0.1993360147197086</v>
      </c>
      <c r="I18" s="22">
        <f t="shared" si="1"/>
        <v>2.8016256552380041E-2</v>
      </c>
      <c r="K18" s="1">
        <f t="shared" si="2"/>
        <v>1.65</v>
      </c>
      <c r="L18" s="1">
        <f t="shared" si="3"/>
        <v>0.2</v>
      </c>
    </row>
    <row r="19" spans="3:12" s="16" customFormat="1" x14ac:dyDescent="0.25">
      <c r="C19" s="13">
        <f t="shared" si="4"/>
        <v>11.666666199999996</v>
      </c>
      <c r="D19" s="14">
        <v>-1.45</v>
      </c>
      <c r="E19" s="14">
        <v>-1.4464692416575911</v>
      </c>
      <c r="F19" s="26">
        <f t="shared" si="0"/>
        <v>0.1819978527014898</v>
      </c>
      <c r="G19" s="14">
        <v>0.03</v>
      </c>
      <c r="H19" s="14">
        <v>2.9802574990924459E-2</v>
      </c>
      <c r="I19" s="26">
        <f t="shared" si="1"/>
        <v>8.3301691593054839E-3</v>
      </c>
      <c r="K19" s="16">
        <f t="shared" si="2"/>
        <v>1.45</v>
      </c>
      <c r="L19" s="16">
        <f t="shared" si="3"/>
        <v>0.03</v>
      </c>
    </row>
    <row r="20" spans="3:12" x14ac:dyDescent="0.25">
      <c r="C20" s="3">
        <f t="shared" si="4"/>
        <v>12.499999499999996</v>
      </c>
      <c r="D20" s="5">
        <v>-0.83</v>
      </c>
      <c r="E20" s="5">
        <v>-0.8379953070677939</v>
      </c>
      <c r="F20" s="22">
        <f t="shared" si="0"/>
        <v>0.41212923029865695</v>
      </c>
      <c r="G20" s="5">
        <v>-0.55000000000000004</v>
      </c>
      <c r="H20" s="5">
        <v>-0.54333802626553918</v>
      </c>
      <c r="I20" s="22">
        <f t="shared" si="1"/>
        <v>0.28109593816290585</v>
      </c>
      <c r="K20" s="1">
        <f t="shared" si="2"/>
        <v>0.83</v>
      </c>
      <c r="L20" s="1">
        <f t="shared" si="3"/>
        <v>0.55000000000000004</v>
      </c>
    </row>
    <row r="21" spans="3:12" s="16" customFormat="1" x14ac:dyDescent="0.25">
      <c r="C21" s="13">
        <f t="shared" si="4"/>
        <v>13.333332799999996</v>
      </c>
      <c r="D21" s="14">
        <v>-0.17</v>
      </c>
      <c r="E21" s="14">
        <v>-0.1862203811223328</v>
      </c>
      <c r="F21" s="26">
        <f t="shared" si="0"/>
        <v>0.83610211970787573</v>
      </c>
      <c r="G21" s="14">
        <v>-1.17</v>
      </c>
      <c r="H21" s="14">
        <v>-1.1528907299887781</v>
      </c>
      <c r="I21" s="26">
        <f t="shared" si="1"/>
        <v>0.72191012705577495</v>
      </c>
      <c r="K21" s="16">
        <f t="shared" si="2"/>
        <v>0.17</v>
      </c>
      <c r="L21" s="16">
        <f t="shared" si="3"/>
        <v>1.17</v>
      </c>
    </row>
    <row r="22" spans="3:12" x14ac:dyDescent="0.25">
      <c r="C22" s="3">
        <f t="shared" si="4"/>
        <v>14.166666099999995</v>
      </c>
      <c r="D22" s="5">
        <v>0.19</v>
      </c>
      <c r="E22" s="5">
        <v>0.17869471960366959</v>
      </c>
      <c r="F22" s="22">
        <f t="shared" si="0"/>
        <v>0.58274641218198009</v>
      </c>
      <c r="G22" s="5">
        <v>-1.48</v>
      </c>
      <c r="H22" s="5">
        <v>-1.474472497381448</v>
      </c>
      <c r="I22" s="22">
        <f t="shared" si="1"/>
        <v>0.23322795858868986</v>
      </c>
      <c r="K22" s="1">
        <f t="shared" si="2"/>
        <v>0.19</v>
      </c>
      <c r="L22" s="1">
        <f t="shared" si="3"/>
        <v>1.48</v>
      </c>
    </row>
    <row r="23" spans="3:12" s="16" customFormat="1" x14ac:dyDescent="0.25">
      <c r="C23" s="13">
        <f t="shared" si="4"/>
        <v>14.999999399999995</v>
      </c>
      <c r="D23" s="14">
        <v>0.3</v>
      </c>
      <c r="E23" s="14">
        <v>0.28948013480598739</v>
      </c>
      <c r="F23" s="26">
        <f t="shared" si="0"/>
        <v>0.54226109247487631</v>
      </c>
      <c r="G23" s="14">
        <v>-1.55</v>
      </c>
      <c r="H23" s="14">
        <v>-1.5443690236948759</v>
      </c>
      <c r="I23" s="26">
        <f t="shared" si="1"/>
        <v>0.23759393692506761</v>
      </c>
      <c r="K23" s="16">
        <f t="shared" si="2"/>
        <v>0.3</v>
      </c>
      <c r="L23" s="16">
        <f t="shared" si="3"/>
        <v>1.55</v>
      </c>
    </row>
    <row r="24" spans="3:12" x14ac:dyDescent="0.25">
      <c r="C24" s="3">
        <f t="shared" si="4"/>
        <v>15.833332699999994</v>
      </c>
      <c r="D24" s="5">
        <v>0.18</v>
      </c>
      <c r="E24" s="5">
        <v>0.1779167635862311</v>
      </c>
      <c r="F24" s="22">
        <f t="shared" si="0"/>
        <v>0.1073833202973658</v>
      </c>
      <c r="G24" s="5">
        <v>-1.4</v>
      </c>
      <c r="H24" s="5">
        <v>-1.394361208030676</v>
      </c>
      <c r="I24" s="22">
        <f t="shared" si="1"/>
        <v>0.23792371178581986</v>
      </c>
      <c r="K24" s="1">
        <f t="shared" si="2"/>
        <v>0.18</v>
      </c>
      <c r="L24" s="1">
        <f t="shared" si="3"/>
        <v>1.4</v>
      </c>
    </row>
    <row r="25" spans="3:12" s="16" customFormat="1" x14ac:dyDescent="0.25">
      <c r="C25" s="13">
        <f t="shared" si="4"/>
        <v>16.666665999999996</v>
      </c>
      <c r="D25" s="14">
        <v>-0.12</v>
      </c>
      <c r="E25" s="14">
        <v>-0.12804203024630451</v>
      </c>
      <c r="F25" s="26">
        <f t="shared" si="0"/>
        <v>0.41453764156208817</v>
      </c>
      <c r="G25" s="14">
        <v>-1.06</v>
      </c>
      <c r="H25" s="14">
        <v>-1.054624636420362</v>
      </c>
      <c r="I25" s="26">
        <f t="shared" si="1"/>
        <v>0.22680858985814686</v>
      </c>
      <c r="K25" s="16">
        <f t="shared" si="2"/>
        <v>0.12</v>
      </c>
      <c r="L25" s="16">
        <f t="shared" si="3"/>
        <v>1.06</v>
      </c>
    </row>
    <row r="26" spans="3:12" x14ac:dyDescent="0.25">
      <c r="C26" s="3">
        <f t="shared" si="4"/>
        <v>17.499999299999995</v>
      </c>
      <c r="D26" s="5">
        <v>-0.6</v>
      </c>
      <c r="E26" s="5">
        <v>-0.6059644233204956</v>
      </c>
      <c r="F26" s="22">
        <f t="shared" si="0"/>
        <v>0.30744450105647558</v>
      </c>
      <c r="G26" s="5">
        <v>-0.54</v>
      </c>
      <c r="H26" s="5">
        <v>-0.5433689100128376</v>
      </c>
      <c r="I26" s="22">
        <f t="shared" si="1"/>
        <v>0.14214810180749227</v>
      </c>
      <c r="K26" s="1">
        <f t="shared" si="2"/>
        <v>0.6</v>
      </c>
      <c r="L26" s="1">
        <f t="shared" si="3"/>
        <v>0.54</v>
      </c>
    </row>
    <row r="27" spans="3:12" s="16" customFormat="1" x14ac:dyDescent="0.25">
      <c r="C27" s="13">
        <f t="shared" si="4"/>
        <v>18.333332599999995</v>
      </c>
      <c r="D27" s="14">
        <v>-0.97</v>
      </c>
      <c r="E27" s="14">
        <v>-0.95815871392775076</v>
      </c>
      <c r="F27" s="26">
        <f t="shared" si="0"/>
        <v>0.61037557073449544</v>
      </c>
      <c r="G27" s="14">
        <v>-0.15</v>
      </c>
      <c r="H27" s="14">
        <v>-0.16184128607224929</v>
      </c>
      <c r="I27" s="26">
        <f t="shared" si="1"/>
        <v>0.499632323723599</v>
      </c>
      <c r="K27" s="16">
        <f t="shared" si="2"/>
        <v>0.97</v>
      </c>
      <c r="L27" s="16">
        <f t="shared" si="3"/>
        <v>0.15</v>
      </c>
    </row>
    <row r="28" spans="3:12" x14ac:dyDescent="0.25">
      <c r="C28" s="3">
        <f t="shared" si="4"/>
        <v>19.166665899999995</v>
      </c>
      <c r="D28" s="5">
        <v>-0.92</v>
      </c>
      <c r="E28" s="5">
        <v>-0.91004589120749335</v>
      </c>
      <c r="F28" s="22">
        <f t="shared" si="0"/>
        <v>0.51309839136632418</v>
      </c>
      <c r="G28" s="5">
        <v>-0.17</v>
      </c>
      <c r="H28" s="5">
        <v>-0.1779541087925065</v>
      </c>
      <c r="I28" s="22">
        <f t="shared" si="1"/>
        <v>0.33561640474710935</v>
      </c>
      <c r="K28" s="1">
        <f t="shared" si="2"/>
        <v>0.92</v>
      </c>
      <c r="L28" s="1">
        <f t="shared" si="3"/>
        <v>0.17</v>
      </c>
    </row>
    <row r="29" spans="3:12" s="16" customFormat="1" x14ac:dyDescent="0.25">
      <c r="C29" s="13">
        <f t="shared" si="4"/>
        <v>19.999999199999994</v>
      </c>
      <c r="D29" s="14">
        <v>-0.48</v>
      </c>
      <c r="E29" s="14">
        <v>-0.4771023147802434</v>
      </c>
      <c r="F29" s="26">
        <f t="shared" si="0"/>
        <v>0.14936521751322604</v>
      </c>
      <c r="G29" s="14">
        <v>-0.56999999999999995</v>
      </c>
      <c r="H29" s="14">
        <v>-0.57267546299753425</v>
      </c>
      <c r="I29" s="26">
        <f t="shared" si="1"/>
        <v>0.112888734073177</v>
      </c>
      <c r="K29" s="16">
        <f t="shared" si="2"/>
        <v>0.48</v>
      </c>
      <c r="L29" s="16">
        <f t="shared" si="3"/>
        <v>0.56999999999999995</v>
      </c>
    </row>
    <row r="30" spans="3:12" x14ac:dyDescent="0.25">
      <c r="C30" s="3">
        <f>C29 + 0.8333333</f>
        <v>20.833332499999994</v>
      </c>
      <c r="D30" s="5">
        <v>-0.79</v>
      </c>
      <c r="E30" s="5">
        <v>-0.78606785697878223</v>
      </c>
      <c r="F30" s="22">
        <f t="shared" si="0"/>
        <v>0.20268778459885589</v>
      </c>
      <c r="G30" s="5">
        <v>-0.21</v>
      </c>
      <c r="H30" s="5">
        <v>-0.2190432541323287</v>
      </c>
      <c r="I30" s="22">
        <f t="shared" si="1"/>
        <v>0.38157190431766685</v>
      </c>
      <c r="K30" s="1">
        <f t="shared" si="2"/>
        <v>0.79</v>
      </c>
      <c r="L30" s="1">
        <f t="shared" si="3"/>
        <v>0.21</v>
      </c>
    </row>
    <row r="31" spans="3:12" s="16" customFormat="1" x14ac:dyDescent="0.25">
      <c r="C31" s="13">
        <f t="shared" si="4"/>
        <v>21.666665799999993</v>
      </c>
      <c r="D31" s="14">
        <v>-0.65</v>
      </c>
      <c r="E31" s="14">
        <v>-0.62963399425460498</v>
      </c>
      <c r="F31" s="26">
        <f t="shared" si="0"/>
        <v>1.0497941105873734</v>
      </c>
      <c r="G31" s="14">
        <v>-0.31</v>
      </c>
      <c r="H31" s="14">
        <v>-0.32725489463428398</v>
      </c>
      <c r="I31" s="26">
        <f t="shared" si="1"/>
        <v>0.72805462591915526</v>
      </c>
      <c r="K31" s="16">
        <f t="shared" si="2"/>
        <v>0.65</v>
      </c>
      <c r="L31" s="16">
        <f t="shared" si="3"/>
        <v>0.31</v>
      </c>
    </row>
    <row r="32" spans="3:12" x14ac:dyDescent="0.25">
      <c r="C32" s="3">
        <f t="shared" si="4"/>
        <v>22.499999099999993</v>
      </c>
      <c r="D32" s="5">
        <v>-0.18</v>
      </c>
      <c r="E32" s="5">
        <v>-0.19603433608532239</v>
      </c>
      <c r="F32" s="22">
        <f t="shared" si="0"/>
        <v>0.82651216934651539</v>
      </c>
      <c r="G32" s="5">
        <v>-0.73</v>
      </c>
      <c r="H32" s="5">
        <v>-0.71129899724801104</v>
      </c>
      <c r="I32" s="22">
        <f t="shared" si="1"/>
        <v>0.78907184607548264</v>
      </c>
      <c r="K32" s="1">
        <f t="shared" si="2"/>
        <v>0.18</v>
      </c>
      <c r="L32" s="1">
        <f t="shared" si="3"/>
        <v>0.73</v>
      </c>
    </row>
    <row r="33" spans="3:12" s="16" customFormat="1" x14ac:dyDescent="0.25">
      <c r="C33" s="13">
        <f t="shared" si="4"/>
        <v>23.333332399999993</v>
      </c>
      <c r="D33" s="14">
        <v>-0.04</v>
      </c>
      <c r="E33" s="14">
        <v>-4.9341775449099012E-2</v>
      </c>
      <c r="F33" s="26">
        <f t="shared" si="0"/>
        <v>0.48153481696386657</v>
      </c>
      <c r="G33" s="14">
        <v>-0.82</v>
      </c>
      <c r="H33" s="14">
        <v>-0.80799155788423438</v>
      </c>
      <c r="I33" s="26">
        <f t="shared" si="1"/>
        <v>0.50668532134031952</v>
      </c>
      <c r="K33" s="16">
        <f t="shared" si="2"/>
        <v>0.04</v>
      </c>
      <c r="L33" s="16">
        <f t="shared" si="3"/>
        <v>0.82</v>
      </c>
    </row>
    <row r="34" spans="3:12" x14ac:dyDescent="0.25">
      <c r="C34" s="3">
        <f t="shared" si="4"/>
        <v>24.166665699999992</v>
      </c>
      <c r="D34" s="5">
        <v>-0.18</v>
      </c>
      <c r="E34" s="5">
        <v>-0.1881578517277086</v>
      </c>
      <c r="F34" s="22">
        <f t="shared" si="0"/>
        <v>0.42050782101590767</v>
      </c>
      <c r="G34" s="5">
        <v>-0.64</v>
      </c>
      <c r="H34" s="5">
        <v>-0.63073103716118029</v>
      </c>
      <c r="I34" s="22">
        <f t="shared" si="1"/>
        <v>0.39109547843121206</v>
      </c>
      <c r="K34" s="1">
        <f t="shared" si="2"/>
        <v>0.18</v>
      </c>
      <c r="L34" s="1">
        <f t="shared" si="3"/>
        <v>0.64</v>
      </c>
    </row>
    <row r="35" spans="3:12" s="16" customFormat="1" x14ac:dyDescent="0.25">
      <c r="C35" s="13">
        <f>C34 + 0.8333333</f>
        <v>24.999998999999992</v>
      </c>
      <c r="D35" s="14">
        <v>-0.49</v>
      </c>
      <c r="E35" s="14">
        <v>-0.50150920183470515</v>
      </c>
      <c r="F35" s="26">
        <f t="shared" si="0"/>
        <v>0.59325782653119397</v>
      </c>
      <c r="G35" s="14">
        <v>-0.3</v>
      </c>
      <c r="H35" s="14">
        <v>-0.28671302038751711</v>
      </c>
      <c r="I35" s="26">
        <f t="shared" si="1"/>
        <v>0.5606320511596149</v>
      </c>
      <c r="K35" s="16">
        <f t="shared" si="2"/>
        <v>0.49</v>
      </c>
      <c r="L35" s="16">
        <f t="shared" si="3"/>
        <v>0.3</v>
      </c>
    </row>
    <row r="36" spans="3:12" x14ac:dyDescent="0.25">
      <c r="C36" s="3">
        <f t="shared" si="4"/>
        <v>25.833332299999991</v>
      </c>
      <c r="D36" s="5">
        <v>-0.92</v>
      </c>
      <c r="E36" s="5">
        <v>-0.92839560503044316</v>
      </c>
      <c r="F36" s="22">
        <f t="shared" si="0"/>
        <v>0.4327631458991299</v>
      </c>
      <c r="G36" s="5">
        <v>0.15</v>
      </c>
      <c r="H36" s="5">
        <v>0.15550671614155401</v>
      </c>
      <c r="I36" s="22">
        <f t="shared" si="1"/>
        <v>0.23235089204869255</v>
      </c>
      <c r="K36" s="1">
        <f t="shared" si="2"/>
        <v>0.92</v>
      </c>
      <c r="L36" s="1">
        <f t="shared" si="3"/>
        <v>0.15</v>
      </c>
    </row>
    <row r="37" spans="3:12" s="16" customFormat="1" x14ac:dyDescent="0.25">
      <c r="C37" s="13">
        <f t="shared" si="4"/>
        <v>26.666665599999991</v>
      </c>
      <c r="D37" s="14">
        <v>-1.25</v>
      </c>
      <c r="E37" s="14">
        <v>-1.2601835758673929</v>
      </c>
      <c r="F37" s="26">
        <f t="shared" si="0"/>
        <v>0.52492659110272866</v>
      </c>
      <c r="G37" s="14">
        <v>0.49</v>
      </c>
      <c r="H37" s="14">
        <v>0.49729468697850432</v>
      </c>
      <c r="I37" s="26">
        <f t="shared" si="1"/>
        <v>0.30779269951495053</v>
      </c>
      <c r="K37" s="16">
        <f t="shared" si="2"/>
        <v>1.25</v>
      </c>
      <c r="L37" s="16">
        <f t="shared" si="3"/>
        <v>0.49</v>
      </c>
    </row>
    <row r="38" spans="3:12" x14ac:dyDescent="0.25">
      <c r="C38" s="3">
        <f t="shared" si="4"/>
        <v>27.499998899999991</v>
      </c>
      <c r="D38" s="5">
        <v>-1.27</v>
      </c>
      <c r="E38" s="5">
        <v>-1.276695134250724</v>
      </c>
      <c r="F38" s="22">
        <f t="shared" si="0"/>
        <v>0.34511001292391696</v>
      </c>
      <c r="G38" s="5">
        <v>0.52</v>
      </c>
      <c r="H38" s="5">
        <v>0.52780624536183562</v>
      </c>
      <c r="I38" s="22">
        <f t="shared" si="1"/>
        <v>0.32937744142766273</v>
      </c>
      <c r="K38" s="1">
        <f t="shared" si="2"/>
        <v>1.27</v>
      </c>
      <c r="L38" s="1">
        <f t="shared" si="3"/>
        <v>0.52</v>
      </c>
    </row>
    <row r="39" spans="3:12" s="16" customFormat="1" x14ac:dyDescent="0.25">
      <c r="C39" s="13">
        <f>C38 + 0.8333333</f>
        <v>28.33333219999999</v>
      </c>
      <c r="D39" s="14">
        <v>-1.05</v>
      </c>
      <c r="E39" s="14">
        <v>-1.0599247235005349</v>
      </c>
      <c r="F39" s="26">
        <f t="shared" si="0"/>
        <v>0.51158368559458045</v>
      </c>
      <c r="G39" s="14">
        <v>0.32</v>
      </c>
      <c r="H39" s="14">
        <v>0.32503583461164559</v>
      </c>
      <c r="I39" s="26">
        <f t="shared" si="1"/>
        <v>0.21248247306521451</v>
      </c>
      <c r="K39" s="16">
        <f t="shared" si="2"/>
        <v>1.05</v>
      </c>
      <c r="L39" s="16">
        <f t="shared" si="3"/>
        <v>0.32</v>
      </c>
    </row>
    <row r="40" spans="3:12" x14ac:dyDescent="0.25">
      <c r="C40" s="3">
        <f t="shared" si="4"/>
        <v>29.16666549999999</v>
      </c>
      <c r="D40" s="5">
        <v>-0.75</v>
      </c>
      <c r="E40" s="5">
        <v>-0.75645147778474953</v>
      </c>
      <c r="F40" s="22">
        <f t="shared" si="0"/>
        <v>0.33255040127574875</v>
      </c>
      <c r="G40" s="5">
        <v>0.02</v>
      </c>
      <c r="H40" s="5">
        <v>2.422925556252711E-2</v>
      </c>
      <c r="I40" s="22">
        <f t="shared" si="1"/>
        <v>0.17844960179439281</v>
      </c>
      <c r="K40" s="1">
        <f t="shared" si="2"/>
        <v>0.75</v>
      </c>
      <c r="L40" s="1">
        <f t="shared" si="3"/>
        <v>0.02</v>
      </c>
    </row>
    <row r="41" spans="3:12" s="16" customFormat="1" x14ac:dyDescent="0.25">
      <c r="C41" s="13">
        <f>C40 + 0.8333333</f>
        <v>29.99999879999999</v>
      </c>
      <c r="D41" s="14">
        <v>-0.37</v>
      </c>
      <c r="E41" s="14">
        <v>-0.36555555555556202</v>
      </c>
      <c r="F41" s="19">
        <f t="shared" si="0"/>
        <v>0.22909507445556587</v>
      </c>
      <c r="G41" s="14">
        <v>-0.37</v>
      </c>
      <c r="H41" s="14">
        <v>-0.36555555555554903</v>
      </c>
      <c r="I41" s="19">
        <f t="shared" si="1"/>
        <v>0.18752930145362734</v>
      </c>
      <c r="K41" s="16">
        <f t="shared" si="2"/>
        <v>0.37</v>
      </c>
      <c r="L41" s="16">
        <f t="shared" si="3"/>
        <v>0.37</v>
      </c>
    </row>
    <row r="42" spans="3:12" x14ac:dyDescent="0.25">
      <c r="C42" s="20"/>
      <c r="D42" s="11"/>
      <c r="E42" s="11"/>
      <c r="F42" s="21"/>
      <c r="G42" s="20"/>
      <c r="H42" s="20"/>
      <c r="I42" s="21"/>
      <c r="J42" s="1" t="s">
        <v>15</v>
      </c>
      <c r="K42" s="1">
        <f>MAX(K5:K41)</f>
        <v>1.94</v>
      </c>
      <c r="L42" s="1">
        <f>MAX(L5:L41)</f>
        <v>2.37</v>
      </c>
    </row>
    <row r="46" spans="3:12" x14ac:dyDescent="0.25">
      <c r="E46" s="1" t="s">
        <v>19</v>
      </c>
      <c r="F46" s="40">
        <f>MAX(F5:F41,I5:I41)</f>
        <v>1.9696698474079839</v>
      </c>
    </row>
  </sheetData>
  <mergeCells count="4">
    <mergeCell ref="D3:F3"/>
    <mergeCell ref="G3:I3"/>
    <mergeCell ref="D2:I2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C451-F43E-41F4-8F59-4DDC5D64E418}">
  <dimension ref="C2:O49"/>
  <sheetViews>
    <sheetView topLeftCell="A47" workbookViewId="0">
      <selection activeCell="E49" sqref="E49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4.285156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6384" width="9.140625" style="1"/>
  </cols>
  <sheetData>
    <row r="2" spans="3:15" x14ac:dyDescent="0.25">
      <c r="C2" s="28"/>
      <c r="D2" s="33" t="s">
        <v>6</v>
      </c>
      <c r="E2" s="33"/>
      <c r="F2" s="33"/>
      <c r="G2" s="33"/>
      <c r="H2" s="33"/>
      <c r="I2" s="33"/>
    </row>
    <row r="3" spans="3:15" x14ac:dyDescent="0.25">
      <c r="C3" s="39" t="s">
        <v>5</v>
      </c>
      <c r="D3" s="36" t="s">
        <v>1</v>
      </c>
      <c r="E3" s="37"/>
      <c r="F3" s="38"/>
      <c r="G3" s="37" t="s">
        <v>2</v>
      </c>
      <c r="H3" s="37"/>
      <c r="I3" s="37"/>
    </row>
    <row r="4" spans="3:15" ht="36.75" customHeight="1" x14ac:dyDescent="0.25">
      <c r="C4" s="35"/>
      <c r="D4" s="9" t="s">
        <v>8</v>
      </c>
      <c r="E4" s="10" t="s">
        <v>3</v>
      </c>
      <c r="F4" s="9" t="s">
        <v>4</v>
      </c>
      <c r="G4" s="9" t="s">
        <v>8</v>
      </c>
      <c r="H4" s="10" t="s">
        <v>3</v>
      </c>
      <c r="I4" s="29" t="s">
        <v>4</v>
      </c>
      <c r="K4" s="1" t="s">
        <v>13</v>
      </c>
      <c r="L4" s="1" t="s">
        <v>14</v>
      </c>
    </row>
    <row r="5" spans="3:15" s="16" customFormat="1" x14ac:dyDescent="0.25">
      <c r="C5" s="13">
        <v>0</v>
      </c>
      <c r="D5" s="14">
        <v>-1.01</v>
      </c>
      <c r="E5" s="14">
        <v>-1.010888888888924</v>
      </c>
      <c r="F5" s="15">
        <f>ABS((D5-E5)/$K$42)*100</f>
        <v>4.6056419115234302E-2</v>
      </c>
      <c r="G5" s="14">
        <v>-1.01</v>
      </c>
      <c r="H5" s="14">
        <v>-1.0108888888888541</v>
      </c>
      <c r="I5" s="15">
        <f>ABS(G5-H5)/$L$42*100</f>
        <v>3.7348272640927646E-2</v>
      </c>
      <c r="K5" s="16">
        <f>ABS(D5)</f>
        <v>1.01</v>
      </c>
      <c r="L5" s="16">
        <f>ABS(G5)</f>
        <v>1.01</v>
      </c>
    </row>
    <row r="6" spans="3:15" x14ac:dyDescent="0.25">
      <c r="C6" s="3">
        <f>C5 + 0.833333</f>
        <v>0.83333299999999999</v>
      </c>
      <c r="D6" s="5">
        <v>-1.41</v>
      </c>
      <c r="E6" s="5">
        <v>-1.417787813481667</v>
      </c>
      <c r="F6" s="4">
        <f t="shared" ref="F6:F41" si="0">ABS((D6-E6)/$K$42)*100</f>
        <v>0.40351365189985117</v>
      </c>
      <c r="G6" s="5">
        <v>-0.61</v>
      </c>
      <c r="H6" s="5">
        <v>-0.60176774207388828</v>
      </c>
      <c r="I6" s="4">
        <f t="shared" ref="I6:I41" si="1">ABS(G6-H6)/$L$42*100</f>
        <v>0.34589319017276088</v>
      </c>
      <c r="K6" s="1">
        <f t="shared" ref="K6:K41" si="2">ABS(D6)</f>
        <v>1.41</v>
      </c>
      <c r="L6" s="1">
        <f t="shared" ref="L6:L41" si="3">ABS(G6)</f>
        <v>0.61</v>
      </c>
    </row>
    <row r="7" spans="3:15" s="16" customFormat="1" x14ac:dyDescent="0.25">
      <c r="C7" s="13">
        <f t="shared" ref="C7:C40" si="4">C6 + 0.833333</f>
        <v>1.666666</v>
      </c>
      <c r="D7" s="14">
        <v>-1.73</v>
      </c>
      <c r="E7" s="14">
        <v>-1.7359901268697251</v>
      </c>
      <c r="F7" s="15">
        <f t="shared" si="0"/>
        <v>0.31036926786140467</v>
      </c>
      <c r="G7" s="14">
        <v>-0.28999999999999998</v>
      </c>
      <c r="H7" s="14">
        <v>-0.27845431757471928</v>
      </c>
      <c r="I7" s="15">
        <f t="shared" si="1"/>
        <v>0.48511270694456726</v>
      </c>
      <c r="K7" s="16">
        <f t="shared" si="2"/>
        <v>1.73</v>
      </c>
      <c r="L7" s="16">
        <f t="shared" si="3"/>
        <v>0.28999999999999998</v>
      </c>
    </row>
    <row r="8" spans="3:15" x14ac:dyDescent="0.25">
      <c r="C8" s="3">
        <f t="shared" si="4"/>
        <v>2.4999989999999999</v>
      </c>
      <c r="D8" s="5">
        <v>-1.93</v>
      </c>
      <c r="E8" s="5">
        <v>-1.944157776112837</v>
      </c>
      <c r="F8" s="4">
        <f t="shared" si="0"/>
        <v>0.73356352916254319</v>
      </c>
      <c r="G8" s="5">
        <v>-0.05</v>
      </c>
      <c r="H8" s="5">
        <v>-3.9397779442718828E-2</v>
      </c>
      <c r="I8" s="4">
        <f t="shared" si="1"/>
        <v>0.44547145198660404</v>
      </c>
      <c r="K8" s="1">
        <f t="shared" si="2"/>
        <v>1.93</v>
      </c>
      <c r="L8" s="1">
        <f t="shared" si="3"/>
        <v>0.05</v>
      </c>
    </row>
    <row r="9" spans="3:15" s="16" customFormat="1" x14ac:dyDescent="0.25">
      <c r="C9" s="13">
        <f t="shared" si="4"/>
        <v>3.333332</v>
      </c>
      <c r="D9" s="14">
        <v>-1.69</v>
      </c>
      <c r="E9" s="14">
        <v>-1.695603003209746</v>
      </c>
      <c r="F9" s="15">
        <f t="shared" si="0"/>
        <v>0.29031104713710099</v>
      </c>
      <c r="G9" s="14">
        <v>-0.27</v>
      </c>
      <c r="H9" s="14">
        <v>-0.25973033012358637</v>
      </c>
      <c r="I9" s="15">
        <f t="shared" si="1"/>
        <v>0.43149873430309432</v>
      </c>
      <c r="K9" s="16">
        <f t="shared" si="2"/>
        <v>1.69</v>
      </c>
      <c r="L9" s="16">
        <f t="shared" si="3"/>
        <v>0.27</v>
      </c>
    </row>
    <row r="10" spans="3:15" x14ac:dyDescent="0.25">
      <c r="C10" s="3">
        <f t="shared" si="4"/>
        <v>4.1666650000000001</v>
      </c>
      <c r="D10" s="5">
        <v>-0.81</v>
      </c>
      <c r="E10" s="5">
        <v>-0.81812405939314625</v>
      </c>
      <c r="F10" s="4">
        <f t="shared" si="0"/>
        <v>0.42093571985213463</v>
      </c>
      <c r="G10" s="5">
        <v>-1.1299999999999999</v>
      </c>
      <c r="H10" s="5">
        <v>-1.117653718384632</v>
      </c>
      <c r="I10" s="4">
        <f t="shared" si="1"/>
        <v>0.51875132837680182</v>
      </c>
      <c r="K10" s="1">
        <f t="shared" si="2"/>
        <v>0.81</v>
      </c>
      <c r="L10" s="1">
        <f t="shared" si="3"/>
        <v>1.1299999999999999</v>
      </c>
    </row>
    <row r="11" spans="3:15" s="16" customFormat="1" x14ac:dyDescent="0.25">
      <c r="C11" s="13">
        <f t="shared" si="4"/>
        <v>4.9999979999999997</v>
      </c>
      <c r="D11" s="14">
        <v>0.12</v>
      </c>
      <c r="E11" s="14">
        <v>0.10236284777436309</v>
      </c>
      <c r="F11" s="15">
        <f t="shared" si="0"/>
        <v>0.91384208422989122</v>
      </c>
      <c r="G11" s="14">
        <v>-2.02</v>
      </c>
      <c r="H11" s="14">
        <v>-2.0034739588854742</v>
      </c>
      <c r="I11" s="15">
        <f t="shared" si="1"/>
        <v>0.6943714754002448</v>
      </c>
      <c r="K11" s="16">
        <f t="shared" si="2"/>
        <v>0.12</v>
      </c>
      <c r="L11" s="16">
        <f t="shared" si="3"/>
        <v>2.02</v>
      </c>
      <c r="N11" s="12">
        <f>(G12-H12)/G12</f>
        <v>7.858317226045795E-3</v>
      </c>
      <c r="O11" s="16">
        <f>N11*100</f>
        <v>0.78583172260457945</v>
      </c>
    </row>
    <row r="12" spans="3:15" x14ac:dyDescent="0.25">
      <c r="C12" s="3">
        <f t="shared" si="4"/>
        <v>5.8333309999999994</v>
      </c>
      <c r="D12" s="5">
        <v>0.54</v>
      </c>
      <c r="E12" s="5">
        <v>0.52218609389089976</v>
      </c>
      <c r="F12" s="4">
        <f t="shared" si="0"/>
        <v>0.92300031653369308</v>
      </c>
      <c r="G12" s="5">
        <v>-2.38</v>
      </c>
      <c r="H12" s="5">
        <v>-2.3612972050020109</v>
      </c>
      <c r="I12" s="4">
        <f t="shared" si="1"/>
        <v>0.78583172260457945</v>
      </c>
      <c r="K12" s="1">
        <f t="shared" si="2"/>
        <v>0.54</v>
      </c>
      <c r="L12" s="1">
        <f t="shared" si="3"/>
        <v>2.38</v>
      </c>
    </row>
    <row r="13" spans="3:15" s="16" customFormat="1" x14ac:dyDescent="0.25">
      <c r="C13" s="13">
        <f t="shared" si="4"/>
        <v>6.666663999999999</v>
      </c>
      <c r="D13" s="14">
        <v>0.44</v>
      </c>
      <c r="E13" s="14">
        <v>0.41732446226971431</v>
      </c>
      <c r="F13" s="15">
        <f t="shared" si="0"/>
        <v>1.1748983279940772</v>
      </c>
      <c r="G13" s="14">
        <v>-2.21</v>
      </c>
      <c r="H13" s="14">
        <v>-2.189546684491936</v>
      </c>
      <c r="I13" s="15">
        <f t="shared" si="1"/>
        <v>0.8593830045405022</v>
      </c>
      <c r="K13" s="16">
        <f t="shared" si="2"/>
        <v>0.44</v>
      </c>
      <c r="L13" s="16">
        <f t="shared" si="3"/>
        <v>2.21</v>
      </c>
    </row>
    <row r="14" spans="3:15" x14ac:dyDescent="0.25">
      <c r="C14" s="3">
        <f t="shared" si="4"/>
        <v>7.4999969999999987</v>
      </c>
      <c r="D14" s="5">
        <v>-0.24</v>
      </c>
      <c r="E14" s="5">
        <v>-0.27571159500499109</v>
      </c>
      <c r="F14" s="4">
        <f t="shared" si="0"/>
        <v>1.8503417101031661</v>
      </c>
      <c r="G14" s="5">
        <v>-1.46</v>
      </c>
      <c r="H14" s="5">
        <v>-1.4222884049950091</v>
      </c>
      <c r="I14" s="4">
        <f t="shared" si="1"/>
        <v>1.5845207985290286</v>
      </c>
      <c r="K14" s="1">
        <f t="shared" si="2"/>
        <v>0.24</v>
      </c>
      <c r="L14" s="1">
        <f t="shared" si="3"/>
        <v>1.46</v>
      </c>
    </row>
    <row r="15" spans="3:15" s="16" customFormat="1" x14ac:dyDescent="0.25">
      <c r="C15" s="13">
        <f t="shared" si="4"/>
        <v>8.3333299999999983</v>
      </c>
      <c r="D15" s="14">
        <v>-1.37</v>
      </c>
      <c r="E15" s="14">
        <v>-1.3468915355529749</v>
      </c>
      <c r="F15" s="15">
        <f t="shared" si="0"/>
        <v>1.1973297640945695</v>
      </c>
      <c r="G15" s="14">
        <v>-0.26</v>
      </c>
      <c r="H15" s="14">
        <v>-0.28155290889146972</v>
      </c>
      <c r="I15" s="15">
        <f t="shared" si="1"/>
        <v>0.90558440720460986</v>
      </c>
      <c r="K15" s="16">
        <f t="shared" si="2"/>
        <v>1.37</v>
      </c>
      <c r="L15" s="16">
        <f t="shared" si="3"/>
        <v>0.26</v>
      </c>
    </row>
    <row r="16" spans="3:15" x14ac:dyDescent="0.25">
      <c r="C16" s="3">
        <f t="shared" si="4"/>
        <v>9.166662999999998</v>
      </c>
      <c r="D16" s="5">
        <v>-1.78</v>
      </c>
      <c r="E16" s="5">
        <v>-1.785689060511817</v>
      </c>
      <c r="F16" s="4">
        <f t="shared" si="0"/>
        <v>0.29476997470554128</v>
      </c>
      <c r="G16" s="5">
        <v>0.22</v>
      </c>
      <c r="H16" s="5">
        <v>0.22435572717848351</v>
      </c>
      <c r="I16" s="4">
        <f t="shared" si="1"/>
        <v>0.18301374699510545</v>
      </c>
      <c r="K16" s="1">
        <f t="shared" si="2"/>
        <v>1.78</v>
      </c>
      <c r="L16" s="1">
        <f t="shared" si="3"/>
        <v>0.22</v>
      </c>
    </row>
    <row r="17" spans="3:12" s="16" customFormat="1" x14ac:dyDescent="0.25">
      <c r="C17" s="13">
        <f t="shared" si="4"/>
        <v>9.9999959999999977</v>
      </c>
      <c r="D17" s="14">
        <v>-1.46</v>
      </c>
      <c r="E17" s="14">
        <v>-1.465510748895402</v>
      </c>
      <c r="F17" s="15">
        <f t="shared" si="0"/>
        <v>0.28553103084984666</v>
      </c>
      <c r="G17" s="14">
        <v>-0.04</v>
      </c>
      <c r="H17" s="14">
        <v>-4.2711473326820057E-2</v>
      </c>
      <c r="I17" s="15">
        <f t="shared" si="1"/>
        <v>0.11392745070672507</v>
      </c>
      <c r="K17" s="16">
        <f t="shared" si="2"/>
        <v>1.46</v>
      </c>
      <c r="L17" s="16">
        <f t="shared" si="3"/>
        <v>0.04</v>
      </c>
    </row>
    <row r="18" spans="3:12" x14ac:dyDescent="0.25">
      <c r="C18" s="3">
        <f t="shared" si="4"/>
        <v>10.833328999999997</v>
      </c>
      <c r="D18" s="5">
        <v>-1.66</v>
      </c>
      <c r="E18" s="5">
        <v>-1.6644674952116341</v>
      </c>
      <c r="F18" s="4">
        <f t="shared" si="0"/>
        <v>0.23147643583596597</v>
      </c>
      <c r="G18" s="5">
        <v>0.2</v>
      </c>
      <c r="H18" s="5">
        <v>0.20757860632274461</v>
      </c>
      <c r="I18" s="4">
        <f t="shared" si="1"/>
        <v>0.31842883709010911</v>
      </c>
      <c r="K18" s="1">
        <f t="shared" si="2"/>
        <v>1.66</v>
      </c>
      <c r="L18" s="1">
        <f t="shared" si="3"/>
        <v>0.2</v>
      </c>
    </row>
    <row r="19" spans="3:12" s="16" customFormat="1" x14ac:dyDescent="0.25">
      <c r="C19" s="13">
        <f t="shared" si="4"/>
        <v>11.666661999999997</v>
      </c>
      <c r="D19" s="14">
        <v>-1.45</v>
      </c>
      <c r="E19" s="14">
        <v>-1.4505418350916821</v>
      </c>
      <c r="F19" s="15">
        <f t="shared" si="0"/>
        <v>2.8074357081976808E-2</v>
      </c>
      <c r="G19" s="14">
        <v>0.04</v>
      </c>
      <c r="H19" s="14">
        <v>3.3875168425015548E-2</v>
      </c>
      <c r="I19" s="15">
        <f t="shared" si="1"/>
        <v>0.25734586449514513</v>
      </c>
      <c r="K19" s="16">
        <f t="shared" si="2"/>
        <v>1.45</v>
      </c>
      <c r="L19" s="16">
        <f t="shared" si="3"/>
        <v>0.04</v>
      </c>
    </row>
    <row r="20" spans="3:12" x14ac:dyDescent="0.25">
      <c r="C20" s="3">
        <f t="shared" si="4"/>
        <v>12.499994999999997</v>
      </c>
      <c r="D20" s="5">
        <v>-0.83</v>
      </c>
      <c r="E20" s="5">
        <v>-0.83882864035483085</v>
      </c>
      <c r="F20" s="4">
        <f t="shared" si="0"/>
        <v>0.4574425054316521</v>
      </c>
      <c r="G20" s="5">
        <v>-0.55000000000000004</v>
      </c>
      <c r="H20" s="5">
        <v>-0.54250469297850246</v>
      </c>
      <c r="I20" s="4">
        <f t="shared" si="1"/>
        <v>0.31492886644947854</v>
      </c>
      <c r="K20" s="1">
        <f t="shared" si="2"/>
        <v>0.83</v>
      </c>
      <c r="L20" s="1">
        <f t="shared" si="3"/>
        <v>0.55000000000000004</v>
      </c>
    </row>
    <row r="21" spans="3:12" s="16" customFormat="1" x14ac:dyDescent="0.25">
      <c r="C21" s="13">
        <f t="shared" si="4"/>
        <v>13.333327999999996</v>
      </c>
      <c r="D21" s="14">
        <v>-0.17</v>
      </c>
      <c r="E21" s="14">
        <v>-0.18473964000238741</v>
      </c>
      <c r="F21" s="15">
        <f t="shared" si="0"/>
        <v>0.76371191722214482</v>
      </c>
      <c r="G21" s="14">
        <v>-1.17</v>
      </c>
      <c r="H21" s="14">
        <v>-1.1543714711087241</v>
      </c>
      <c r="I21" s="15">
        <f t="shared" si="1"/>
        <v>0.65666087778470006</v>
      </c>
      <c r="K21" s="16">
        <f t="shared" si="2"/>
        <v>0.17</v>
      </c>
      <c r="L21" s="16">
        <f t="shared" si="3"/>
        <v>1.17</v>
      </c>
    </row>
    <row r="22" spans="3:12" x14ac:dyDescent="0.25">
      <c r="C22" s="3">
        <f t="shared" si="4"/>
        <v>14.166660999999996</v>
      </c>
      <c r="D22" s="5">
        <v>0.19</v>
      </c>
      <c r="E22" s="5">
        <v>0.18156546011326241</v>
      </c>
      <c r="F22" s="4">
        <f t="shared" si="0"/>
        <v>0.43702279205894257</v>
      </c>
      <c r="G22" s="5">
        <v>-1.48</v>
      </c>
      <c r="H22" s="5">
        <v>-1.4773432378910401</v>
      </c>
      <c r="I22" s="4">
        <f t="shared" si="1"/>
        <v>0.11162866004033326</v>
      </c>
      <c r="K22" s="1">
        <f t="shared" si="2"/>
        <v>0.19</v>
      </c>
      <c r="L22" s="1">
        <f t="shared" si="3"/>
        <v>1.48</v>
      </c>
    </row>
    <row r="23" spans="3:12" s="16" customFormat="1" x14ac:dyDescent="0.25">
      <c r="C23" s="13">
        <f t="shared" si="4"/>
        <v>14.999993999999996</v>
      </c>
      <c r="D23" s="14">
        <v>0.3</v>
      </c>
      <c r="E23" s="14">
        <v>0.29281346818561532</v>
      </c>
      <c r="F23" s="15">
        <f t="shared" si="0"/>
        <v>0.37235916136708119</v>
      </c>
      <c r="G23" s="14">
        <v>-1.55</v>
      </c>
      <c r="H23" s="14">
        <v>-1.5477023570745041</v>
      </c>
      <c r="I23" s="15">
        <f t="shared" si="1"/>
        <v>9.653961871831708E-2</v>
      </c>
      <c r="K23" s="16">
        <f t="shared" si="2"/>
        <v>0.3</v>
      </c>
      <c r="L23" s="16">
        <f t="shared" si="3"/>
        <v>1.55</v>
      </c>
    </row>
    <row r="24" spans="3:12" x14ac:dyDescent="0.25">
      <c r="C24" s="3">
        <f t="shared" si="4"/>
        <v>15.833326999999995</v>
      </c>
      <c r="D24" s="5">
        <v>0.19</v>
      </c>
      <c r="E24" s="5">
        <v>0.180787504095825</v>
      </c>
      <c r="F24" s="4">
        <f t="shared" si="0"/>
        <v>0.47733139399870467</v>
      </c>
      <c r="G24" s="5">
        <v>-1.4</v>
      </c>
      <c r="H24" s="5">
        <v>-1.39723194854027</v>
      </c>
      <c r="I24" s="4">
        <f t="shared" si="1"/>
        <v>0.11630468318192919</v>
      </c>
      <c r="K24" s="1">
        <f t="shared" si="2"/>
        <v>0.19</v>
      </c>
      <c r="L24" s="1">
        <f t="shared" si="3"/>
        <v>1.4</v>
      </c>
    </row>
    <row r="25" spans="3:12" s="16" customFormat="1" x14ac:dyDescent="0.25">
      <c r="C25" s="13">
        <f t="shared" si="4"/>
        <v>16.666659999999997</v>
      </c>
      <c r="D25" s="14">
        <v>-0.12</v>
      </c>
      <c r="E25" s="14">
        <v>-0.12656128912635939</v>
      </c>
      <c r="F25" s="15">
        <f t="shared" si="0"/>
        <v>0.33996316716888048</v>
      </c>
      <c r="G25" s="14">
        <v>-1.06</v>
      </c>
      <c r="H25" s="14">
        <v>-1.0561053775403071</v>
      </c>
      <c r="I25" s="15">
        <f t="shared" si="1"/>
        <v>0.16363959914676324</v>
      </c>
      <c r="K25" s="16">
        <f t="shared" si="2"/>
        <v>0.12</v>
      </c>
      <c r="L25" s="16">
        <f t="shared" si="3"/>
        <v>1.06</v>
      </c>
    </row>
    <row r="26" spans="3:12" x14ac:dyDescent="0.25">
      <c r="C26" s="3">
        <f t="shared" si="4"/>
        <v>17.499992999999996</v>
      </c>
      <c r="D26" s="5">
        <v>-0.61</v>
      </c>
      <c r="E26" s="5">
        <v>-0.60679775660753255</v>
      </c>
      <c r="F26" s="4">
        <f t="shared" si="0"/>
        <v>0.16591934675997105</v>
      </c>
      <c r="G26" s="5">
        <v>-0.54</v>
      </c>
      <c r="H26" s="5">
        <v>-0.54253557672580077</v>
      </c>
      <c r="I26" s="4">
        <f t="shared" si="1"/>
        <v>0.10653683721851837</v>
      </c>
      <c r="K26" s="1">
        <f t="shared" si="2"/>
        <v>0.61</v>
      </c>
      <c r="L26" s="1">
        <f t="shared" si="3"/>
        <v>0.54</v>
      </c>
    </row>
    <row r="27" spans="3:12" s="16" customFormat="1" x14ac:dyDescent="0.25">
      <c r="C27" s="13">
        <f t="shared" si="4"/>
        <v>18.333325999999996</v>
      </c>
      <c r="D27" s="14">
        <v>-0.97</v>
      </c>
      <c r="E27" s="14">
        <v>-0.96223130736184159</v>
      </c>
      <c r="F27" s="15">
        <f t="shared" si="0"/>
        <v>0.40252293461960525</v>
      </c>
      <c r="G27" s="14">
        <v>-0.15</v>
      </c>
      <c r="H27" s="14">
        <v>-0.1577686926381584</v>
      </c>
      <c r="I27" s="15">
        <f t="shared" si="1"/>
        <v>0.32641565706547937</v>
      </c>
      <c r="K27" s="16">
        <f t="shared" si="2"/>
        <v>0.97</v>
      </c>
      <c r="L27" s="16">
        <f t="shared" si="3"/>
        <v>0.15</v>
      </c>
    </row>
    <row r="28" spans="3:12" x14ac:dyDescent="0.25">
      <c r="C28" s="3">
        <f t="shared" si="4"/>
        <v>19.166658999999996</v>
      </c>
      <c r="D28" s="5">
        <v>-0.92</v>
      </c>
      <c r="E28" s="5">
        <v>-0.91828848281053044</v>
      </c>
      <c r="F28" s="4">
        <f t="shared" si="0"/>
        <v>8.867964712277733E-2</v>
      </c>
      <c r="G28" s="5">
        <v>-0.16</v>
      </c>
      <c r="H28" s="5">
        <v>-0.16971151718946939</v>
      </c>
      <c r="I28" s="4">
        <f t="shared" si="1"/>
        <v>0.40804694073400788</v>
      </c>
      <c r="K28" s="1">
        <f t="shared" si="2"/>
        <v>0.92</v>
      </c>
      <c r="L28" s="1">
        <f t="shared" si="3"/>
        <v>0.16</v>
      </c>
    </row>
    <row r="29" spans="3:12" s="16" customFormat="1" x14ac:dyDescent="0.25">
      <c r="C29" s="13">
        <f t="shared" si="4"/>
        <v>19.999991999999995</v>
      </c>
      <c r="D29" s="14">
        <v>-0.5</v>
      </c>
      <c r="E29" s="14">
        <v>-0.49043564806728668</v>
      </c>
      <c r="F29" s="15">
        <f t="shared" si="0"/>
        <v>0.49556227630638977</v>
      </c>
      <c r="G29" s="14">
        <v>-0.55000000000000004</v>
      </c>
      <c r="H29" s="14">
        <v>-0.55934212971049091</v>
      </c>
      <c r="I29" s="15">
        <f t="shared" si="1"/>
        <v>0.39252645842398592</v>
      </c>
      <c r="K29" s="16">
        <f t="shared" si="2"/>
        <v>0.5</v>
      </c>
      <c r="L29" s="16">
        <f t="shared" si="3"/>
        <v>0.55000000000000004</v>
      </c>
    </row>
    <row r="30" spans="3:12" x14ac:dyDescent="0.25">
      <c r="C30" s="3">
        <f>C29 + 0.833333</f>
        <v>20.833324999999995</v>
      </c>
      <c r="D30" s="5">
        <v>-0.8</v>
      </c>
      <c r="E30" s="5">
        <v>-0.79319978167486682</v>
      </c>
      <c r="F30" s="4">
        <f t="shared" si="0"/>
        <v>0.3523429184006851</v>
      </c>
      <c r="G30" s="5">
        <v>-0.21</v>
      </c>
      <c r="H30" s="5">
        <v>-0.21191132943624441</v>
      </c>
      <c r="I30" s="4">
        <f t="shared" si="1"/>
        <v>8.0307959506068019E-2</v>
      </c>
      <c r="K30" s="1">
        <f t="shared" si="2"/>
        <v>0.8</v>
      </c>
      <c r="L30" s="1">
        <f t="shared" si="3"/>
        <v>0.21</v>
      </c>
    </row>
    <row r="31" spans="3:12" s="16" customFormat="1" x14ac:dyDescent="0.25">
      <c r="C31" s="13">
        <f t="shared" si="4"/>
        <v>21.666657999999995</v>
      </c>
      <c r="D31" s="14">
        <v>-0.65</v>
      </c>
      <c r="E31" s="14">
        <v>-0.63148392127388076</v>
      </c>
      <c r="F31" s="15">
        <f t="shared" si="0"/>
        <v>0.95938231741550617</v>
      </c>
      <c r="G31" s="14">
        <v>-0.3</v>
      </c>
      <c r="H31" s="14">
        <v>-0.32540496761500831</v>
      </c>
      <c r="I31" s="15">
        <f t="shared" si="1"/>
        <v>1.06743561407598</v>
      </c>
      <c r="K31" s="16">
        <f t="shared" si="2"/>
        <v>0.65</v>
      </c>
      <c r="L31" s="16">
        <f t="shared" si="3"/>
        <v>0.3</v>
      </c>
    </row>
    <row r="32" spans="3:12" x14ac:dyDescent="0.25">
      <c r="C32" s="3">
        <f t="shared" si="4"/>
        <v>22.499990999999994</v>
      </c>
      <c r="D32" s="5">
        <v>-0.18</v>
      </c>
      <c r="E32" s="5">
        <v>-0.19353433605059839</v>
      </c>
      <c r="F32" s="4">
        <f t="shared" si="0"/>
        <v>0.70126093526416555</v>
      </c>
      <c r="G32" s="5">
        <v>-0.73</v>
      </c>
      <c r="H32" s="5">
        <v>-0.71379899728273488</v>
      </c>
      <c r="I32" s="4">
        <f t="shared" si="1"/>
        <v>0.68071439988508831</v>
      </c>
      <c r="K32" s="1">
        <f t="shared" si="2"/>
        <v>0.18</v>
      </c>
      <c r="L32" s="1">
        <f t="shared" si="3"/>
        <v>0.73</v>
      </c>
    </row>
    <row r="33" spans="3:12" s="16" customFormat="1" x14ac:dyDescent="0.25">
      <c r="C33" s="13">
        <f t="shared" si="4"/>
        <v>23.333323999999994</v>
      </c>
      <c r="D33" s="14">
        <v>-0.03</v>
      </c>
      <c r="E33" s="14">
        <v>-4.3417034100429963E-2</v>
      </c>
      <c r="F33" s="15">
        <f t="shared" si="0"/>
        <v>0.69518311401191524</v>
      </c>
      <c r="G33" s="14">
        <v>-0.82</v>
      </c>
      <c r="H33" s="14">
        <v>-0.81391629923290343</v>
      </c>
      <c r="I33" s="15">
        <f t="shared" si="1"/>
        <v>0.25561767928976986</v>
      </c>
      <c r="K33" s="16">
        <f t="shared" si="2"/>
        <v>0.03</v>
      </c>
      <c r="L33" s="16">
        <f t="shared" si="3"/>
        <v>0.82</v>
      </c>
    </row>
    <row r="34" spans="3:12" x14ac:dyDescent="0.25">
      <c r="C34" s="3">
        <f t="shared" si="4"/>
        <v>24.166656999999994</v>
      </c>
      <c r="D34" s="5">
        <v>-0.17</v>
      </c>
      <c r="E34" s="5">
        <v>-0.17973111148154189</v>
      </c>
      <c r="F34" s="4">
        <f t="shared" si="0"/>
        <v>0.50420266743740294</v>
      </c>
      <c r="G34" s="5">
        <v>-0.65</v>
      </c>
      <c r="H34" s="5">
        <v>-0.63915777740734692</v>
      </c>
      <c r="I34" s="4">
        <f t="shared" si="1"/>
        <v>0.45555557111987843</v>
      </c>
      <c r="K34" s="1">
        <f t="shared" si="2"/>
        <v>0.17</v>
      </c>
      <c r="L34" s="1">
        <f t="shared" si="3"/>
        <v>0.65</v>
      </c>
    </row>
    <row r="35" spans="3:12" s="16" customFormat="1" x14ac:dyDescent="0.25">
      <c r="C35" s="13">
        <f t="shared" si="4"/>
        <v>24.999989999999993</v>
      </c>
      <c r="D35" s="14">
        <v>-0.48</v>
      </c>
      <c r="E35" s="14">
        <v>-0.49150920181156033</v>
      </c>
      <c r="F35" s="15">
        <f t="shared" si="0"/>
        <v>0.59633170008084679</v>
      </c>
      <c r="G35" s="14">
        <v>-0.31</v>
      </c>
      <c r="H35" s="14">
        <v>-0.296713020410662</v>
      </c>
      <c r="I35" s="15">
        <f t="shared" si="1"/>
        <v>0.55827645333352938</v>
      </c>
      <c r="K35" s="16">
        <f t="shared" si="2"/>
        <v>0.48</v>
      </c>
      <c r="L35" s="16">
        <f t="shared" si="3"/>
        <v>0.31</v>
      </c>
    </row>
    <row r="36" spans="3:12" x14ac:dyDescent="0.25">
      <c r="C36" s="3">
        <f t="shared" si="4"/>
        <v>25.833322999999993</v>
      </c>
      <c r="D36" s="5">
        <v>-0.91</v>
      </c>
      <c r="E36" s="5">
        <v>-0.91774753097036921</v>
      </c>
      <c r="F36" s="4">
        <f t="shared" si="0"/>
        <v>0.40142647514866203</v>
      </c>
      <c r="G36" s="5">
        <v>0.14000000000000001</v>
      </c>
      <c r="H36" s="5">
        <v>0.14485864208148011</v>
      </c>
      <c r="I36" s="4">
        <f t="shared" si="1"/>
        <v>0.20414462527227301</v>
      </c>
      <c r="K36" s="1">
        <f t="shared" si="2"/>
        <v>0.91</v>
      </c>
      <c r="L36" s="1">
        <f t="shared" si="3"/>
        <v>0.14000000000000001</v>
      </c>
    </row>
    <row r="37" spans="3:12" s="16" customFormat="1" x14ac:dyDescent="0.25">
      <c r="C37" s="13">
        <f t="shared" si="4"/>
        <v>26.666655999999993</v>
      </c>
      <c r="D37" s="14">
        <v>-1.24</v>
      </c>
      <c r="E37" s="14">
        <v>-1.2498135016891021</v>
      </c>
      <c r="F37" s="15">
        <f t="shared" si="0"/>
        <v>0.50847159010891763</v>
      </c>
      <c r="G37" s="14">
        <v>0.48</v>
      </c>
      <c r="H37" s="14">
        <v>0.48692461280021349</v>
      </c>
      <c r="I37" s="15">
        <f t="shared" si="1"/>
        <v>0.29095011765602957</v>
      </c>
      <c r="K37" s="16">
        <f t="shared" si="2"/>
        <v>1.24</v>
      </c>
      <c r="L37" s="16">
        <f t="shared" si="3"/>
        <v>0.48</v>
      </c>
    </row>
    <row r="38" spans="3:12" x14ac:dyDescent="0.25">
      <c r="C38" s="3">
        <f t="shared" si="4"/>
        <v>27.499988999999992</v>
      </c>
      <c r="D38" s="5">
        <v>-1.26</v>
      </c>
      <c r="E38" s="5">
        <v>-1.2675284675724721</v>
      </c>
      <c r="F38" s="4">
        <f t="shared" si="0"/>
        <v>0.39007604002445873</v>
      </c>
      <c r="G38" s="5">
        <v>0.51</v>
      </c>
      <c r="H38" s="5">
        <v>0.51863957868358268</v>
      </c>
      <c r="I38" s="4">
        <f t="shared" si="1"/>
        <v>0.36300750771355766</v>
      </c>
      <c r="K38" s="1">
        <f t="shared" si="2"/>
        <v>1.26</v>
      </c>
      <c r="L38" s="1">
        <f t="shared" si="3"/>
        <v>0.51</v>
      </c>
    </row>
    <row r="39" spans="3:12" s="16" customFormat="1" x14ac:dyDescent="0.25">
      <c r="C39" s="13">
        <f>C38 + 0.833333</f>
        <v>28.333321999999992</v>
      </c>
      <c r="D39" s="14">
        <v>-1.05</v>
      </c>
      <c r="E39" s="14">
        <v>-1.052886650062409</v>
      </c>
      <c r="F39" s="15">
        <f t="shared" si="0"/>
        <v>0.14956736074657812</v>
      </c>
      <c r="G39" s="14">
        <v>0.31</v>
      </c>
      <c r="H39" s="14">
        <v>0.3179977611735203</v>
      </c>
      <c r="I39" s="15">
        <f t="shared" si="1"/>
        <v>0.33604038544202952</v>
      </c>
      <c r="K39" s="16">
        <f t="shared" si="2"/>
        <v>1.05</v>
      </c>
      <c r="L39" s="16">
        <f t="shared" si="3"/>
        <v>0.31</v>
      </c>
    </row>
    <row r="40" spans="3:12" x14ac:dyDescent="0.25">
      <c r="C40" s="3">
        <f t="shared" si="4"/>
        <v>29.166654999999992</v>
      </c>
      <c r="D40" s="5">
        <v>-0.75</v>
      </c>
      <c r="E40" s="5">
        <v>-0.75247140300770055</v>
      </c>
      <c r="F40" s="4">
        <f t="shared" si="0"/>
        <v>0.12805196931090912</v>
      </c>
      <c r="G40" s="5">
        <v>0.02</v>
      </c>
      <c r="H40" s="5">
        <v>2.024918078547824E-2</v>
      </c>
      <c r="I40" s="4">
        <f t="shared" si="1"/>
        <v>1.0469780902447044E-2</v>
      </c>
      <c r="K40" s="1">
        <f t="shared" si="2"/>
        <v>0.75</v>
      </c>
      <c r="L40" s="1">
        <f t="shared" si="3"/>
        <v>0.02</v>
      </c>
    </row>
    <row r="41" spans="3:12" s="16" customFormat="1" x14ac:dyDescent="0.25">
      <c r="C41" s="17">
        <f>C40 + 0.833333</f>
        <v>29.999987999999991</v>
      </c>
      <c r="D41" s="18">
        <v>-0.37</v>
      </c>
      <c r="E41" s="18">
        <v>-0.36555555555555957</v>
      </c>
      <c r="F41" s="19">
        <f t="shared" si="0"/>
        <v>0.23028209556686116</v>
      </c>
      <c r="G41" s="18">
        <v>-0.37</v>
      </c>
      <c r="H41" s="18">
        <v>-0.36555555555555153</v>
      </c>
      <c r="I41" s="19">
        <f t="shared" si="1"/>
        <v>0.18674136321212059</v>
      </c>
      <c r="K41" s="16">
        <f t="shared" si="2"/>
        <v>0.37</v>
      </c>
      <c r="L41" s="16">
        <f t="shared" si="3"/>
        <v>0.37</v>
      </c>
    </row>
    <row r="42" spans="3:12" x14ac:dyDescent="0.25">
      <c r="G42"/>
      <c r="J42" s="1" t="s">
        <v>17</v>
      </c>
      <c r="K42" s="1">
        <f>MAX(K5:K41)</f>
        <v>1.93</v>
      </c>
      <c r="L42" s="1">
        <f>MAX(L5:L41)</f>
        <v>2.38</v>
      </c>
    </row>
    <row r="49" spans="5:6" x14ac:dyDescent="0.25">
      <c r="E49" s="1" t="s">
        <v>18</v>
      </c>
      <c r="F49" s="40">
        <f>MAX(I5:I41,F5:F41)</f>
        <v>1.8503417101031661</v>
      </c>
    </row>
  </sheetData>
  <mergeCells count="4">
    <mergeCell ref="D2:I2"/>
    <mergeCell ref="D3:F3"/>
    <mergeCell ref="G3:I3"/>
    <mergeCell ref="C3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1829-B791-4061-8C3A-F1683E2F8C62}">
  <dimension ref="C2:U62"/>
  <sheetViews>
    <sheetView tabSelected="1" topLeftCell="A34" workbookViewId="0">
      <selection activeCell="G46" sqref="G46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7.57031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0" width="9.140625" style="1"/>
    <col min="11" max="12" width="14.140625" style="1" customWidth="1"/>
    <col min="13" max="13" width="10.85546875" style="1" customWidth="1"/>
    <col min="14" max="16384" width="9.140625" style="1"/>
  </cols>
  <sheetData>
    <row r="2" spans="3:21" x14ac:dyDescent="0.25">
      <c r="D2" s="33" t="s">
        <v>7</v>
      </c>
      <c r="E2" s="33"/>
      <c r="F2" s="33"/>
      <c r="G2" s="33"/>
      <c r="H2" s="33"/>
      <c r="I2" s="33"/>
    </row>
    <row r="3" spans="3:21" x14ac:dyDescent="0.25">
      <c r="C3" s="34" t="s">
        <v>5</v>
      </c>
      <c r="D3" s="36" t="s">
        <v>1</v>
      </c>
      <c r="E3" s="37"/>
      <c r="F3" s="38"/>
      <c r="G3" s="37" t="s">
        <v>2</v>
      </c>
      <c r="H3" s="37"/>
      <c r="I3" s="37"/>
    </row>
    <row r="4" spans="3:21" ht="43.5" customHeight="1" x14ac:dyDescent="0.25">
      <c r="C4" s="35"/>
      <c r="D4" s="9" t="s">
        <v>8</v>
      </c>
      <c r="E4" s="10" t="s">
        <v>3</v>
      </c>
      <c r="F4" s="9" t="s">
        <v>4</v>
      </c>
      <c r="G4" s="9" t="s">
        <v>8</v>
      </c>
      <c r="H4" s="10" t="s">
        <v>3</v>
      </c>
      <c r="I4" s="7" t="s">
        <v>4</v>
      </c>
      <c r="M4" s="1" t="s">
        <v>13</v>
      </c>
      <c r="N4" s="1" t="s">
        <v>14</v>
      </c>
      <c r="S4" s="2" t="s">
        <v>9</v>
      </c>
      <c r="T4" s="2" t="s">
        <v>10</v>
      </c>
      <c r="U4" s="2" t="s">
        <v>11</v>
      </c>
    </row>
    <row r="5" spans="3:21" s="16" customFormat="1" x14ac:dyDescent="0.25">
      <c r="C5" s="13">
        <v>0</v>
      </c>
      <c r="D5" s="14">
        <v>-1.19</v>
      </c>
      <c r="E5" s="14">
        <v>-1.193622222222172</v>
      </c>
      <c r="F5" s="15">
        <f>ABS((E5-D5)/$M$42*100)</f>
        <v>0.16539827498502335</v>
      </c>
      <c r="G5" s="14">
        <v>-1.19</v>
      </c>
      <c r="H5" s="14">
        <v>-1.1936222222222721</v>
      </c>
      <c r="I5" s="15">
        <f>ABS((H5-G5)/$N$42*100)</f>
        <v>0.11954528786376745</v>
      </c>
      <c r="J5" s="12"/>
      <c r="K5" s="12"/>
      <c r="M5" s="16">
        <f>ABS(D5)</f>
        <v>1.19</v>
      </c>
      <c r="N5" s="16">
        <f>ABS(G5)</f>
        <v>1.19</v>
      </c>
      <c r="S5" s="14">
        <v>0</v>
      </c>
      <c r="T5" s="14">
        <v>-1.210698208353733E-13</v>
      </c>
      <c r="U5" s="14">
        <v>-9.0949470177292824E-13</v>
      </c>
    </row>
    <row r="6" spans="3:21" x14ac:dyDescent="0.25">
      <c r="C6" s="3">
        <f>C5 + 0.833333</f>
        <v>0.83333299999999999</v>
      </c>
      <c r="D6" s="5">
        <v>-1.52</v>
      </c>
      <c r="E6" s="5">
        <v>-1.5275503824290559</v>
      </c>
      <c r="F6" s="4">
        <f t="shared" ref="F6:F41" si="0">ABS((E6-D6)/$M$42*100)</f>
        <v>0.34476632096145771</v>
      </c>
      <c r="G6" s="5">
        <v>-0.86</v>
      </c>
      <c r="H6" s="5">
        <v>-0.85627183979316579</v>
      </c>
      <c r="I6" s="4">
        <f t="shared" ref="I6:I41" si="1">ABS((H6-G6)/$N$42*100)</f>
        <v>0.12304159098462696</v>
      </c>
      <c r="J6" s="6"/>
      <c r="K6" s="12"/>
      <c r="M6" s="1">
        <f t="shared" ref="M6:M41" si="2">ABS(D6)</f>
        <v>1.52</v>
      </c>
      <c r="N6" s="1">
        <f t="shared" ref="N6:N41" si="3">ABS(G6)</f>
        <v>0.86</v>
      </c>
      <c r="S6" s="5">
        <v>0</v>
      </c>
      <c r="T6" s="5">
        <v>6.7163749120883756</v>
      </c>
      <c r="U6" s="5">
        <v>0.75955335687763181</v>
      </c>
    </row>
    <row r="7" spans="3:21" s="16" customFormat="1" x14ac:dyDescent="0.25">
      <c r="C7" s="13">
        <f t="shared" ref="C7:C41" si="4">C6 + 0.8334</f>
        <v>1.666733</v>
      </c>
      <c r="D7" s="14">
        <v>-1.78</v>
      </c>
      <c r="E7" s="14">
        <v>-1.7904120276448749</v>
      </c>
      <c r="F7" s="15">
        <f t="shared" si="0"/>
        <v>0.47543505227739369</v>
      </c>
      <c r="G7" s="14">
        <v>-0.6</v>
      </c>
      <c r="H7" s="14">
        <v>-0.5860768612440137</v>
      </c>
      <c r="I7" s="15">
        <f t="shared" si="1"/>
        <v>0.45950952990053712</v>
      </c>
      <c r="J7" s="12"/>
      <c r="K7" s="12"/>
      <c r="M7" s="16">
        <f t="shared" si="2"/>
        <v>1.78</v>
      </c>
      <c r="N7" s="16">
        <f t="shared" si="3"/>
        <v>0.6</v>
      </c>
      <c r="S7" s="14">
        <v>0</v>
      </c>
      <c r="T7" s="14">
        <v>11.87675017837601</v>
      </c>
      <c r="U7" s="14">
        <v>1.520018585121534</v>
      </c>
    </row>
    <row r="8" spans="3:21" x14ac:dyDescent="0.25">
      <c r="C8" s="3">
        <f t="shared" si="4"/>
        <v>2.5001329999999999</v>
      </c>
      <c r="D8" s="5">
        <v>-1.94</v>
      </c>
      <c r="E8" s="5">
        <v>-1.9543396353754829</v>
      </c>
      <c r="F8" s="4">
        <f t="shared" si="0"/>
        <v>0.65477787102662088</v>
      </c>
      <c r="G8" s="5">
        <v>-0.39</v>
      </c>
      <c r="H8" s="5">
        <v>-0.37790480906896129</v>
      </c>
      <c r="I8" s="4">
        <f t="shared" si="1"/>
        <v>0.39918121884616253</v>
      </c>
      <c r="J8" s="6"/>
      <c r="K8" s="6"/>
      <c r="M8" s="1">
        <f t="shared" si="2"/>
        <v>1.94</v>
      </c>
      <c r="N8" s="1">
        <f t="shared" si="3"/>
        <v>0.39</v>
      </c>
      <c r="S8" s="5">
        <v>2.3E-3</v>
      </c>
      <c r="T8" s="5">
        <v>15.46875001953183</v>
      </c>
      <c r="U8" s="5">
        <v>2.2795718876514002</v>
      </c>
    </row>
    <row r="9" spans="3:21" s="16" customFormat="1" x14ac:dyDescent="0.25">
      <c r="C9" s="13">
        <f t="shared" si="4"/>
        <v>3.3335330000000001</v>
      </c>
      <c r="D9" s="14">
        <v>-1.61</v>
      </c>
      <c r="E9" s="14">
        <v>-1.6166586278767929</v>
      </c>
      <c r="F9" s="15">
        <f t="shared" si="0"/>
        <v>0.30404693501337138</v>
      </c>
      <c r="G9" s="14">
        <v>-0.69</v>
      </c>
      <c r="H9" s="14">
        <v>-0.67525248323431841</v>
      </c>
      <c r="I9" s="15">
        <f t="shared" si="1"/>
        <v>0.48671672493998464</v>
      </c>
      <c r="J9" s="12"/>
      <c r="K9" s="12"/>
      <c r="M9" s="16">
        <f t="shared" si="2"/>
        <v>1.61</v>
      </c>
      <c r="N9" s="16">
        <f t="shared" si="3"/>
        <v>0.69</v>
      </c>
      <c r="S9" s="14">
        <v>9.9400000000000002E-2</v>
      </c>
      <c r="T9" s="14">
        <v>17.499499818028699</v>
      </c>
      <c r="U9" s="14">
        <v>3.0391251901810392</v>
      </c>
    </row>
    <row r="10" spans="3:21" x14ac:dyDescent="0.25">
      <c r="C10" s="3">
        <f t="shared" si="4"/>
        <v>4.1669330000000002</v>
      </c>
      <c r="D10" s="5">
        <v>-0.56999999999999995</v>
      </c>
      <c r="E10" s="5">
        <v>-0.5797269803232018</v>
      </c>
      <c r="F10" s="4">
        <f t="shared" si="0"/>
        <v>0.44415435265761871</v>
      </c>
      <c r="G10" s="5">
        <v>-1.7</v>
      </c>
      <c r="H10" s="5">
        <v>-1.6833396863434651</v>
      </c>
      <c r="I10" s="4">
        <f t="shared" si="1"/>
        <v>0.54984533519917045</v>
      </c>
      <c r="J10" s="6"/>
      <c r="K10" s="6"/>
      <c r="M10" s="1">
        <f t="shared" si="2"/>
        <v>0.56999999999999995</v>
      </c>
      <c r="N10" s="1">
        <f t="shared" si="3"/>
        <v>1.7</v>
      </c>
      <c r="S10" s="5">
        <v>0.33939999999999998</v>
      </c>
      <c r="T10" s="5">
        <v>17.96862497635723</v>
      </c>
      <c r="U10" s="5">
        <v>3.799590255377097</v>
      </c>
    </row>
    <row r="11" spans="3:21" s="16" customFormat="1" x14ac:dyDescent="0.25">
      <c r="C11" s="13">
        <f t="shared" si="4"/>
        <v>5.0003330000000004</v>
      </c>
      <c r="D11" s="14">
        <v>0.49</v>
      </c>
      <c r="E11" s="14">
        <v>0.46546089813799418</v>
      </c>
      <c r="F11" s="15">
        <f t="shared" si="0"/>
        <v>1.1205069343381648</v>
      </c>
      <c r="G11" s="14">
        <v>-2.7</v>
      </c>
      <c r="H11" s="14">
        <v>-2.6769497870268828</v>
      </c>
      <c r="I11" s="15">
        <f t="shared" si="1"/>
        <v>0.76073310142301587</v>
      </c>
      <c r="J11" s="12"/>
      <c r="K11" s="12"/>
      <c r="M11" s="16">
        <f t="shared" si="2"/>
        <v>0.49</v>
      </c>
      <c r="N11" s="16">
        <f t="shared" si="3"/>
        <v>2.7</v>
      </c>
      <c r="S11" s="14">
        <v>0.57520000000000004</v>
      </c>
      <c r="T11" s="14">
        <v>16.87500003906305</v>
      </c>
      <c r="U11" s="14">
        <v>4.5591437753018909</v>
      </c>
    </row>
    <row r="12" spans="3:21" x14ac:dyDescent="0.25">
      <c r="C12" s="3">
        <f t="shared" si="4"/>
        <v>5.8337330000000005</v>
      </c>
      <c r="D12" s="5">
        <v>0.91</v>
      </c>
      <c r="E12" s="5">
        <v>0.88263956488228812</v>
      </c>
      <c r="F12" s="4">
        <f t="shared" si="0"/>
        <v>1.2493349368818225</v>
      </c>
      <c r="G12" s="5">
        <v>-3.03</v>
      </c>
      <c r="H12" s="5">
        <v>-3.0039284537711768</v>
      </c>
      <c r="I12" s="4">
        <f t="shared" si="1"/>
        <v>0.86044707025818545</v>
      </c>
      <c r="J12" s="6"/>
      <c r="K12" s="6"/>
      <c r="M12" s="1">
        <f t="shared" si="2"/>
        <v>0.91</v>
      </c>
      <c r="N12" s="1">
        <f t="shared" si="3"/>
        <v>3.03</v>
      </c>
      <c r="S12" s="5">
        <v>0.66830000000000001</v>
      </c>
      <c r="T12" s="5">
        <v>14.220124165398159</v>
      </c>
      <c r="U12" s="5">
        <v>5.3186972952275937</v>
      </c>
    </row>
    <row r="13" spans="3:21" s="16" customFormat="1" x14ac:dyDescent="0.25">
      <c r="C13" s="13">
        <f t="shared" si="4"/>
        <v>6.6671330000000006</v>
      </c>
      <c r="D13" s="14">
        <v>0.7</v>
      </c>
      <c r="E13" s="14">
        <v>0.66310571630294335</v>
      </c>
      <c r="F13" s="15">
        <f t="shared" si="0"/>
        <v>1.6846704884500734</v>
      </c>
      <c r="G13" s="14">
        <v>-2.73</v>
      </c>
      <c r="H13" s="14">
        <v>-2.6900390496362769</v>
      </c>
      <c r="I13" s="15">
        <f t="shared" si="1"/>
        <v>1.3188432463274935</v>
      </c>
      <c r="J13" s="12"/>
      <c r="K13" s="12"/>
      <c r="M13" s="16">
        <f t="shared" si="2"/>
        <v>0.7</v>
      </c>
      <c r="N13" s="16">
        <f t="shared" si="3"/>
        <v>2.73</v>
      </c>
      <c r="S13" s="14">
        <v>0.59650000000000003</v>
      </c>
      <c r="T13" s="14">
        <v>9.9980010258564374</v>
      </c>
      <c r="U13" s="14">
        <v>6.0791621430248597</v>
      </c>
    </row>
    <row r="14" spans="3:21" x14ac:dyDescent="0.25">
      <c r="C14" s="3">
        <f t="shared" si="4"/>
        <v>7.5005330000000008</v>
      </c>
      <c r="D14" s="5">
        <v>-0.19</v>
      </c>
      <c r="E14" s="5">
        <v>-0.24750650168168689</v>
      </c>
      <c r="F14" s="4">
        <f t="shared" si="0"/>
        <v>2.6258676566980315</v>
      </c>
      <c r="G14" s="5">
        <v>-1.74</v>
      </c>
      <c r="H14" s="5">
        <v>-1.6762712760960909</v>
      </c>
      <c r="I14" s="4">
        <f t="shared" si="1"/>
        <v>2.1032582146504635</v>
      </c>
      <c r="J14" s="6"/>
      <c r="K14" s="6"/>
      <c r="M14" s="1">
        <f t="shared" si="2"/>
        <v>0.19</v>
      </c>
      <c r="N14" s="1">
        <f t="shared" si="3"/>
        <v>1.74</v>
      </c>
      <c r="S14" s="5">
        <v>0.32129999999999997</v>
      </c>
      <c r="T14" s="5">
        <v>4.2187500585943356</v>
      </c>
      <c r="U14" s="5">
        <v>6.8387156629487436</v>
      </c>
    </row>
    <row r="15" spans="3:21" s="16" customFormat="1" x14ac:dyDescent="0.25">
      <c r="C15" s="13">
        <f t="shared" si="4"/>
        <v>8.333933</v>
      </c>
      <c r="D15" s="14">
        <v>-1.59</v>
      </c>
      <c r="E15" s="14">
        <v>-1.590350224716415</v>
      </c>
      <c r="F15" s="15">
        <f t="shared" si="0"/>
        <v>1.5991996183327944E-2</v>
      </c>
      <c r="G15" s="14">
        <v>-0.23</v>
      </c>
      <c r="H15" s="14">
        <v>-0.23736088639469571</v>
      </c>
      <c r="I15" s="15">
        <f t="shared" si="1"/>
        <v>0.24293354437939615</v>
      </c>
      <c r="J15" s="12"/>
      <c r="K15" s="12"/>
      <c r="M15" s="16">
        <f t="shared" si="2"/>
        <v>1.59</v>
      </c>
      <c r="N15" s="16">
        <f t="shared" si="3"/>
        <v>0.23</v>
      </c>
      <c r="S15" s="14">
        <v>-0.12139999999999999</v>
      </c>
      <c r="T15" s="14">
        <v>-3.1217518450390411</v>
      </c>
      <c r="U15" s="14">
        <v>7.5982691828712632</v>
      </c>
    </row>
    <row r="16" spans="3:21" x14ac:dyDescent="0.25">
      <c r="C16" s="3">
        <f t="shared" si="4"/>
        <v>9.1673329999999993</v>
      </c>
      <c r="D16" s="5">
        <v>-2.19</v>
      </c>
      <c r="E16" s="5">
        <v>-2.2284940670706721</v>
      </c>
      <c r="F16" s="4">
        <f t="shared" si="0"/>
        <v>1.7577199575649387</v>
      </c>
      <c r="G16" s="5">
        <v>0.45</v>
      </c>
      <c r="H16" s="5">
        <v>0.49196073373733812</v>
      </c>
      <c r="I16" s="4">
        <f t="shared" si="1"/>
        <v>1.3848426976019177</v>
      </c>
      <c r="J16" s="6"/>
      <c r="K16" s="6"/>
      <c r="M16" s="1">
        <f t="shared" si="2"/>
        <v>2.19</v>
      </c>
      <c r="N16" s="1">
        <f t="shared" si="3"/>
        <v>0.45</v>
      </c>
      <c r="S16" s="5">
        <v>-0.42799999999999999</v>
      </c>
      <c r="T16" s="5">
        <v>-12.035122924644281</v>
      </c>
      <c r="U16" s="5">
        <v>8.3587340306676197</v>
      </c>
    </row>
    <row r="17" spans="3:21" s="16" customFormat="1" x14ac:dyDescent="0.25">
      <c r="C17" s="13">
        <f t="shared" si="4"/>
        <v>10.000732999999999</v>
      </c>
      <c r="D17" s="14">
        <v>-2</v>
      </c>
      <c r="E17" s="14">
        <v>-2.0441882837232499</v>
      </c>
      <c r="F17" s="15">
        <f t="shared" si="0"/>
        <v>2.0177298503767078</v>
      </c>
      <c r="G17" s="14">
        <v>0.34</v>
      </c>
      <c r="H17" s="14">
        <v>0.37854383927880519</v>
      </c>
      <c r="I17" s="15">
        <f t="shared" si="1"/>
        <v>1.2720739035909299</v>
      </c>
      <c r="J17" s="12"/>
      <c r="K17" s="12"/>
      <c r="M17" s="16">
        <f t="shared" si="2"/>
        <v>2</v>
      </c>
      <c r="N17" s="16">
        <f t="shared" si="3"/>
        <v>0.34</v>
      </c>
      <c r="S17" s="14">
        <v>-0.53</v>
      </c>
      <c r="T17" s="14">
        <v>-22.49999992187503</v>
      </c>
      <c r="U17" s="14">
        <v>9.1182875505892298</v>
      </c>
    </row>
    <row r="18" spans="3:21" x14ac:dyDescent="0.25">
      <c r="C18" s="3">
        <f t="shared" si="4"/>
        <v>10.834132999999998</v>
      </c>
      <c r="D18" s="5">
        <v>-2.06</v>
      </c>
      <c r="E18" s="5">
        <v>-2.1009570621176108</v>
      </c>
      <c r="F18" s="4">
        <f t="shared" si="0"/>
        <v>1.8701854848224084</v>
      </c>
      <c r="G18" s="5">
        <v>0.46</v>
      </c>
      <c r="H18" s="5">
        <v>0.49837928433983247</v>
      </c>
      <c r="I18" s="4">
        <f t="shared" si="1"/>
        <v>1.266643047519223</v>
      </c>
      <c r="J18" s="6"/>
      <c r="K18" s="6"/>
      <c r="M18" s="1">
        <f t="shared" si="2"/>
        <v>2.06</v>
      </c>
      <c r="N18" s="1">
        <f t="shared" si="3"/>
        <v>0.46</v>
      </c>
      <c r="S18" s="5">
        <v>-0.46779999999999999</v>
      </c>
      <c r="T18" s="5">
        <v>-13.909373330124071</v>
      </c>
      <c r="U18" s="5">
        <v>8.5600385707002715</v>
      </c>
    </row>
    <row r="19" spans="3:21" s="16" customFormat="1" x14ac:dyDescent="0.25">
      <c r="C19" s="13">
        <f t="shared" si="4"/>
        <v>11.667532999999997</v>
      </c>
      <c r="D19" s="14">
        <v>-1.71</v>
      </c>
      <c r="E19" s="14">
        <v>-1.7406713489531771</v>
      </c>
      <c r="F19" s="15">
        <f t="shared" si="0"/>
        <v>1.4005182170400519</v>
      </c>
      <c r="G19" s="14">
        <v>0.15</v>
      </c>
      <c r="H19" s="14">
        <v>0.18233801561984339</v>
      </c>
      <c r="I19" s="15">
        <f t="shared" si="1"/>
        <v>1.0672612415789899</v>
      </c>
      <c r="J19" s="12"/>
      <c r="K19" s="12"/>
      <c r="M19" s="16">
        <f t="shared" si="2"/>
        <v>1.71</v>
      </c>
      <c r="N19" s="16">
        <f t="shared" si="3"/>
        <v>0.15</v>
      </c>
      <c r="S19" s="14">
        <v>-0.28100000000000003</v>
      </c>
      <c r="T19" s="14">
        <v>-6.8725014200289554</v>
      </c>
      <c r="U19" s="14">
        <v>8.0011197922503925</v>
      </c>
    </row>
    <row r="20" spans="3:21" x14ac:dyDescent="0.25">
      <c r="C20" s="3">
        <f t="shared" si="4"/>
        <v>12.500932999999996</v>
      </c>
      <c r="D20" s="5">
        <v>-0.93</v>
      </c>
      <c r="E20" s="5">
        <v>-0.96993902096547813</v>
      </c>
      <c r="F20" s="4">
        <f t="shared" si="0"/>
        <v>1.8236995874647524</v>
      </c>
      <c r="G20" s="5">
        <v>-0.57999999999999996</v>
      </c>
      <c r="H20" s="5">
        <v>-0.54952764570118873</v>
      </c>
      <c r="I20" s="4">
        <f t="shared" si="1"/>
        <v>1.0056882606868394</v>
      </c>
      <c r="J20" s="6"/>
      <c r="K20" s="6"/>
      <c r="M20" s="1">
        <f t="shared" si="2"/>
        <v>0.93</v>
      </c>
      <c r="N20" s="1">
        <f t="shared" si="3"/>
        <v>0.57999999999999996</v>
      </c>
      <c r="S20" s="5">
        <v>0.03</v>
      </c>
      <c r="T20" s="5">
        <v>-1.4062499218753231</v>
      </c>
      <c r="U20" s="5">
        <v>7.4428708123623437</v>
      </c>
    </row>
    <row r="21" spans="3:21" s="16" customFormat="1" x14ac:dyDescent="0.25">
      <c r="C21" s="13">
        <f t="shared" si="4"/>
        <v>13.334332999999996</v>
      </c>
      <c r="D21" s="14">
        <v>-0.14000000000000001</v>
      </c>
      <c r="E21" s="14">
        <v>-0.1795470513612486</v>
      </c>
      <c r="F21" s="15">
        <f t="shared" si="0"/>
        <v>1.8058014320204836</v>
      </c>
      <c r="G21" s="14">
        <v>-1.33</v>
      </c>
      <c r="H21" s="14">
        <v>-1.293475170860974</v>
      </c>
      <c r="I21" s="15">
        <f t="shared" si="1"/>
        <v>1.2054399055784193</v>
      </c>
      <c r="J21" s="12"/>
      <c r="K21" s="12"/>
      <c r="M21" s="16">
        <f t="shared" si="2"/>
        <v>0.14000000000000001</v>
      </c>
      <c r="N21" s="16">
        <f t="shared" si="3"/>
        <v>1.33</v>
      </c>
      <c r="S21" s="14">
        <v>0.34100000000000003</v>
      </c>
      <c r="T21" s="14">
        <v>2.4987506399073731</v>
      </c>
      <c r="U21" s="14">
        <v>6.8846218324733854</v>
      </c>
    </row>
    <row r="22" spans="3:21" x14ac:dyDescent="0.25">
      <c r="C22" s="3">
        <f t="shared" si="4"/>
        <v>14.167732999999995</v>
      </c>
      <c r="D22" s="5">
        <v>0.28999999999999998</v>
      </c>
      <c r="E22" s="5">
        <v>0.26736541469489511</v>
      </c>
      <c r="F22" s="4">
        <f t="shared" si="0"/>
        <v>1.0335427079956561</v>
      </c>
      <c r="G22" s="5">
        <v>-1.72</v>
      </c>
      <c r="H22" s="5">
        <v>-1.6927209702504511</v>
      </c>
      <c r="I22" s="4">
        <f t="shared" si="1"/>
        <v>0.90029801153626665</v>
      </c>
      <c r="J22" s="6"/>
      <c r="K22" s="6"/>
      <c r="M22" s="1">
        <f t="shared" si="2"/>
        <v>0.28999999999999998</v>
      </c>
      <c r="N22" s="1">
        <f t="shared" si="3"/>
        <v>1.72</v>
      </c>
      <c r="S22" s="5">
        <v>0.52780000000000005</v>
      </c>
      <c r="T22" s="5">
        <v>4.8443746099390079</v>
      </c>
      <c r="U22" s="5">
        <v>6.3257030540235064</v>
      </c>
    </row>
    <row r="23" spans="3:21" s="16" customFormat="1" x14ac:dyDescent="0.25">
      <c r="C23" s="13">
        <f t="shared" si="4"/>
        <v>15.001132999999994</v>
      </c>
      <c r="D23" s="14">
        <v>0.43</v>
      </c>
      <c r="E23" s="14">
        <v>0.40669246401447101</v>
      </c>
      <c r="F23" s="15">
        <f t="shared" si="0"/>
        <v>1.0642710495675334</v>
      </c>
      <c r="G23" s="14">
        <v>-1.81</v>
      </c>
      <c r="H23" s="14">
        <v>-1.787070241792249</v>
      </c>
      <c r="I23" s="15">
        <f t="shared" si="1"/>
        <v>0.75675769662544579</v>
      </c>
      <c r="J23" s="12"/>
      <c r="K23" s="12"/>
      <c r="M23" s="16">
        <f t="shared" si="2"/>
        <v>0.43</v>
      </c>
      <c r="N23" s="16">
        <f t="shared" si="3"/>
        <v>1.81</v>
      </c>
      <c r="S23" s="14">
        <v>0.59</v>
      </c>
      <c r="T23" s="14">
        <v>5.6250000781243994</v>
      </c>
      <c r="U23" s="14">
        <v>5.7674540741363671</v>
      </c>
    </row>
    <row r="24" spans="3:21" x14ac:dyDescent="0.25">
      <c r="C24" s="3">
        <f t="shared" si="4"/>
        <v>15.834532999999993</v>
      </c>
      <c r="D24" s="5">
        <v>0.28999999999999998</v>
      </c>
      <c r="E24" s="5">
        <v>0.2734643993949335</v>
      </c>
      <c r="F24" s="4">
        <f t="shared" si="0"/>
        <v>0.75505025593910868</v>
      </c>
      <c r="G24" s="5">
        <v>-1.63</v>
      </c>
      <c r="H24" s="5">
        <v>-1.611553288283823</v>
      </c>
      <c r="I24" s="4">
        <f t="shared" si="1"/>
        <v>0.60880236687052303</v>
      </c>
      <c r="J24" s="6"/>
      <c r="K24" s="6"/>
      <c r="M24" s="1">
        <f t="shared" si="2"/>
        <v>0.28999999999999998</v>
      </c>
      <c r="N24" s="1">
        <f t="shared" si="3"/>
        <v>1.63</v>
      </c>
      <c r="S24" s="5">
        <v>0.52780000000000005</v>
      </c>
      <c r="T24" s="5">
        <v>4.8443746099388481</v>
      </c>
      <c r="U24" s="5">
        <v>5.2092050942501373</v>
      </c>
    </row>
    <row r="25" spans="3:21" s="16" customFormat="1" x14ac:dyDescent="0.25">
      <c r="C25" s="13">
        <f t="shared" si="4"/>
        <v>16.667932999999994</v>
      </c>
      <c r="D25" s="14">
        <v>-0.08</v>
      </c>
      <c r="E25" s="14">
        <v>-0.1016330483240135</v>
      </c>
      <c r="F25" s="15">
        <f t="shared" si="0"/>
        <v>0.9878104257540411</v>
      </c>
      <c r="G25" s="14">
        <v>-1.22</v>
      </c>
      <c r="H25" s="14">
        <v>-1.19930028500932</v>
      </c>
      <c r="I25" s="15">
        <f t="shared" si="1"/>
        <v>0.68315891058349898</v>
      </c>
      <c r="J25" s="12"/>
      <c r="K25" s="12"/>
      <c r="M25" s="16">
        <f t="shared" si="2"/>
        <v>0.08</v>
      </c>
      <c r="N25" s="16">
        <f t="shared" si="3"/>
        <v>1.22</v>
      </c>
      <c r="S25" s="14">
        <v>0.34100000000000003</v>
      </c>
      <c r="T25" s="14">
        <v>2.4987506399070201</v>
      </c>
      <c r="U25" s="14">
        <v>4.6502863158029868</v>
      </c>
    </row>
    <row r="26" spans="3:21" x14ac:dyDescent="0.25">
      <c r="C26" s="3">
        <f t="shared" si="4"/>
        <v>17.501332999999995</v>
      </c>
      <c r="D26" s="5">
        <v>-0.69</v>
      </c>
      <c r="E26" s="5">
        <v>-0.69383249545047021</v>
      </c>
      <c r="F26" s="4">
        <f t="shared" si="0"/>
        <v>0.17499979225891615</v>
      </c>
      <c r="G26" s="5">
        <v>-0.57999999999999996</v>
      </c>
      <c r="H26" s="5">
        <v>-0.57043417121619655</v>
      </c>
      <c r="I26" s="4">
        <f t="shared" si="1"/>
        <v>0.3157039202575383</v>
      </c>
      <c r="J26" s="6"/>
      <c r="K26" s="6"/>
      <c r="M26" s="1">
        <f t="shared" si="2"/>
        <v>0.69</v>
      </c>
      <c r="N26" s="1">
        <f t="shared" si="3"/>
        <v>0.57999999999999996</v>
      </c>
      <c r="S26" s="5">
        <v>0.03</v>
      </c>
      <c r="T26" s="5">
        <v>-1.406249921875856</v>
      </c>
      <c r="U26" s="5">
        <v>4.0920373359194846</v>
      </c>
    </row>
    <row r="27" spans="3:21" s="16" customFormat="1" x14ac:dyDescent="0.25">
      <c r="C27" s="13">
        <f t="shared" si="4"/>
        <v>18.334732999999996</v>
      </c>
      <c r="D27" s="14">
        <v>-1.18</v>
      </c>
      <c r="E27" s="14">
        <v>-1.1757024787381081</v>
      </c>
      <c r="F27" s="15">
        <f t="shared" si="0"/>
        <v>0.19623384757497114</v>
      </c>
      <c r="G27" s="14">
        <v>-0.05</v>
      </c>
      <c r="H27" s="14">
        <v>-5.6297521261891748E-2</v>
      </c>
      <c r="I27" s="15">
        <f t="shared" si="1"/>
        <v>0.20783898554098168</v>
      </c>
      <c r="J27" s="12"/>
      <c r="K27" s="12"/>
      <c r="M27" s="16">
        <f t="shared" si="2"/>
        <v>1.18</v>
      </c>
      <c r="N27" s="16">
        <f t="shared" si="3"/>
        <v>0.05</v>
      </c>
      <c r="S27" s="14">
        <v>-0.28100000000000003</v>
      </c>
      <c r="T27" s="14">
        <v>-6.8725014200296481</v>
      </c>
      <c r="U27" s="14">
        <v>3.53378835603371</v>
      </c>
    </row>
    <row r="28" spans="3:21" x14ac:dyDescent="0.25">
      <c r="C28" s="3">
        <f t="shared" si="4"/>
        <v>19.168132999999997</v>
      </c>
      <c r="D28" s="5">
        <v>-1.25</v>
      </c>
      <c r="E28" s="5">
        <v>-1.24536977800988</v>
      </c>
      <c r="F28" s="4">
        <f t="shared" si="0"/>
        <v>0.21142566164931398</v>
      </c>
      <c r="G28" s="5">
        <v>0.06</v>
      </c>
      <c r="H28" s="5">
        <v>4.8569778009879487E-2</v>
      </c>
      <c r="I28" s="4">
        <f t="shared" si="1"/>
        <v>0.37723504917889478</v>
      </c>
      <c r="J28" s="6"/>
      <c r="K28" s="6"/>
      <c r="M28" s="1">
        <f t="shared" si="2"/>
        <v>1.25</v>
      </c>
      <c r="N28" s="1">
        <f t="shared" si="3"/>
        <v>0.06</v>
      </c>
      <c r="S28" s="5">
        <v>-0.46779999999999999</v>
      </c>
      <c r="T28" s="5">
        <v>-13.90937333012493</v>
      </c>
      <c r="U28" s="5">
        <v>2.9748695775883789</v>
      </c>
    </row>
    <row r="29" spans="3:21" s="16" customFormat="1" x14ac:dyDescent="0.25">
      <c r="C29" s="13">
        <f t="shared" si="4"/>
        <v>20.001532999999998</v>
      </c>
      <c r="D29" s="14">
        <v>-0.93</v>
      </c>
      <c r="E29" s="14">
        <v>-0.91956456602655279</v>
      </c>
      <c r="F29" s="15">
        <f t="shared" si="0"/>
        <v>0.47650383440398453</v>
      </c>
      <c r="G29" s="14">
        <v>-0.23</v>
      </c>
      <c r="H29" s="14">
        <v>-0.23519098952900261</v>
      </c>
      <c r="I29" s="15">
        <f t="shared" si="1"/>
        <v>0.17131978643572934</v>
      </c>
      <c r="J29" s="12"/>
      <c r="K29" s="12"/>
      <c r="M29" s="16">
        <f t="shared" si="2"/>
        <v>0.93</v>
      </c>
      <c r="N29" s="16">
        <f t="shared" si="3"/>
        <v>0.23</v>
      </c>
      <c r="S29" s="14">
        <v>-0.53</v>
      </c>
      <c r="T29" s="14">
        <v>-22.499999921875929</v>
      </c>
      <c r="U29" s="14">
        <v>2.416620597703059</v>
      </c>
    </row>
    <row r="30" spans="3:21" x14ac:dyDescent="0.25">
      <c r="C30" s="3">
        <f t="shared" si="4"/>
        <v>20.834932999999999</v>
      </c>
      <c r="D30" s="5">
        <v>-1.08</v>
      </c>
      <c r="E30" s="5">
        <v>-1.0726337217238671</v>
      </c>
      <c r="F30" s="4">
        <f t="shared" si="0"/>
        <v>0.33635973863621049</v>
      </c>
      <c r="G30" s="5">
        <v>-0.03</v>
      </c>
      <c r="H30" s="5">
        <v>-3.2988500498355222E-2</v>
      </c>
      <c r="I30" s="4">
        <f t="shared" si="1"/>
        <v>9.8630379483670733E-2</v>
      </c>
      <c r="J30" s="6"/>
      <c r="K30" s="6"/>
      <c r="M30" s="1">
        <f t="shared" si="2"/>
        <v>1.08</v>
      </c>
      <c r="N30" s="1">
        <f t="shared" si="3"/>
        <v>0.03</v>
      </c>
      <c r="S30" s="5">
        <v>-0.42799999999999999</v>
      </c>
      <c r="T30" s="5">
        <v>-12.03512292464494</v>
      </c>
      <c r="U30" s="5">
        <v>2.215316057665405</v>
      </c>
    </row>
    <row r="31" spans="3:21" s="16" customFormat="1" x14ac:dyDescent="0.25">
      <c r="C31" s="13">
        <f t="shared" si="4"/>
        <v>21.668333000000001</v>
      </c>
      <c r="D31" s="14">
        <v>-0.77</v>
      </c>
      <c r="E31" s="14">
        <v>-0.74156122409371905</v>
      </c>
      <c r="F31" s="15">
        <f t="shared" si="0"/>
        <v>1.2985742422959345</v>
      </c>
      <c r="G31" s="14">
        <v>-0.28999999999999998</v>
      </c>
      <c r="H31" s="14">
        <v>-0.31101655368405889</v>
      </c>
      <c r="I31" s="15">
        <f t="shared" si="1"/>
        <v>0.69361563313725794</v>
      </c>
      <c r="J31" s="12"/>
      <c r="K31" s="12"/>
      <c r="M31" s="16">
        <f t="shared" si="2"/>
        <v>0.77</v>
      </c>
      <c r="N31" s="16">
        <f t="shared" si="3"/>
        <v>0.28999999999999998</v>
      </c>
      <c r="S31" s="14">
        <v>-0.12139999999999999</v>
      </c>
      <c r="T31" s="14">
        <v>-3.1217518450391442</v>
      </c>
      <c r="U31" s="14">
        <v>2.013769988316199</v>
      </c>
    </row>
    <row r="32" spans="3:21" x14ac:dyDescent="0.25">
      <c r="C32" s="3">
        <f t="shared" si="4"/>
        <v>22.501733000000002</v>
      </c>
      <c r="D32" s="5">
        <v>-0.12</v>
      </c>
      <c r="E32" s="5">
        <v>-0.13378511785339839</v>
      </c>
      <c r="F32" s="4">
        <f t="shared" si="0"/>
        <v>0.62945743622823713</v>
      </c>
      <c r="G32" s="5">
        <v>-0.88</v>
      </c>
      <c r="H32" s="5">
        <v>-0.86428154881326835</v>
      </c>
      <c r="I32" s="4">
        <f t="shared" si="1"/>
        <v>0.51876076523866843</v>
      </c>
      <c r="J32" s="6"/>
      <c r="K32" s="6"/>
      <c r="M32" s="1">
        <f t="shared" si="2"/>
        <v>0.12</v>
      </c>
      <c r="N32" s="1">
        <f t="shared" si="3"/>
        <v>0.88</v>
      </c>
      <c r="S32" s="5">
        <v>0.32129999999999997</v>
      </c>
      <c r="T32" s="5">
        <v>4.2187500585945639</v>
      </c>
      <c r="U32" s="5">
        <v>1.812465448278999</v>
      </c>
    </row>
    <row r="33" spans="3:21" s="16" customFormat="1" x14ac:dyDescent="0.25">
      <c r="C33" s="13">
        <f t="shared" si="4"/>
        <v>23.335133000000003</v>
      </c>
      <c r="D33" s="14">
        <v>0.14000000000000001</v>
      </c>
      <c r="E33" s="14">
        <v>0.13042173222571929</v>
      </c>
      <c r="F33" s="15">
        <f t="shared" si="0"/>
        <v>0.43736382530962209</v>
      </c>
      <c r="G33" s="14">
        <v>-1.08</v>
      </c>
      <c r="H33" s="14">
        <v>-1.073488398892386</v>
      </c>
      <c r="I33" s="15">
        <f t="shared" si="1"/>
        <v>0.21490432698396247</v>
      </c>
      <c r="J33" s="12"/>
      <c r="K33" s="12"/>
      <c r="M33" s="16">
        <f t="shared" si="2"/>
        <v>0.14000000000000001</v>
      </c>
      <c r="N33" s="16">
        <f t="shared" si="3"/>
        <v>1.08</v>
      </c>
      <c r="S33" s="14">
        <v>0.59650000000000003</v>
      </c>
      <c r="T33" s="14">
        <v>9.9980010258573362</v>
      </c>
      <c r="U33" s="14">
        <v>1.6111609082399809</v>
      </c>
    </row>
    <row r="34" spans="3:21" x14ac:dyDescent="0.25">
      <c r="C34" s="3">
        <f t="shared" si="4"/>
        <v>24.168533000000004</v>
      </c>
      <c r="D34" s="5">
        <v>0.06</v>
      </c>
      <c r="E34" s="5">
        <v>5.2670667192047202E-2</v>
      </c>
      <c r="F34" s="4">
        <f t="shared" si="0"/>
        <v>0.33467273095674871</v>
      </c>
      <c r="G34" s="5">
        <v>-0.96</v>
      </c>
      <c r="H34" s="5">
        <v>-0.95344844496982506</v>
      </c>
      <c r="I34" s="4">
        <f t="shared" si="1"/>
        <v>0.21622293828960082</v>
      </c>
      <c r="J34" s="6"/>
      <c r="K34" s="6"/>
      <c r="M34" s="1">
        <f t="shared" si="2"/>
        <v>0.06</v>
      </c>
      <c r="N34" s="1">
        <f t="shared" si="3"/>
        <v>0.96</v>
      </c>
      <c r="S34" s="5">
        <v>0.66830000000000001</v>
      </c>
      <c r="T34" s="5">
        <v>14.22012416539908</v>
      </c>
      <c r="U34" s="5">
        <v>1.409614838890775</v>
      </c>
    </row>
    <row r="35" spans="3:21" s="16" customFormat="1" x14ac:dyDescent="0.25">
      <c r="C35" s="13">
        <f t="shared" si="4"/>
        <v>25.001933000000005</v>
      </c>
      <c r="D35" s="14">
        <v>-0.24</v>
      </c>
      <c r="E35" s="14">
        <v>-0.24514724301341531</v>
      </c>
      <c r="F35" s="15">
        <f t="shared" si="0"/>
        <v>0.23503392755321095</v>
      </c>
      <c r="G35" s="14">
        <v>-0.63</v>
      </c>
      <c r="H35" s="14">
        <v>-0.62189720143102922</v>
      </c>
      <c r="I35" s="15">
        <f t="shared" si="1"/>
        <v>0.26741909468550434</v>
      </c>
      <c r="J35" s="12"/>
      <c r="K35" s="12"/>
      <c r="M35" s="16">
        <f t="shared" si="2"/>
        <v>0.24</v>
      </c>
      <c r="N35" s="16">
        <f t="shared" si="3"/>
        <v>0.63</v>
      </c>
      <c r="S35" s="14">
        <v>0.57520000000000004</v>
      </c>
      <c r="T35" s="14">
        <v>16.87500003906441</v>
      </c>
      <c r="U35" s="14">
        <v>1.208310298852211</v>
      </c>
    </row>
    <row r="36" spans="3:21" x14ac:dyDescent="0.25">
      <c r="C36" s="3">
        <f t="shared" si="4"/>
        <v>25.835333000000006</v>
      </c>
      <c r="D36" s="5">
        <v>-0.69</v>
      </c>
      <c r="E36" s="5">
        <v>-0.69582516049129339</v>
      </c>
      <c r="F36" s="4">
        <f t="shared" si="0"/>
        <v>0.26598906352938112</v>
      </c>
      <c r="G36" s="5">
        <v>-0.16</v>
      </c>
      <c r="H36" s="5">
        <v>-0.1543526172864845</v>
      </c>
      <c r="I36" s="4">
        <f t="shared" si="1"/>
        <v>0.18638226777278891</v>
      </c>
      <c r="J36" s="6"/>
      <c r="K36" s="6"/>
      <c r="M36" s="1">
        <f t="shared" si="2"/>
        <v>0.69</v>
      </c>
      <c r="N36" s="1">
        <f t="shared" si="3"/>
        <v>0.16</v>
      </c>
      <c r="S36" s="5">
        <v>0.33939999999999998</v>
      </c>
      <c r="T36" s="5">
        <v>17.968624976358591</v>
      </c>
      <c r="U36" s="5">
        <v>1.007005758814103</v>
      </c>
    </row>
    <row r="37" spans="3:21" s="16" customFormat="1" x14ac:dyDescent="0.25">
      <c r="C37" s="13">
        <f t="shared" si="4"/>
        <v>26.668733000000007</v>
      </c>
      <c r="D37" s="14">
        <v>-1.07</v>
      </c>
      <c r="E37" s="14">
        <v>-1.069893939299901</v>
      </c>
      <c r="F37" s="15">
        <f t="shared" si="0"/>
        <v>4.8429543424250562E-3</v>
      </c>
      <c r="G37" s="14">
        <v>0.23</v>
      </c>
      <c r="H37" s="14">
        <v>0.23071616152212379</v>
      </c>
      <c r="I37" s="15">
        <f t="shared" si="1"/>
        <v>2.363569379946474E-2</v>
      </c>
      <c r="J37" s="12"/>
      <c r="K37" s="12"/>
      <c r="M37" s="16">
        <f t="shared" si="2"/>
        <v>1.07</v>
      </c>
      <c r="N37" s="16">
        <f t="shared" si="3"/>
        <v>0.23</v>
      </c>
      <c r="S37" s="14">
        <v>9.9400000000000002E-2</v>
      </c>
      <c r="T37" s="14">
        <v>17.499500175836399</v>
      </c>
      <c r="U37" s="14">
        <v>0.80545968946489666</v>
      </c>
    </row>
    <row r="38" spans="3:21" x14ac:dyDescent="0.25">
      <c r="C38" s="3">
        <f t="shared" si="4"/>
        <v>27.502133000000008</v>
      </c>
      <c r="D38" s="5">
        <v>-1.1200000000000001</v>
      </c>
      <c r="E38" s="5">
        <v>-1.1251359859512</v>
      </c>
      <c r="F38" s="4">
        <f t="shared" si="0"/>
        <v>0.2345199064474843</v>
      </c>
      <c r="G38" s="5">
        <v>0.3</v>
      </c>
      <c r="H38" s="5">
        <v>0.3013582081734219</v>
      </c>
      <c r="I38" s="4">
        <f t="shared" si="1"/>
        <v>4.4825352258149029E-2</v>
      </c>
      <c r="J38" s="8"/>
      <c r="K38" s="6"/>
      <c r="M38" s="1">
        <f t="shared" si="2"/>
        <v>1.1200000000000001</v>
      </c>
      <c r="N38" s="1">
        <f t="shared" si="3"/>
        <v>0.3</v>
      </c>
      <c r="S38" s="5">
        <v>2.3E-3</v>
      </c>
      <c r="T38" s="5">
        <v>15.4687500195329</v>
      </c>
      <c r="U38" s="5">
        <v>0.60415514942644677</v>
      </c>
    </row>
    <row r="39" spans="3:21" s="16" customFormat="1" x14ac:dyDescent="0.25">
      <c r="C39" s="13">
        <f t="shared" si="4"/>
        <v>28.335533000000009</v>
      </c>
      <c r="D39" s="14">
        <v>-0.95</v>
      </c>
      <c r="E39" s="14">
        <v>-0.95173931543044288</v>
      </c>
      <c r="F39" s="15">
        <f t="shared" si="0"/>
        <v>7.9420795910635736E-2</v>
      </c>
      <c r="G39" s="14">
        <v>0.14000000000000001</v>
      </c>
      <c r="H39" s="14">
        <v>0.14336153765266499</v>
      </c>
      <c r="I39" s="15">
        <f t="shared" si="1"/>
        <v>0.11094183672161635</v>
      </c>
      <c r="J39" s="12"/>
      <c r="K39" s="12"/>
      <c r="M39" s="16">
        <f t="shared" si="2"/>
        <v>0.95</v>
      </c>
      <c r="N39" s="16">
        <f t="shared" si="3"/>
        <v>0.14000000000000001</v>
      </c>
      <c r="S39" s="14">
        <v>0</v>
      </c>
      <c r="T39" s="14">
        <v>11.87674892685836</v>
      </c>
      <c r="U39" s="14">
        <v>0.40285060938782641</v>
      </c>
    </row>
    <row r="40" spans="3:21" x14ac:dyDescent="0.25">
      <c r="C40" s="3">
        <f t="shared" si="4"/>
        <v>29.16893300000001</v>
      </c>
      <c r="D40" s="5">
        <v>-0.71</v>
      </c>
      <c r="E40" s="5">
        <v>-0.71106938579175771</v>
      </c>
      <c r="F40" s="4">
        <f t="shared" si="0"/>
        <v>4.8830401450125516E-2</v>
      </c>
      <c r="G40" s="5">
        <v>-0.1</v>
      </c>
      <c r="H40" s="5">
        <v>-9.4375058652686847E-2</v>
      </c>
      <c r="I40" s="4">
        <f t="shared" si="1"/>
        <v>0.18564162862419667</v>
      </c>
      <c r="J40" s="6"/>
      <c r="K40" s="6"/>
      <c r="M40" s="1">
        <f t="shared" si="2"/>
        <v>0.71</v>
      </c>
      <c r="N40" s="1">
        <f t="shared" si="3"/>
        <v>0.1</v>
      </c>
      <c r="S40" s="5">
        <v>0</v>
      </c>
      <c r="T40" s="5">
        <v>6.716376186272127</v>
      </c>
      <c r="U40" s="5">
        <v>0.2013045400385636</v>
      </c>
    </row>
    <row r="41" spans="3:21" s="16" customFormat="1" x14ac:dyDescent="0.25">
      <c r="C41" s="17">
        <f t="shared" si="4"/>
        <v>30.002333000000011</v>
      </c>
      <c r="D41" s="18">
        <v>-0.4</v>
      </c>
      <c r="E41" s="18">
        <v>-0.40211111111111492</v>
      </c>
      <c r="F41" s="19">
        <f t="shared" si="0"/>
        <v>9.6397767630817074E-2</v>
      </c>
      <c r="G41" s="18">
        <v>-0.4</v>
      </c>
      <c r="H41" s="18">
        <v>-0.40211111111110748</v>
      </c>
      <c r="I41" s="19">
        <f t="shared" si="1"/>
        <v>6.9673634029949028E-2</v>
      </c>
      <c r="J41" s="12"/>
      <c r="K41" s="12"/>
      <c r="M41" s="16">
        <f t="shared" si="2"/>
        <v>0.4</v>
      </c>
      <c r="N41" s="16">
        <f t="shared" si="3"/>
        <v>0.4</v>
      </c>
      <c r="S41" s="14">
        <v>0</v>
      </c>
      <c r="T41" s="14">
        <v>8.2600593032111647E-14</v>
      </c>
      <c r="U41" s="14">
        <v>0</v>
      </c>
    </row>
    <row r="42" spans="3:21" x14ac:dyDescent="0.25">
      <c r="C42" s="3"/>
      <c r="D42"/>
      <c r="E42"/>
      <c r="L42" s="1" t="s">
        <v>15</v>
      </c>
      <c r="M42" s="1">
        <f xml:space="preserve"> MAX(M5:M41)</f>
        <v>2.19</v>
      </c>
      <c r="N42" s="1">
        <f xml:space="preserve"> MAX(N5:N41)</f>
        <v>3.03</v>
      </c>
    </row>
    <row r="43" spans="3:21" x14ac:dyDescent="0.25">
      <c r="C43" s="3"/>
      <c r="D43"/>
      <c r="M43"/>
    </row>
    <row r="44" spans="3:21" x14ac:dyDescent="0.25">
      <c r="C44" s="3"/>
      <c r="M44"/>
    </row>
    <row r="45" spans="3:21" x14ac:dyDescent="0.25">
      <c r="C45" s="3"/>
      <c r="M45"/>
    </row>
    <row r="46" spans="3:21" x14ac:dyDescent="0.25">
      <c r="C46" s="3"/>
      <c r="F46" s="1" t="s">
        <v>19</v>
      </c>
      <c r="G46" s="40">
        <f xml:space="preserve"> MAX(F5:F41,I5:I41)</f>
        <v>2.6258676566980315</v>
      </c>
    </row>
    <row r="47" spans="3:21" x14ac:dyDescent="0.25">
      <c r="C47" s="3"/>
    </row>
    <row r="48" spans="3:21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</sheetData>
  <mergeCells count="4">
    <mergeCell ref="D2:I2"/>
    <mergeCell ref="D3:F3"/>
    <mergeCell ref="G3:I3"/>
    <mergeCell ref="C3:C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3 I P b W E P Z Q y O n A A A A + A A A A B I A H A B D b 2 5 m a W c v U G F j a 2 F n Z S 5 4 b W w g o h g A K K A U A A A A A A A A A A A A A A A A A A A A A A A A A A A A h Y 9 B D o I w F E S v Q r q n L Y h R y a c k u p X E a G L c N q V C I x R C i + V u L j y S V 5 B E U X e u J j N 5 i z e P 2 x 3 S o a 6 8 q + y M a n S C A k y R J 7 V o c q W L B P X 2 7 C 9 R y m D H x Y U X 0 h t h b e L B 5 A k q r W 1 j Q p x z 2 M 1 w 0 x U k p D Q g p 2 x 7 E K W s O f r A 6 j / s K 2 0 s 1 0 I i B s e X D A v x g u J 5 t I r G D I B M M 2 R K f 5 F w N M Y U y M 8 I m 7 6 y f S d Z a / 3 1 H s h U g b x f s C d Q S w M E F A A C A A g A 3 I P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D 2 1 h H R U U v r g A A A O A A A A A T A B w A R m 9 y b X V s Y X M v U 2 V j d G l v b j E u b S C i G A A o o B Q A A A A A A A A A A A A A A A A A A A A A A A A A A A B N T s 0 K g k A Q v g u + w + J J I S S F L k W H N K R D l K A d g r 2 M O e D C u i O 7 K x j R u 7 c W g X O Y G T 6 + P 4 M P K 0 i x 6 n e T n e / 5 n u l A Y 8 s G 0 N C Q J N E i 2 z O J 1 v e Y m 4 K U n Y E a G o l x o a n P S Y 6 9 M u H r L B S a L 5 Q J B f o Z F s J R 8 l m g r A m D 4 5 b f z A h a E D 9 o B O a M a 5 c B s i N e 3 u v T 9 c L L a q Z n C D 3 H C f t B k n H P O u W L N r G d b B C t m B q l / O 8 k 3 a T R O / I 9 o R Y 1 d x 9 Q S w E C L Q A U A A I A C A D c g 9 t Y Q 9 l D I 6 c A A A D 4 A A A A E g A A A A A A A A A A A A A A A A A A A A A A Q 2 9 u Z m l n L 1 B h Y 2 t h Z 2 U u e G 1 s U E s B A i 0 A F A A C A A g A 3 I P b W A / K 6 a u k A A A A 6 Q A A A B M A A A A A A A A A A A A A A A A A 8 w A A A F t D b 2 5 0 Z W 5 0 X 1 R 5 c G V z X S 5 4 b W x Q S w E C L Q A U A A I A C A D c g 9 t Y R 0 V F L 6 4 A A A D g A A A A E w A A A A A A A A A A A A A A A A D k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B g A A A A A A A N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J v b G 9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x O T o z M D o z M S 4 y M T g 3 O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i b 2 x v a W R l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m F i b 2 x v a W R l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Y m 9 s b 2 l k Z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Z F 3 V 1 W g F T 5 1 x H r x N k K 4 2 A A A A A A I A A A A A A B B m A A A A A Q A A I A A A A B A Z 4 i f e d B f w g Y u / 9 r N w u K H e X p V 7 D K i h 6 h r i 7 w Y U C v Z 5 A A A A A A 6 A A A A A A g A A I A A A A O B 0 k F c Y r H G W b R X X h s 8 x u a N 6 a Z X x 9 N Q N H 1 S + N h 4 5 0 p / B U A A A A G T a t y T z w w g N / n p M 4 f k / x 5 P Y I A U l W J 0 u t C A R o P q U 2 s m l H 8 O L 0 c a K 5 / p 1 9 V 8 y I G Q S J 6 w w 1 6 l G 3 m / e I P p a V P 9 I X h + f w l g y F G f 9 B F F K 3 p Y w s f x 8 Q A A A A N g 1 U g U S K K n 4 e 6 i J b j P X D l + S l + + J U L m P P i n 0 O 5 P G c p E r D + i v w E k S + a 1 P U O b m t u i A 3 6 r X 6 3 7 r k c W z G h f Z h H z + s 0 U = < / D a t a M a s h u p > 
</file>

<file path=customXml/itemProps1.xml><?xml version="1.0" encoding="utf-8"?>
<ds:datastoreItem xmlns:ds="http://schemas.openxmlformats.org/officeDocument/2006/customXml" ds:itemID="{A34DE214-170F-4BAE-BE5F-A02BB4995A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ELS-F</vt:lpstr>
      <vt:lpstr>ELS-D</vt:lpstr>
      <vt:lpstr>ELU-ATO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Jardeson Monteiro</dc:creator>
  <cp:lastModifiedBy>Usuario</cp:lastModifiedBy>
  <dcterms:created xsi:type="dcterms:W3CDTF">2015-06-05T18:19:34Z</dcterms:created>
  <dcterms:modified xsi:type="dcterms:W3CDTF">2024-07-08T14:51:38Z</dcterms:modified>
</cp:coreProperties>
</file>