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elly/Documents/"/>
    </mc:Choice>
  </mc:AlternateContent>
  <bookViews>
    <workbookView xWindow="0" yWindow="0" windowWidth="25600" windowHeight="16000"/>
  </bookViews>
  <sheets>
    <sheet name="Data" sheetId="1" r:id="rId1"/>
    <sheet name="Anaylsi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/>
  <c r="I14" i="1"/>
  <c r="I11" i="1"/>
  <c r="I8" i="1"/>
  <c r="I5" i="1"/>
  <c r="I2" i="1"/>
  <c r="H20" i="1"/>
  <c r="H21" i="1"/>
  <c r="H22" i="1"/>
  <c r="H12" i="1"/>
  <c r="H13" i="1"/>
  <c r="H14" i="1"/>
  <c r="H15" i="1"/>
  <c r="H16" i="1"/>
  <c r="H17" i="1"/>
  <c r="H18" i="1"/>
  <c r="H19" i="1"/>
  <c r="H5" i="1"/>
  <c r="H6" i="1"/>
  <c r="H7" i="1"/>
  <c r="H8" i="1"/>
  <c r="H9" i="1"/>
  <c r="H10" i="1"/>
  <c r="H11" i="1"/>
  <c r="H3" i="1"/>
  <c r="H4" i="1"/>
  <c r="H2" i="1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<sst xmlns="http://schemas.openxmlformats.org/spreadsheetml/2006/main" count="95" uniqueCount="68">
  <si>
    <t>Pig ID</t>
  </si>
  <si>
    <t>Dicentrics</t>
  </si>
  <si>
    <t>Dicentric Image #'s</t>
  </si>
  <si>
    <t>Pig 20</t>
  </si>
  <si>
    <t>Notes</t>
  </si>
  <si>
    <t>Image 5 - bottom center. Image 22/23 - center. Image 2/21-05 botom center</t>
  </si>
  <si>
    <t>Pig 92</t>
  </si>
  <si>
    <t>Image 18</t>
  </si>
  <si>
    <t>Image 34 - top center. Image 36 - good DAPI that looks like a dicentric but isn't</t>
  </si>
  <si>
    <t>Pig 63</t>
  </si>
  <si>
    <t>Spreads scored</t>
  </si>
  <si>
    <t>Image 29 - large acentric fragment? Top right, Image 47 - small fragment bottom left, Image 50 - center, Image 61 - center, Image 75 - looks like 2 dicentrics, but not.</t>
  </si>
  <si>
    <t>Image 1/02, 08/09??, 10, 12/13??,  16 (x2??), 17 (x2), 19 (x2??), 18/20, 21/23 (x2??), 28, 35, 38??, 39??, 45??, 56/58 (x3??), 63, 64, 67, 71, 73??, 78/79 (x2??), 82/83, 84 (x2), 87, 88 (x2??), 93/94, 97, 101 (x2??)</t>
  </si>
  <si>
    <t>Pig 68</t>
  </si>
  <si>
    <t>Image 56/57?</t>
  </si>
  <si>
    <t>Pig 18</t>
  </si>
  <si>
    <t>Image 84 - looks like a dicetric but isn't</t>
  </si>
  <si>
    <t>Pig 93</t>
  </si>
  <si>
    <t>Image 14/15?, 71, 84?, 85?</t>
  </si>
  <si>
    <t>Image 40/41 - ring center?, 84 &amp; 85 - 2 right next to eachother?, 90 - two on top of each other that looks like a dicentric</t>
  </si>
  <si>
    <t>Pig 58</t>
  </si>
  <si>
    <t>Image 11 - ring center?, 36 - smushed chromosome bottom right, 47 - broken chromosome</t>
  </si>
  <si>
    <t>Image 14 (x2?), 16, 25, 29?, 37?, 38?, 41, 56 (x2?), 74, 78?, 86, 91</t>
  </si>
  <si>
    <t>Pig 73</t>
  </si>
  <si>
    <t>Image 10/11?, 14, 71</t>
  </si>
  <si>
    <t>Lots of FITC background (pictues not the greatest), image 71 - good acentric fragment, 84 good photo</t>
  </si>
  <si>
    <t>Pig 99</t>
  </si>
  <si>
    <t>Image 4 - good dicentric picture, 13 - ring bottom center, 14 - ring right center, 22 - smudge, 55 - ring top center, 63 - broken arm center, 66 - top center, 71 - center?, 97 - dicentric ring</t>
  </si>
  <si>
    <t>Image 2 (x2), 4 (x3), 5 (x2), 6, 7?, 8?, 10?, 17 (x2?), 20 (double?), 22, 24, 31 (x4?), 32, 34 (x2), 37 (x3?), 42, 43, 47 (x2), 48 (x2?), 52, 57?, 60, 62 (x2), 67, 70 (x2?), 76, 82, 84, 85, 87 (x3 + a double?), 90 (x2), 91, 92, 97, 98, 100</t>
  </si>
  <si>
    <t>Pig 35</t>
  </si>
  <si>
    <t>Image 35 - good DAPI that looks like a dicentric, 51 - circle blob on bottom, 82 - bottom center</t>
  </si>
  <si>
    <t>Pig 10</t>
  </si>
  <si>
    <t>Image 48 - broken chromosome?</t>
  </si>
  <si>
    <t>Image 4?, 34, 67, 75?, 89</t>
  </si>
  <si>
    <t>Pig 65</t>
  </si>
  <si>
    <t>Pig 79</t>
  </si>
  <si>
    <t>Image 5 - pretty normal photo</t>
  </si>
  <si>
    <t>Pig 97</t>
  </si>
  <si>
    <t>Image 2 - two very close that almost look dicentric</t>
  </si>
  <si>
    <t>Pig 70</t>
  </si>
  <si>
    <t>Pig 52</t>
  </si>
  <si>
    <t>*check for duplicates</t>
  </si>
  <si>
    <t>Image 3, 6?, 8, 12 (x3), 13 (ring), 15, 21, 29 (x2), 30 (x2), 49?, 51, 60, 63</t>
  </si>
  <si>
    <t>Lots of FITC background, Image 2 - ring, 65 - ring?</t>
  </si>
  <si>
    <t>Pig 55</t>
  </si>
  <si>
    <t>Image 74 - looks like a dicentric, 99 - two on top of eachother looks like dicentric</t>
  </si>
  <si>
    <t>Pig 12</t>
  </si>
  <si>
    <t>Image 5, 8, 22?, 29, 36</t>
  </si>
  <si>
    <t>Pig 90</t>
  </si>
  <si>
    <t>Pig 53</t>
  </si>
  <si>
    <t>Image 7, 81?</t>
  </si>
  <si>
    <t>Pig 41</t>
  </si>
  <si>
    <t>Image 25 - broken chromosome?</t>
  </si>
  <si>
    <t>Lots of FITC background, Image 10 - broken chromosome?</t>
  </si>
  <si>
    <t>Image 10, 100?</t>
  </si>
  <si>
    <t>Too much background. FITC signal not strong enough to image</t>
  </si>
  <si>
    <t>0 Gy</t>
  </si>
  <si>
    <t>0.1 Gy</t>
  </si>
  <si>
    <t>0.2 Gy</t>
  </si>
  <si>
    <t>0.3 Gy</t>
  </si>
  <si>
    <t>Dose</t>
  </si>
  <si>
    <t>0.5 Gy</t>
  </si>
  <si>
    <t>1 Gy</t>
  </si>
  <si>
    <t>2 Gy</t>
  </si>
  <si>
    <t>Total Spreads</t>
  </si>
  <si>
    <t>Percent Dicentric</t>
  </si>
  <si>
    <t>Image 2, 19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</si>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</sst>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1" fillId="0" borderId="0" xfId="0" applyFont="1"/>
    <xf numFmtId="2" fontId="0" fillId="0" borderId="0" xfId="0" applyNumberFormat="1"/>
    <xf numFmtId="0" fontId="2" fillId="0" borderId="0" xfId="0" applyFont="1" applyFill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Dicentric Formation</a:t>
            </a:r>
            <a:r>
              <a:rPr lang="en-US" baseline="0"/>
              <a:t> from Radiation Exposure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Anaylsis!$B$1</c:f>
              <c:strCache>
                <c:ptCount val="1"/>
                <c:pt idx="0">
                  <c:v>Dicentrics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Anaylsis!$A$2:$A$8</c:f>
              <c:strCache>
                <c:ptCount val="7"/>
                <c:pt idx="0">
                  <c:v>0 Gy</c:v>
                </c:pt>
                <c:pt idx="1">
                  <c:v>0.1 Gy</c:v>
                </c:pt>
                <c:pt idx="2">
                  <c:v>0.2 Gy</c:v>
                </c:pt>
                <c:pt idx="3">
                  <c:v>0.3 Gy</c:v>
                </c:pt>
                <c:pt idx="4">
                  <c:v>0.5 Gy</c:v>
                </c:pt>
                <c:pt idx="5">
                  <c:v>1 Gy</c:v>
                </c:pt>
                <c:pt idx="6">
                  <c:v>2 Gy</c:v>
                </c:pt>
              </c:strCache>
            </c:strRef>
          </c:cat>
          <c:val>
            <c:numRef>
              <c:f>Anaylsis!$B$2:$B$8</c:f>
            </c:numRef>
          </c:val>
          <c:smooth val="0"/>
        </c:ser>
        <c:ser>
          <c:idx val="1"/>
          <c:order val="1"/>
          <c:tx>
            <c:strRef>
              <c:f>Anaylsis!$C$1</c:f>
              <c:strCache>
                <c:ptCount val="1"/>
                <c:pt idx="0">
                  <c:v>Total Spreads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Anaylsis!$A$2:$A$8</c:f>
              <c:strCache>
                <c:ptCount val="7"/>
                <c:pt idx="0">
                  <c:v>0 Gy</c:v>
                </c:pt>
                <c:pt idx="1">
                  <c:v>0.1 Gy</c:v>
                </c:pt>
                <c:pt idx="2">
                  <c:v>0.2 Gy</c:v>
                </c:pt>
                <c:pt idx="3">
                  <c:v>0.3 Gy</c:v>
                </c:pt>
                <c:pt idx="4">
                  <c:v>0.5 Gy</c:v>
                </c:pt>
                <c:pt idx="5">
                  <c:v>1 Gy</c:v>
                </c:pt>
                <c:pt idx="6">
                  <c:v>2 Gy</c:v>
                </c:pt>
              </c:strCache>
            </c:strRef>
          </c:cat>
          <c:val>
            <c:numRef>
              <c:f>Anaylsis!$C$2:$C$8</c:f>
            </c:numRef>
          </c:val>
          <c:smooth val="0"/>
        </c:ser>
        <c:ser>
          <c:idx val="2"/>
          <c:order val="2"/>
          <c:tx>
            <c:strRef>
              <c:f>Anaylsis!$D$1</c:f>
              <c:strCache>
                <c:ptCount val="1"/>
                <c:pt idx="0">
                  <c:v>Percent Dicentric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Anaylsis!$A$2:$A$8</c:f>
              <c:strCache>
                <c:ptCount val="7"/>
                <c:pt idx="0">
                  <c:v>0 Gy</c:v>
                </c:pt>
                <c:pt idx="1">
                  <c:v>0.1 Gy</c:v>
                </c:pt>
                <c:pt idx="2">
                  <c:v>0.2 Gy</c:v>
                </c:pt>
                <c:pt idx="3">
                  <c:v>0.3 Gy</c:v>
                </c:pt>
                <c:pt idx="4">
                  <c:v>0.5 Gy</c:v>
                </c:pt>
                <c:pt idx="5">
                  <c:v>1 Gy</c:v>
                </c:pt>
                <c:pt idx="6">
                  <c:v>2 Gy</c:v>
                </c:pt>
              </c:strCache>
            </c:strRef>
          </c:cat>
          <c:val>
            <c:numRef>
              <c:f>Anaylsis!$D$2:$D$8</c:f>
              <c:numCache>
                <c:formatCode>0.00</c:formatCode>
                <c:ptCount val="7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  <c:pt idx="6">
                  <c:v>40.82397003745319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8931728"/>
        <c:axId val="-708923728"/>
      </c:lineChart>
      <c:catAx>
        <c:axId val="-7089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Radiation 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923728"/>
        <c:crosses val="autoZero"/>
        <c:auto val="1"/>
        <c:lblAlgn val="ctr"/>
        <c:lblOffset val="100"/>
        <c:noMultiLvlLbl val="0"/>
      </c:catAx>
      <c:valAx>
        <c:axId val="-708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Dicentric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9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Dicentric 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85107152361422"/>
                  <c:y val="-0.0790147929622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plus>
            <c:min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Anaylsis!$E$2:$E$8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</c:numCache>
            </c:numRef>
          </c:xVal>
          <c:yVal>
            <c:numRef>
              <c:f>Anaylsis!$D$2:$D$8</c:f>
              <c:numCache>
                <c:formatCode>0.00</c:formatCode>
                <c:ptCount val="7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  <c:pt idx="6">
                  <c:v>40.82397003745319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forward val="0.5"/>
            <c:intercept val="0.0"/>
            <c:dispRSqr val="1"/>
            <c:dispEq val="1"/>
            <c:trendlineLbl>
              <c:layout>
                <c:manualLayout>
                  <c:x val="-0.1562555376403"/>
                  <c:y val="-0.10194345989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Anaylsis!$E$2:$E$7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1.0</c:v>
                </c:pt>
              </c:numCache>
            </c:numRef>
          </c:xVal>
          <c:yVal>
            <c:numRef>
              <c:f>Anaylsis!$D$2:$D$7</c:f>
              <c:numCache>
                <c:formatCode>0.00</c:formatCode>
                <c:ptCount val="6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040608"/>
        <c:axId val="-750395872"/>
      </c:scatterChart>
      <c:valAx>
        <c:axId val="-7380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95872"/>
        <c:crosses val="autoZero"/>
        <c:crossBetween val="midCat"/>
      </c:valAx>
      <c:valAx>
        <c:axId val="-7503958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0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Dicentric</a:t>
            </a:r>
            <a:r>
              <a:rPr lang="en-US" baseline="0"/>
              <a:t> Formation from Radiation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325916849151252"/>
                  <c:y val="0.0272780485772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plus>
            <c:min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Anaylsis!$E$2:$E$8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</c:numCache>
            </c:numRef>
          </c:xVal>
          <c:yVal>
            <c:numRef>
              <c:f>Anaylsis!$D$2:$D$8</c:f>
              <c:numCache>
                <c:formatCode>0.00</c:formatCode>
                <c:ptCount val="7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  <c:pt idx="6">
                  <c:v>40.82397003745319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6012864"/>
        <c:axId val="-706003792"/>
      </c:scatterChart>
      <c:valAx>
        <c:axId val="-7060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Radiation</a:t>
                </a:r>
                <a:r>
                  <a:rPr lang="en-US" baseline="0"/>
                  <a:t> Dose (Gy)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003792"/>
        <c:crosses val="autoZero"/>
        <c:crossBetween val="midCat"/>
      </c:valAx>
      <c:valAx>
        <c:axId val="-70600379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Dicentric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0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Dicentric</a:t>
            </a:r>
            <a:r>
              <a:rPr lang="en-US" baseline="0"/>
              <a:t> Formation from Radiation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347854447188"/>
                  <c:y val="0.0526719576719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plus>
            <c:minus>
              <c:numRef>
                <c:f>Anaylsis!$F$2:$F$8</c:f>
                <c:numCache>
                  <c:formatCode>General</c:formatCode>
                  <c:ptCount val="7"/>
                  <c:pt idx="0">
                    <c:v>1.154700538379252</c:v>
                  </c:pt>
                  <c:pt idx="1">
                    <c:v>0.461880215351701</c:v>
                  </c:pt>
                  <c:pt idx="2">
                    <c:v>1.154700538379252</c:v>
                  </c:pt>
                  <c:pt idx="3">
                    <c:v>0.481125224324688</c:v>
                  </c:pt>
                  <c:pt idx="4">
                    <c:v>1.0</c:v>
                  </c:pt>
                  <c:pt idx="5">
                    <c:v>4.574306541171035</c:v>
                  </c:pt>
                  <c:pt idx="6">
                    <c:v>14.85715463372027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Anaylsis!$E$2:$E$8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1.0</c:v>
                </c:pt>
                <c:pt idx="6">
                  <c:v>2.0</c:v>
                </c:pt>
              </c:numCache>
            </c:numRef>
          </c:xVal>
          <c:yVal>
            <c:numRef>
              <c:f>Anaylsis!$D$2:$D$8</c:f>
              <c:numCache>
                <c:formatCode>0.00</c:formatCode>
                <c:ptCount val="7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  <c:pt idx="6">
                  <c:v>40.82397003745319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922032"/>
        <c:axId val="-705912832"/>
      </c:scatterChart>
      <c:valAx>
        <c:axId val="-7059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Radiation</a:t>
                </a:r>
                <a:r>
                  <a:rPr lang="en-US" baseline="0"/>
                  <a:t> Dose (Gy)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912832"/>
        <c:crosses val="autoZero"/>
        <c:crossBetween val="midCat"/>
      </c:valAx>
      <c:valAx>
        <c:axId val="-705912832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Dicentric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9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0"/>
          </c:trendline>
          <c:xVal>
            <c:numRef>
              <c:f>Anaylsis!$E$2:$E$7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1.0</c:v>
                </c:pt>
              </c:numCache>
            </c:numRef>
          </c:xVal>
          <c:yVal>
            <c:numRef>
              <c:f>Anaylsis!$D$2:$D$7</c:f>
              <c:numCache>
                <c:formatCode>0.00</c:formatCode>
                <c:ptCount val="6"/>
                <c:pt idx="0" formatCode="General">
                  <c:v>0.598802395209581</c:v>
                </c:pt>
                <c:pt idx="1">
                  <c:v>0.37037037037037</c:v>
                </c:pt>
                <c:pt idx="2">
                  <c:v>0.552486187845304</c:v>
                </c:pt>
                <c:pt idx="3">
                  <c:v>0.396825396825397</c:v>
                </c:pt>
                <c:pt idx="4" formatCode="General">
                  <c:v>3.0</c:v>
                </c:pt>
                <c:pt idx="5">
                  <c:v>9.67741935483871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8862640"/>
        <c:axId val="-708857744"/>
      </c:scatterChart>
      <c:valAx>
        <c:axId val="-7088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857744"/>
        <c:crosses val="autoZero"/>
        <c:crossBetween val="midCat"/>
      </c:valAx>
      <c:valAx>
        <c:axId val="-708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8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4</xdr:row>
      <xdr:rowOff>38100</xdr:rowOff>
    </xdr:from>
    <xdr:to>
      <xdr:col>13</xdr:col>
      <xdr:colOff>393700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30</xdr:row>
      <xdr:rowOff>127000</xdr:rowOff>
    </xdr:from>
    <xdr:to>
      <xdr:col>14</xdr:col>
      <xdr:colOff>63500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62</xdr:row>
      <xdr:rowOff>88900</xdr:rowOff>
    </xdr:from>
    <xdr:to>
      <xdr:col>14</xdr:col>
      <xdr:colOff>215900</xdr:colOff>
      <xdr:row>87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13</xdr:col>
      <xdr:colOff>660400</xdr:colOff>
      <xdr:row>116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311150</xdr:colOff>
      <xdr:row>5</xdr:row>
      <xdr:rowOff>76200</xdr:rowOff>
    </xdr:from>
    <xdr:to>
      <xdr:col>20</xdr:col>
      <xdr:colOff>787400</xdr:colOff>
      <xdr:row>22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2" max="2" width="9.6640625" bestFit="1" customWidth="1"/>
    <col min="3" max="3" width="14.5" bestFit="1" customWidth="1"/>
    <col min="4" max="4" width="22.5" bestFit="1" customWidth="1"/>
    <col min="5" max="5" width="43.5" style="2" customWidth="1"/>
    <col min="6" max="6" width="19.83203125" bestFit="1" customWidth="1"/>
    <col min="8" max="8" width="14.1640625" bestFit="1" customWidth="1"/>
  </cols>
  <sheetData>
    <row r="1" spans="1:9" x14ac:dyDescent="0.2">
      <c r="A1" s="1" t="s">
        <v>0</v>
      </c>
      <c r="B1" s="1" t="s">
        <v>1</v>
      </c>
      <c r="C1" s="1" t="s">
        <v>10</v>
      </c>
      <c r="D1" s="1" t="s">
        <v>2</v>
      </c>
      <c r="E1" s="3" t="s">
        <v>4</v>
      </c>
      <c r="G1" s="1" t="s">
        <v>60</v>
      </c>
      <c r="H1" s="1" t="s">
        <v>65</v>
      </c>
      <c r="I1" s="1" t="s">
        <v>67</v>
      </c>
    </row>
    <row r="2" spans="1:9" ht="30" x14ac:dyDescent="0.2">
      <c r="A2" t="s">
        <v>3</v>
      </c>
      <c r="B2">
        <v>0</v>
      </c>
      <c r="C2">
        <v>120</v>
      </c>
      <c r="E2" s="2" t="s">
        <v>5</v>
      </c>
      <c r="G2" t="s">
        <v>56</v>
      </c>
      <c r="H2">
        <f>B2/C2*100</f>
        <v>0</v>
      </c>
      <c r="I2">
        <f>_xlfn.STDEV.S(H2,H3,H4)</f>
        <v>1.1547005383792517</v>
      </c>
    </row>
    <row r="3" spans="1:9" x14ac:dyDescent="0.2">
      <c r="A3" t="s">
        <v>37</v>
      </c>
      <c r="B3">
        <v>0</v>
      </c>
      <c r="C3">
        <v>114</v>
      </c>
      <c r="E3" s="2" t="s">
        <v>38</v>
      </c>
      <c r="G3" t="s">
        <v>56</v>
      </c>
      <c r="H3">
        <f t="shared" ref="H3:H22" si="0">B3/C3*100</f>
        <v>0</v>
      </c>
    </row>
    <row r="4" spans="1:9" ht="30" x14ac:dyDescent="0.2">
      <c r="A4" t="s">
        <v>44</v>
      </c>
      <c r="B4">
        <v>2</v>
      </c>
      <c r="C4">
        <v>100</v>
      </c>
      <c r="D4" t="s">
        <v>66</v>
      </c>
      <c r="E4" s="2" t="s">
        <v>45</v>
      </c>
      <c r="G4" t="s">
        <v>56</v>
      </c>
      <c r="H4">
        <f t="shared" si="0"/>
        <v>2</v>
      </c>
    </row>
    <row r="5" spans="1:9" x14ac:dyDescent="0.2">
      <c r="A5" t="s">
        <v>13</v>
      </c>
      <c r="B5">
        <v>1</v>
      </c>
      <c r="C5">
        <v>125</v>
      </c>
      <c r="D5" t="s">
        <v>14</v>
      </c>
      <c r="G5" t="s">
        <v>57</v>
      </c>
      <c r="H5">
        <f t="shared" si="0"/>
        <v>0.8</v>
      </c>
      <c r="I5">
        <f>_xlfn.STDEV.S(H5,H6,H7)</f>
        <v>0.46188021535170065</v>
      </c>
    </row>
    <row r="6" spans="1:9" ht="30" x14ac:dyDescent="0.2">
      <c r="A6" s="9" t="s">
        <v>48</v>
      </c>
      <c r="B6">
        <v>0</v>
      </c>
      <c r="C6">
        <v>28</v>
      </c>
      <c r="E6" s="2" t="s">
        <v>55</v>
      </c>
      <c r="G6" t="s">
        <v>57</v>
      </c>
      <c r="H6">
        <f t="shared" si="0"/>
        <v>0</v>
      </c>
      <c r="I6" s="10"/>
    </row>
    <row r="7" spans="1:9" x14ac:dyDescent="0.2">
      <c r="A7" t="s">
        <v>34</v>
      </c>
      <c r="B7">
        <v>0</v>
      </c>
      <c r="C7">
        <v>117</v>
      </c>
      <c r="G7" t="s">
        <v>57</v>
      </c>
      <c r="H7">
        <f t="shared" si="0"/>
        <v>0</v>
      </c>
    </row>
    <row r="8" spans="1:9" x14ac:dyDescent="0.2">
      <c r="A8" t="s">
        <v>15</v>
      </c>
      <c r="B8">
        <v>0</v>
      </c>
      <c r="C8">
        <v>119</v>
      </c>
      <c r="E8" s="2" t="s">
        <v>16</v>
      </c>
      <c r="G8" t="s">
        <v>58</v>
      </c>
      <c r="H8">
        <f t="shared" si="0"/>
        <v>0</v>
      </c>
      <c r="I8">
        <f>_xlfn.STDEV.S(H8,H9,H10)</f>
        <v>1.1547005383792517</v>
      </c>
    </row>
    <row r="9" spans="1:9" x14ac:dyDescent="0.2">
      <c r="A9" s="5" t="s">
        <v>51</v>
      </c>
      <c r="B9">
        <v>2</v>
      </c>
      <c r="C9">
        <v>100</v>
      </c>
      <c r="D9" t="s">
        <v>54</v>
      </c>
      <c r="E9" s="2" t="s">
        <v>52</v>
      </c>
      <c r="G9" t="s">
        <v>58</v>
      </c>
      <c r="H9">
        <f t="shared" si="0"/>
        <v>2</v>
      </c>
    </row>
    <row r="10" spans="1:9" x14ac:dyDescent="0.2">
      <c r="A10" t="s">
        <v>35</v>
      </c>
      <c r="B10">
        <v>0</v>
      </c>
      <c r="C10">
        <v>143</v>
      </c>
      <c r="E10" s="2" t="s">
        <v>36</v>
      </c>
      <c r="G10" t="s">
        <v>58</v>
      </c>
      <c r="H10">
        <f t="shared" si="0"/>
        <v>0</v>
      </c>
    </row>
    <row r="11" spans="1:9" ht="30" x14ac:dyDescent="0.2">
      <c r="A11" t="s">
        <v>6</v>
      </c>
      <c r="B11">
        <v>1</v>
      </c>
      <c r="C11">
        <v>120</v>
      </c>
      <c r="D11" t="s">
        <v>7</v>
      </c>
      <c r="E11" s="2" t="s">
        <v>8</v>
      </c>
      <c r="G11" t="s">
        <v>59</v>
      </c>
      <c r="H11">
        <f t="shared" si="0"/>
        <v>0.83333333333333337</v>
      </c>
      <c r="I11">
        <f>_xlfn.STDEV.S(H11,H12,H13)</f>
        <v>0.48112522432468818</v>
      </c>
    </row>
    <row r="12" spans="1:9" ht="30" x14ac:dyDescent="0.2">
      <c r="A12" t="s">
        <v>29</v>
      </c>
      <c r="B12">
        <v>0</v>
      </c>
      <c r="C12">
        <v>129</v>
      </c>
      <c r="E12" s="2" t="s">
        <v>30</v>
      </c>
      <c r="G12" t="s">
        <v>59</v>
      </c>
      <c r="H12">
        <f>B12/C12*100</f>
        <v>0</v>
      </c>
    </row>
    <row r="13" spans="1:9" ht="30" x14ac:dyDescent="0.2">
      <c r="A13" s="6" t="s">
        <v>39</v>
      </c>
      <c r="B13">
        <v>0</v>
      </c>
      <c r="C13">
        <v>3</v>
      </c>
      <c r="E13" s="2" t="s">
        <v>55</v>
      </c>
      <c r="G13" t="s">
        <v>59</v>
      </c>
      <c r="H13">
        <f t="shared" si="0"/>
        <v>0</v>
      </c>
    </row>
    <row r="14" spans="1:9" ht="45" x14ac:dyDescent="0.2">
      <c r="A14" t="s">
        <v>17</v>
      </c>
      <c r="B14">
        <v>4</v>
      </c>
      <c r="C14">
        <v>100</v>
      </c>
      <c r="D14" s="2" t="s">
        <v>18</v>
      </c>
      <c r="E14" s="2" t="s">
        <v>19</v>
      </c>
      <c r="G14" t="s">
        <v>61</v>
      </c>
      <c r="H14">
        <f t="shared" si="0"/>
        <v>4</v>
      </c>
      <c r="I14">
        <f>_xlfn.STDEV.S(H14,H15,H16)</f>
        <v>1</v>
      </c>
    </row>
    <row r="15" spans="1:9" ht="30" x14ac:dyDescent="0.2">
      <c r="A15" t="s">
        <v>23</v>
      </c>
      <c r="B15">
        <v>3</v>
      </c>
      <c r="C15">
        <v>100</v>
      </c>
      <c r="D15" s="2" t="s">
        <v>24</v>
      </c>
      <c r="E15" s="2" t="s">
        <v>25</v>
      </c>
      <c r="G15" t="s">
        <v>61</v>
      </c>
      <c r="H15">
        <f t="shared" si="0"/>
        <v>3</v>
      </c>
    </row>
    <row r="16" spans="1:9" x14ac:dyDescent="0.2">
      <c r="A16" s="5" t="s">
        <v>49</v>
      </c>
      <c r="B16">
        <v>2</v>
      </c>
      <c r="C16">
        <v>100</v>
      </c>
      <c r="D16" t="s">
        <v>50</v>
      </c>
      <c r="G16" t="s">
        <v>61</v>
      </c>
      <c r="H16">
        <f t="shared" si="0"/>
        <v>2</v>
      </c>
    </row>
    <row r="17" spans="1:9" ht="45" x14ac:dyDescent="0.2">
      <c r="A17" t="s">
        <v>20</v>
      </c>
      <c r="B17">
        <v>14</v>
      </c>
      <c r="C17">
        <v>100</v>
      </c>
      <c r="D17" s="2" t="s">
        <v>22</v>
      </c>
      <c r="E17" s="2" t="s">
        <v>21</v>
      </c>
      <c r="G17" t="s">
        <v>62</v>
      </c>
      <c r="H17">
        <f t="shared" si="0"/>
        <v>14.000000000000002</v>
      </c>
      <c r="I17">
        <f>_xlfn.STDEV.S(H17,H18,H19)</f>
        <v>4.5743065411710351</v>
      </c>
    </row>
    <row r="18" spans="1:9" x14ac:dyDescent="0.2">
      <c r="A18" t="s">
        <v>31</v>
      </c>
      <c r="B18">
        <v>5</v>
      </c>
      <c r="C18">
        <v>101</v>
      </c>
      <c r="D18" s="2" t="s">
        <v>33</v>
      </c>
      <c r="E18" s="2" t="s">
        <v>32</v>
      </c>
      <c r="G18" t="s">
        <v>62</v>
      </c>
      <c r="H18">
        <f t="shared" si="0"/>
        <v>4.9504950495049505</v>
      </c>
    </row>
    <row r="19" spans="1:9" ht="30" x14ac:dyDescent="0.2">
      <c r="A19" s="9" t="s">
        <v>46</v>
      </c>
      <c r="B19">
        <v>5</v>
      </c>
      <c r="C19">
        <v>47</v>
      </c>
      <c r="D19" t="s">
        <v>47</v>
      </c>
      <c r="E19" s="2" t="s">
        <v>53</v>
      </c>
      <c r="F19" t="s">
        <v>41</v>
      </c>
      <c r="G19" t="s">
        <v>62</v>
      </c>
      <c r="H19">
        <f t="shared" si="0"/>
        <v>10.638297872340425</v>
      </c>
    </row>
    <row r="20" spans="1:9" ht="120" x14ac:dyDescent="0.2">
      <c r="A20" t="s">
        <v>9</v>
      </c>
      <c r="B20">
        <v>38</v>
      </c>
      <c r="C20">
        <v>97</v>
      </c>
      <c r="D20" s="2" t="s">
        <v>12</v>
      </c>
      <c r="E20" s="2" t="s">
        <v>11</v>
      </c>
      <c r="G20" t="s">
        <v>63</v>
      </c>
      <c r="H20">
        <f>B20/C20*100</f>
        <v>39.175257731958766</v>
      </c>
      <c r="I20">
        <f>_xlfn.STDEV.S(H20,H21,H22)</f>
        <v>14.857154633720274</v>
      </c>
    </row>
    <row r="21" spans="1:9" ht="120" x14ac:dyDescent="0.2">
      <c r="A21" t="s">
        <v>26</v>
      </c>
      <c r="B21">
        <v>54</v>
      </c>
      <c r="C21">
        <v>100</v>
      </c>
      <c r="D21" s="2" t="s">
        <v>28</v>
      </c>
      <c r="E21" s="2" t="s">
        <v>27</v>
      </c>
      <c r="G21" t="s">
        <v>63</v>
      </c>
      <c r="H21">
        <f t="shared" si="0"/>
        <v>54</v>
      </c>
    </row>
    <row r="22" spans="1:9" ht="45" x14ac:dyDescent="0.2">
      <c r="A22" s="4" t="s">
        <v>40</v>
      </c>
      <c r="B22">
        <v>17</v>
      </c>
      <c r="C22">
        <v>70</v>
      </c>
      <c r="D22" s="2" t="s">
        <v>42</v>
      </c>
      <c r="E22" s="2" t="s">
        <v>43</v>
      </c>
      <c r="F22" t="s">
        <v>41</v>
      </c>
      <c r="G22" t="s">
        <v>63</v>
      </c>
      <c r="H22">
        <f t="shared" si="0"/>
        <v>24.285714285714285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94" workbookViewId="0">
      <selection activeCell="D106" sqref="D106"/>
    </sheetView>
  </sheetViews>
  <sheetFormatPr baseColWidth="10" defaultRowHeight="15" x14ac:dyDescent="0.2"/>
  <cols>
    <col min="1" max="1" width="9.83203125" customWidth="1"/>
    <col min="2" max="3" width="10.83203125" hidden="1" customWidth="1"/>
    <col min="4" max="4" width="14.1640625" bestFit="1" customWidth="1"/>
  </cols>
  <sheetData>
    <row r="1" spans="1:6" x14ac:dyDescent="0.2">
      <c r="A1" s="7" t="s">
        <v>60</v>
      </c>
      <c r="B1" s="7" t="s">
        <v>1</v>
      </c>
      <c r="C1" s="7" t="s">
        <v>64</v>
      </c>
      <c r="D1" s="7" t="s">
        <v>65</v>
      </c>
      <c r="F1" s="7" t="s">
        <v>67</v>
      </c>
    </row>
    <row r="2" spans="1:6" x14ac:dyDescent="0.2">
      <c r="A2" t="s">
        <v>56</v>
      </c>
      <c r="B2">
        <f>Data!B2+Data!B3+Data!B4</f>
        <v>2</v>
      </c>
      <c r="C2">
        <f>Data!C2+Data!C3+Data!C4</f>
        <v>334</v>
      </c>
      <c r="D2">
        <f>B2/C2*100</f>
        <v>0.5988023952095809</v>
      </c>
      <c r="E2">
        <v>0</v>
      </c>
      <c r="F2">
        <v>1.1547005383792517</v>
      </c>
    </row>
    <row r="3" spans="1:6" x14ac:dyDescent="0.2">
      <c r="A3" t="s">
        <v>57</v>
      </c>
      <c r="B3">
        <f>Data!B5+Data!B6+Data!B7</f>
        <v>1</v>
      </c>
      <c r="C3">
        <f>Data!C5+Data!C6+Data!C7</f>
        <v>270</v>
      </c>
      <c r="D3" s="8">
        <f t="shared" ref="D3:D8" si="0">B3/C3*100</f>
        <v>0.37037037037037041</v>
      </c>
      <c r="E3">
        <v>0.1</v>
      </c>
      <c r="F3">
        <v>0.46188021535170065</v>
      </c>
    </row>
    <row r="4" spans="1:6" x14ac:dyDescent="0.2">
      <c r="A4" t="s">
        <v>58</v>
      </c>
      <c r="B4">
        <f>Data!B8+Data!B9+Data!B10</f>
        <v>2</v>
      </c>
      <c r="C4">
        <f>Data!C8+Data!C9+Data!C10</f>
        <v>362</v>
      </c>
      <c r="D4" s="8">
        <f t="shared" si="0"/>
        <v>0.55248618784530379</v>
      </c>
      <c r="E4">
        <v>0.2</v>
      </c>
      <c r="F4">
        <v>1.1547005383792517</v>
      </c>
    </row>
    <row r="5" spans="1:6" x14ac:dyDescent="0.2">
      <c r="A5" t="s">
        <v>59</v>
      </c>
      <c r="B5">
        <f>Data!B11+Data!B12+Data!B13</f>
        <v>1</v>
      </c>
      <c r="C5">
        <f>Data!C11+Data!C12+Data!C13</f>
        <v>252</v>
      </c>
      <c r="D5" s="8">
        <f t="shared" si="0"/>
        <v>0.3968253968253968</v>
      </c>
      <c r="E5">
        <v>0.3</v>
      </c>
      <c r="F5">
        <v>0.48112522432468818</v>
      </c>
    </row>
    <row r="6" spans="1:6" x14ac:dyDescent="0.2">
      <c r="A6" t="s">
        <v>61</v>
      </c>
      <c r="B6">
        <f>Data!B14+Data!B15+Data!B16</f>
        <v>9</v>
      </c>
      <c r="C6">
        <f>Data!C14+Data!C15+Data!C16</f>
        <v>300</v>
      </c>
      <c r="D6">
        <f t="shared" si="0"/>
        <v>3</v>
      </c>
      <c r="E6">
        <v>0.5</v>
      </c>
      <c r="F6">
        <v>1</v>
      </c>
    </row>
    <row r="7" spans="1:6" x14ac:dyDescent="0.2">
      <c r="A7" t="s">
        <v>62</v>
      </c>
      <c r="B7">
        <f>Data!B17+Data!B18+Data!B19</f>
        <v>24</v>
      </c>
      <c r="C7">
        <f>Data!C17+Data!C18+Data!C19</f>
        <v>248</v>
      </c>
      <c r="D7" s="8">
        <f t="shared" si="0"/>
        <v>9.67741935483871</v>
      </c>
      <c r="E7">
        <v>1</v>
      </c>
      <c r="F7">
        <v>4.5743065411710351</v>
      </c>
    </row>
    <row r="8" spans="1:6" x14ac:dyDescent="0.2">
      <c r="A8" t="s">
        <v>63</v>
      </c>
      <c r="B8">
        <f>Data!B20+Data!B21+Data!B22</f>
        <v>109</v>
      </c>
      <c r="C8">
        <f>Data!C20+Data!C21+Data!C22</f>
        <v>267</v>
      </c>
      <c r="D8" s="8">
        <f t="shared" si="0"/>
        <v>40.823970037453186</v>
      </c>
      <c r="E8">
        <v>2</v>
      </c>
      <c r="F8">
        <v>14.857154633720274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Anaylsis</vt:lpstr>
    </vt:vector>
  </TitlesOfParts>
  <Company>CVMBS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Cunningham,Kelly</dc:creator>
  <cp:lastModifiedBy>Microsoft Office User</cp:lastModifiedBy>
  <dcterms:created xsi:type="dcterms:W3CDTF">2017-02-20T18:10:41Z</dcterms:created>
  <dcterms:modified xsi:type="dcterms:W3CDTF">2017-06-20T21:34:40Z</dcterms:modified>
</cp:coreProperties>
</file>