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5_ telo length excel sheets\"/>
    </mc:Choice>
  </mc:AlternateContent>
  <xr:revisionPtr revIDLastSave="0" documentId="13_ncr:1_{D1F4DE55-695F-4C70-994C-DEB27145A99C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669" i="8" l="1"/>
  <c r="M45" i="8"/>
  <c r="J2059" i="8"/>
  <c r="M15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<sst xmlns="http://schemas.openxmlformats.org/spreadsheetml/2006/main" count="709" uniqueCount="133">
  <si>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</si>
  <si>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</si>
  <si>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</si>
  <si>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</si>
  <si>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</si>
  <si>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</si>
  <si>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</si>
  <si>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</si>
  <si>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</si>
  <si>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</si>
  <si>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</si>
  <si>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</si>
  <si>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</si>
  <si>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</si>
  <si>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</si>
  <si>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</si>
  <si>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</si>
  <si>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</si>
  <si>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</si>
  <si>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</si>
  <si>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</si>
  <si>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</si>
  <si>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</si>
  <si>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</si>
  <si>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</si>
  <si>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</si>
  <si>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</si>
  <si>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</si>
  <si>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</si>
  <si>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</si>
  <si>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</si>
  <si>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</si>
  <si>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</si>
  <si>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</si>
  <si>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</si>
  <si>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</si>
  <si>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</si>
  <si>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</si>
  <si>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</si>
  <si>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</si>
  <si>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</si>
  <si>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</si>
  <si>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</si>
  <si>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</si>
  <si>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</si>
  <si>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</si>
  <si>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</si>
  <si>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</si>
  <si>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</si>
  <si>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</si>
  <si>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</si>
  <si>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</si>
  <si>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</si>
  <si>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</si>
  <si>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</si>
  <si>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</si>
  <si>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</si>
  <si>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</si>
  <si>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</si>
  <si>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</si>
  <si>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</si>
  <si>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</si>
  <si>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</si>
  <si>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</si>
  <si>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</si>
  <si>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</si>
  <si>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</si>
  <si>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</si>
  <si>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</si>
  <si>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</si>
  <si>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</si>
  <si>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</si>
  <si>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</si>
  <si>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</si>
  <si>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</si>
  <si>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</si>
  <si>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</si>
  <si>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</si>
  <si>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</si>
  <si>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</si>
  <si>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</si>
  <si>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</si>
  <si>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</si>
  <si>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</si>
  <si>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</si>
  <si>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</si>
  <si>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</si>
  <si>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</si>
  <si>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</si>
  <si>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</si>
  <si>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</si>
  <si>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</si>
  <si>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</si>
  <si>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</si>
  <si>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</si>
  <si>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</si>
  <si>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</si>
  <si>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</si>
  <si>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</si>
  <si>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</si>
  <si>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</si>
  <si>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</si>
  <si>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</si>
  <si>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</si>
  <si>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</si>
  <si>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</si>
  <si>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</si>
  <si>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</si>
  <si>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</si>
  <si>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</si>
  <si>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</si>
  <si>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</si>
  <si>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</si>
  <si>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</si>
  <si>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</si>
  <si>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</si>
  <si>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</si>
  <si>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</si>
  <si>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</si>
  <si>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</si>
  <si>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</si>
  <si>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</si>
  <si>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</si>
  <si>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</si>
  <si>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</si>
  <si>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</si>
  <si>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</si>
  <si>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</si>
  <si>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</si>
  <si>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</si>
  <si>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</si>
  <si>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</si>
  <si>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SW5_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</si>
</sst>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29</c:v>
                </c:pt>
                <c:pt idx="1">
                  <c:v>31</c:v>
                </c:pt>
                <c:pt idx="2">
                  <c:v>20</c:v>
                </c:pt>
                <c:pt idx="3">
                  <c:v>20</c:v>
                </c:pt>
                <c:pt idx="4">
                  <c:v>42</c:v>
                </c:pt>
                <c:pt idx="5">
                  <c:v>34</c:v>
                </c:pt>
                <c:pt idx="6">
                  <c:v>30</c:v>
                </c:pt>
                <c:pt idx="7">
                  <c:v>32</c:v>
                </c:pt>
                <c:pt idx="8">
                  <c:v>36</c:v>
                </c:pt>
                <c:pt idx="9">
                  <c:v>41</c:v>
                </c:pt>
                <c:pt idx="10">
                  <c:v>25</c:v>
                </c:pt>
                <c:pt idx="11">
                  <c:v>37</c:v>
                </c:pt>
                <c:pt idx="12">
                  <c:v>34</c:v>
                </c:pt>
                <c:pt idx="13">
                  <c:v>22</c:v>
                </c:pt>
                <c:pt idx="14">
                  <c:v>32</c:v>
                </c:pt>
                <c:pt idx="15">
                  <c:v>37</c:v>
                </c:pt>
                <c:pt idx="16">
                  <c:v>16</c:v>
                </c:pt>
                <c:pt idx="17">
                  <c:v>38</c:v>
                </c:pt>
                <c:pt idx="18">
                  <c:v>30</c:v>
                </c:pt>
                <c:pt idx="19">
                  <c:v>30</c:v>
                </c:pt>
                <c:pt idx="20">
                  <c:v>48</c:v>
                </c:pt>
                <c:pt idx="21">
                  <c:v>26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27</c:v>
                </c:pt>
                <c:pt idx="26">
                  <c:v>23</c:v>
                </c:pt>
                <c:pt idx="27">
                  <c:v>32</c:v>
                </c:pt>
                <c:pt idx="28">
                  <c:v>36</c:v>
                </c:pt>
                <c:pt idx="29">
                  <c:v>13</c:v>
                </c:pt>
                <c:pt idx="30">
                  <c:v>32</c:v>
                </c:pt>
                <c:pt idx="31">
                  <c:v>16</c:v>
                </c:pt>
                <c:pt idx="32">
                  <c:v>11</c:v>
                </c:pt>
                <c:pt idx="33">
                  <c:v>38</c:v>
                </c:pt>
                <c:pt idx="34">
                  <c:v>11</c:v>
                </c:pt>
                <c:pt idx="35">
                  <c:v>16</c:v>
                </c:pt>
                <c:pt idx="36">
                  <c:v>14</c:v>
                </c:pt>
                <c:pt idx="37">
                  <c:v>21</c:v>
                </c:pt>
                <c:pt idx="38">
                  <c:v>29</c:v>
                </c:pt>
                <c:pt idx="39">
                  <c:v>24</c:v>
                </c:pt>
                <c:pt idx="40">
                  <c:v>30</c:v>
                </c:pt>
                <c:pt idx="41">
                  <c:v>20</c:v>
                </c:pt>
                <c:pt idx="42">
                  <c:v>79</c:v>
                </c:pt>
                <c:pt idx="43">
                  <c:v>42</c:v>
                </c:pt>
                <c:pt idx="44">
                  <c:v>43</c:v>
                </c:pt>
                <c:pt idx="45">
                  <c:v>41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59.96551724137931</c:v>
                </c:pt>
                <c:pt idx="1">
                  <c:v>79.387096774193552</c:v>
                </c:pt>
                <c:pt idx="2">
                  <c:v>52.85</c:v>
                </c:pt>
                <c:pt idx="3">
                  <c:v>75.95</c:v>
                </c:pt>
                <c:pt idx="4">
                  <c:v>62.547619047619051</c:v>
                </c:pt>
                <c:pt idx="5">
                  <c:v>62.676470588235297</c:v>
                </c:pt>
                <c:pt idx="6">
                  <c:v>56.133333333333333</c:v>
                </c:pt>
                <c:pt idx="7">
                  <c:v>63.15625</c:v>
                </c:pt>
                <c:pt idx="8" formatCode="General">
                  <c:v>83.194444444444443</c:v>
                </c:pt>
                <c:pt idx="9">
                  <c:v>78.317073170731703</c:v>
                </c:pt>
                <c:pt idx="10">
                  <c:v>62.56</c:v>
                </c:pt>
                <c:pt idx="11">
                  <c:v>79.837837837837839</c:v>
                </c:pt>
                <c:pt idx="12">
                  <c:v>93.67647058823529</c:v>
                </c:pt>
                <c:pt idx="13" formatCode="General">
                  <c:v>84.5</c:v>
                </c:pt>
                <c:pt idx="14">
                  <c:v>70.0625</c:v>
                </c:pt>
                <c:pt idx="15">
                  <c:v>61.432432432432435</c:v>
                </c:pt>
                <c:pt idx="16">
                  <c:v>61.125</c:v>
                </c:pt>
                <c:pt idx="17">
                  <c:v>85.315789473684205</c:v>
                </c:pt>
                <c:pt idx="18">
                  <c:v>97.266666666666666</c:v>
                </c:pt>
                <c:pt idx="19">
                  <c:v>71.933333333333337</c:v>
                </c:pt>
                <c:pt idx="20">
                  <c:v>67.354166666666671</c:v>
                </c:pt>
                <c:pt idx="21">
                  <c:v>67.269230769230774</c:v>
                </c:pt>
                <c:pt idx="22" formatCode="General">
                  <c:v>69.400000000000006</c:v>
                </c:pt>
                <c:pt idx="23">
                  <c:v>50.95</c:v>
                </c:pt>
                <c:pt idx="24">
                  <c:v>74.235294117647058</c:v>
                </c:pt>
                <c:pt idx="25">
                  <c:v>53.555555555555557</c:v>
                </c:pt>
                <c:pt idx="26">
                  <c:v>52.304347826086953</c:v>
                </c:pt>
                <c:pt idx="27">
                  <c:v>61.5</c:v>
                </c:pt>
                <c:pt idx="28">
                  <c:v>51.5</c:v>
                </c:pt>
                <c:pt idx="29">
                  <c:v>79.538461538461533</c:v>
                </c:pt>
                <c:pt idx="30">
                  <c:v>69.15625</c:v>
                </c:pt>
                <c:pt idx="31">
                  <c:v>73.75</c:v>
                </c:pt>
                <c:pt idx="32">
                  <c:v>95</c:v>
                </c:pt>
                <c:pt idx="33" formatCode="General">
                  <c:v>66.65789473684211</c:v>
                </c:pt>
                <c:pt idx="34">
                  <c:v>92.727272727272734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29</c:v>
                </c:pt>
                <c:pt idx="2">
                  <c:v>471</c:v>
                </c:pt>
                <c:pt idx="3">
                  <c:v>586</c:v>
                </c:pt>
                <c:pt idx="4">
                  <c:v>284</c:v>
                </c:pt>
                <c:pt idx="5">
                  <c:v>90</c:v>
                </c:pt>
                <c:pt idx="6">
                  <c:v>16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0.26666666666666666</c:v>
                </c:pt>
                <c:pt idx="3">
                  <c:v>1.1000000000000001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28" zoomScale="80" zoomScaleNormal="80" workbookViewId="0">
      <selection activeCell="G44" sqref="G44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59.96551724137931</v>
      </c>
      <c r="N5" s="25">
        <f>B188</f>
        <v>29</v>
      </c>
      <c r="Q5" s="39" t="s">
        <v>61</v>
      </c>
      <c r="R5" s="39" t="s">
        <v>62</v>
      </c>
      <c r="U5" s="36">
        <f>M5</f>
        <v>59.96551724137931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4824902</v>
      </c>
      <c r="D6" s="16">
        <v>6.2110139999999996</v>
      </c>
      <c r="E6" s="16">
        <v>1</v>
      </c>
      <c r="F6" s="16">
        <v>163</v>
      </c>
      <c r="G6" s="16">
        <v>776830</v>
      </c>
      <c r="H6" s="16">
        <v>7.8839790000000001</v>
      </c>
      <c r="I6" s="16">
        <v>4.9035099999999998</v>
      </c>
      <c r="L6" s="23">
        <v>2</v>
      </c>
      <c r="M6" s="24">
        <f>J376</f>
        <v>79.387096774193552</v>
      </c>
      <c r="N6" s="25">
        <f>B375</f>
        <v>31</v>
      </c>
      <c r="Q6" s="34" t="s">
        <v>73</v>
      </c>
      <c r="R6" s="3">
        <f>COUNTIFS(D7:D12759,"&lt;21",D7:D12759,"&gt;0")</f>
        <v>0</v>
      </c>
      <c r="U6" s="36">
        <f t="shared" ref="U6:U13" si="0">M6</f>
        <v>79.387096774193552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726</v>
      </c>
      <c r="D7" s="16">
        <v>51</v>
      </c>
      <c r="E7" s="16">
        <v>32</v>
      </c>
      <c r="F7" s="16">
        <v>73</v>
      </c>
      <c r="G7" s="16">
        <v>14</v>
      </c>
      <c r="H7" s="16">
        <v>14.406196</v>
      </c>
      <c r="I7" s="16"/>
      <c r="L7" s="23">
        <v>3</v>
      </c>
      <c r="M7" s="24">
        <f>J563</f>
        <v>52.85</v>
      </c>
      <c r="N7" s="25">
        <f>B562</f>
        <v>20</v>
      </c>
      <c r="Q7" s="44" t="s">
        <v>75</v>
      </c>
      <c r="R7" s="3">
        <f>COUNTIFS(D7:D12759,"&lt;41",D7:D12759,"&gt;20")</f>
        <v>29</v>
      </c>
      <c r="U7" s="36">
        <f t="shared" si="0"/>
        <v>52.85</v>
      </c>
      <c r="V7" s="33" t="s">
        <v>76</v>
      </c>
      <c r="W7" s="3">
        <f>COUNTIFS(M5:M54,"&lt;61",M5:M54,"&gt;40")</f>
        <v>8</v>
      </c>
      <c r="X7" s="3">
        <f t="shared" si="1"/>
        <v>0.26666666666666666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2200</v>
      </c>
      <c r="D8" s="16">
        <v>66</v>
      </c>
      <c r="E8" s="16">
        <v>14</v>
      </c>
      <c r="F8" s="16">
        <v>120</v>
      </c>
      <c r="G8" s="16">
        <v>33</v>
      </c>
      <c r="H8" s="16">
        <v>23.909987999999998</v>
      </c>
      <c r="I8" s="16"/>
      <c r="L8" s="23">
        <v>4</v>
      </c>
      <c r="M8" s="24">
        <f>J750</f>
        <v>75.95</v>
      </c>
      <c r="N8" s="25">
        <f>B749</f>
        <v>20</v>
      </c>
      <c r="Q8" s="33" t="s">
        <v>76</v>
      </c>
      <c r="R8" s="3">
        <f>COUNTIFS(D7:D12759,"&lt;61",D7:D12759,"&gt;40")</f>
        <v>471</v>
      </c>
      <c r="U8" s="36">
        <f t="shared" si="0"/>
        <v>75.95</v>
      </c>
      <c r="V8" s="33" t="s">
        <v>77</v>
      </c>
      <c r="W8" s="3">
        <f>COUNTIFS(M5:M54,"&lt;81",M5:M54,"&gt;60")</f>
        <v>33</v>
      </c>
      <c r="X8" s="3">
        <f t="shared" si="1"/>
        <v>1.1000000000000001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505</v>
      </c>
      <c r="D9" s="16">
        <v>50</v>
      </c>
      <c r="E9" s="16">
        <v>29</v>
      </c>
      <c r="F9" s="16">
        <v>78</v>
      </c>
      <c r="G9" s="16">
        <v>10</v>
      </c>
      <c r="H9" s="16">
        <v>14.114611</v>
      </c>
      <c r="I9" s="16"/>
      <c r="L9" s="23">
        <v>5</v>
      </c>
      <c r="M9" s="24">
        <f>J937</f>
        <v>62.547619047619051</v>
      </c>
      <c r="N9" s="25">
        <f>B936</f>
        <v>42</v>
      </c>
      <c r="Q9" s="33" t="s">
        <v>77</v>
      </c>
      <c r="R9" s="3">
        <f>COUNTIFS(D7:D12759,"&lt;81",D7:D12759,"&gt;60")</f>
        <v>586</v>
      </c>
      <c r="U9" s="36">
        <f t="shared" si="0"/>
        <v>62.547619047619051</v>
      </c>
      <c r="V9" s="33" t="s">
        <v>78</v>
      </c>
      <c r="W9" s="3">
        <f>COUNTIFS(M5:M54,"&lt;101",M5:M54,"&gt;80")</f>
        <v>9</v>
      </c>
      <c r="X9" s="3">
        <f t="shared" si="1"/>
        <v>0.3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1594</v>
      </c>
      <c r="D10" s="16">
        <v>63</v>
      </c>
      <c r="E10" s="16">
        <v>44</v>
      </c>
      <c r="F10" s="16">
        <v>109</v>
      </c>
      <c r="G10" s="16">
        <v>25</v>
      </c>
      <c r="H10" s="16">
        <v>15.943911999999999</v>
      </c>
      <c r="I10" s="16"/>
      <c r="L10" s="23">
        <v>6</v>
      </c>
      <c r="M10" s="24">
        <f>J1124</f>
        <v>62.676470588235297</v>
      </c>
      <c r="N10" s="25">
        <f>B1123</f>
        <v>34</v>
      </c>
      <c r="Q10" s="33" t="s">
        <v>78</v>
      </c>
      <c r="R10" s="3">
        <f>COUNTIFS(D7:D12759,"&lt;101",D7:D12759,"&gt;80")</f>
        <v>284</v>
      </c>
      <c r="U10" s="36">
        <f t="shared" si="0"/>
        <v>62.676470588235297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1073</v>
      </c>
      <c r="D11" s="16">
        <v>56</v>
      </c>
      <c r="E11" s="16">
        <v>28</v>
      </c>
      <c r="F11" s="16">
        <v>103</v>
      </c>
      <c r="G11" s="16">
        <v>19</v>
      </c>
      <c r="H11" s="16">
        <v>17.277152999999998</v>
      </c>
      <c r="I11" s="16"/>
      <c r="L11" s="23">
        <v>7</v>
      </c>
      <c r="M11" s="24">
        <f>J1311</f>
        <v>56.133333333333333</v>
      </c>
      <c r="N11" s="25">
        <f>B1310</f>
        <v>30</v>
      </c>
      <c r="Q11" s="35" t="s">
        <v>74</v>
      </c>
      <c r="R11" s="3">
        <f>COUNTIFS(D7:D12759,"&lt;121",D7:D12759,"&gt;100")</f>
        <v>90</v>
      </c>
      <c r="U11" s="36">
        <f t="shared" si="0"/>
        <v>56.133333333333333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805</v>
      </c>
      <c r="D12" s="16">
        <v>57</v>
      </c>
      <c r="E12" s="16">
        <v>26</v>
      </c>
      <c r="F12" s="16">
        <v>79</v>
      </c>
      <c r="G12" s="16">
        <v>14</v>
      </c>
      <c r="H12" s="16">
        <v>14.4781</v>
      </c>
      <c r="I12" s="16"/>
      <c r="L12" s="23">
        <v>8</v>
      </c>
      <c r="M12" s="24">
        <f>J1498</f>
        <v>63.15625</v>
      </c>
      <c r="N12" s="25">
        <f>B1497</f>
        <v>32</v>
      </c>
      <c r="Q12" s="35" t="s">
        <v>79</v>
      </c>
      <c r="R12" s="3">
        <f>COUNTIFS(D7:D12759,"&lt;141",D7:D12759,"&gt;120")</f>
        <v>16</v>
      </c>
      <c r="U12" s="36">
        <f t="shared" si="0"/>
        <v>63.15625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2615</v>
      </c>
      <c r="D13" s="16">
        <v>72</v>
      </c>
      <c r="E13" s="16">
        <v>42</v>
      </c>
      <c r="F13" s="16">
        <v>129</v>
      </c>
      <c r="G13" s="16">
        <v>36</v>
      </c>
      <c r="H13" s="16">
        <v>21.827244</v>
      </c>
      <c r="I13" s="16"/>
      <c r="L13" s="23">
        <v>9</v>
      </c>
      <c r="M13">
        <f>J1685</f>
        <v>83.194444444444443</v>
      </c>
      <c r="N13" s="25">
        <f>B1684</f>
        <v>36</v>
      </c>
      <c r="Q13" s="35" t="s">
        <v>80</v>
      </c>
      <c r="R13" s="3">
        <f>COUNTIFS(D7:D12759,"&lt;161",D7:D12759,"&gt;140")</f>
        <v>4</v>
      </c>
      <c r="U13" s="36">
        <f t="shared" si="0"/>
        <v>83.194444444444443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2292</v>
      </c>
      <c r="D14" s="16">
        <v>81</v>
      </c>
      <c r="E14" s="16">
        <v>42</v>
      </c>
      <c r="F14" s="16">
        <v>132</v>
      </c>
      <c r="G14" s="16">
        <v>28</v>
      </c>
      <c r="H14" s="16">
        <v>24.53267</v>
      </c>
      <c r="I14" s="16"/>
      <c r="L14" s="23">
        <v>10</v>
      </c>
      <c r="M14" s="24">
        <f>J1872</f>
        <v>78.317073170731703</v>
      </c>
      <c r="N14" s="25">
        <f>B1871</f>
        <v>41</v>
      </c>
      <c r="Q14" s="35" t="s">
        <v>81</v>
      </c>
      <c r="R14" s="3">
        <f>COUNTIFS(D7:D12759,"&lt;181",D7:D12759,"&gt;160")</f>
        <v>2</v>
      </c>
      <c r="U14" s="36">
        <f>M14</f>
        <v>78.317073170731703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1818</v>
      </c>
      <c r="D15" s="16">
        <v>67</v>
      </c>
      <c r="E15" s="16">
        <v>30</v>
      </c>
      <c r="F15" s="16">
        <v>114</v>
      </c>
      <c r="G15" s="16">
        <v>27</v>
      </c>
      <c r="H15" s="16">
        <v>19.348027999999999</v>
      </c>
      <c r="I15" s="16"/>
      <c r="L15" s="23">
        <v>11</v>
      </c>
      <c r="M15" s="24">
        <f>J2059</f>
        <v>62.56</v>
      </c>
      <c r="N15" s="25">
        <f>B2058</f>
        <v>25</v>
      </c>
      <c r="Q15" s="35" t="s">
        <v>82</v>
      </c>
      <c r="R15" s="3">
        <f>COUNTIFS(D7:D12759,"&lt;201",D7:D12759,"&gt;180")</f>
        <v>0</v>
      </c>
      <c r="U15" s="36">
        <f>M15</f>
        <v>62.56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897</v>
      </c>
      <c r="D16" s="16">
        <v>59</v>
      </c>
      <c r="E16" s="16">
        <v>39</v>
      </c>
      <c r="F16" s="16">
        <v>96</v>
      </c>
      <c r="G16" s="16">
        <v>15</v>
      </c>
      <c r="H16" s="16">
        <v>14.971401</v>
      </c>
      <c r="I16" s="16"/>
      <c r="L16" s="23">
        <v>12</v>
      </c>
      <c r="M16" s="24">
        <f>J2246</f>
        <v>79.837837837837839</v>
      </c>
      <c r="N16" s="25">
        <f>B2245</f>
        <v>37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79.837837837837839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1126</v>
      </c>
      <c r="D17" s="16">
        <v>59</v>
      </c>
      <c r="E17" s="16">
        <v>35</v>
      </c>
      <c r="F17" s="16">
        <v>95</v>
      </c>
      <c r="G17" s="16">
        <v>19</v>
      </c>
      <c r="H17" s="16">
        <v>14.535398000000001</v>
      </c>
      <c r="I17" s="16"/>
      <c r="L17" s="23">
        <v>13</v>
      </c>
      <c r="M17" s="24">
        <f>J2433</f>
        <v>93.67647058823529</v>
      </c>
      <c r="N17" s="25">
        <f>B2432</f>
        <v>34</v>
      </c>
      <c r="Q17" s="35" t="s">
        <v>84</v>
      </c>
      <c r="R17" s="3">
        <f>COUNTIFS(D7:D12759,"&lt;241",D7:D12759,"&gt;220")</f>
        <v>0</v>
      </c>
      <c r="U17" s="36">
        <f t="shared" si="2"/>
        <v>93.67647058823529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1183</v>
      </c>
      <c r="D18" s="16">
        <v>69</v>
      </c>
      <c r="E18" s="16">
        <v>45</v>
      </c>
      <c r="F18" s="16">
        <v>99</v>
      </c>
      <c r="G18" s="16">
        <v>17</v>
      </c>
      <c r="H18" s="16">
        <v>13.647344</v>
      </c>
      <c r="I18" s="16"/>
      <c r="L18" s="23">
        <v>14</v>
      </c>
      <c r="M18">
        <f>J2620</f>
        <v>84.5</v>
      </c>
      <c r="N18" s="25">
        <f>B2619</f>
        <v>22</v>
      </c>
      <c r="Q18" s="35" t="s">
        <v>85</v>
      </c>
      <c r="R18" s="3">
        <f>COUNTIFS(D7:D12759,"&lt;261",D7:D12759,"&gt;240")</f>
        <v>0</v>
      </c>
      <c r="U18" s="36">
        <f t="shared" si="2"/>
        <v>84.5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1288</v>
      </c>
      <c r="D19" s="16">
        <v>61</v>
      </c>
      <c r="E19" s="16">
        <v>40</v>
      </c>
      <c r="F19" s="16">
        <v>99</v>
      </c>
      <c r="G19" s="16">
        <v>21</v>
      </c>
      <c r="H19" s="16">
        <v>14.82734</v>
      </c>
      <c r="I19" s="16"/>
      <c r="L19" s="23">
        <v>15</v>
      </c>
      <c r="M19" s="24">
        <f>J2807</f>
        <v>70.0625</v>
      </c>
      <c r="N19" s="25">
        <f>B2806</f>
        <v>32</v>
      </c>
      <c r="Q19" s="35" t="s">
        <v>86</v>
      </c>
      <c r="R19" s="3">
        <f>COUNTIFS(D7:D12759,"&lt;281",D7:D12759,"&gt;260")</f>
        <v>0</v>
      </c>
      <c r="U19" s="36">
        <f t="shared" si="2"/>
        <v>70.0625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3016</v>
      </c>
      <c r="D20" s="16">
        <v>86</v>
      </c>
      <c r="E20" s="16">
        <v>30</v>
      </c>
      <c r="F20" s="16">
        <v>159</v>
      </c>
      <c r="G20" s="16">
        <v>35</v>
      </c>
      <c r="H20" s="16">
        <v>33.510314999999999</v>
      </c>
      <c r="I20" s="16"/>
      <c r="L20" s="23">
        <v>16</v>
      </c>
      <c r="M20" s="24">
        <f>J2994</f>
        <v>61.432432432432435</v>
      </c>
      <c r="N20" s="25">
        <f>B2993</f>
        <v>37</v>
      </c>
      <c r="Q20" s="35" t="s">
        <v>87</v>
      </c>
      <c r="R20" s="3">
        <f>COUNTIFS(D7:D12759,"&lt;301",D7:D12759,"&gt;280")</f>
        <v>0</v>
      </c>
      <c r="U20" s="36">
        <f t="shared" si="2"/>
        <v>61.432432432432435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954</v>
      </c>
      <c r="D21" s="16">
        <v>53</v>
      </c>
      <c r="E21" s="16">
        <v>25</v>
      </c>
      <c r="F21" s="16">
        <v>66</v>
      </c>
      <c r="G21" s="16">
        <v>18</v>
      </c>
      <c r="H21" s="16">
        <v>10.318459000000001</v>
      </c>
      <c r="I21" s="16"/>
      <c r="L21" s="23">
        <v>17</v>
      </c>
      <c r="M21" s="24">
        <f>J3181</f>
        <v>61.125</v>
      </c>
      <c r="N21" s="25">
        <f>B3180</f>
        <v>16</v>
      </c>
      <c r="Q21" s="35" t="s">
        <v>88</v>
      </c>
      <c r="R21" s="3">
        <f>COUNTIFS(D7:D12759,"&lt;321",D7:D12759,"&gt;300")</f>
        <v>0</v>
      </c>
      <c r="U21" s="36">
        <f t="shared" si="2"/>
        <v>61.125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3010</v>
      </c>
      <c r="D22" s="16">
        <v>75</v>
      </c>
      <c r="E22" s="16">
        <v>33</v>
      </c>
      <c r="F22" s="16">
        <v>147</v>
      </c>
      <c r="G22" s="16">
        <v>40</v>
      </c>
      <c r="H22" s="16">
        <v>27.466529999999999</v>
      </c>
      <c r="I22" s="16"/>
      <c r="L22" s="23">
        <v>18</v>
      </c>
      <c r="M22" s="24">
        <f>J3368</f>
        <v>85.315789473684205</v>
      </c>
      <c r="N22" s="25">
        <f>B3367</f>
        <v>38</v>
      </c>
      <c r="Q22" s="35" t="s">
        <v>89</v>
      </c>
      <c r="R22" s="3">
        <f>COUNTIFS(D7:D12759,"&lt;341",D7:D12759,"&gt;320")</f>
        <v>0</v>
      </c>
      <c r="U22" s="36">
        <f t="shared" si="2"/>
        <v>85.315789473684205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892</v>
      </c>
      <c r="D23" s="16">
        <v>59</v>
      </c>
      <c r="E23" s="16">
        <v>42</v>
      </c>
      <c r="F23" s="16">
        <v>77</v>
      </c>
      <c r="G23" s="16">
        <v>15</v>
      </c>
      <c r="H23" s="16">
        <v>11.003246000000001</v>
      </c>
      <c r="I23" s="16"/>
      <c r="L23" s="23">
        <v>19</v>
      </c>
      <c r="M23" s="24">
        <f>J3555</f>
        <v>97.266666666666666</v>
      </c>
      <c r="N23" s="25">
        <f>B3554</f>
        <v>30</v>
      </c>
      <c r="Q23" s="35" t="s">
        <v>90</v>
      </c>
      <c r="R23" s="3">
        <f>COUNTIFS(D7:D12759,"&lt;361",D7:D12759,"&gt;340")</f>
        <v>0</v>
      </c>
      <c r="U23" s="41">
        <f t="shared" si="2"/>
        <v>97.266666666666666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541</v>
      </c>
      <c r="D24" s="16">
        <v>49</v>
      </c>
      <c r="E24" s="16">
        <v>35</v>
      </c>
      <c r="F24" s="16">
        <v>60</v>
      </c>
      <c r="G24" s="16">
        <v>11</v>
      </c>
      <c r="H24" s="16">
        <v>6.5878677000000003</v>
      </c>
      <c r="I24" s="16"/>
      <c r="L24" s="23">
        <v>20</v>
      </c>
      <c r="M24" s="24">
        <f>J3742</f>
        <v>71.933333333333337</v>
      </c>
      <c r="N24" s="25">
        <f>B3741</f>
        <v>30</v>
      </c>
      <c r="Q24" s="35" t="s">
        <v>91</v>
      </c>
      <c r="R24" s="3">
        <f>COUNTIFS(D7:D12759,"&lt;381",D7:D12759,"&gt;360")</f>
        <v>0</v>
      </c>
      <c r="U24" s="41">
        <f t="shared" si="2"/>
        <v>71.933333333333337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667</v>
      </c>
      <c r="D25" s="16">
        <v>55</v>
      </c>
      <c r="E25" s="16">
        <v>42</v>
      </c>
      <c r="F25" s="16">
        <v>74</v>
      </c>
      <c r="G25" s="16">
        <v>12</v>
      </c>
      <c r="H25" s="16">
        <v>9.1800169999999994</v>
      </c>
      <c r="I25" s="16"/>
      <c r="L25" s="23">
        <v>21</v>
      </c>
      <c r="M25" s="24">
        <f>J3929</f>
        <v>67.354166666666671</v>
      </c>
      <c r="N25" s="25">
        <f>B3928</f>
        <v>48</v>
      </c>
      <c r="Q25" s="35" t="s">
        <v>92</v>
      </c>
      <c r="R25" s="3">
        <f>COUNTIFS(D7:D12759,"&lt;401",D7:D12759,"&gt;380")</f>
        <v>0</v>
      </c>
      <c r="U25" s="41">
        <f t="shared" si="2"/>
        <v>67.354166666666671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1493</v>
      </c>
      <c r="D26" s="16">
        <v>64</v>
      </c>
      <c r="E26" s="16">
        <v>38</v>
      </c>
      <c r="F26" s="16">
        <v>94</v>
      </c>
      <c r="G26" s="16">
        <v>23</v>
      </c>
      <c r="H26" s="16">
        <v>14.401705</v>
      </c>
      <c r="I26" s="16"/>
      <c r="L26" s="23">
        <v>22</v>
      </c>
      <c r="M26" s="24">
        <f>J4116</f>
        <v>67.269230769230774</v>
      </c>
      <c r="N26" s="25">
        <f>B4115</f>
        <v>26</v>
      </c>
      <c r="Q26" s="35" t="s">
        <v>93</v>
      </c>
      <c r="R26" s="3">
        <f>COUNTIFS(D7:D12759,"&lt;421",D7:D12759,"&gt;400")</f>
        <v>0</v>
      </c>
      <c r="U26" s="41">
        <f t="shared" si="2"/>
        <v>67.269230769230774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1844</v>
      </c>
      <c r="D27" s="16">
        <v>65</v>
      </c>
      <c r="E27" s="16">
        <v>31</v>
      </c>
      <c r="F27" s="16">
        <v>101</v>
      </c>
      <c r="G27" s="16">
        <v>28</v>
      </c>
      <c r="H27" s="16">
        <v>17.92784</v>
      </c>
      <c r="I27" s="16"/>
      <c r="L27" s="23">
        <v>23</v>
      </c>
      <c r="M27">
        <f>J4303</f>
        <v>69.400000000000006</v>
      </c>
      <c r="N27" s="25">
        <f>B4302</f>
        <v>20</v>
      </c>
      <c r="Q27" s="35" t="s">
        <v>94</v>
      </c>
      <c r="R27" s="3">
        <f>COUNTIFS(D7:D12759,"&lt;441",D7:D12759,"&gt;420")</f>
        <v>0</v>
      </c>
      <c r="U27" s="41">
        <f t="shared" si="2"/>
        <v>69.400000000000006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601</v>
      </c>
      <c r="D28" s="16">
        <v>50</v>
      </c>
      <c r="E28" s="16">
        <v>30</v>
      </c>
      <c r="F28" s="16">
        <v>75</v>
      </c>
      <c r="G28" s="16">
        <v>12</v>
      </c>
      <c r="H28" s="16">
        <v>13.793938000000001</v>
      </c>
      <c r="I28" s="16"/>
      <c r="L28" s="23">
        <v>24</v>
      </c>
      <c r="M28" s="24">
        <f>J4490</f>
        <v>50.95</v>
      </c>
      <c r="N28" s="25">
        <f>B4489</f>
        <v>20</v>
      </c>
      <c r="Q28" s="35" t="s">
        <v>95</v>
      </c>
      <c r="R28" s="3">
        <f>COUNTIFS(D7:D12759,"&lt;461",D7:D12759,"&gt;440")</f>
        <v>0</v>
      </c>
      <c r="U28" s="41">
        <f t="shared" si="2"/>
        <v>50.95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2209</v>
      </c>
      <c r="D29" s="16">
        <v>58</v>
      </c>
      <c r="E29" s="16">
        <v>37</v>
      </c>
      <c r="F29" s="16">
        <v>86</v>
      </c>
      <c r="G29" s="16">
        <v>38</v>
      </c>
      <c r="H29" s="16">
        <v>12.7565565</v>
      </c>
      <c r="I29" s="16"/>
      <c r="L29" s="23">
        <v>25</v>
      </c>
      <c r="M29" s="24">
        <f>J4677</f>
        <v>74.235294117647058</v>
      </c>
      <c r="N29" s="25">
        <f>B4676</f>
        <v>17</v>
      </c>
      <c r="Q29" s="35" t="s">
        <v>96</v>
      </c>
      <c r="R29" s="3">
        <f>COUNTIFS(D7:D12759,"&lt;481",D7:D12759,"&gt;460")</f>
        <v>0</v>
      </c>
      <c r="U29" s="41">
        <f t="shared" si="2"/>
        <v>74.235294117647058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859</v>
      </c>
      <c r="D30" s="16">
        <v>53</v>
      </c>
      <c r="E30" s="16">
        <v>33</v>
      </c>
      <c r="F30" s="16">
        <v>76</v>
      </c>
      <c r="G30" s="16">
        <v>16</v>
      </c>
      <c r="H30" s="16">
        <v>11.659045000000001</v>
      </c>
      <c r="I30" s="16"/>
      <c r="L30" s="23">
        <v>26</v>
      </c>
      <c r="M30" s="24">
        <f>J4864</f>
        <v>53.555555555555557</v>
      </c>
      <c r="N30" s="25">
        <f>B4863</f>
        <v>27</v>
      </c>
      <c r="Q30" s="35" t="s">
        <v>97</v>
      </c>
      <c r="R30" s="3">
        <f>COUNTIFS(D7:D12759,"&lt;501",D7:D12759,"&gt;480")</f>
        <v>0</v>
      </c>
      <c r="U30" s="41">
        <f t="shared" si="2"/>
        <v>53.555555555555557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972</v>
      </c>
      <c r="D31" s="16">
        <v>60</v>
      </c>
      <c r="E31" s="16">
        <v>39</v>
      </c>
      <c r="F31" s="16">
        <v>95</v>
      </c>
      <c r="G31" s="16">
        <v>16</v>
      </c>
      <c r="H31" s="16">
        <v>13.461055</v>
      </c>
      <c r="I31" s="16"/>
      <c r="L31" s="23">
        <v>27</v>
      </c>
      <c r="M31" s="24">
        <f>J5051</f>
        <v>52.304347826086953</v>
      </c>
      <c r="N31" s="25">
        <f>B5050</f>
        <v>23</v>
      </c>
      <c r="Q31" s="35" t="s">
        <v>98</v>
      </c>
      <c r="R31" s="3">
        <f>COUNTIFS(D7:D12759,"&lt;521",D7:D12759,"&gt;500")</f>
        <v>0</v>
      </c>
      <c r="U31" s="41">
        <f t="shared" si="2"/>
        <v>52.304347826086953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1886</v>
      </c>
      <c r="D32" s="16">
        <v>67</v>
      </c>
      <c r="E32" s="16">
        <v>28</v>
      </c>
      <c r="F32" s="16">
        <v>103</v>
      </c>
      <c r="G32" s="16">
        <v>28</v>
      </c>
      <c r="H32" s="16">
        <v>20.805983000000001</v>
      </c>
      <c r="I32" s="16"/>
      <c r="L32" s="23">
        <v>28</v>
      </c>
      <c r="M32" s="24">
        <f>J5238</f>
        <v>61.5</v>
      </c>
      <c r="N32" s="25">
        <f>B5237</f>
        <v>32</v>
      </c>
      <c r="Q32" s="35" t="s">
        <v>99</v>
      </c>
      <c r="R32" s="3">
        <f>COUNTIFS(D7:D12759,"&lt;541",D7:D12759,"&gt;520")</f>
        <v>0</v>
      </c>
      <c r="U32" s="41">
        <f t="shared" si="2"/>
        <v>61.5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906</v>
      </c>
      <c r="D33" s="16">
        <v>53</v>
      </c>
      <c r="E33" s="16">
        <v>37</v>
      </c>
      <c r="F33" s="16">
        <v>74</v>
      </c>
      <c r="G33" s="16">
        <v>17</v>
      </c>
      <c r="H33" s="16">
        <v>10.900115</v>
      </c>
      <c r="I33" s="16"/>
      <c r="L33" s="23">
        <v>29</v>
      </c>
      <c r="M33" s="24">
        <f>J5425</f>
        <v>51.5</v>
      </c>
      <c r="N33" s="25">
        <f>B5424</f>
        <v>36</v>
      </c>
      <c r="Q33" s="35" t="s">
        <v>100</v>
      </c>
      <c r="R33" s="3">
        <f>COUNTIFS(D7:D12759,"&lt;561",D7:D12759,"&gt;540")</f>
        <v>0</v>
      </c>
      <c r="U33" s="41">
        <f t="shared" si="2"/>
        <v>51.5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378</v>
      </c>
      <c r="D34" s="16">
        <v>37</v>
      </c>
      <c r="E34" s="16">
        <v>19</v>
      </c>
      <c r="F34" s="16">
        <v>53</v>
      </c>
      <c r="G34" s="16">
        <v>10</v>
      </c>
      <c r="H34" s="16">
        <v>11.303884</v>
      </c>
      <c r="I34" s="16"/>
      <c r="L34" s="23">
        <v>30</v>
      </c>
      <c r="M34" s="24">
        <f>J5612</f>
        <v>79.538461538461533</v>
      </c>
      <c r="N34" s="25">
        <f>B5611</f>
        <v>13</v>
      </c>
      <c r="Q34" s="35" t="s">
        <v>101</v>
      </c>
      <c r="R34" s="3">
        <f>COUNTIFS(D7:D12759,"&lt;581",D7:D12759,"&gt;560")</f>
        <v>0</v>
      </c>
      <c r="U34" s="41">
        <f t="shared" si="2"/>
        <v>79.538461538461533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710</v>
      </c>
      <c r="D35" s="16">
        <v>44</v>
      </c>
      <c r="E35" s="16">
        <v>28</v>
      </c>
      <c r="F35" s="16">
        <v>67</v>
      </c>
      <c r="G35" s="16">
        <v>16</v>
      </c>
      <c r="H35" s="16">
        <v>10.751744</v>
      </c>
      <c r="I35" s="16"/>
      <c r="L35" s="23">
        <v>31</v>
      </c>
      <c r="M35" s="24">
        <f>J5799</f>
        <v>69.15625</v>
      </c>
      <c r="N35" s="25">
        <f>B5798</f>
        <v>32</v>
      </c>
      <c r="Q35" s="35" t="s">
        <v>102</v>
      </c>
      <c r="R35" s="3">
        <f>COUNTIFS(D7:D12759,"&lt;601",D7:D12759,"&gt;580")</f>
        <v>0</v>
      </c>
      <c r="U35" s="41">
        <f t="shared" si="2"/>
        <v>69.15625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73.75</v>
      </c>
      <c r="N36" s="25">
        <f>B5985</f>
        <v>16</v>
      </c>
      <c r="Q36" s="33" t="s">
        <v>103</v>
      </c>
      <c r="R36" s="3">
        <f>COUNTIFS(D7:D12759,"&lt;621",D7:D12759,"&gt;600")</f>
        <v>0</v>
      </c>
      <c r="U36" s="41">
        <f t="shared" si="2"/>
        <v>73.75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95</v>
      </c>
      <c r="N37" s="25">
        <f>B6172</f>
        <v>11</v>
      </c>
      <c r="Q37" s="35" t="s">
        <v>104</v>
      </c>
      <c r="R37" s="3">
        <f>COUNTIFS(D7:D12759,"&lt;641",D7:D12759,"&gt;620")</f>
        <v>0</v>
      </c>
      <c r="U37" s="41">
        <f t="shared" si="2"/>
        <v>95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66.65789473684211</v>
      </c>
      <c r="N38" s="25">
        <f>B6359</f>
        <v>38</v>
      </c>
      <c r="Q38" s="35" t="s">
        <v>105</v>
      </c>
      <c r="R38" s="3">
        <f>COUNTIFS(D7:D12759,"&lt;661",D7:D12759,"&gt;640")</f>
        <v>0</v>
      </c>
      <c r="U38" s="41">
        <f t="shared" si="2"/>
        <v>66.65789473684211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92.727272727272734</v>
      </c>
      <c r="N39" s="25">
        <f>B6546</f>
        <v>11</v>
      </c>
      <c r="Q39" s="35" t="s">
        <v>106</v>
      </c>
      <c r="R39" s="3">
        <f>COUNTIFS(D7:D12759,"&lt;681",D7:D12759,"&gt;660")</f>
        <v>0</v>
      </c>
      <c r="U39" s="41">
        <f t="shared" si="2"/>
        <v>92.727272727272734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70.5625</v>
      </c>
      <c r="N40" s="25">
        <f>B6733</f>
        <v>16</v>
      </c>
      <c r="Q40" s="35" t="s">
        <v>107</v>
      </c>
      <c r="R40" s="3">
        <f>COUNTIFS(D7:D12759,"&lt;701",D7:D12759,"&gt;680")</f>
        <v>0</v>
      </c>
      <c r="U40" s="41">
        <f t="shared" si="2"/>
        <v>70.5625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70.357142857142861</v>
      </c>
      <c r="N41" s="25">
        <f>B6920</f>
        <v>14</v>
      </c>
      <c r="Q41" s="35" t="s">
        <v>108</v>
      </c>
      <c r="R41" s="3">
        <f>COUNTIFS(D7:D12759,"&lt;721",D7:D12759,"&gt;700")</f>
        <v>0</v>
      </c>
      <c r="U41" s="41">
        <f t="shared" si="2"/>
        <v>70.357142857142861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63.095238095238095</v>
      </c>
      <c r="N42" s="25">
        <f>B7107</f>
        <v>21</v>
      </c>
      <c r="Q42" s="35" t="s">
        <v>109</v>
      </c>
      <c r="R42" s="3">
        <f>COUNTIFS(D7:D12759,"&lt;741",D7:D12759,"&gt;720")</f>
        <v>0</v>
      </c>
      <c r="U42" s="41">
        <f t="shared" si="2"/>
        <v>63.095238095238095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82.965517241379317</v>
      </c>
      <c r="N43" s="25">
        <f>B7294</f>
        <v>29</v>
      </c>
      <c r="Q43" s="35" t="s">
        <v>110</v>
      </c>
      <c r="R43" s="3">
        <f>COUNTIFS(D7:D12759,"&lt;761",D7:D12759,"&gt;740")</f>
        <v>0</v>
      </c>
      <c r="U43" s="36">
        <f t="shared" si="2"/>
        <v>82.965517241379317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84.166666666666671</v>
      </c>
      <c r="N44" s="25">
        <f>B7481</f>
        <v>24</v>
      </c>
      <c r="Q44" s="35" t="s">
        <v>111</v>
      </c>
      <c r="R44" s="3">
        <f>COUNTIFS(D7:D12759,"&lt;781",D7:D12759,"&gt;760")</f>
        <v>0</v>
      </c>
      <c r="U44" s="36">
        <f t="shared" si="2"/>
        <v>84.166666666666671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69.933333333333337</v>
      </c>
      <c r="N45" s="25">
        <f>B7668</f>
        <v>30</v>
      </c>
      <c r="Q45" s="35" t="s">
        <v>112</v>
      </c>
      <c r="R45" s="3">
        <f>COUNTIFS(D7:D12759,"&lt;801",D7:D12759,"&gt;780")</f>
        <v>0</v>
      </c>
      <c r="U45" s="36">
        <f t="shared" si="2"/>
        <v>69.933333333333337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72.150000000000006</v>
      </c>
      <c r="N46" s="25">
        <f>B7855</f>
        <v>20</v>
      </c>
      <c r="Q46" s="35" t="s">
        <v>113</v>
      </c>
      <c r="R46" s="3">
        <f>COUNTIFS(D7:D12759,"&lt;821",D7:D12759,"&gt;800")</f>
        <v>0</v>
      </c>
      <c r="U46" s="36">
        <f t="shared" si="2"/>
        <v>72.150000000000006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75.696202531645568</v>
      </c>
      <c r="N47" s="25">
        <f>B8042</f>
        <v>79</v>
      </c>
      <c r="Q47" s="35" t="s">
        <v>114</v>
      </c>
      <c r="R47" s="3">
        <f>COUNTIFS(D7:D12759,"&lt;841",D7:D12759,"&gt;820")</f>
        <v>0</v>
      </c>
      <c r="U47" s="36">
        <f t="shared" si="2"/>
        <v>75.696202531645568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72.547619047619051</v>
      </c>
      <c r="N48" s="25">
        <f>B8229</f>
        <v>42</v>
      </c>
      <c r="Q48" s="35" t="s">
        <v>115</v>
      </c>
      <c r="R48" s="3">
        <f>COUNTIFS(D7:D12759,"&lt;861",D7:D12759,"&gt;840")</f>
        <v>0</v>
      </c>
      <c r="U48" s="36">
        <f t="shared" si="2"/>
        <v>72.547619047619051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76.186046511627907</v>
      </c>
      <c r="N49" s="25">
        <f>B8416</f>
        <v>43</v>
      </c>
      <c r="Q49" s="35" t="s">
        <v>116</v>
      </c>
      <c r="R49" s="3">
        <f>COUNTIFS(D7:D12759,"&lt;881",D7:D12759,"&gt;860")</f>
        <v>0</v>
      </c>
      <c r="U49" s="36">
        <f t="shared" si="2"/>
        <v>76.186046511627907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70.317073170731703</v>
      </c>
      <c r="N50" s="25">
        <f>B8603</f>
        <v>41</v>
      </c>
      <c r="Q50" s="35" t="s">
        <v>117</v>
      </c>
      <c r="R50" s="3">
        <f>COUNTIFS(D7:D12759,"&lt;901",D7:D12759,"&gt;880")</f>
        <v>0</v>
      </c>
      <c r="U50" s="36">
        <f t="shared" si="2"/>
        <v>70.317073170731703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65.5</v>
      </c>
      <c r="N51" s="25">
        <f>B8790</f>
        <v>16</v>
      </c>
      <c r="Q51" s="35" t="s">
        <v>118</v>
      </c>
      <c r="R51" s="3">
        <f>COUNTIFS(D7:D12759,"&lt;921",D7:D12759,"&gt;900")</f>
        <v>0</v>
      </c>
      <c r="U51" s="36">
        <f t="shared" si="2"/>
        <v>65.5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71.9375</v>
      </c>
      <c r="N52" s="25">
        <f>B8977</f>
        <v>16</v>
      </c>
      <c r="Q52" s="35" t="s">
        <v>119</v>
      </c>
      <c r="R52" s="3">
        <f>COUNTIFS(D7:D12759,"&lt;941",D7:D12759,"&gt;920")</f>
        <v>0</v>
      </c>
      <c r="U52" s="36">
        <f t="shared" si="2"/>
        <v>71.9375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59.647058823529413</v>
      </c>
      <c r="N53" s="25">
        <f>B9164</f>
        <v>17</v>
      </c>
      <c r="Q53" s="35" t="s">
        <v>120</v>
      </c>
      <c r="R53" s="3">
        <f>COUNTIFS(D7:D12759,"&lt;961",D7:D12759,"&gt;940")</f>
        <v>0</v>
      </c>
      <c r="U53" s="36">
        <f t="shared" si="2"/>
        <v>59.647058823529413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65.454545454545453</v>
      </c>
      <c r="N54" s="25">
        <f>B9351</f>
        <v>11</v>
      </c>
      <c r="Q54" s="35" t="s">
        <v>121</v>
      </c>
      <c r="R54" s="3">
        <f>COUNTIFS(D7:D12759,"&lt;981",D7:D12759,"&gt;960")</f>
        <v>0</v>
      </c>
      <c r="U54" s="36">
        <f t="shared" si="2"/>
        <v>65.454545454545453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70.746055052066993</v>
      </c>
      <c r="N55" s="32">
        <f>AVERAGE(N5:N54)</f>
        <v>28.1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11.465875550000741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1.6215196707293118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29</v>
      </c>
      <c r="I188" s="6"/>
    </row>
    <row r="189" spans="1:10" x14ac:dyDescent="0.2">
      <c r="A189" t="s">
        <v>67</v>
      </c>
      <c r="B189" s="15"/>
      <c r="C189" s="8">
        <f>AVERAGE(C7:C187)</f>
        <v>1346.8965517241379</v>
      </c>
      <c r="D189" s="8"/>
      <c r="E189" s="8"/>
      <c r="F189" s="8"/>
      <c r="G189" s="8"/>
      <c r="H189" s="8"/>
      <c r="I189" s="9"/>
      <c r="J189" s="17">
        <f>AVERAGE(D7:D187)</f>
        <v>59.96551724137931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58468417</v>
      </c>
      <c r="D193" s="16">
        <v>75.854004000000003</v>
      </c>
      <c r="E193" s="16">
        <v>1</v>
      </c>
      <c r="F193" s="16">
        <v>530</v>
      </c>
      <c r="G193" s="16">
        <v>770802</v>
      </c>
      <c r="H193" s="16">
        <v>71.829459999999997</v>
      </c>
      <c r="I193" s="16">
        <v>15.0587435</v>
      </c>
    </row>
    <row r="194" spans="1:9" x14ac:dyDescent="0.2">
      <c r="A194" s="6"/>
      <c r="B194" s="16">
        <v>1</v>
      </c>
      <c r="C194" s="16">
        <v>819</v>
      </c>
      <c r="D194" s="16">
        <v>58</v>
      </c>
      <c r="E194" s="16">
        <v>32</v>
      </c>
      <c r="F194" s="16">
        <v>80</v>
      </c>
      <c r="G194" s="16">
        <v>14</v>
      </c>
      <c r="H194" s="16">
        <v>12.098951</v>
      </c>
      <c r="I194" s="16"/>
    </row>
    <row r="195" spans="1:9" x14ac:dyDescent="0.2">
      <c r="A195" s="6"/>
      <c r="B195" s="16">
        <v>2</v>
      </c>
      <c r="C195" s="16">
        <v>3219</v>
      </c>
      <c r="D195" s="16">
        <v>97</v>
      </c>
      <c r="E195" s="16">
        <v>50</v>
      </c>
      <c r="F195" s="16">
        <v>167</v>
      </c>
      <c r="G195" s="16">
        <v>33</v>
      </c>
      <c r="H195" s="16">
        <v>31.598063</v>
      </c>
      <c r="I195" s="16"/>
    </row>
    <row r="196" spans="1:9" x14ac:dyDescent="0.2">
      <c r="A196" s="6"/>
      <c r="B196" s="16">
        <v>3</v>
      </c>
      <c r="C196" s="16">
        <v>1037</v>
      </c>
      <c r="D196" s="16">
        <v>69</v>
      </c>
      <c r="E196" s="16">
        <v>43</v>
      </c>
      <c r="F196" s="16">
        <v>82</v>
      </c>
      <c r="G196" s="16">
        <v>15</v>
      </c>
      <c r="H196" s="16">
        <v>10.683766</v>
      </c>
      <c r="I196" s="16"/>
    </row>
    <row r="197" spans="1:9" x14ac:dyDescent="0.2">
      <c r="A197" s="6"/>
      <c r="B197" s="16">
        <v>4</v>
      </c>
      <c r="C197" s="16">
        <v>1570</v>
      </c>
      <c r="D197" s="16">
        <v>71</v>
      </c>
      <c r="E197" s="16">
        <v>43</v>
      </c>
      <c r="F197" s="16">
        <v>99</v>
      </c>
      <c r="G197" s="16">
        <v>22</v>
      </c>
      <c r="H197" s="16">
        <v>15.315723999999999</v>
      </c>
      <c r="I197" s="16"/>
    </row>
    <row r="198" spans="1:9" x14ac:dyDescent="0.2">
      <c r="A198" s="6"/>
      <c r="B198" s="16">
        <v>5</v>
      </c>
      <c r="C198" s="16">
        <v>1315</v>
      </c>
      <c r="D198" s="16">
        <v>73</v>
      </c>
      <c r="E198" s="16">
        <v>43</v>
      </c>
      <c r="F198" s="16">
        <v>105</v>
      </c>
      <c r="G198" s="16">
        <v>18</v>
      </c>
      <c r="H198" s="16">
        <v>18.459814000000001</v>
      </c>
      <c r="I198" s="16"/>
    </row>
    <row r="199" spans="1:9" x14ac:dyDescent="0.2">
      <c r="A199" s="6"/>
      <c r="B199" s="16">
        <v>6</v>
      </c>
      <c r="C199" s="16">
        <v>1204</v>
      </c>
      <c r="D199" s="16">
        <v>70</v>
      </c>
      <c r="E199" s="16">
        <v>45</v>
      </c>
      <c r="F199" s="16">
        <v>91</v>
      </c>
      <c r="G199" s="16">
        <v>17</v>
      </c>
      <c r="H199" s="16">
        <v>12.86468</v>
      </c>
      <c r="I199" s="16"/>
    </row>
    <row r="200" spans="1:9" x14ac:dyDescent="0.2">
      <c r="A200" s="6"/>
      <c r="B200" s="16">
        <v>7</v>
      </c>
      <c r="C200" s="16">
        <v>1221</v>
      </c>
      <c r="D200" s="16">
        <v>64</v>
      </c>
      <c r="E200" s="16">
        <v>27</v>
      </c>
      <c r="F200" s="16">
        <v>88</v>
      </c>
      <c r="G200" s="16">
        <v>19</v>
      </c>
      <c r="H200" s="16">
        <v>12.227019</v>
      </c>
      <c r="I200" s="16"/>
    </row>
    <row r="201" spans="1:9" x14ac:dyDescent="0.2">
      <c r="A201" s="6"/>
      <c r="B201" s="16">
        <v>8</v>
      </c>
      <c r="C201" s="16">
        <v>3588</v>
      </c>
      <c r="D201" s="16">
        <v>89</v>
      </c>
      <c r="E201" s="16">
        <v>53</v>
      </c>
      <c r="F201" s="16">
        <v>126</v>
      </c>
      <c r="G201" s="16">
        <v>40</v>
      </c>
      <c r="H201" s="16">
        <v>18.105105999999999</v>
      </c>
      <c r="I201" s="16"/>
    </row>
    <row r="202" spans="1:9" x14ac:dyDescent="0.2">
      <c r="A202" s="6"/>
      <c r="B202" s="16">
        <v>9</v>
      </c>
      <c r="C202" s="16">
        <v>6958</v>
      </c>
      <c r="D202" s="16">
        <v>144</v>
      </c>
      <c r="E202" s="16">
        <v>65</v>
      </c>
      <c r="F202" s="16">
        <v>252</v>
      </c>
      <c r="G202" s="16">
        <v>48</v>
      </c>
      <c r="H202" s="16">
        <v>52.477352000000003</v>
      </c>
      <c r="I202" s="16"/>
    </row>
    <row r="203" spans="1:9" x14ac:dyDescent="0.2">
      <c r="A203" s="6"/>
      <c r="B203" s="16">
        <v>10</v>
      </c>
      <c r="C203" s="16">
        <v>3770</v>
      </c>
      <c r="D203" s="16">
        <v>125</v>
      </c>
      <c r="E203" s="16">
        <v>107</v>
      </c>
      <c r="F203" s="16">
        <v>158</v>
      </c>
      <c r="G203" s="16">
        <v>30</v>
      </c>
      <c r="H203" s="16">
        <v>14.112845</v>
      </c>
      <c r="I203" s="16"/>
    </row>
    <row r="204" spans="1:9" x14ac:dyDescent="0.2">
      <c r="A204" s="6"/>
      <c r="B204" s="16">
        <v>11</v>
      </c>
      <c r="C204" s="16">
        <v>1417</v>
      </c>
      <c r="D204" s="16">
        <v>70</v>
      </c>
      <c r="E204" s="16">
        <v>46</v>
      </c>
      <c r="F204" s="16">
        <v>90</v>
      </c>
      <c r="G204" s="16">
        <v>20</v>
      </c>
      <c r="H204" s="16">
        <v>12.322423000000001</v>
      </c>
      <c r="I204" s="16"/>
    </row>
    <row r="205" spans="1:9" x14ac:dyDescent="0.2">
      <c r="A205" s="6"/>
      <c r="B205" s="16">
        <v>12</v>
      </c>
      <c r="C205" s="16">
        <v>4026</v>
      </c>
      <c r="D205" s="16">
        <v>103</v>
      </c>
      <c r="E205" s="16">
        <v>53</v>
      </c>
      <c r="F205" s="16">
        <v>145</v>
      </c>
      <c r="G205" s="16">
        <v>39</v>
      </c>
      <c r="H205" s="16">
        <v>25.233124</v>
      </c>
      <c r="I205" s="16"/>
    </row>
    <row r="206" spans="1:9" x14ac:dyDescent="0.2">
      <c r="B206" s="16">
        <v>13</v>
      </c>
      <c r="C206" s="16">
        <v>1215</v>
      </c>
      <c r="D206" s="16">
        <v>75</v>
      </c>
      <c r="E206" s="16">
        <v>59</v>
      </c>
      <c r="F206" s="16">
        <v>96</v>
      </c>
      <c r="G206" s="16">
        <v>16</v>
      </c>
      <c r="H206" s="16">
        <v>11.25759</v>
      </c>
      <c r="I206" s="16"/>
    </row>
    <row r="207" spans="1:9" x14ac:dyDescent="0.2">
      <c r="B207" s="16">
        <v>14</v>
      </c>
      <c r="C207" s="16">
        <v>1495</v>
      </c>
      <c r="D207" s="16">
        <v>83</v>
      </c>
      <c r="E207" s="16">
        <v>49</v>
      </c>
      <c r="F207" s="16">
        <v>110</v>
      </c>
      <c r="G207" s="16">
        <v>18</v>
      </c>
      <c r="H207" s="16">
        <v>15.152169000000001</v>
      </c>
      <c r="I207" s="16"/>
    </row>
    <row r="208" spans="1:9" x14ac:dyDescent="0.2">
      <c r="B208" s="16">
        <v>15</v>
      </c>
      <c r="C208" s="16">
        <v>1471</v>
      </c>
      <c r="D208" s="16">
        <v>77</v>
      </c>
      <c r="E208" s="16">
        <v>37</v>
      </c>
      <c r="F208" s="16">
        <v>97</v>
      </c>
      <c r="G208" s="16">
        <v>19</v>
      </c>
      <c r="H208" s="16">
        <v>16.489053999999999</v>
      </c>
      <c r="I208" s="16"/>
    </row>
    <row r="209" spans="1:9" x14ac:dyDescent="0.2">
      <c r="B209" s="16">
        <v>16</v>
      </c>
      <c r="C209" s="16">
        <v>1721</v>
      </c>
      <c r="D209" s="16">
        <v>78</v>
      </c>
      <c r="E209" s="16">
        <v>36</v>
      </c>
      <c r="F209" s="16">
        <v>121</v>
      </c>
      <c r="G209" s="16">
        <v>22</v>
      </c>
      <c r="H209" s="16">
        <v>23.15476</v>
      </c>
      <c r="I209" s="16"/>
    </row>
    <row r="210" spans="1:9" x14ac:dyDescent="0.2">
      <c r="B210" s="16">
        <v>17</v>
      </c>
      <c r="C210" s="16">
        <v>2881</v>
      </c>
      <c r="D210" s="16">
        <v>96</v>
      </c>
      <c r="E210" s="16">
        <v>52</v>
      </c>
      <c r="F210" s="16">
        <v>143</v>
      </c>
      <c r="G210" s="16">
        <v>30</v>
      </c>
      <c r="H210" s="16">
        <v>25.618555000000001</v>
      </c>
      <c r="I210" s="16"/>
    </row>
    <row r="211" spans="1:9" x14ac:dyDescent="0.2">
      <c r="B211" s="16">
        <v>18</v>
      </c>
      <c r="C211" s="16">
        <v>1546</v>
      </c>
      <c r="D211" s="16">
        <v>73</v>
      </c>
      <c r="E211" s="16">
        <v>51</v>
      </c>
      <c r="F211" s="16">
        <v>100</v>
      </c>
      <c r="G211" s="16">
        <v>21</v>
      </c>
      <c r="H211" s="16">
        <v>13.302256</v>
      </c>
      <c r="I211" s="16"/>
    </row>
    <row r="212" spans="1:9" x14ac:dyDescent="0.2">
      <c r="B212" s="16">
        <v>19</v>
      </c>
      <c r="C212" s="16">
        <v>645</v>
      </c>
      <c r="D212" s="16">
        <v>64</v>
      </c>
      <c r="E212" s="16">
        <v>52</v>
      </c>
      <c r="F212" s="16">
        <v>74</v>
      </c>
      <c r="G212" s="16">
        <v>10</v>
      </c>
      <c r="H212" s="16">
        <v>7.3409050000000002</v>
      </c>
      <c r="I212" s="16"/>
    </row>
    <row r="213" spans="1:9" x14ac:dyDescent="0.2">
      <c r="B213" s="16">
        <v>20</v>
      </c>
      <c r="C213" s="16">
        <v>1526</v>
      </c>
      <c r="D213" s="16">
        <v>72</v>
      </c>
      <c r="E213" s="16">
        <v>50</v>
      </c>
      <c r="F213" s="16">
        <v>101</v>
      </c>
      <c r="G213" s="16">
        <v>21</v>
      </c>
      <c r="H213" s="16">
        <v>15.264338</v>
      </c>
      <c r="I213" s="16"/>
    </row>
    <row r="214" spans="1:9" x14ac:dyDescent="0.2">
      <c r="B214" s="16">
        <v>21</v>
      </c>
      <c r="C214" s="16">
        <v>849</v>
      </c>
      <c r="D214" s="16">
        <v>70</v>
      </c>
      <c r="E214" s="16">
        <v>53</v>
      </c>
      <c r="F214" s="16">
        <v>98</v>
      </c>
      <c r="G214" s="16">
        <v>12</v>
      </c>
      <c r="H214" s="16">
        <v>12.199104999999999</v>
      </c>
      <c r="I214" s="16"/>
    </row>
    <row r="215" spans="1:9" x14ac:dyDescent="0.2">
      <c r="B215" s="16">
        <v>22</v>
      </c>
      <c r="C215" s="16">
        <v>1407</v>
      </c>
      <c r="D215" s="16">
        <v>78</v>
      </c>
      <c r="E215" s="16">
        <v>57</v>
      </c>
      <c r="F215" s="16">
        <v>110</v>
      </c>
      <c r="G215" s="16">
        <v>18</v>
      </c>
      <c r="H215" s="16">
        <v>16.494205000000001</v>
      </c>
      <c r="I215" s="16"/>
    </row>
    <row r="216" spans="1:9" x14ac:dyDescent="0.2">
      <c r="B216" s="16">
        <v>23</v>
      </c>
      <c r="C216" s="16">
        <v>1757</v>
      </c>
      <c r="D216" s="16">
        <v>73</v>
      </c>
      <c r="E216" s="16">
        <v>36</v>
      </c>
      <c r="F216" s="16">
        <v>102</v>
      </c>
      <c r="G216" s="16">
        <v>24</v>
      </c>
      <c r="H216" s="16">
        <v>17.526378999999999</v>
      </c>
      <c r="I216" s="16"/>
    </row>
    <row r="217" spans="1:9" x14ac:dyDescent="0.2">
      <c r="B217" s="16">
        <v>24</v>
      </c>
      <c r="C217" s="16">
        <v>821</v>
      </c>
      <c r="D217" s="16">
        <v>63</v>
      </c>
      <c r="E217" s="16">
        <v>41</v>
      </c>
      <c r="F217" s="16">
        <v>76</v>
      </c>
      <c r="G217" s="16">
        <v>13</v>
      </c>
      <c r="H217" s="16">
        <v>10.230672999999999</v>
      </c>
      <c r="I217" s="16"/>
    </row>
    <row r="218" spans="1:9" x14ac:dyDescent="0.2">
      <c r="B218" s="16">
        <v>25</v>
      </c>
      <c r="C218" s="16">
        <v>1439</v>
      </c>
      <c r="D218" s="16">
        <v>65</v>
      </c>
      <c r="E218" s="16">
        <v>24</v>
      </c>
      <c r="F218" s="16">
        <v>100</v>
      </c>
      <c r="G218" s="16">
        <v>22</v>
      </c>
      <c r="H218" s="16">
        <v>18.704467999999999</v>
      </c>
      <c r="I218" s="16"/>
    </row>
    <row r="219" spans="1:9" x14ac:dyDescent="0.2">
      <c r="B219" s="16">
        <v>26</v>
      </c>
      <c r="C219" s="16">
        <v>1401</v>
      </c>
      <c r="D219" s="16">
        <v>82</v>
      </c>
      <c r="E219" s="16">
        <v>49</v>
      </c>
      <c r="F219" s="16">
        <v>116</v>
      </c>
      <c r="G219" s="16">
        <v>17</v>
      </c>
      <c r="H219" s="16">
        <v>19.466315999999999</v>
      </c>
      <c r="I219" s="16"/>
    </row>
    <row r="220" spans="1:9" x14ac:dyDescent="0.2">
      <c r="B220" s="16">
        <v>27</v>
      </c>
      <c r="C220" s="16">
        <v>2242</v>
      </c>
      <c r="D220" s="16">
        <v>80</v>
      </c>
      <c r="E220" s="16">
        <v>41</v>
      </c>
      <c r="F220" s="16">
        <v>127</v>
      </c>
      <c r="G220" s="16">
        <v>28</v>
      </c>
      <c r="H220" s="16">
        <v>18.406922999999999</v>
      </c>
      <c r="I220" s="16"/>
    </row>
    <row r="221" spans="1:9" x14ac:dyDescent="0.2">
      <c r="B221" s="16">
        <v>28</v>
      </c>
      <c r="C221" s="16">
        <v>1438</v>
      </c>
      <c r="D221" s="16">
        <v>68</v>
      </c>
      <c r="E221" s="16">
        <v>43</v>
      </c>
      <c r="F221" s="16">
        <v>102</v>
      </c>
      <c r="G221" s="16">
        <v>21</v>
      </c>
      <c r="H221" s="16">
        <v>15.290520000000001</v>
      </c>
      <c r="I221" s="16"/>
    </row>
    <row r="222" spans="1:9" x14ac:dyDescent="0.2">
      <c r="B222" s="16">
        <v>29</v>
      </c>
      <c r="C222" s="16">
        <v>2998</v>
      </c>
      <c r="D222" s="16">
        <v>88</v>
      </c>
      <c r="E222" s="16">
        <v>54</v>
      </c>
      <c r="F222" s="16">
        <v>139</v>
      </c>
      <c r="G222" s="16">
        <v>34</v>
      </c>
      <c r="H222" s="16">
        <v>28.782360000000001</v>
      </c>
      <c r="I222" s="16"/>
    </row>
    <row r="223" spans="1:9" x14ac:dyDescent="0.2">
      <c r="B223" s="16">
        <v>30</v>
      </c>
      <c r="C223" s="16">
        <v>1017</v>
      </c>
      <c r="D223" s="16">
        <v>67</v>
      </c>
      <c r="E223" s="16">
        <v>53</v>
      </c>
      <c r="F223" s="16">
        <v>89</v>
      </c>
      <c r="G223" s="16">
        <v>15</v>
      </c>
      <c r="H223" s="16">
        <v>12.426928999999999</v>
      </c>
      <c r="I223" s="16"/>
    </row>
    <row r="224" spans="1:9" x14ac:dyDescent="0.2">
      <c r="A224" s="6"/>
      <c r="B224" s="16">
        <v>31</v>
      </c>
      <c r="C224" s="16">
        <v>1843</v>
      </c>
      <c r="D224" s="16">
        <v>76</v>
      </c>
      <c r="E224" s="16">
        <v>43</v>
      </c>
      <c r="F224" s="16">
        <v>115</v>
      </c>
      <c r="G224" s="16">
        <v>24</v>
      </c>
      <c r="H224" s="16">
        <v>18.54372</v>
      </c>
      <c r="I224" s="16"/>
    </row>
    <row r="225" spans="1:9" x14ac:dyDescent="0.2">
      <c r="A225" s="11"/>
      <c r="B225" s="16">
        <v>32</v>
      </c>
      <c r="C225" s="16"/>
      <c r="D225" s="16"/>
      <c r="E225" s="16"/>
      <c r="F225" s="16"/>
      <c r="G225" s="16"/>
      <c r="H225" s="16"/>
      <c r="I225" s="16"/>
    </row>
    <row r="226" spans="1:9" x14ac:dyDescent="0.2">
      <c r="B226" s="16">
        <v>33</v>
      </c>
      <c r="C226" s="16"/>
      <c r="D226" s="16"/>
      <c r="E226" s="16"/>
      <c r="F226" s="16"/>
      <c r="G226" s="16"/>
      <c r="H226" s="16"/>
      <c r="I226" s="16"/>
    </row>
    <row r="227" spans="1:9" x14ac:dyDescent="0.2">
      <c r="B227" s="16">
        <v>34</v>
      </c>
      <c r="C227" s="16"/>
      <c r="D227" s="16"/>
      <c r="E227" s="16"/>
      <c r="F227" s="16"/>
      <c r="G227" s="16"/>
      <c r="H227" s="16"/>
      <c r="I227" s="16"/>
    </row>
    <row r="228" spans="1:9" x14ac:dyDescent="0.2">
      <c r="B228" s="16">
        <v>35</v>
      </c>
      <c r="C228" s="16"/>
      <c r="D228" s="16"/>
      <c r="E228" s="16"/>
      <c r="F228" s="16"/>
      <c r="G228" s="16"/>
      <c r="H228" s="16"/>
      <c r="I228" s="16"/>
    </row>
    <row r="229" spans="1:9" x14ac:dyDescent="0.2">
      <c r="B229" s="16">
        <v>36</v>
      </c>
      <c r="C229" s="16"/>
      <c r="D229" s="16"/>
      <c r="E229" s="16"/>
      <c r="F229" s="16"/>
      <c r="G229" s="16"/>
      <c r="H229" s="16"/>
      <c r="I229" s="16"/>
    </row>
    <row r="230" spans="1:9" x14ac:dyDescent="0.2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2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2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31</v>
      </c>
      <c r="I375" s="6"/>
    </row>
    <row r="376" spans="1:10" x14ac:dyDescent="0.2">
      <c r="A376" t="s">
        <v>67</v>
      </c>
      <c r="B376" s="15"/>
      <c r="C376" s="8">
        <f>AVERAGE(C194:C374)</f>
        <v>1930.8387096774193</v>
      </c>
      <c r="D376" s="8"/>
      <c r="E376" s="8"/>
      <c r="F376" s="8"/>
      <c r="G376" s="8"/>
      <c r="H376" s="8"/>
      <c r="I376" s="9"/>
      <c r="J376" s="17">
        <f>AVERAGE(D194:D374)</f>
        <v>79.387096774193552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20675829</v>
      </c>
      <c r="D380" s="16">
        <v>21.298159999999999</v>
      </c>
      <c r="E380" s="16">
        <v>1</v>
      </c>
      <c r="F380" s="16">
        <v>701</v>
      </c>
      <c r="G380" s="16">
        <v>970780</v>
      </c>
      <c r="H380" s="16">
        <v>58.035843</v>
      </c>
      <c r="I380" s="16">
        <v>5.838241</v>
      </c>
    </row>
    <row r="381" spans="1:10" x14ac:dyDescent="0.2">
      <c r="A381" s="6"/>
      <c r="B381" s="16">
        <v>1</v>
      </c>
      <c r="C381" s="16">
        <v>1216</v>
      </c>
      <c r="D381" s="16">
        <v>52</v>
      </c>
      <c r="E381" s="16">
        <v>26</v>
      </c>
      <c r="F381" s="16">
        <v>81</v>
      </c>
      <c r="G381" s="16">
        <v>23</v>
      </c>
      <c r="H381" s="16">
        <v>16.225681000000002</v>
      </c>
      <c r="I381" s="16"/>
    </row>
    <row r="382" spans="1:10" x14ac:dyDescent="0.2">
      <c r="A382" s="6"/>
      <c r="B382" s="16">
        <v>2</v>
      </c>
      <c r="C382" s="16">
        <v>1144</v>
      </c>
      <c r="D382" s="16">
        <v>52</v>
      </c>
      <c r="E382" s="16">
        <v>35</v>
      </c>
      <c r="F382" s="16">
        <v>79</v>
      </c>
      <c r="G382" s="16">
        <v>22</v>
      </c>
      <c r="H382" s="16">
        <v>11.220729</v>
      </c>
      <c r="I382" s="16"/>
    </row>
    <row r="383" spans="1:10" x14ac:dyDescent="0.2">
      <c r="A383" s="6"/>
      <c r="B383" s="16">
        <v>3</v>
      </c>
      <c r="C383" s="16">
        <v>953</v>
      </c>
      <c r="D383" s="16">
        <v>45</v>
      </c>
      <c r="E383" s="16">
        <v>30</v>
      </c>
      <c r="F383" s="16">
        <v>65</v>
      </c>
      <c r="G383" s="16">
        <v>21</v>
      </c>
      <c r="H383" s="16">
        <v>8.2036580000000008</v>
      </c>
      <c r="I383" s="16"/>
    </row>
    <row r="384" spans="1:10" x14ac:dyDescent="0.2">
      <c r="A384" s="6"/>
      <c r="B384" s="16">
        <v>4</v>
      </c>
      <c r="C384" s="16">
        <v>502</v>
      </c>
      <c r="D384" s="16">
        <v>38</v>
      </c>
      <c r="E384" s="16">
        <v>8</v>
      </c>
      <c r="F384" s="16">
        <v>59</v>
      </c>
      <c r="G384" s="16">
        <v>13</v>
      </c>
      <c r="H384" s="16">
        <v>12.589679</v>
      </c>
      <c r="I384" s="16"/>
    </row>
    <row r="385" spans="1:9" x14ac:dyDescent="0.2">
      <c r="A385" s="6"/>
      <c r="B385" s="16">
        <v>5</v>
      </c>
      <c r="C385" s="16">
        <v>499</v>
      </c>
      <c r="D385" s="16">
        <v>38</v>
      </c>
      <c r="E385" s="16">
        <v>21</v>
      </c>
      <c r="F385" s="16">
        <v>69</v>
      </c>
      <c r="G385" s="16">
        <v>13</v>
      </c>
      <c r="H385" s="16">
        <v>11.898879000000001</v>
      </c>
      <c r="I385" s="16"/>
    </row>
    <row r="386" spans="1:9" x14ac:dyDescent="0.2">
      <c r="A386" s="6"/>
      <c r="B386" s="16">
        <v>6</v>
      </c>
      <c r="C386" s="16">
        <v>1817</v>
      </c>
      <c r="D386" s="16">
        <v>55</v>
      </c>
      <c r="E386" s="16">
        <v>22</v>
      </c>
      <c r="F386" s="16">
        <v>96</v>
      </c>
      <c r="G386" s="16">
        <v>33</v>
      </c>
      <c r="H386" s="16">
        <v>18.604434999999999</v>
      </c>
      <c r="I386" s="16"/>
    </row>
    <row r="387" spans="1:9" x14ac:dyDescent="0.2">
      <c r="A387" s="6"/>
      <c r="B387" s="16">
        <v>7</v>
      </c>
      <c r="C387" s="16">
        <v>3406</v>
      </c>
      <c r="D387" s="16">
        <v>75</v>
      </c>
      <c r="E387" s="16">
        <v>16</v>
      </c>
      <c r="F387" s="16">
        <v>128</v>
      </c>
      <c r="G387" s="16">
        <v>45</v>
      </c>
      <c r="H387" s="16">
        <v>29.859138000000002</v>
      </c>
      <c r="I387" s="16"/>
    </row>
    <row r="388" spans="1:9" x14ac:dyDescent="0.2">
      <c r="A388" s="6"/>
      <c r="B388" s="16">
        <v>8</v>
      </c>
      <c r="C388" s="16">
        <v>2260</v>
      </c>
      <c r="D388" s="16">
        <v>70</v>
      </c>
      <c r="E388" s="16">
        <v>35</v>
      </c>
      <c r="F388" s="16">
        <v>148</v>
      </c>
      <c r="G388" s="16">
        <v>32</v>
      </c>
      <c r="H388" s="16">
        <v>28.727867</v>
      </c>
      <c r="I388" s="16"/>
    </row>
    <row r="389" spans="1:9" x14ac:dyDescent="0.2">
      <c r="A389" s="6"/>
      <c r="B389" s="16">
        <v>9</v>
      </c>
      <c r="C389" s="16">
        <v>701</v>
      </c>
      <c r="D389" s="16">
        <v>50</v>
      </c>
      <c r="E389" s="16">
        <v>27</v>
      </c>
      <c r="F389" s="16">
        <v>74</v>
      </c>
      <c r="G389" s="16">
        <v>14</v>
      </c>
      <c r="H389" s="16">
        <v>12.893051</v>
      </c>
      <c r="I389" s="16"/>
    </row>
    <row r="390" spans="1:9" x14ac:dyDescent="0.2">
      <c r="A390" s="6"/>
      <c r="B390" s="16">
        <v>10</v>
      </c>
      <c r="C390" s="16">
        <v>764</v>
      </c>
      <c r="D390" s="16">
        <v>54</v>
      </c>
      <c r="E390" s="16">
        <v>31</v>
      </c>
      <c r="F390" s="16">
        <v>87</v>
      </c>
      <c r="G390" s="16">
        <v>14</v>
      </c>
      <c r="H390" s="16">
        <v>13.381963000000001</v>
      </c>
      <c r="I390" s="16"/>
    </row>
    <row r="391" spans="1:9" x14ac:dyDescent="0.2">
      <c r="A391" s="6"/>
      <c r="B391" s="16">
        <v>11</v>
      </c>
      <c r="C391" s="16">
        <v>1160</v>
      </c>
      <c r="D391" s="16">
        <v>61</v>
      </c>
      <c r="E391" s="16">
        <v>31</v>
      </c>
      <c r="F391" s="16">
        <v>83</v>
      </c>
      <c r="G391" s="16">
        <v>19</v>
      </c>
      <c r="H391" s="16">
        <v>15.9635</v>
      </c>
      <c r="I391" s="16"/>
    </row>
    <row r="392" spans="1:9" x14ac:dyDescent="0.2">
      <c r="A392" s="6"/>
      <c r="B392" s="16">
        <v>12</v>
      </c>
      <c r="C392" s="16">
        <v>521</v>
      </c>
      <c r="D392" s="16">
        <v>47</v>
      </c>
      <c r="E392" s="16">
        <v>28</v>
      </c>
      <c r="F392" s="16">
        <v>58</v>
      </c>
      <c r="G392" s="16">
        <v>11</v>
      </c>
      <c r="H392" s="16">
        <v>9.5498689999999993</v>
      </c>
      <c r="I392" s="16"/>
    </row>
    <row r="393" spans="1:9" x14ac:dyDescent="0.2">
      <c r="B393" s="16">
        <v>13</v>
      </c>
      <c r="C393" s="16">
        <v>1740</v>
      </c>
      <c r="D393" s="16">
        <v>49</v>
      </c>
      <c r="E393" s="16">
        <v>23</v>
      </c>
      <c r="F393" s="16">
        <v>79</v>
      </c>
      <c r="G393" s="16">
        <v>35</v>
      </c>
      <c r="H393" s="16">
        <v>11.433953000000001</v>
      </c>
      <c r="I393" s="16"/>
    </row>
    <row r="394" spans="1:9" x14ac:dyDescent="0.2">
      <c r="B394" s="16">
        <v>14</v>
      </c>
      <c r="C394" s="16">
        <v>1638</v>
      </c>
      <c r="D394" s="16">
        <v>54</v>
      </c>
      <c r="E394" s="16">
        <v>30</v>
      </c>
      <c r="F394" s="16">
        <v>82</v>
      </c>
      <c r="G394" s="16">
        <v>30</v>
      </c>
      <c r="H394" s="16">
        <v>11.744403999999999</v>
      </c>
      <c r="I394" s="16"/>
    </row>
    <row r="395" spans="1:9" x14ac:dyDescent="0.2">
      <c r="B395" s="16">
        <v>15</v>
      </c>
      <c r="C395" s="16">
        <v>787</v>
      </c>
      <c r="D395" s="16">
        <v>46</v>
      </c>
      <c r="E395" s="16">
        <v>22</v>
      </c>
      <c r="F395" s="16">
        <v>72</v>
      </c>
      <c r="G395" s="16">
        <v>17</v>
      </c>
      <c r="H395" s="16">
        <v>13.021617000000001</v>
      </c>
      <c r="I395" s="16"/>
    </row>
    <row r="396" spans="1:9" x14ac:dyDescent="0.2">
      <c r="B396" s="16">
        <v>16</v>
      </c>
      <c r="C396" s="16">
        <v>2659</v>
      </c>
      <c r="D396" s="16">
        <v>69</v>
      </c>
      <c r="E396" s="16">
        <v>22</v>
      </c>
      <c r="F396" s="16">
        <v>109</v>
      </c>
      <c r="G396" s="16">
        <v>38</v>
      </c>
      <c r="H396" s="16">
        <v>22.128005999999999</v>
      </c>
      <c r="I396" s="16"/>
    </row>
    <row r="397" spans="1:9" x14ac:dyDescent="0.2">
      <c r="B397" s="16">
        <v>17</v>
      </c>
      <c r="C397" s="16">
        <v>675</v>
      </c>
      <c r="D397" s="16">
        <v>48</v>
      </c>
      <c r="E397" s="16">
        <v>29</v>
      </c>
      <c r="F397" s="16">
        <v>69</v>
      </c>
      <c r="G397" s="16">
        <v>14</v>
      </c>
      <c r="H397" s="16">
        <v>11.090536</v>
      </c>
      <c r="I397" s="16"/>
    </row>
    <row r="398" spans="1:9" x14ac:dyDescent="0.2">
      <c r="B398" s="16">
        <v>18</v>
      </c>
      <c r="C398" s="16">
        <v>814</v>
      </c>
      <c r="D398" s="16">
        <v>50</v>
      </c>
      <c r="E398" s="16">
        <v>24</v>
      </c>
      <c r="F398" s="16">
        <v>70</v>
      </c>
      <c r="G398" s="16">
        <v>16</v>
      </c>
      <c r="H398" s="16">
        <v>11.087529999999999</v>
      </c>
      <c r="I398" s="16"/>
    </row>
    <row r="399" spans="1:9" x14ac:dyDescent="0.2">
      <c r="B399" s="16">
        <v>19</v>
      </c>
      <c r="C399" s="16">
        <v>922</v>
      </c>
      <c r="D399" s="16">
        <v>46</v>
      </c>
      <c r="E399" s="16">
        <v>28</v>
      </c>
      <c r="F399" s="16">
        <v>67</v>
      </c>
      <c r="G399" s="16">
        <v>20</v>
      </c>
      <c r="H399" s="16">
        <v>9.6026319999999998</v>
      </c>
      <c r="I399" s="16"/>
    </row>
    <row r="400" spans="1:9" x14ac:dyDescent="0.2">
      <c r="B400" s="16">
        <v>20</v>
      </c>
      <c r="C400" s="16">
        <v>2116</v>
      </c>
      <c r="D400" s="16">
        <v>58</v>
      </c>
      <c r="E400" s="16">
        <v>22</v>
      </c>
      <c r="F400" s="16">
        <v>116</v>
      </c>
      <c r="G400" s="16">
        <v>36</v>
      </c>
      <c r="H400" s="16">
        <v>21.157910000000001</v>
      </c>
      <c r="I400" s="16"/>
    </row>
    <row r="401" spans="1:9" x14ac:dyDescent="0.2">
      <c r="B401" s="16">
        <v>21</v>
      </c>
      <c r="C401" s="16"/>
      <c r="D401" s="16"/>
      <c r="E401" s="16"/>
      <c r="F401" s="16"/>
      <c r="G401" s="16"/>
      <c r="H401" s="16"/>
      <c r="I401" s="16"/>
    </row>
    <row r="402" spans="1:9" x14ac:dyDescent="0.2">
      <c r="B402" s="16">
        <v>22</v>
      </c>
      <c r="C402" s="16"/>
      <c r="D402" s="16"/>
      <c r="E402" s="16"/>
      <c r="F402" s="16"/>
      <c r="G402" s="16"/>
      <c r="H402" s="16"/>
      <c r="I402" s="16"/>
    </row>
    <row r="403" spans="1:9" x14ac:dyDescent="0.2">
      <c r="B403" s="16">
        <v>23</v>
      </c>
      <c r="C403" s="16"/>
      <c r="D403" s="16"/>
      <c r="E403" s="16"/>
      <c r="F403" s="16"/>
      <c r="G403" s="16"/>
      <c r="H403" s="16"/>
      <c r="I403" s="16"/>
    </row>
    <row r="404" spans="1:9" x14ac:dyDescent="0.2">
      <c r="B404" s="16">
        <v>24</v>
      </c>
      <c r="C404" s="16"/>
      <c r="D404" s="16"/>
      <c r="E404" s="16"/>
      <c r="F404" s="16"/>
      <c r="G404" s="16"/>
      <c r="H404" s="16"/>
      <c r="I404" s="16"/>
    </row>
    <row r="405" spans="1:9" x14ac:dyDescent="0.2">
      <c r="B405" s="16">
        <v>25</v>
      </c>
      <c r="C405" s="16"/>
      <c r="D405" s="16"/>
      <c r="E405" s="16"/>
      <c r="F405" s="16"/>
      <c r="G405" s="16"/>
      <c r="H405" s="16"/>
      <c r="I405" s="16"/>
    </row>
    <row r="406" spans="1:9" x14ac:dyDescent="0.2">
      <c r="B406" s="16">
        <v>26</v>
      </c>
      <c r="C406" s="16"/>
      <c r="D406" s="16"/>
      <c r="E406" s="16"/>
      <c r="F406" s="16"/>
      <c r="G406" s="16"/>
      <c r="H406" s="16"/>
      <c r="I406" s="16"/>
    </row>
    <row r="407" spans="1:9" x14ac:dyDescent="0.2">
      <c r="B407" s="16">
        <v>27</v>
      </c>
      <c r="C407" s="16"/>
      <c r="D407" s="16"/>
      <c r="E407" s="16"/>
      <c r="F407" s="16"/>
      <c r="G407" s="16"/>
      <c r="H407" s="16"/>
      <c r="I407" s="16"/>
    </row>
    <row r="408" spans="1:9" x14ac:dyDescent="0.2">
      <c r="B408" s="16">
        <v>28</v>
      </c>
      <c r="C408" s="16"/>
      <c r="D408" s="16"/>
      <c r="E408" s="16"/>
      <c r="F408" s="16"/>
      <c r="G408" s="16"/>
      <c r="H408" s="16"/>
      <c r="I408" s="16"/>
    </row>
    <row r="409" spans="1:9" x14ac:dyDescent="0.2">
      <c r="B409" s="16">
        <v>29</v>
      </c>
      <c r="C409" s="16"/>
      <c r="D409" s="16"/>
      <c r="E409" s="16"/>
      <c r="F409" s="16"/>
      <c r="G409" s="16"/>
      <c r="H409" s="16"/>
      <c r="I409" s="16"/>
    </row>
    <row r="410" spans="1:9" x14ac:dyDescent="0.2">
      <c r="B410" s="16">
        <v>30</v>
      </c>
      <c r="C410" s="16"/>
      <c r="D410" s="16"/>
      <c r="E410" s="16"/>
      <c r="F410" s="16"/>
      <c r="G410" s="16"/>
      <c r="H410" s="16"/>
      <c r="I410" s="16"/>
    </row>
    <row r="411" spans="1:9" x14ac:dyDescent="0.2">
      <c r="A411" s="6"/>
      <c r="B411" s="16">
        <v>31</v>
      </c>
      <c r="C411" s="16"/>
      <c r="D411" s="16"/>
      <c r="E411" s="16"/>
      <c r="F411" s="16"/>
      <c r="G411" s="16"/>
      <c r="H411" s="16"/>
      <c r="I411" s="16"/>
    </row>
    <row r="412" spans="1:9" x14ac:dyDescent="0.2">
      <c r="A412" s="11"/>
      <c r="B412" s="16">
        <v>32</v>
      </c>
      <c r="C412" s="16"/>
      <c r="D412" s="16"/>
      <c r="E412" s="16"/>
      <c r="F412" s="16"/>
      <c r="G412" s="16"/>
      <c r="H412" s="16"/>
      <c r="I412" s="16"/>
    </row>
    <row r="413" spans="1:9" x14ac:dyDescent="0.2">
      <c r="B413" s="16">
        <v>33</v>
      </c>
      <c r="C413" s="16"/>
      <c r="D413" s="16"/>
      <c r="E413" s="16"/>
      <c r="F413" s="16"/>
      <c r="G413" s="16"/>
      <c r="H413" s="16"/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20</v>
      </c>
      <c r="I562" s="6"/>
    </row>
    <row r="563" spans="1:10" x14ac:dyDescent="0.2">
      <c r="A563" t="s">
        <v>67</v>
      </c>
      <c r="B563" s="15"/>
      <c r="C563" s="8">
        <f>AVERAGE(C381:C561)</f>
        <v>1314.7</v>
      </c>
      <c r="D563" s="8"/>
      <c r="E563" s="8"/>
      <c r="F563" s="8"/>
      <c r="G563" s="8"/>
      <c r="H563" s="8"/>
      <c r="I563" s="9"/>
      <c r="J563" s="17">
        <f>AVERAGE(D381:D561)</f>
        <v>52.85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70510722</v>
      </c>
      <c r="D567" s="16">
        <v>61.128475000000002</v>
      </c>
      <c r="E567" s="16">
        <v>1</v>
      </c>
      <c r="F567" s="16">
        <v>603</v>
      </c>
      <c r="G567" s="16">
        <v>1153484</v>
      </c>
      <c r="H567" s="16">
        <v>63.67877</v>
      </c>
      <c r="I567" s="16">
        <v>13.832936</v>
      </c>
    </row>
    <row r="568" spans="1:10" x14ac:dyDescent="0.2">
      <c r="A568" s="6"/>
      <c r="B568" s="16">
        <v>1</v>
      </c>
      <c r="C568" s="16">
        <v>982</v>
      </c>
      <c r="D568" s="16">
        <v>57</v>
      </c>
      <c r="E568" s="16">
        <v>46</v>
      </c>
      <c r="F568" s="16">
        <v>73</v>
      </c>
      <c r="G568" s="16">
        <v>17</v>
      </c>
      <c r="H568" s="16">
        <v>8.3179029999999994</v>
      </c>
      <c r="I568" s="16"/>
    </row>
    <row r="569" spans="1:10" x14ac:dyDescent="0.2">
      <c r="A569" s="6"/>
      <c r="B569" s="16">
        <v>2</v>
      </c>
      <c r="C569" s="16">
        <v>1010</v>
      </c>
      <c r="D569" s="16">
        <v>59</v>
      </c>
      <c r="E569" s="16">
        <v>40</v>
      </c>
      <c r="F569" s="16">
        <v>78</v>
      </c>
      <c r="G569" s="16">
        <v>17</v>
      </c>
      <c r="H569" s="16">
        <v>9.7692119999999996</v>
      </c>
      <c r="I569" s="16"/>
    </row>
    <row r="570" spans="1:10" x14ac:dyDescent="0.2">
      <c r="A570" s="6"/>
      <c r="B570" s="16">
        <v>3</v>
      </c>
      <c r="C570" s="16">
        <v>1859</v>
      </c>
      <c r="D570" s="16">
        <v>77</v>
      </c>
      <c r="E570" s="16">
        <v>43</v>
      </c>
      <c r="F570" s="16">
        <v>112</v>
      </c>
      <c r="G570" s="16">
        <v>24</v>
      </c>
      <c r="H570" s="16">
        <v>17.228642000000001</v>
      </c>
      <c r="I570" s="16"/>
    </row>
    <row r="571" spans="1:10" x14ac:dyDescent="0.2">
      <c r="A571" s="6"/>
      <c r="B571" s="16">
        <v>4</v>
      </c>
      <c r="C571" s="16">
        <v>2828</v>
      </c>
      <c r="D571" s="16">
        <v>83</v>
      </c>
      <c r="E571" s="16">
        <v>38</v>
      </c>
      <c r="F571" s="16">
        <v>136</v>
      </c>
      <c r="G571" s="16">
        <v>34</v>
      </c>
      <c r="H571" s="16">
        <v>27.309671000000002</v>
      </c>
      <c r="I571" s="16"/>
    </row>
    <row r="572" spans="1:10" x14ac:dyDescent="0.2">
      <c r="A572" s="6"/>
      <c r="B572" s="16">
        <v>5</v>
      </c>
      <c r="C572" s="16">
        <v>1007</v>
      </c>
      <c r="D572" s="16">
        <v>59</v>
      </c>
      <c r="E572" s="16">
        <v>43</v>
      </c>
      <c r="F572" s="16">
        <v>82</v>
      </c>
      <c r="G572" s="16">
        <v>17</v>
      </c>
      <c r="H572" s="16">
        <v>10.488089</v>
      </c>
      <c r="I572" s="16"/>
    </row>
    <row r="573" spans="1:10" x14ac:dyDescent="0.2">
      <c r="A573" s="6"/>
      <c r="B573" s="16">
        <v>6</v>
      </c>
      <c r="C573" s="16">
        <v>681</v>
      </c>
      <c r="D573" s="16">
        <v>68</v>
      </c>
      <c r="E573" s="16">
        <v>57</v>
      </c>
      <c r="F573" s="16">
        <v>89</v>
      </c>
      <c r="G573" s="16">
        <v>10</v>
      </c>
      <c r="H573" s="16">
        <v>10.376255</v>
      </c>
      <c r="I573" s="16"/>
    </row>
    <row r="574" spans="1:10" x14ac:dyDescent="0.2">
      <c r="A574" s="6"/>
      <c r="B574" s="16">
        <v>7</v>
      </c>
      <c r="C574" s="16">
        <v>3415</v>
      </c>
      <c r="D574" s="16">
        <v>106</v>
      </c>
      <c r="E574" s="16">
        <v>55</v>
      </c>
      <c r="F574" s="16">
        <v>178</v>
      </c>
      <c r="G574" s="16">
        <v>32</v>
      </c>
      <c r="H574" s="16">
        <v>33.015636000000001</v>
      </c>
      <c r="I574" s="16"/>
    </row>
    <row r="575" spans="1:10" x14ac:dyDescent="0.2">
      <c r="A575" s="6"/>
      <c r="B575" s="16">
        <v>8</v>
      </c>
      <c r="C575" s="16">
        <v>1675</v>
      </c>
      <c r="D575" s="16">
        <v>69</v>
      </c>
      <c r="E575" s="16">
        <v>38</v>
      </c>
      <c r="F575" s="16">
        <v>106</v>
      </c>
      <c r="G575" s="16">
        <v>24</v>
      </c>
      <c r="H575" s="16">
        <v>17.979455999999999</v>
      </c>
      <c r="I575" s="16"/>
    </row>
    <row r="576" spans="1:10" x14ac:dyDescent="0.2">
      <c r="A576" s="6"/>
      <c r="B576" s="16">
        <v>9</v>
      </c>
      <c r="C576" s="16">
        <v>1148</v>
      </c>
      <c r="D576" s="16">
        <v>47</v>
      </c>
      <c r="E576" s="16">
        <v>30</v>
      </c>
      <c r="F576" s="16">
        <v>70</v>
      </c>
      <c r="G576" s="16">
        <v>24</v>
      </c>
      <c r="H576" s="16">
        <v>8.1347349999999992</v>
      </c>
      <c r="I576" s="16"/>
    </row>
    <row r="577" spans="1:9" x14ac:dyDescent="0.2">
      <c r="A577" s="6"/>
      <c r="B577" s="16">
        <v>10</v>
      </c>
      <c r="C577" s="16">
        <v>1091</v>
      </c>
      <c r="D577" s="16">
        <v>72</v>
      </c>
      <c r="E577" s="16">
        <v>48</v>
      </c>
      <c r="F577" s="16">
        <v>104</v>
      </c>
      <c r="G577" s="16">
        <v>15</v>
      </c>
      <c r="H577" s="16">
        <v>16.735334000000002</v>
      </c>
      <c r="I577" s="16"/>
    </row>
    <row r="578" spans="1:9" x14ac:dyDescent="0.2">
      <c r="A578" s="6"/>
      <c r="B578" s="16">
        <v>11</v>
      </c>
      <c r="C578" s="16">
        <v>3206</v>
      </c>
      <c r="D578" s="16">
        <v>97</v>
      </c>
      <c r="E578" s="16">
        <v>38</v>
      </c>
      <c r="F578" s="16">
        <v>178</v>
      </c>
      <c r="G578" s="16">
        <v>33</v>
      </c>
      <c r="H578" s="16">
        <v>37.923029999999997</v>
      </c>
      <c r="I578" s="16"/>
    </row>
    <row r="579" spans="1:9" x14ac:dyDescent="0.2">
      <c r="A579" s="6"/>
      <c r="B579" s="16">
        <v>12</v>
      </c>
      <c r="C579" s="16">
        <v>3957</v>
      </c>
      <c r="D579" s="16">
        <v>106</v>
      </c>
      <c r="E579" s="16">
        <v>55</v>
      </c>
      <c r="F579" s="16">
        <v>210</v>
      </c>
      <c r="G579" s="16">
        <v>37</v>
      </c>
      <c r="H579" s="16">
        <v>36.773710000000001</v>
      </c>
      <c r="I579" s="16"/>
    </row>
    <row r="580" spans="1:9" x14ac:dyDescent="0.2">
      <c r="B580" s="16">
        <v>13</v>
      </c>
      <c r="C580" s="16">
        <v>4293</v>
      </c>
      <c r="D580" s="16">
        <v>104</v>
      </c>
      <c r="E580" s="16">
        <v>35</v>
      </c>
      <c r="F580" s="16">
        <v>179</v>
      </c>
      <c r="G580" s="16">
        <v>41</v>
      </c>
      <c r="H580" s="16">
        <v>41.445445999999997</v>
      </c>
      <c r="I580" s="16"/>
    </row>
    <row r="581" spans="1:9" x14ac:dyDescent="0.2">
      <c r="B581" s="16">
        <v>14</v>
      </c>
      <c r="C581" s="16">
        <v>1542</v>
      </c>
      <c r="D581" s="16">
        <v>77</v>
      </c>
      <c r="E581" s="16">
        <v>43</v>
      </c>
      <c r="F581" s="16">
        <v>95</v>
      </c>
      <c r="G581" s="16">
        <v>20</v>
      </c>
      <c r="H581" s="16">
        <v>15.396514</v>
      </c>
      <c r="I581" s="16"/>
    </row>
    <row r="582" spans="1:9" x14ac:dyDescent="0.2">
      <c r="B582" s="16">
        <v>15</v>
      </c>
      <c r="C582" s="16">
        <v>2531</v>
      </c>
      <c r="D582" s="16">
        <v>76</v>
      </c>
      <c r="E582" s="16">
        <v>43</v>
      </c>
      <c r="F582" s="16">
        <v>110</v>
      </c>
      <c r="G582" s="16">
        <v>33</v>
      </c>
      <c r="H582" s="16">
        <v>18.521103</v>
      </c>
      <c r="I582" s="16"/>
    </row>
    <row r="583" spans="1:9" x14ac:dyDescent="0.2">
      <c r="B583" s="16">
        <v>16</v>
      </c>
      <c r="C583" s="16">
        <v>3553</v>
      </c>
      <c r="D583" s="16">
        <v>96</v>
      </c>
      <c r="E583" s="16">
        <v>55</v>
      </c>
      <c r="F583" s="16">
        <v>172</v>
      </c>
      <c r="G583" s="16">
        <v>37</v>
      </c>
      <c r="H583" s="16">
        <v>33.608448000000003</v>
      </c>
      <c r="I583" s="16"/>
    </row>
    <row r="584" spans="1:9" x14ac:dyDescent="0.2">
      <c r="B584" s="16">
        <v>17</v>
      </c>
      <c r="C584" s="16">
        <v>502</v>
      </c>
      <c r="D584" s="16">
        <v>50</v>
      </c>
      <c r="E584" s="16">
        <v>36</v>
      </c>
      <c r="F584" s="16">
        <v>66</v>
      </c>
      <c r="G584" s="16">
        <v>10</v>
      </c>
      <c r="H584" s="16">
        <v>9.5102279999999997</v>
      </c>
      <c r="I584" s="16"/>
    </row>
    <row r="585" spans="1:9" x14ac:dyDescent="0.2">
      <c r="B585" s="16">
        <v>18</v>
      </c>
      <c r="C585" s="16">
        <v>3860</v>
      </c>
      <c r="D585" s="16">
        <v>94</v>
      </c>
      <c r="E585" s="16">
        <v>34</v>
      </c>
      <c r="F585" s="16">
        <v>159</v>
      </c>
      <c r="G585" s="16">
        <v>41</v>
      </c>
      <c r="H585" s="16">
        <v>35.402683000000003</v>
      </c>
      <c r="I585" s="16"/>
    </row>
    <row r="586" spans="1:9" x14ac:dyDescent="0.2">
      <c r="B586" s="16">
        <v>19</v>
      </c>
      <c r="C586" s="16">
        <v>1260</v>
      </c>
      <c r="D586" s="16">
        <v>57</v>
      </c>
      <c r="E586" s="16">
        <v>26</v>
      </c>
      <c r="F586" s="16">
        <v>88</v>
      </c>
      <c r="G586" s="16">
        <v>22</v>
      </c>
      <c r="H586" s="16">
        <v>14.7228365</v>
      </c>
      <c r="I586" s="16"/>
    </row>
    <row r="587" spans="1:9" x14ac:dyDescent="0.2">
      <c r="B587" s="16">
        <v>20</v>
      </c>
      <c r="C587" s="16">
        <v>1970</v>
      </c>
      <c r="D587" s="16">
        <v>65</v>
      </c>
      <c r="E587" s="16">
        <v>26</v>
      </c>
      <c r="F587" s="16">
        <v>104</v>
      </c>
      <c r="G587" s="16">
        <v>30</v>
      </c>
      <c r="H587" s="16">
        <v>17.360279999999999</v>
      </c>
      <c r="I587" s="16"/>
    </row>
    <row r="588" spans="1:9" x14ac:dyDescent="0.2">
      <c r="B588" s="16">
        <v>21</v>
      </c>
      <c r="C588" s="16"/>
      <c r="D588" s="16"/>
      <c r="E588" s="16"/>
      <c r="F588" s="16"/>
      <c r="G588" s="16"/>
      <c r="H588" s="16"/>
      <c r="I588" s="16"/>
    </row>
    <row r="589" spans="1:9" x14ac:dyDescent="0.2">
      <c r="B589" s="16">
        <v>22</v>
      </c>
      <c r="C589" s="16"/>
      <c r="D589" s="16"/>
      <c r="E589" s="16"/>
      <c r="F589" s="16"/>
      <c r="G589" s="16"/>
      <c r="H589" s="16"/>
      <c r="I589" s="16"/>
    </row>
    <row r="590" spans="1:9" x14ac:dyDescent="0.2">
      <c r="B590" s="16">
        <v>23</v>
      </c>
      <c r="C590" s="16"/>
      <c r="D590" s="16"/>
      <c r="E590" s="16"/>
      <c r="F590" s="16"/>
      <c r="G590" s="16"/>
      <c r="H590" s="16"/>
      <c r="I590" s="16"/>
    </row>
    <row r="591" spans="1:9" x14ac:dyDescent="0.2">
      <c r="B591" s="16">
        <v>24</v>
      </c>
      <c r="C591" s="16"/>
      <c r="D591" s="16"/>
      <c r="E591" s="16"/>
      <c r="F591" s="16"/>
      <c r="G591" s="16"/>
      <c r="H591" s="16"/>
      <c r="I591" s="16"/>
    </row>
    <row r="592" spans="1:9" x14ac:dyDescent="0.2">
      <c r="B592" s="16">
        <v>25</v>
      </c>
      <c r="C592" s="16"/>
      <c r="D592" s="16"/>
      <c r="E592" s="16"/>
      <c r="F592" s="16"/>
      <c r="G592" s="16"/>
      <c r="H592" s="16"/>
      <c r="I592" s="16"/>
    </row>
    <row r="593" spans="1:9" x14ac:dyDescent="0.2">
      <c r="B593" s="16">
        <v>26</v>
      </c>
      <c r="C593" s="16"/>
      <c r="D593" s="16"/>
      <c r="E593" s="16"/>
      <c r="F593" s="16"/>
      <c r="G593" s="16"/>
      <c r="H593" s="16"/>
      <c r="I593" s="16"/>
    </row>
    <row r="594" spans="1:9" x14ac:dyDescent="0.2">
      <c r="B594" s="16">
        <v>27</v>
      </c>
      <c r="C594" s="16"/>
      <c r="D594" s="16"/>
      <c r="E594" s="16"/>
      <c r="F594" s="16"/>
      <c r="G594" s="16"/>
      <c r="H594" s="16"/>
      <c r="I594" s="16"/>
    </row>
    <row r="595" spans="1:9" x14ac:dyDescent="0.2">
      <c r="B595" s="16">
        <v>28</v>
      </c>
      <c r="C595" s="16"/>
      <c r="D595" s="16"/>
      <c r="E595" s="16"/>
      <c r="F595" s="16"/>
      <c r="G595" s="16"/>
      <c r="H595" s="16"/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20</v>
      </c>
      <c r="I749" s="6"/>
    </row>
    <row r="750" spans="1:10" x14ac:dyDescent="0.2">
      <c r="A750" t="s">
        <v>67</v>
      </c>
      <c r="B750" s="15"/>
      <c r="C750" s="8">
        <f>AVERAGE(C568:C748)</f>
        <v>2118.5</v>
      </c>
      <c r="D750" s="8"/>
      <c r="E750" s="8"/>
      <c r="F750" s="8"/>
      <c r="G750" s="8"/>
      <c r="H750" s="8"/>
      <c r="I750" s="9"/>
      <c r="J750" s="17">
        <f>AVERAGE(D568:D748)</f>
        <v>75.95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29841906</v>
      </c>
      <c r="D754" s="16">
        <v>26.368956000000001</v>
      </c>
      <c r="E754" s="16">
        <v>1</v>
      </c>
      <c r="F754" s="16">
        <v>557</v>
      </c>
      <c r="G754" s="16">
        <v>1131706</v>
      </c>
      <c r="H754" s="16">
        <v>59.495387999999998</v>
      </c>
      <c r="I754" s="16">
        <v>5.2087326000000003</v>
      </c>
    </row>
    <row r="755" spans="1:9" x14ac:dyDescent="0.2">
      <c r="A755" s="6"/>
      <c r="B755" s="16">
        <v>1</v>
      </c>
      <c r="C755" s="16">
        <v>4697</v>
      </c>
      <c r="D755" s="16">
        <v>114</v>
      </c>
      <c r="E755" s="16">
        <v>51</v>
      </c>
      <c r="F755" s="16">
        <v>200</v>
      </c>
      <c r="G755" s="16">
        <v>41</v>
      </c>
      <c r="H755" s="16">
        <v>37.730293000000003</v>
      </c>
      <c r="I755" s="16"/>
    </row>
    <row r="756" spans="1:9" x14ac:dyDescent="0.2">
      <c r="A756" s="6"/>
      <c r="B756" s="16">
        <v>2</v>
      </c>
      <c r="C756" s="16">
        <v>1608</v>
      </c>
      <c r="D756" s="16">
        <v>67</v>
      </c>
      <c r="E756" s="16">
        <v>44</v>
      </c>
      <c r="F756" s="16">
        <v>89</v>
      </c>
      <c r="G756" s="16">
        <v>24</v>
      </c>
      <c r="H756" s="16">
        <v>12.931255999999999</v>
      </c>
      <c r="I756" s="16"/>
    </row>
    <row r="757" spans="1:9" x14ac:dyDescent="0.2">
      <c r="A757" s="6"/>
      <c r="B757" s="16">
        <v>3</v>
      </c>
      <c r="C757" s="16">
        <v>906</v>
      </c>
      <c r="D757" s="16">
        <v>53</v>
      </c>
      <c r="E757" s="16">
        <v>25</v>
      </c>
      <c r="F757" s="16">
        <v>80</v>
      </c>
      <c r="G757" s="16">
        <v>17</v>
      </c>
      <c r="H757" s="16">
        <v>16.048753999999999</v>
      </c>
      <c r="I757" s="16"/>
    </row>
    <row r="758" spans="1:9" x14ac:dyDescent="0.2">
      <c r="A758" s="6"/>
      <c r="B758" s="16">
        <v>4</v>
      </c>
      <c r="C758" s="16">
        <v>2672</v>
      </c>
      <c r="D758" s="16">
        <v>78</v>
      </c>
      <c r="E758" s="16">
        <v>36</v>
      </c>
      <c r="F758" s="16">
        <v>117</v>
      </c>
      <c r="G758" s="16">
        <v>34</v>
      </c>
      <c r="H758" s="16">
        <v>19.379776</v>
      </c>
      <c r="I758" s="16"/>
    </row>
    <row r="759" spans="1:9" x14ac:dyDescent="0.2">
      <c r="A759" s="6"/>
      <c r="B759" s="16">
        <v>5</v>
      </c>
      <c r="C759" s="16">
        <v>1155</v>
      </c>
      <c r="D759" s="16">
        <v>77</v>
      </c>
      <c r="E759" s="16">
        <v>51</v>
      </c>
      <c r="F759" s="16">
        <v>108</v>
      </c>
      <c r="G759" s="16">
        <v>15</v>
      </c>
      <c r="H759" s="16">
        <v>14.437056</v>
      </c>
      <c r="I759" s="16"/>
    </row>
    <row r="760" spans="1:9" x14ac:dyDescent="0.2">
      <c r="A760" s="6"/>
      <c r="B760" s="16">
        <v>6</v>
      </c>
      <c r="C760" s="16">
        <v>522</v>
      </c>
      <c r="D760" s="16">
        <v>52</v>
      </c>
      <c r="E760" s="16">
        <v>30</v>
      </c>
      <c r="F760" s="16">
        <v>62</v>
      </c>
      <c r="G760" s="16">
        <v>10</v>
      </c>
      <c r="H760" s="16">
        <v>9.2376039999999993</v>
      </c>
      <c r="I760" s="16"/>
    </row>
    <row r="761" spans="1:9" x14ac:dyDescent="0.2">
      <c r="A761" s="6"/>
      <c r="B761" s="16">
        <v>7</v>
      </c>
      <c r="C761" s="16">
        <v>1548</v>
      </c>
      <c r="D761" s="16">
        <v>70</v>
      </c>
      <c r="E761" s="16">
        <v>49</v>
      </c>
      <c r="F761" s="16">
        <v>92</v>
      </c>
      <c r="G761" s="16">
        <v>22</v>
      </c>
      <c r="H761" s="16">
        <v>12.501429</v>
      </c>
      <c r="I761" s="16"/>
    </row>
    <row r="762" spans="1:9" x14ac:dyDescent="0.2">
      <c r="A762" s="6"/>
      <c r="B762" s="16">
        <v>8</v>
      </c>
      <c r="C762" s="16">
        <v>918</v>
      </c>
      <c r="D762" s="16">
        <v>65</v>
      </c>
      <c r="E762" s="16">
        <v>52</v>
      </c>
      <c r="F762" s="16">
        <v>79</v>
      </c>
      <c r="G762" s="16">
        <v>14</v>
      </c>
      <c r="H762" s="16">
        <v>10.604789</v>
      </c>
      <c r="I762" s="16"/>
    </row>
    <row r="763" spans="1:9" x14ac:dyDescent="0.2">
      <c r="A763" s="6"/>
      <c r="B763" s="16">
        <v>9</v>
      </c>
      <c r="C763" s="16">
        <v>638</v>
      </c>
      <c r="D763" s="16">
        <v>45</v>
      </c>
      <c r="E763" s="16">
        <v>28</v>
      </c>
      <c r="F763" s="16">
        <v>56</v>
      </c>
      <c r="G763" s="16">
        <v>14</v>
      </c>
      <c r="H763" s="16">
        <v>9.4706019999999995</v>
      </c>
      <c r="I763" s="16"/>
    </row>
    <row r="764" spans="1:9" x14ac:dyDescent="0.2">
      <c r="A764" s="6"/>
      <c r="B764" s="16">
        <v>10</v>
      </c>
      <c r="C764" s="16">
        <v>1749</v>
      </c>
      <c r="D764" s="16">
        <v>64</v>
      </c>
      <c r="E764" s="16">
        <v>35</v>
      </c>
      <c r="F764" s="16">
        <v>103</v>
      </c>
      <c r="G764" s="16">
        <v>27</v>
      </c>
      <c r="H764" s="16">
        <v>18.612444</v>
      </c>
      <c r="I764" s="16"/>
    </row>
    <row r="765" spans="1:9" x14ac:dyDescent="0.2">
      <c r="A765" s="6"/>
      <c r="B765" s="16">
        <v>11</v>
      </c>
      <c r="C765" s="16">
        <v>709</v>
      </c>
      <c r="D765" s="16">
        <v>59</v>
      </c>
      <c r="E765" s="16">
        <v>42</v>
      </c>
      <c r="F765" s="16">
        <v>82</v>
      </c>
      <c r="G765" s="16">
        <v>12</v>
      </c>
      <c r="H765" s="16">
        <v>11.09873</v>
      </c>
      <c r="I765" s="16"/>
    </row>
    <row r="766" spans="1:9" x14ac:dyDescent="0.2">
      <c r="A766" s="6"/>
      <c r="B766" s="16">
        <v>12</v>
      </c>
      <c r="C766" s="16">
        <v>1321</v>
      </c>
      <c r="D766" s="16">
        <v>52</v>
      </c>
      <c r="E766" s="16">
        <v>21</v>
      </c>
      <c r="F766" s="16">
        <v>84</v>
      </c>
      <c r="G766" s="16">
        <v>25</v>
      </c>
      <c r="H766" s="16">
        <v>14.544472000000001</v>
      </c>
      <c r="I766" s="16"/>
    </row>
    <row r="767" spans="1:9" x14ac:dyDescent="0.2">
      <c r="B767" s="16">
        <v>13</v>
      </c>
      <c r="C767" s="16">
        <v>638</v>
      </c>
      <c r="D767" s="16">
        <v>53</v>
      </c>
      <c r="E767" s="16">
        <v>39</v>
      </c>
      <c r="F767" s="16">
        <v>67</v>
      </c>
      <c r="G767" s="16">
        <v>12</v>
      </c>
      <c r="H767" s="16">
        <v>8.4423180000000002</v>
      </c>
      <c r="I767" s="16"/>
    </row>
    <row r="768" spans="1:9" x14ac:dyDescent="0.2">
      <c r="B768" s="16">
        <v>14</v>
      </c>
      <c r="C768" s="16">
        <v>3617</v>
      </c>
      <c r="D768" s="16">
        <v>90</v>
      </c>
      <c r="E768" s="16">
        <v>26</v>
      </c>
      <c r="F768" s="16">
        <v>167</v>
      </c>
      <c r="G768" s="16">
        <v>40</v>
      </c>
      <c r="H768" s="16">
        <v>38.849809999999998</v>
      </c>
      <c r="I768" s="16"/>
    </row>
    <row r="769" spans="2:9" x14ac:dyDescent="0.2">
      <c r="B769" s="16">
        <v>15</v>
      </c>
      <c r="C769" s="16">
        <v>637</v>
      </c>
      <c r="D769" s="16">
        <v>53</v>
      </c>
      <c r="E769" s="16">
        <v>35</v>
      </c>
      <c r="F769" s="16">
        <v>68</v>
      </c>
      <c r="G769" s="16">
        <v>12</v>
      </c>
      <c r="H769" s="16">
        <v>10.085993999999999</v>
      </c>
      <c r="I769" s="16"/>
    </row>
    <row r="770" spans="2:9" x14ac:dyDescent="0.2">
      <c r="B770" s="16">
        <v>16</v>
      </c>
      <c r="C770" s="16">
        <v>1203</v>
      </c>
      <c r="D770" s="16">
        <v>54</v>
      </c>
      <c r="E770" s="16">
        <v>31</v>
      </c>
      <c r="F770" s="16">
        <v>79</v>
      </c>
      <c r="G770" s="16">
        <v>22</v>
      </c>
      <c r="H770" s="16">
        <v>13.754652999999999</v>
      </c>
      <c r="I770" s="16"/>
    </row>
    <row r="771" spans="2:9" x14ac:dyDescent="0.2">
      <c r="B771" s="16">
        <v>17</v>
      </c>
      <c r="C771" s="16">
        <v>4076</v>
      </c>
      <c r="D771" s="16">
        <v>97</v>
      </c>
      <c r="E771" s="16">
        <v>40</v>
      </c>
      <c r="F771" s="16">
        <v>189</v>
      </c>
      <c r="G771" s="16">
        <v>42</v>
      </c>
      <c r="H771" s="16">
        <v>42.927619999999997</v>
      </c>
      <c r="I771" s="16"/>
    </row>
    <row r="772" spans="2:9" x14ac:dyDescent="0.2">
      <c r="B772" s="16">
        <v>18</v>
      </c>
      <c r="C772" s="16">
        <v>6315</v>
      </c>
      <c r="D772" s="16">
        <v>108</v>
      </c>
      <c r="E772" s="16">
        <v>34</v>
      </c>
      <c r="F772" s="16">
        <v>215</v>
      </c>
      <c r="G772" s="16">
        <v>58</v>
      </c>
      <c r="H772" s="16">
        <v>51.139473000000002</v>
      </c>
      <c r="I772" s="16"/>
    </row>
    <row r="773" spans="2:9" x14ac:dyDescent="0.2">
      <c r="B773" s="16">
        <v>19</v>
      </c>
      <c r="C773" s="16">
        <v>3064</v>
      </c>
      <c r="D773" s="16">
        <v>76</v>
      </c>
      <c r="E773" s="16">
        <v>30</v>
      </c>
      <c r="F773" s="16">
        <v>142</v>
      </c>
      <c r="G773" s="16">
        <v>40</v>
      </c>
      <c r="H773" s="16">
        <v>25.351883000000001</v>
      </c>
      <c r="I773" s="16"/>
    </row>
    <row r="774" spans="2:9" x14ac:dyDescent="0.2">
      <c r="B774" s="16">
        <v>20</v>
      </c>
      <c r="C774" s="16">
        <v>966</v>
      </c>
      <c r="D774" s="16">
        <v>48</v>
      </c>
      <c r="E774" s="16">
        <v>31</v>
      </c>
      <c r="F774" s="16">
        <v>65</v>
      </c>
      <c r="G774" s="16">
        <v>20</v>
      </c>
      <c r="H774" s="16">
        <v>8.1757019999999994</v>
      </c>
      <c r="I774" s="16"/>
    </row>
    <row r="775" spans="2:9" x14ac:dyDescent="0.2">
      <c r="B775" s="16">
        <v>21</v>
      </c>
      <c r="C775" s="16">
        <v>581</v>
      </c>
      <c r="D775" s="16">
        <v>52</v>
      </c>
      <c r="E775" s="16">
        <v>40</v>
      </c>
      <c r="F775" s="16">
        <v>71</v>
      </c>
      <c r="G775" s="16">
        <v>11</v>
      </c>
      <c r="H775" s="16">
        <v>10.202940999999999</v>
      </c>
      <c r="I775" s="16"/>
    </row>
    <row r="776" spans="2:9" x14ac:dyDescent="0.2">
      <c r="B776" s="16">
        <v>22</v>
      </c>
      <c r="C776" s="16">
        <v>894</v>
      </c>
      <c r="D776" s="16">
        <v>47</v>
      </c>
      <c r="E776" s="16">
        <v>21</v>
      </c>
      <c r="F776" s="16">
        <v>70</v>
      </c>
      <c r="G776" s="16">
        <v>19</v>
      </c>
      <c r="H776" s="16">
        <v>14.218533000000001</v>
      </c>
      <c r="I776" s="16"/>
    </row>
    <row r="777" spans="2:9" x14ac:dyDescent="0.2">
      <c r="B777" s="16">
        <v>23</v>
      </c>
      <c r="C777" s="16">
        <v>2679</v>
      </c>
      <c r="D777" s="16">
        <v>74</v>
      </c>
      <c r="E777" s="16">
        <v>30</v>
      </c>
      <c r="F777" s="16">
        <v>133</v>
      </c>
      <c r="G777" s="16">
        <v>36</v>
      </c>
      <c r="H777" s="16">
        <v>25.624206999999998</v>
      </c>
      <c r="I777" s="16"/>
    </row>
    <row r="778" spans="2:9" x14ac:dyDescent="0.2">
      <c r="B778" s="16">
        <v>24</v>
      </c>
      <c r="C778" s="16">
        <v>674</v>
      </c>
      <c r="D778" s="16">
        <v>51</v>
      </c>
      <c r="E778" s="16">
        <v>28</v>
      </c>
      <c r="F778" s="16">
        <v>61</v>
      </c>
      <c r="G778" s="16">
        <v>13</v>
      </c>
      <c r="H778" s="16">
        <v>8.5877820000000007</v>
      </c>
      <c r="I778" s="16"/>
    </row>
    <row r="779" spans="2:9" x14ac:dyDescent="0.2">
      <c r="B779" s="16">
        <v>25</v>
      </c>
      <c r="C779" s="16">
        <v>672</v>
      </c>
      <c r="D779" s="16">
        <v>48</v>
      </c>
      <c r="E779" s="16">
        <v>33</v>
      </c>
      <c r="F779" s="16">
        <v>68</v>
      </c>
      <c r="G779" s="16">
        <v>14</v>
      </c>
      <c r="H779" s="16">
        <v>9.8917219999999997</v>
      </c>
      <c r="I779" s="16"/>
    </row>
    <row r="780" spans="2:9" x14ac:dyDescent="0.2">
      <c r="B780" s="16">
        <v>26</v>
      </c>
      <c r="C780" s="16">
        <v>2298</v>
      </c>
      <c r="D780" s="16">
        <v>69</v>
      </c>
      <c r="E780" s="16">
        <v>23</v>
      </c>
      <c r="F780" s="16">
        <v>125</v>
      </c>
      <c r="G780" s="16">
        <v>33</v>
      </c>
      <c r="H780" s="16">
        <v>22.827477999999999</v>
      </c>
      <c r="I780" s="16"/>
    </row>
    <row r="781" spans="2:9" x14ac:dyDescent="0.2">
      <c r="B781" s="16">
        <v>27</v>
      </c>
      <c r="C781" s="16">
        <v>1420</v>
      </c>
      <c r="D781" s="16">
        <v>64</v>
      </c>
      <c r="E781" s="16">
        <v>18</v>
      </c>
      <c r="F781" s="16">
        <v>93</v>
      </c>
      <c r="G781" s="16">
        <v>22</v>
      </c>
      <c r="H781" s="16">
        <v>18.751508999999999</v>
      </c>
      <c r="I781" s="16"/>
    </row>
    <row r="782" spans="2:9" x14ac:dyDescent="0.2">
      <c r="B782" s="16">
        <v>28</v>
      </c>
      <c r="C782" s="16">
        <v>660</v>
      </c>
      <c r="D782" s="16">
        <v>47</v>
      </c>
      <c r="E782" s="16">
        <v>33</v>
      </c>
      <c r="F782" s="16">
        <v>56</v>
      </c>
      <c r="G782" s="16">
        <v>14</v>
      </c>
      <c r="H782" s="16">
        <v>6.9834969999999998</v>
      </c>
      <c r="I782" s="16"/>
    </row>
    <row r="783" spans="2:9" x14ac:dyDescent="0.2">
      <c r="B783" s="16">
        <v>29</v>
      </c>
      <c r="C783" s="16">
        <v>1092</v>
      </c>
      <c r="D783" s="16">
        <v>52</v>
      </c>
      <c r="E783" s="16">
        <v>14</v>
      </c>
      <c r="F783" s="16">
        <v>80</v>
      </c>
      <c r="G783" s="16">
        <v>21</v>
      </c>
      <c r="H783" s="16">
        <v>15</v>
      </c>
      <c r="I783" s="16"/>
    </row>
    <row r="784" spans="2:9" x14ac:dyDescent="0.2">
      <c r="B784" s="16">
        <v>30</v>
      </c>
      <c r="C784" s="16">
        <v>1651</v>
      </c>
      <c r="D784" s="16">
        <v>63</v>
      </c>
      <c r="E784" s="16">
        <v>21</v>
      </c>
      <c r="F784" s="16">
        <v>104</v>
      </c>
      <c r="G784" s="16">
        <v>26</v>
      </c>
      <c r="H784" s="16">
        <v>22.530868999999999</v>
      </c>
      <c r="I784" s="16"/>
    </row>
    <row r="785" spans="1:9" x14ac:dyDescent="0.2">
      <c r="A785" s="6"/>
      <c r="B785" s="16">
        <v>31</v>
      </c>
      <c r="C785" s="16">
        <v>455</v>
      </c>
      <c r="D785" s="16">
        <v>45</v>
      </c>
      <c r="E785" s="16">
        <v>29</v>
      </c>
      <c r="F785" s="16">
        <v>57</v>
      </c>
      <c r="G785" s="16">
        <v>10</v>
      </c>
      <c r="H785" s="16">
        <v>12.922848</v>
      </c>
      <c r="I785" s="16"/>
    </row>
    <row r="786" spans="1:9" x14ac:dyDescent="0.2">
      <c r="A786" s="11"/>
      <c r="B786" s="16">
        <v>32</v>
      </c>
      <c r="C786" s="16">
        <v>923</v>
      </c>
      <c r="D786" s="16">
        <v>51</v>
      </c>
      <c r="E786" s="16">
        <v>32</v>
      </c>
      <c r="F786" s="16">
        <v>73</v>
      </c>
      <c r="G786" s="16">
        <v>18</v>
      </c>
      <c r="H786" s="16">
        <v>10.00882</v>
      </c>
      <c r="I786" s="16"/>
    </row>
    <row r="787" spans="1:9" x14ac:dyDescent="0.2">
      <c r="B787" s="16">
        <v>33</v>
      </c>
      <c r="C787" s="16">
        <v>705</v>
      </c>
      <c r="D787" s="16">
        <v>50</v>
      </c>
      <c r="E787" s="16">
        <v>34</v>
      </c>
      <c r="F787" s="16">
        <v>68</v>
      </c>
      <c r="G787" s="16">
        <v>14</v>
      </c>
      <c r="H787" s="16">
        <v>9.3438590000000001</v>
      </c>
      <c r="I787" s="16"/>
    </row>
    <row r="788" spans="1:9" x14ac:dyDescent="0.2">
      <c r="B788" s="16">
        <v>34</v>
      </c>
      <c r="C788" s="16">
        <v>5085</v>
      </c>
      <c r="D788" s="16">
        <v>105</v>
      </c>
      <c r="E788" s="16">
        <v>29</v>
      </c>
      <c r="F788" s="16">
        <v>213</v>
      </c>
      <c r="G788" s="16">
        <v>48</v>
      </c>
      <c r="H788" s="16">
        <v>47.697406999999998</v>
      </c>
      <c r="I788" s="16"/>
    </row>
    <row r="789" spans="1:9" x14ac:dyDescent="0.2">
      <c r="B789" s="16">
        <v>35</v>
      </c>
      <c r="C789" s="16">
        <v>1863</v>
      </c>
      <c r="D789" s="16">
        <v>64</v>
      </c>
      <c r="E789" s="16">
        <v>26</v>
      </c>
      <c r="F789" s="16">
        <v>100</v>
      </c>
      <c r="G789" s="16">
        <v>29</v>
      </c>
      <c r="H789" s="16">
        <v>19.723987999999999</v>
      </c>
      <c r="I789" s="16"/>
    </row>
    <row r="790" spans="1:9" x14ac:dyDescent="0.2">
      <c r="B790" s="16">
        <v>36</v>
      </c>
      <c r="C790" s="16">
        <v>1006</v>
      </c>
      <c r="D790" s="16">
        <v>52</v>
      </c>
      <c r="E790" s="16">
        <v>20</v>
      </c>
      <c r="F790" s="16">
        <v>72</v>
      </c>
      <c r="G790" s="16">
        <v>19</v>
      </c>
      <c r="H790" s="16">
        <v>11.981467</v>
      </c>
      <c r="I790" s="16"/>
    </row>
    <row r="791" spans="1:9" x14ac:dyDescent="0.2">
      <c r="B791" s="16">
        <v>37</v>
      </c>
      <c r="C791" s="16">
        <v>2325</v>
      </c>
      <c r="D791" s="16">
        <v>72</v>
      </c>
      <c r="E791" s="16">
        <v>8</v>
      </c>
      <c r="F791" s="16">
        <v>128</v>
      </c>
      <c r="G791" s="16">
        <v>32</v>
      </c>
      <c r="H791" s="16">
        <v>30.052105000000001</v>
      </c>
      <c r="I791" s="16"/>
    </row>
    <row r="792" spans="1:9" x14ac:dyDescent="0.2">
      <c r="B792" s="16">
        <v>38</v>
      </c>
      <c r="C792" s="16">
        <v>803</v>
      </c>
      <c r="D792" s="16">
        <v>47</v>
      </c>
      <c r="E792" s="16">
        <v>24</v>
      </c>
      <c r="F792" s="16">
        <v>88</v>
      </c>
      <c r="G792" s="16">
        <v>17</v>
      </c>
      <c r="H792" s="16">
        <v>15.260242</v>
      </c>
      <c r="I792" s="16"/>
    </row>
    <row r="793" spans="1:9" x14ac:dyDescent="0.2">
      <c r="B793" s="16">
        <v>39</v>
      </c>
      <c r="C793" s="16">
        <v>451</v>
      </c>
      <c r="D793" s="16">
        <v>41</v>
      </c>
      <c r="E793" s="16">
        <v>13</v>
      </c>
      <c r="F793" s="16">
        <v>68</v>
      </c>
      <c r="G793" s="16">
        <v>11</v>
      </c>
      <c r="H793" s="16">
        <v>15.485476999999999</v>
      </c>
      <c r="I793" s="16"/>
    </row>
    <row r="794" spans="1:9" x14ac:dyDescent="0.2">
      <c r="B794" s="16">
        <v>40</v>
      </c>
      <c r="C794" s="16">
        <v>1246</v>
      </c>
      <c r="D794" s="16">
        <v>56</v>
      </c>
      <c r="E794" s="16">
        <v>30</v>
      </c>
      <c r="F794" s="16">
        <v>85</v>
      </c>
      <c r="G794" s="16">
        <v>22</v>
      </c>
      <c r="H794" s="16">
        <v>16.408476</v>
      </c>
      <c r="I794" s="16"/>
    </row>
    <row r="795" spans="1:9" x14ac:dyDescent="0.2">
      <c r="B795" s="16">
        <v>41</v>
      </c>
      <c r="C795" s="16">
        <v>1246</v>
      </c>
      <c r="D795" s="16">
        <v>54</v>
      </c>
      <c r="E795" s="16">
        <v>28</v>
      </c>
      <c r="F795" s="16">
        <v>78</v>
      </c>
      <c r="G795" s="16">
        <v>23</v>
      </c>
      <c r="H795" s="16">
        <v>14.320995</v>
      </c>
      <c r="I795" s="16"/>
    </row>
    <row r="796" spans="1:9" x14ac:dyDescent="0.2">
      <c r="B796" s="16">
        <v>42</v>
      </c>
      <c r="C796" s="16">
        <v>485</v>
      </c>
      <c r="D796" s="16">
        <v>48</v>
      </c>
      <c r="E796" s="16">
        <v>28</v>
      </c>
      <c r="F796" s="16">
        <v>65</v>
      </c>
      <c r="G796" s="16">
        <v>10</v>
      </c>
      <c r="H796" s="16">
        <v>11.930353</v>
      </c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42</v>
      </c>
      <c r="I936" s="6"/>
    </row>
    <row r="937" spans="1:10" x14ac:dyDescent="0.2">
      <c r="A937" t="s">
        <v>67</v>
      </c>
      <c r="B937" s="15"/>
      <c r="C937" s="8">
        <f>AVERAGE(C755:C935)</f>
        <v>1623.1666666666667</v>
      </c>
      <c r="D937" s="8"/>
      <c r="E937" s="8"/>
      <c r="F937" s="8"/>
      <c r="G937" s="8"/>
      <c r="H937" s="8"/>
      <c r="I937" s="9"/>
      <c r="J937" s="17">
        <f>AVERAGE(D755:D935)</f>
        <v>62.547619047619051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41507617</v>
      </c>
      <c r="D941" s="16">
        <v>48.982030000000002</v>
      </c>
      <c r="E941" s="16">
        <v>1</v>
      </c>
      <c r="F941" s="16">
        <v>601</v>
      </c>
      <c r="G941" s="16">
        <v>847405</v>
      </c>
      <c r="H941" s="16">
        <v>77.551150000000007</v>
      </c>
      <c r="I941" s="16">
        <v>7.67265</v>
      </c>
    </row>
    <row r="942" spans="1:10" x14ac:dyDescent="0.2">
      <c r="A942" s="6"/>
      <c r="B942" s="16">
        <v>1</v>
      </c>
      <c r="C942" s="16">
        <v>1196</v>
      </c>
      <c r="D942" s="16">
        <v>62</v>
      </c>
      <c r="E942" s="16">
        <v>37</v>
      </c>
      <c r="F942" s="16">
        <v>92</v>
      </c>
      <c r="G942" s="16">
        <v>19</v>
      </c>
      <c r="H942" s="16">
        <v>17.243357</v>
      </c>
      <c r="I942" s="16"/>
    </row>
    <row r="943" spans="1:10" x14ac:dyDescent="0.2">
      <c r="A943" s="6"/>
      <c r="B943" s="16">
        <v>2</v>
      </c>
      <c r="C943" s="16">
        <v>2292</v>
      </c>
      <c r="D943" s="16">
        <v>79</v>
      </c>
      <c r="E943" s="16">
        <v>28</v>
      </c>
      <c r="F943" s="16">
        <v>136</v>
      </c>
      <c r="G943" s="16">
        <v>29</v>
      </c>
      <c r="H943" s="16">
        <v>27.384172</v>
      </c>
      <c r="I943" s="16"/>
    </row>
    <row r="944" spans="1:10" x14ac:dyDescent="0.2">
      <c r="A944" s="6"/>
      <c r="B944" s="16">
        <v>3</v>
      </c>
      <c r="C944" s="16">
        <v>2614</v>
      </c>
      <c r="D944" s="16">
        <v>74</v>
      </c>
      <c r="E944" s="16">
        <v>34</v>
      </c>
      <c r="F944" s="16">
        <v>140</v>
      </c>
      <c r="G944" s="16">
        <v>35</v>
      </c>
      <c r="H944" s="16">
        <v>31.59207</v>
      </c>
      <c r="I944" s="16"/>
    </row>
    <row r="945" spans="1:9" x14ac:dyDescent="0.2">
      <c r="A945" s="6"/>
      <c r="B945" s="16">
        <v>4</v>
      </c>
      <c r="C945" s="16">
        <v>1660</v>
      </c>
      <c r="D945" s="16">
        <v>63</v>
      </c>
      <c r="E945" s="16">
        <v>24</v>
      </c>
      <c r="F945" s="16">
        <v>110</v>
      </c>
      <c r="G945" s="16">
        <v>26</v>
      </c>
      <c r="H945" s="16">
        <v>22.070795</v>
      </c>
      <c r="I945" s="16"/>
    </row>
    <row r="946" spans="1:9" x14ac:dyDescent="0.2">
      <c r="A946" s="6"/>
      <c r="B946" s="16">
        <v>5</v>
      </c>
      <c r="C946" s="16">
        <v>1638</v>
      </c>
      <c r="D946" s="16">
        <v>60</v>
      </c>
      <c r="E946" s="16">
        <v>31</v>
      </c>
      <c r="F946" s="16">
        <v>99</v>
      </c>
      <c r="G946" s="16">
        <v>27</v>
      </c>
      <c r="H946" s="16">
        <v>19.540883999999998</v>
      </c>
      <c r="I946" s="16"/>
    </row>
    <row r="947" spans="1:9" x14ac:dyDescent="0.2">
      <c r="A947" s="6"/>
      <c r="B947" s="16">
        <v>6</v>
      </c>
      <c r="C947" s="16">
        <v>696</v>
      </c>
      <c r="D947" s="16">
        <v>49</v>
      </c>
      <c r="E947" s="16">
        <v>30</v>
      </c>
      <c r="F947" s="16">
        <v>68</v>
      </c>
      <c r="G947" s="16">
        <v>14</v>
      </c>
      <c r="H947" s="16">
        <v>10.770329</v>
      </c>
      <c r="I947" s="16"/>
    </row>
    <row r="948" spans="1:9" x14ac:dyDescent="0.2">
      <c r="A948" s="6"/>
      <c r="B948" s="16">
        <v>7</v>
      </c>
      <c r="C948" s="16">
        <v>804</v>
      </c>
      <c r="D948" s="16">
        <v>42</v>
      </c>
      <c r="E948" s="16">
        <v>17</v>
      </c>
      <c r="F948" s="16">
        <v>70</v>
      </c>
      <c r="G948" s="16">
        <v>19</v>
      </c>
      <c r="H948" s="16">
        <v>12.719189</v>
      </c>
      <c r="I948" s="16"/>
    </row>
    <row r="949" spans="1:9" x14ac:dyDescent="0.2">
      <c r="A949" s="6"/>
      <c r="B949" s="16">
        <v>8</v>
      </c>
      <c r="C949" s="16">
        <v>589</v>
      </c>
      <c r="D949" s="16">
        <v>49</v>
      </c>
      <c r="E949" s="16">
        <v>22</v>
      </c>
      <c r="F949" s="16">
        <v>78</v>
      </c>
      <c r="G949" s="16">
        <v>12</v>
      </c>
      <c r="H949" s="16">
        <v>15.240496</v>
      </c>
      <c r="I949" s="16"/>
    </row>
    <row r="950" spans="1:9" x14ac:dyDescent="0.2">
      <c r="A950" s="6"/>
      <c r="B950" s="16">
        <v>9</v>
      </c>
      <c r="C950" s="16">
        <v>3587</v>
      </c>
      <c r="D950" s="16">
        <v>94</v>
      </c>
      <c r="E950" s="16">
        <v>25</v>
      </c>
      <c r="F950" s="16">
        <v>195</v>
      </c>
      <c r="G950" s="16">
        <v>38</v>
      </c>
      <c r="H950" s="16">
        <v>44.212325999999997</v>
      </c>
      <c r="I950" s="16"/>
    </row>
    <row r="951" spans="1:9" x14ac:dyDescent="0.2">
      <c r="A951" s="6"/>
      <c r="B951" s="16">
        <v>10</v>
      </c>
      <c r="C951" s="16">
        <v>2166</v>
      </c>
      <c r="D951" s="16">
        <v>80</v>
      </c>
      <c r="E951" s="16">
        <v>31</v>
      </c>
      <c r="F951" s="16">
        <v>147</v>
      </c>
      <c r="G951" s="16">
        <v>27</v>
      </c>
      <c r="H951" s="16">
        <v>26.418234000000002</v>
      </c>
      <c r="I951" s="16"/>
    </row>
    <row r="952" spans="1:9" x14ac:dyDescent="0.2">
      <c r="A952" s="6"/>
      <c r="B952" s="16">
        <v>11</v>
      </c>
      <c r="C952" s="16">
        <v>535</v>
      </c>
      <c r="D952" s="16">
        <v>48</v>
      </c>
      <c r="E952" s="16">
        <v>34</v>
      </c>
      <c r="F952" s="16">
        <v>62</v>
      </c>
      <c r="G952" s="16">
        <v>11</v>
      </c>
      <c r="H952" s="16">
        <v>9.7826380000000004</v>
      </c>
      <c r="I952" s="16"/>
    </row>
    <row r="953" spans="1:9" x14ac:dyDescent="0.2">
      <c r="A953" s="6"/>
      <c r="B953" s="16">
        <v>12</v>
      </c>
      <c r="C953" s="16">
        <v>856</v>
      </c>
      <c r="D953" s="16">
        <v>57</v>
      </c>
      <c r="E953" s="16">
        <v>39</v>
      </c>
      <c r="F953" s="16">
        <v>84</v>
      </c>
      <c r="G953" s="16">
        <v>15</v>
      </c>
      <c r="H953" s="16">
        <v>11.386082</v>
      </c>
      <c r="I953" s="16"/>
    </row>
    <row r="954" spans="1:9" x14ac:dyDescent="0.2">
      <c r="B954" s="16">
        <v>13</v>
      </c>
      <c r="C954" s="16">
        <v>1447</v>
      </c>
      <c r="D954" s="16">
        <v>62</v>
      </c>
      <c r="E954" s="16">
        <v>36</v>
      </c>
      <c r="F954" s="16">
        <v>87</v>
      </c>
      <c r="G954" s="16">
        <v>23</v>
      </c>
      <c r="H954" s="16">
        <v>14.185460000000001</v>
      </c>
      <c r="I954" s="16"/>
    </row>
    <row r="955" spans="1:9" x14ac:dyDescent="0.2">
      <c r="B955" s="16">
        <v>14</v>
      </c>
      <c r="C955" s="16">
        <v>659</v>
      </c>
      <c r="D955" s="16">
        <v>59</v>
      </c>
      <c r="E955" s="16">
        <v>38</v>
      </c>
      <c r="F955" s="16">
        <v>81</v>
      </c>
      <c r="G955" s="16">
        <v>11</v>
      </c>
      <c r="H955" s="16">
        <v>11.627553000000001</v>
      </c>
      <c r="I955" s="16"/>
    </row>
    <row r="956" spans="1:9" x14ac:dyDescent="0.2">
      <c r="B956" s="16">
        <v>15</v>
      </c>
      <c r="C956" s="16">
        <v>2062</v>
      </c>
      <c r="D956" s="16">
        <v>85</v>
      </c>
      <c r="E956" s="16">
        <v>51</v>
      </c>
      <c r="F956" s="16">
        <v>132</v>
      </c>
      <c r="G956" s="16">
        <v>24</v>
      </c>
      <c r="H956" s="16">
        <v>23.750515</v>
      </c>
      <c r="I956" s="16"/>
    </row>
    <row r="957" spans="1:9" x14ac:dyDescent="0.2">
      <c r="B957" s="16">
        <v>16</v>
      </c>
      <c r="C957" s="16">
        <v>3206</v>
      </c>
      <c r="D957" s="16">
        <v>64</v>
      </c>
      <c r="E957" s="16">
        <v>24</v>
      </c>
      <c r="F957" s="16">
        <v>107</v>
      </c>
      <c r="G957" s="16">
        <v>50</v>
      </c>
      <c r="H957" s="16">
        <v>19.073435</v>
      </c>
      <c r="I957" s="16"/>
    </row>
    <row r="958" spans="1:9" x14ac:dyDescent="0.2">
      <c r="B958" s="16">
        <v>17</v>
      </c>
      <c r="C958" s="16">
        <v>731</v>
      </c>
      <c r="D958" s="16">
        <v>45</v>
      </c>
      <c r="E958" s="16">
        <v>13</v>
      </c>
      <c r="F958" s="16">
        <v>61</v>
      </c>
      <c r="G958" s="16">
        <v>16</v>
      </c>
      <c r="H958" s="16">
        <v>12.860792999999999</v>
      </c>
      <c r="I958" s="16"/>
    </row>
    <row r="959" spans="1:9" x14ac:dyDescent="0.2">
      <c r="B959" s="16">
        <v>18</v>
      </c>
      <c r="C959" s="16">
        <v>2988</v>
      </c>
      <c r="D959" s="16">
        <v>83</v>
      </c>
      <c r="E959" s="16">
        <v>36</v>
      </c>
      <c r="F959" s="16">
        <v>152</v>
      </c>
      <c r="G959" s="16">
        <v>36</v>
      </c>
      <c r="H959" s="16">
        <v>29.324783</v>
      </c>
      <c r="I959" s="16"/>
    </row>
    <row r="960" spans="1:9" x14ac:dyDescent="0.2">
      <c r="B960" s="16">
        <v>19</v>
      </c>
      <c r="C960" s="16">
        <v>1116</v>
      </c>
      <c r="D960" s="16">
        <v>69</v>
      </c>
      <c r="E960" s="16">
        <v>41</v>
      </c>
      <c r="F960" s="16">
        <v>94</v>
      </c>
      <c r="G960" s="16">
        <v>16</v>
      </c>
      <c r="H960" s="16">
        <v>14.426826500000001</v>
      </c>
      <c r="I960" s="16"/>
    </row>
    <row r="961" spans="1:9" x14ac:dyDescent="0.2">
      <c r="B961" s="16">
        <v>20</v>
      </c>
      <c r="C961" s="16">
        <v>990</v>
      </c>
      <c r="D961" s="16">
        <v>55</v>
      </c>
      <c r="E961" s="16">
        <v>30</v>
      </c>
      <c r="F961" s="16">
        <v>83</v>
      </c>
      <c r="G961" s="16">
        <v>18</v>
      </c>
      <c r="H961" s="16">
        <v>12.6630535</v>
      </c>
      <c r="I961" s="16"/>
    </row>
    <row r="962" spans="1:9" x14ac:dyDescent="0.2">
      <c r="B962" s="16">
        <v>21</v>
      </c>
      <c r="C962" s="16">
        <v>726</v>
      </c>
      <c r="D962" s="16">
        <v>51</v>
      </c>
      <c r="E962" s="16">
        <v>33</v>
      </c>
      <c r="F962" s="16">
        <v>74</v>
      </c>
      <c r="G962" s="16">
        <v>14</v>
      </c>
      <c r="H962" s="16">
        <v>10.975497000000001</v>
      </c>
      <c r="I962" s="16"/>
    </row>
    <row r="963" spans="1:9" x14ac:dyDescent="0.2">
      <c r="B963" s="16">
        <v>22</v>
      </c>
      <c r="C963" s="16">
        <v>928</v>
      </c>
      <c r="D963" s="16">
        <v>61</v>
      </c>
      <c r="E963" s="16">
        <v>40</v>
      </c>
      <c r="F963" s="16">
        <v>83</v>
      </c>
      <c r="G963" s="16">
        <v>15</v>
      </c>
      <c r="H963" s="16">
        <v>11.817057999999999</v>
      </c>
      <c r="I963" s="16"/>
    </row>
    <row r="964" spans="1:9" x14ac:dyDescent="0.2">
      <c r="B964" s="16">
        <v>23</v>
      </c>
      <c r="C964" s="16">
        <v>4029</v>
      </c>
      <c r="D964" s="16">
        <v>106</v>
      </c>
      <c r="E964" s="16">
        <v>31</v>
      </c>
      <c r="F964" s="16">
        <v>200</v>
      </c>
      <c r="G964" s="16">
        <v>38</v>
      </c>
      <c r="H964" s="16">
        <v>46.242310000000003</v>
      </c>
      <c r="I964" s="16"/>
    </row>
    <row r="965" spans="1:9" x14ac:dyDescent="0.2">
      <c r="B965" s="16">
        <v>24</v>
      </c>
      <c r="C965" s="16">
        <v>524</v>
      </c>
      <c r="D965" s="16">
        <v>47</v>
      </c>
      <c r="E965" s="16">
        <v>21</v>
      </c>
      <c r="F965" s="16">
        <v>72</v>
      </c>
      <c r="G965" s="16">
        <v>11</v>
      </c>
      <c r="H965" s="16">
        <v>14.180973</v>
      </c>
      <c r="I965" s="16"/>
    </row>
    <row r="966" spans="1:9" x14ac:dyDescent="0.2">
      <c r="B966" s="16">
        <v>25</v>
      </c>
      <c r="C966" s="16">
        <v>494</v>
      </c>
      <c r="D966" s="16">
        <v>44</v>
      </c>
      <c r="E966" s="16">
        <v>28</v>
      </c>
      <c r="F966" s="16">
        <v>58</v>
      </c>
      <c r="G966" s="16">
        <v>11</v>
      </c>
      <c r="H966" s="16">
        <v>9.4339809999999993</v>
      </c>
      <c r="I966" s="16"/>
    </row>
    <row r="967" spans="1:9" x14ac:dyDescent="0.2">
      <c r="B967" s="16">
        <v>26</v>
      </c>
      <c r="C967" s="16">
        <v>713</v>
      </c>
      <c r="D967" s="16">
        <v>54</v>
      </c>
      <c r="E967" s="16">
        <v>28</v>
      </c>
      <c r="F967" s="16">
        <v>74</v>
      </c>
      <c r="G967" s="16">
        <v>13</v>
      </c>
      <c r="H967" s="16">
        <v>13.035209</v>
      </c>
      <c r="I967" s="16"/>
    </row>
    <row r="968" spans="1:9" x14ac:dyDescent="0.2">
      <c r="B968" s="16">
        <v>27</v>
      </c>
      <c r="C968" s="16">
        <v>949</v>
      </c>
      <c r="D968" s="16">
        <v>52</v>
      </c>
      <c r="E968" s="16">
        <v>28</v>
      </c>
      <c r="F968" s="16">
        <v>73</v>
      </c>
      <c r="G968" s="16">
        <v>18</v>
      </c>
      <c r="H968" s="16">
        <v>12.646784999999999</v>
      </c>
      <c r="I968" s="16"/>
    </row>
    <row r="969" spans="1:9" x14ac:dyDescent="0.2">
      <c r="B969" s="16">
        <v>28</v>
      </c>
      <c r="C969" s="16">
        <v>957</v>
      </c>
      <c r="D969" s="16">
        <v>53</v>
      </c>
      <c r="E969" s="16">
        <v>27</v>
      </c>
      <c r="F969" s="16">
        <v>88</v>
      </c>
      <c r="G969" s="16">
        <v>18</v>
      </c>
      <c r="H969" s="16">
        <v>15.493831999999999</v>
      </c>
      <c r="I969" s="16"/>
    </row>
    <row r="970" spans="1:9" x14ac:dyDescent="0.2">
      <c r="B970" s="16">
        <v>29</v>
      </c>
      <c r="C970" s="16">
        <v>1001</v>
      </c>
      <c r="D970" s="16">
        <v>52</v>
      </c>
      <c r="E970" s="16">
        <v>34</v>
      </c>
      <c r="F970" s="16">
        <v>74</v>
      </c>
      <c r="G970" s="16">
        <v>19</v>
      </c>
      <c r="H970" s="16">
        <v>12.294986</v>
      </c>
      <c r="I970" s="16"/>
    </row>
    <row r="971" spans="1:9" x14ac:dyDescent="0.2">
      <c r="B971" s="16">
        <v>30</v>
      </c>
      <c r="C971" s="16">
        <v>2730</v>
      </c>
      <c r="D971" s="16">
        <v>80</v>
      </c>
      <c r="E971" s="16">
        <v>38</v>
      </c>
      <c r="F971" s="16">
        <v>167</v>
      </c>
      <c r="G971" s="16">
        <v>34</v>
      </c>
      <c r="H971" s="16">
        <v>33.4084</v>
      </c>
      <c r="I971" s="16"/>
    </row>
    <row r="972" spans="1:9" x14ac:dyDescent="0.2">
      <c r="A972" s="6"/>
      <c r="B972" s="16">
        <v>31</v>
      </c>
      <c r="C972" s="16">
        <v>537</v>
      </c>
      <c r="D972" s="16">
        <v>48</v>
      </c>
      <c r="E972" s="16">
        <v>32</v>
      </c>
      <c r="F972" s="16">
        <v>66</v>
      </c>
      <c r="G972" s="16">
        <v>11</v>
      </c>
      <c r="H972" s="16">
        <v>10.821275999999999</v>
      </c>
      <c r="I972" s="16"/>
    </row>
    <row r="973" spans="1:9" x14ac:dyDescent="0.2">
      <c r="A973" s="11"/>
      <c r="B973" s="16">
        <v>32</v>
      </c>
      <c r="C973" s="16">
        <v>3507</v>
      </c>
      <c r="D973" s="16">
        <v>94</v>
      </c>
      <c r="E973" s="16">
        <v>27</v>
      </c>
      <c r="F973" s="16">
        <v>183</v>
      </c>
      <c r="G973" s="16">
        <v>37</v>
      </c>
      <c r="H973" s="16">
        <v>42.929850000000002</v>
      </c>
      <c r="I973" s="16"/>
    </row>
    <row r="974" spans="1:9" x14ac:dyDescent="0.2">
      <c r="B974" s="16">
        <v>33</v>
      </c>
      <c r="C974" s="16">
        <v>1374</v>
      </c>
      <c r="D974" s="16">
        <v>59</v>
      </c>
      <c r="E974" s="16">
        <v>37</v>
      </c>
      <c r="F974" s="16">
        <v>102</v>
      </c>
      <c r="G974" s="16">
        <v>23</v>
      </c>
      <c r="H974" s="16">
        <v>19.005980000000001</v>
      </c>
      <c r="I974" s="16"/>
    </row>
    <row r="975" spans="1:9" x14ac:dyDescent="0.2">
      <c r="B975" s="16">
        <v>34</v>
      </c>
      <c r="C975" s="16">
        <v>771</v>
      </c>
      <c r="D975" s="16">
        <v>51</v>
      </c>
      <c r="E975" s="16">
        <v>35</v>
      </c>
      <c r="F975" s="16">
        <v>72</v>
      </c>
      <c r="G975" s="16">
        <v>15</v>
      </c>
      <c r="H975" s="16">
        <v>12.206555</v>
      </c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34</v>
      </c>
      <c r="I1123" s="6"/>
    </row>
    <row r="1124" spans="1:10" x14ac:dyDescent="0.2">
      <c r="A1124" t="s">
        <v>67</v>
      </c>
      <c r="B1124" s="15"/>
      <c r="C1124" s="8">
        <f>AVERAGE(C942:C1122)</f>
        <v>1502.1176470588234</v>
      </c>
      <c r="D1124" s="8"/>
      <c r="E1124" s="8"/>
      <c r="F1124" s="8"/>
      <c r="G1124" s="8"/>
      <c r="H1124" s="8"/>
      <c r="I1124" s="9"/>
      <c r="J1124" s="17">
        <f>AVERAGE(D942:D1122)</f>
        <v>62.676470588235297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46502107</v>
      </c>
      <c r="D1128" s="16">
        <v>80.763670000000005</v>
      </c>
      <c r="E1128" s="16">
        <v>1</v>
      </c>
      <c r="F1128" s="16">
        <v>650</v>
      </c>
      <c r="G1128" s="16">
        <v>575780</v>
      </c>
      <c r="H1128" s="16">
        <v>96.679885999999996</v>
      </c>
      <c r="I1128" s="16">
        <v>13.835132</v>
      </c>
    </row>
    <row r="1129" spans="1:10" x14ac:dyDescent="0.2">
      <c r="A1129" s="6"/>
      <c r="B1129" s="16">
        <v>1</v>
      </c>
      <c r="C1129" s="16">
        <v>506</v>
      </c>
      <c r="D1129" s="16">
        <v>42</v>
      </c>
      <c r="E1129" s="16">
        <v>31</v>
      </c>
      <c r="F1129" s="16">
        <v>59</v>
      </c>
      <c r="G1129" s="16">
        <v>12</v>
      </c>
      <c r="H1129" s="16">
        <v>8.4207535</v>
      </c>
      <c r="I1129" s="16"/>
    </row>
    <row r="1130" spans="1:10" x14ac:dyDescent="0.2">
      <c r="A1130" s="6"/>
      <c r="B1130" s="16">
        <v>2</v>
      </c>
      <c r="C1130" s="16">
        <v>570</v>
      </c>
      <c r="D1130" s="16">
        <v>38</v>
      </c>
      <c r="E1130" s="16">
        <v>16</v>
      </c>
      <c r="F1130" s="16">
        <v>62</v>
      </c>
      <c r="G1130" s="16">
        <v>15</v>
      </c>
      <c r="H1130" s="16">
        <v>12.071217000000001</v>
      </c>
      <c r="I1130" s="16"/>
    </row>
    <row r="1131" spans="1:10" x14ac:dyDescent="0.2">
      <c r="A1131" s="6"/>
      <c r="B1131" s="16">
        <v>3</v>
      </c>
      <c r="C1131" s="16">
        <v>665</v>
      </c>
      <c r="D1131" s="16">
        <v>51</v>
      </c>
      <c r="E1131" s="16">
        <v>31</v>
      </c>
      <c r="F1131" s="16">
        <v>69</v>
      </c>
      <c r="G1131" s="16">
        <v>13</v>
      </c>
      <c r="H1131" s="16">
        <v>13.410195</v>
      </c>
      <c r="I1131" s="16"/>
    </row>
    <row r="1132" spans="1:10" x14ac:dyDescent="0.2">
      <c r="A1132" s="6"/>
      <c r="B1132" s="16">
        <v>4</v>
      </c>
      <c r="C1132" s="16">
        <v>3432</v>
      </c>
      <c r="D1132" s="16">
        <v>85</v>
      </c>
      <c r="E1132" s="16">
        <v>42</v>
      </c>
      <c r="F1132" s="16">
        <v>147</v>
      </c>
      <c r="G1132" s="16">
        <v>40</v>
      </c>
      <c r="H1132" s="16">
        <v>29.493155000000002</v>
      </c>
      <c r="I1132" s="16"/>
    </row>
    <row r="1133" spans="1:10" x14ac:dyDescent="0.2">
      <c r="A1133" s="6"/>
      <c r="B1133" s="16">
        <v>5</v>
      </c>
      <c r="C1133" s="16">
        <v>791</v>
      </c>
      <c r="D1133" s="16">
        <v>46</v>
      </c>
      <c r="E1133" s="16">
        <v>30</v>
      </c>
      <c r="F1133" s="16">
        <v>71</v>
      </c>
      <c r="G1133" s="16">
        <v>17</v>
      </c>
      <c r="H1133" s="16">
        <v>10.473179999999999</v>
      </c>
      <c r="I1133" s="16"/>
    </row>
    <row r="1134" spans="1:10" x14ac:dyDescent="0.2">
      <c r="A1134" s="6"/>
      <c r="B1134" s="16">
        <v>6</v>
      </c>
      <c r="C1134" s="16">
        <v>847</v>
      </c>
      <c r="D1134" s="16">
        <v>52</v>
      </c>
      <c r="E1134" s="16">
        <v>37</v>
      </c>
      <c r="F1134" s="16">
        <v>70</v>
      </c>
      <c r="G1134" s="16">
        <v>16</v>
      </c>
      <c r="H1134" s="16">
        <v>8.9106670000000001</v>
      </c>
      <c r="I1134" s="16"/>
    </row>
    <row r="1135" spans="1:10" x14ac:dyDescent="0.2">
      <c r="A1135" s="6"/>
      <c r="B1135" s="16">
        <v>7</v>
      </c>
      <c r="C1135" s="16">
        <v>1265</v>
      </c>
      <c r="D1135" s="16">
        <v>60</v>
      </c>
      <c r="E1135" s="16">
        <v>30</v>
      </c>
      <c r="F1135" s="16">
        <v>86</v>
      </c>
      <c r="G1135" s="16">
        <v>21</v>
      </c>
      <c r="H1135" s="16">
        <v>15.324816999999999</v>
      </c>
      <c r="I1135" s="16"/>
    </row>
    <row r="1136" spans="1:10" x14ac:dyDescent="0.2">
      <c r="A1136" s="6"/>
      <c r="B1136" s="16">
        <v>8</v>
      </c>
      <c r="C1136" s="16">
        <v>2553</v>
      </c>
      <c r="D1136" s="16">
        <v>72</v>
      </c>
      <c r="E1136" s="16">
        <v>24</v>
      </c>
      <c r="F1136" s="16">
        <v>124</v>
      </c>
      <c r="G1136" s="16">
        <v>35</v>
      </c>
      <c r="H1136" s="16">
        <v>25.557891999999999</v>
      </c>
      <c r="I1136" s="16"/>
    </row>
    <row r="1137" spans="1:9" x14ac:dyDescent="0.2">
      <c r="A1137" s="6"/>
      <c r="B1137" s="16">
        <v>9</v>
      </c>
      <c r="C1137" s="16">
        <v>1663</v>
      </c>
      <c r="D1137" s="16">
        <v>59</v>
      </c>
      <c r="E1137" s="16">
        <v>24</v>
      </c>
      <c r="F1137" s="16">
        <v>86</v>
      </c>
      <c r="G1137" s="16">
        <v>28</v>
      </c>
      <c r="H1137" s="16">
        <v>16.583124000000002</v>
      </c>
      <c r="I1137" s="16"/>
    </row>
    <row r="1138" spans="1:9" x14ac:dyDescent="0.2">
      <c r="A1138" s="6"/>
      <c r="B1138" s="16">
        <v>10</v>
      </c>
      <c r="C1138" s="16">
        <v>1384</v>
      </c>
      <c r="D1138" s="16">
        <v>57</v>
      </c>
      <c r="E1138" s="16">
        <v>34</v>
      </c>
      <c r="F1138" s="16">
        <v>86</v>
      </c>
      <c r="G1138" s="16">
        <v>24</v>
      </c>
      <c r="H1138" s="16">
        <v>13.968909</v>
      </c>
      <c r="I1138" s="16"/>
    </row>
    <row r="1139" spans="1:9" x14ac:dyDescent="0.2">
      <c r="A1139" s="6"/>
      <c r="B1139" s="16">
        <v>11</v>
      </c>
      <c r="C1139" s="16">
        <v>769</v>
      </c>
      <c r="D1139" s="16">
        <v>51</v>
      </c>
      <c r="E1139" s="16">
        <v>34</v>
      </c>
      <c r="F1139" s="16">
        <v>65</v>
      </c>
      <c r="G1139" s="16">
        <v>15</v>
      </c>
      <c r="H1139" s="16">
        <v>10.406041999999999</v>
      </c>
      <c r="I1139" s="16"/>
    </row>
    <row r="1140" spans="1:9" x14ac:dyDescent="0.2">
      <c r="A1140" s="6"/>
      <c r="B1140" s="16">
        <v>12</v>
      </c>
      <c r="C1140" s="16">
        <v>1716</v>
      </c>
      <c r="D1140" s="16">
        <v>57</v>
      </c>
      <c r="E1140" s="16">
        <v>22</v>
      </c>
      <c r="F1140" s="16">
        <v>77</v>
      </c>
      <c r="G1140" s="16">
        <v>30</v>
      </c>
      <c r="H1140" s="16">
        <v>14.496135000000001</v>
      </c>
      <c r="I1140" s="16"/>
    </row>
    <row r="1141" spans="1:9" x14ac:dyDescent="0.2">
      <c r="B1141" s="16">
        <v>13</v>
      </c>
      <c r="C1141" s="16">
        <v>1768</v>
      </c>
      <c r="D1141" s="16">
        <v>58</v>
      </c>
      <c r="E1141" s="16">
        <v>28</v>
      </c>
      <c r="F1141" s="16">
        <v>102</v>
      </c>
      <c r="G1141" s="16">
        <v>30</v>
      </c>
      <c r="H1141" s="16">
        <v>18.207615000000001</v>
      </c>
      <c r="I1141" s="16"/>
    </row>
    <row r="1142" spans="1:9" x14ac:dyDescent="0.2">
      <c r="B1142" s="16">
        <v>14</v>
      </c>
      <c r="C1142" s="16">
        <v>576</v>
      </c>
      <c r="D1142" s="16">
        <v>48</v>
      </c>
      <c r="E1142" s="16">
        <v>33</v>
      </c>
      <c r="F1142" s="16">
        <v>63</v>
      </c>
      <c r="G1142" s="16">
        <v>12</v>
      </c>
      <c r="H1142" s="16">
        <v>11.449494</v>
      </c>
      <c r="I1142" s="16"/>
    </row>
    <row r="1143" spans="1:9" x14ac:dyDescent="0.2">
      <c r="B1143" s="16">
        <v>15</v>
      </c>
      <c r="C1143" s="16">
        <v>527</v>
      </c>
      <c r="D1143" s="16">
        <v>43</v>
      </c>
      <c r="E1143" s="16">
        <v>18</v>
      </c>
      <c r="F1143" s="16">
        <v>63</v>
      </c>
      <c r="G1143" s="16">
        <v>12</v>
      </c>
      <c r="H1143" s="16">
        <v>12.131850999999999</v>
      </c>
      <c r="I1143" s="16"/>
    </row>
    <row r="1144" spans="1:9" x14ac:dyDescent="0.2">
      <c r="B1144" s="16">
        <v>16</v>
      </c>
      <c r="C1144" s="16">
        <v>560</v>
      </c>
      <c r="D1144" s="16">
        <v>50</v>
      </c>
      <c r="E1144" s="16">
        <v>37</v>
      </c>
      <c r="F1144" s="16">
        <v>68</v>
      </c>
      <c r="G1144" s="16">
        <v>11</v>
      </c>
      <c r="H1144" s="16">
        <v>9.1104339999999997</v>
      </c>
      <c r="I1144" s="16"/>
    </row>
    <row r="1145" spans="1:9" x14ac:dyDescent="0.2">
      <c r="B1145" s="16">
        <v>17</v>
      </c>
      <c r="C1145" s="16">
        <v>920</v>
      </c>
      <c r="D1145" s="16">
        <v>51</v>
      </c>
      <c r="E1145" s="16">
        <v>29</v>
      </c>
      <c r="F1145" s="16">
        <v>74</v>
      </c>
      <c r="G1145" s="16">
        <v>18</v>
      </c>
      <c r="H1145" s="16">
        <v>12.141323999999999</v>
      </c>
      <c r="I1145" s="16"/>
    </row>
    <row r="1146" spans="1:9" x14ac:dyDescent="0.2">
      <c r="B1146" s="16">
        <v>18</v>
      </c>
      <c r="C1146" s="16">
        <v>2175</v>
      </c>
      <c r="D1146" s="16">
        <v>62</v>
      </c>
      <c r="E1146" s="16">
        <v>29</v>
      </c>
      <c r="F1146" s="16">
        <v>103</v>
      </c>
      <c r="G1146" s="16">
        <v>35</v>
      </c>
      <c r="H1146" s="16">
        <v>17.763974999999999</v>
      </c>
      <c r="I1146" s="16"/>
    </row>
    <row r="1147" spans="1:9" x14ac:dyDescent="0.2">
      <c r="B1147" s="16">
        <v>19</v>
      </c>
      <c r="C1147" s="16">
        <v>1019</v>
      </c>
      <c r="D1147" s="16">
        <v>48</v>
      </c>
      <c r="E1147" s="16">
        <v>28</v>
      </c>
      <c r="F1147" s="16">
        <v>68</v>
      </c>
      <c r="G1147" s="16">
        <v>21</v>
      </c>
      <c r="H1147" s="16">
        <v>11.668333000000001</v>
      </c>
      <c r="I1147" s="16"/>
    </row>
    <row r="1148" spans="1:9" x14ac:dyDescent="0.2">
      <c r="B1148" s="16">
        <v>20</v>
      </c>
      <c r="C1148" s="16">
        <v>1681</v>
      </c>
      <c r="D1148" s="16">
        <v>67</v>
      </c>
      <c r="E1148" s="16">
        <v>46</v>
      </c>
      <c r="F1148" s="16">
        <v>92</v>
      </c>
      <c r="G1148" s="16">
        <v>25</v>
      </c>
      <c r="H1148" s="16">
        <v>12.926072</v>
      </c>
      <c r="I1148" s="16"/>
    </row>
    <row r="1149" spans="1:9" x14ac:dyDescent="0.2">
      <c r="B1149" s="16">
        <v>21</v>
      </c>
      <c r="C1149" s="16">
        <v>789</v>
      </c>
      <c r="D1149" s="16">
        <v>49</v>
      </c>
      <c r="E1149" s="16">
        <v>34</v>
      </c>
      <c r="F1149" s="16">
        <v>71</v>
      </c>
      <c r="G1149" s="16">
        <v>16</v>
      </c>
      <c r="H1149" s="16">
        <v>10.233931</v>
      </c>
      <c r="I1149" s="16"/>
    </row>
    <row r="1150" spans="1:9" x14ac:dyDescent="0.2">
      <c r="B1150" s="16">
        <v>22</v>
      </c>
      <c r="C1150" s="16">
        <v>987</v>
      </c>
      <c r="D1150" s="16">
        <v>54</v>
      </c>
      <c r="E1150" s="16">
        <v>30</v>
      </c>
      <c r="F1150" s="16">
        <v>69</v>
      </c>
      <c r="G1150" s="16">
        <v>18</v>
      </c>
      <c r="H1150" s="16">
        <v>10.378144000000001</v>
      </c>
      <c r="I1150" s="16"/>
    </row>
    <row r="1151" spans="1:9" x14ac:dyDescent="0.2">
      <c r="B1151" s="16">
        <v>23</v>
      </c>
      <c r="C1151" s="16">
        <v>4128</v>
      </c>
      <c r="D1151" s="16">
        <v>79</v>
      </c>
      <c r="E1151" s="16">
        <v>30</v>
      </c>
      <c r="F1151" s="16">
        <v>133</v>
      </c>
      <c r="G1151" s="16">
        <v>52</v>
      </c>
      <c r="H1151" s="16">
        <v>24.597943999999998</v>
      </c>
      <c r="I1151" s="16"/>
    </row>
    <row r="1152" spans="1:9" x14ac:dyDescent="0.2">
      <c r="B1152" s="16">
        <v>24</v>
      </c>
      <c r="C1152" s="16">
        <v>1472</v>
      </c>
      <c r="D1152" s="16">
        <v>58</v>
      </c>
      <c r="E1152" s="16">
        <v>24</v>
      </c>
      <c r="F1152" s="16">
        <v>89</v>
      </c>
      <c r="G1152" s="16">
        <v>25</v>
      </c>
      <c r="H1152" s="16">
        <v>13.481469000000001</v>
      </c>
      <c r="I1152" s="16"/>
    </row>
    <row r="1153" spans="1:9" x14ac:dyDescent="0.2">
      <c r="B1153" s="16">
        <v>25</v>
      </c>
      <c r="C1153" s="16">
        <v>274</v>
      </c>
      <c r="D1153" s="16">
        <v>24</v>
      </c>
      <c r="E1153" s="16">
        <v>6</v>
      </c>
      <c r="F1153" s="16">
        <v>35</v>
      </c>
      <c r="G1153" s="16">
        <v>11</v>
      </c>
      <c r="H1153" s="16">
        <v>10.324726999999999</v>
      </c>
      <c r="I1153" s="16"/>
    </row>
    <row r="1154" spans="1:9" x14ac:dyDescent="0.2">
      <c r="B1154" s="16">
        <v>26</v>
      </c>
      <c r="C1154" s="16">
        <v>1223</v>
      </c>
      <c r="D1154" s="16">
        <v>48</v>
      </c>
      <c r="E1154" s="16">
        <v>20</v>
      </c>
      <c r="F1154" s="16">
        <v>71</v>
      </c>
      <c r="G1154" s="16">
        <v>25</v>
      </c>
      <c r="H1154" s="16">
        <v>12.177505999999999</v>
      </c>
      <c r="I1154" s="16"/>
    </row>
    <row r="1155" spans="1:9" x14ac:dyDescent="0.2">
      <c r="B1155" s="16">
        <v>27</v>
      </c>
      <c r="C1155" s="16">
        <v>1576</v>
      </c>
      <c r="D1155" s="16">
        <v>63</v>
      </c>
      <c r="E1155" s="16">
        <v>45</v>
      </c>
      <c r="F1155" s="16">
        <v>90</v>
      </c>
      <c r="G1155" s="16">
        <v>25</v>
      </c>
      <c r="H1155" s="16">
        <v>11.998263</v>
      </c>
      <c r="I1155" s="16"/>
    </row>
    <row r="1156" spans="1:9" x14ac:dyDescent="0.2">
      <c r="B1156" s="16">
        <v>28</v>
      </c>
      <c r="C1156" s="16">
        <v>16845</v>
      </c>
      <c r="D1156" s="16">
        <v>91</v>
      </c>
      <c r="E1156" s="16">
        <v>39</v>
      </c>
      <c r="F1156" s="16">
        <v>157</v>
      </c>
      <c r="G1156" s="16">
        <v>184</v>
      </c>
      <c r="H1156" s="16">
        <v>24.061964</v>
      </c>
      <c r="I1156" s="16"/>
    </row>
    <row r="1157" spans="1:9" x14ac:dyDescent="0.2">
      <c r="B1157" s="16">
        <v>29</v>
      </c>
      <c r="C1157" s="16">
        <v>2136</v>
      </c>
      <c r="D1157" s="16">
        <v>64</v>
      </c>
      <c r="E1157" s="16">
        <v>24</v>
      </c>
      <c r="F1157" s="16">
        <v>118</v>
      </c>
      <c r="G1157" s="16">
        <v>33</v>
      </c>
      <c r="H1157" s="16">
        <v>24.443812999999999</v>
      </c>
      <c r="I1157" s="16"/>
    </row>
    <row r="1158" spans="1:9" x14ac:dyDescent="0.2">
      <c r="B1158" s="16">
        <v>30</v>
      </c>
      <c r="C1158" s="16">
        <v>801</v>
      </c>
      <c r="D1158" s="16">
        <v>57</v>
      </c>
      <c r="E1158" s="16">
        <v>26</v>
      </c>
      <c r="F1158" s="16">
        <v>72</v>
      </c>
      <c r="G1158" s="16">
        <v>14</v>
      </c>
      <c r="H1158" s="16">
        <v>12.369317000000001</v>
      </c>
      <c r="I1158" s="16"/>
    </row>
    <row r="1159" spans="1:9" x14ac:dyDescent="0.2">
      <c r="A1159" s="6"/>
      <c r="B1159" s="16">
        <v>31</v>
      </c>
      <c r="C1159" s="16"/>
      <c r="D1159" s="16"/>
      <c r="E1159" s="16"/>
      <c r="F1159" s="16"/>
      <c r="G1159" s="16"/>
      <c r="H1159" s="16"/>
      <c r="I1159" s="16"/>
    </row>
    <row r="1160" spans="1:9" x14ac:dyDescent="0.2">
      <c r="A1160" s="11"/>
      <c r="B1160" s="16">
        <v>32</v>
      </c>
      <c r="C1160" s="16"/>
      <c r="D1160" s="16"/>
      <c r="E1160" s="16"/>
      <c r="F1160" s="16"/>
      <c r="G1160" s="16"/>
      <c r="H1160" s="16"/>
      <c r="I1160" s="16"/>
    </row>
    <row r="1161" spans="1:9" x14ac:dyDescent="0.2">
      <c r="B1161" s="16">
        <v>33</v>
      </c>
      <c r="C1161" s="16"/>
      <c r="D1161" s="16"/>
      <c r="E1161" s="16"/>
      <c r="F1161" s="16"/>
      <c r="G1161" s="16"/>
      <c r="H1161" s="16"/>
      <c r="I1161" s="16"/>
    </row>
    <row r="1162" spans="1:9" x14ac:dyDescent="0.2">
      <c r="B1162" s="16">
        <v>34</v>
      </c>
      <c r="C1162" s="16"/>
      <c r="D1162" s="16"/>
      <c r="E1162" s="16"/>
      <c r="F1162" s="16"/>
      <c r="G1162" s="16"/>
      <c r="H1162" s="16"/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30</v>
      </c>
      <c r="I1310" s="6"/>
    </row>
    <row r="1311" spans="1:10" x14ac:dyDescent="0.2">
      <c r="A1311" t="s">
        <v>67</v>
      </c>
      <c r="B1311" s="15"/>
      <c r="C1311" s="8">
        <f>AVERAGE(C1129:C1309)</f>
        <v>1853.9333333333334</v>
      </c>
      <c r="D1311" s="8"/>
      <c r="E1311" s="8"/>
      <c r="F1311" s="8"/>
      <c r="G1311" s="8"/>
      <c r="H1311" s="8"/>
      <c r="I1311" s="9"/>
      <c r="J1311" s="17">
        <f>AVERAGE(D1129:D1309)</f>
        <v>56.133333333333333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34555228</v>
      </c>
      <c r="D1315" s="16">
        <v>52.696697</v>
      </c>
      <c r="E1315" s="16">
        <v>1</v>
      </c>
      <c r="F1315" s="16">
        <v>705</v>
      </c>
      <c r="G1315" s="16">
        <v>655738</v>
      </c>
      <c r="H1315" s="16">
        <v>82.120630000000006</v>
      </c>
      <c r="I1315" s="16">
        <v>6.4142327000000003</v>
      </c>
    </row>
    <row r="1316" spans="1:9" x14ac:dyDescent="0.2">
      <c r="A1316" s="6"/>
      <c r="B1316" s="16">
        <v>1</v>
      </c>
      <c r="C1316" s="16">
        <v>2672</v>
      </c>
      <c r="D1316" s="16">
        <v>86</v>
      </c>
      <c r="E1316" s="16">
        <v>39</v>
      </c>
      <c r="F1316" s="16">
        <v>116</v>
      </c>
      <c r="G1316" s="16">
        <v>31</v>
      </c>
      <c r="H1316" s="16">
        <v>18.950813</v>
      </c>
      <c r="I1316" s="16"/>
    </row>
    <row r="1317" spans="1:9" x14ac:dyDescent="0.2">
      <c r="A1317" s="6"/>
      <c r="B1317" s="16">
        <v>2</v>
      </c>
      <c r="C1317" s="16">
        <v>1030</v>
      </c>
      <c r="D1317" s="16">
        <v>57</v>
      </c>
      <c r="E1317" s="16">
        <v>35</v>
      </c>
      <c r="F1317" s="16">
        <v>82</v>
      </c>
      <c r="G1317" s="16">
        <v>18</v>
      </c>
      <c r="H1317" s="16">
        <v>11.945957</v>
      </c>
      <c r="I1317" s="16"/>
    </row>
    <row r="1318" spans="1:9" x14ac:dyDescent="0.2">
      <c r="A1318" s="6"/>
      <c r="B1318" s="16">
        <v>3</v>
      </c>
      <c r="C1318" s="16">
        <v>2032</v>
      </c>
      <c r="D1318" s="16">
        <v>72</v>
      </c>
      <c r="E1318" s="16">
        <v>43</v>
      </c>
      <c r="F1318" s="16">
        <v>106</v>
      </c>
      <c r="G1318" s="16">
        <v>28</v>
      </c>
      <c r="H1318" s="16">
        <v>16.236675000000002</v>
      </c>
      <c r="I1318" s="16"/>
    </row>
    <row r="1319" spans="1:9" x14ac:dyDescent="0.2">
      <c r="A1319" s="6"/>
      <c r="B1319" s="16">
        <v>4</v>
      </c>
      <c r="C1319" s="16">
        <v>2229</v>
      </c>
      <c r="D1319" s="16">
        <v>71</v>
      </c>
      <c r="E1319" s="16">
        <v>41</v>
      </c>
      <c r="F1319" s="16">
        <v>104</v>
      </c>
      <c r="G1319" s="16">
        <v>31</v>
      </c>
      <c r="H1319" s="16">
        <v>18.330303000000001</v>
      </c>
      <c r="I1319" s="16"/>
    </row>
    <row r="1320" spans="1:9" x14ac:dyDescent="0.2">
      <c r="A1320" s="6"/>
      <c r="B1320" s="16">
        <v>5</v>
      </c>
      <c r="C1320" s="16">
        <v>2521</v>
      </c>
      <c r="D1320" s="16">
        <v>66</v>
      </c>
      <c r="E1320" s="16">
        <v>33</v>
      </c>
      <c r="F1320" s="16">
        <v>94</v>
      </c>
      <c r="G1320" s="16">
        <v>38</v>
      </c>
      <c r="H1320" s="16">
        <v>15.342046</v>
      </c>
      <c r="I1320" s="16"/>
    </row>
    <row r="1321" spans="1:9" x14ac:dyDescent="0.2">
      <c r="A1321" s="6"/>
      <c r="B1321" s="16">
        <v>6</v>
      </c>
      <c r="C1321" s="16">
        <v>1070</v>
      </c>
      <c r="D1321" s="16">
        <v>66</v>
      </c>
      <c r="E1321" s="16">
        <v>50</v>
      </c>
      <c r="F1321" s="16">
        <v>92</v>
      </c>
      <c r="G1321" s="16">
        <v>16</v>
      </c>
      <c r="H1321" s="16">
        <v>12.231108000000001</v>
      </c>
      <c r="I1321" s="16"/>
    </row>
    <row r="1322" spans="1:9" x14ac:dyDescent="0.2">
      <c r="A1322" s="6"/>
      <c r="B1322" s="16">
        <v>7</v>
      </c>
      <c r="C1322" s="16">
        <v>809</v>
      </c>
      <c r="D1322" s="16">
        <v>57</v>
      </c>
      <c r="E1322" s="16">
        <v>47</v>
      </c>
      <c r="F1322" s="16">
        <v>83</v>
      </c>
      <c r="G1322" s="16">
        <v>14</v>
      </c>
      <c r="H1322" s="16">
        <v>11.255768</v>
      </c>
      <c r="I1322" s="16"/>
    </row>
    <row r="1323" spans="1:9" x14ac:dyDescent="0.2">
      <c r="A1323" s="6"/>
      <c r="B1323" s="16">
        <v>8</v>
      </c>
      <c r="C1323" s="16">
        <v>1230</v>
      </c>
      <c r="D1323" s="16">
        <v>61</v>
      </c>
      <c r="E1323" s="16">
        <v>40</v>
      </c>
      <c r="F1323" s="16">
        <v>87</v>
      </c>
      <c r="G1323" s="16">
        <v>20</v>
      </c>
      <c r="H1323" s="16">
        <v>14.086201000000001</v>
      </c>
      <c r="I1323" s="16"/>
    </row>
    <row r="1324" spans="1:9" x14ac:dyDescent="0.2">
      <c r="A1324" s="6"/>
      <c r="B1324" s="16">
        <v>9</v>
      </c>
      <c r="C1324" s="16">
        <v>1725</v>
      </c>
      <c r="D1324" s="16">
        <v>66</v>
      </c>
      <c r="E1324" s="16">
        <v>26</v>
      </c>
      <c r="F1324" s="16">
        <v>96</v>
      </c>
      <c r="G1324" s="16">
        <v>26</v>
      </c>
      <c r="H1324" s="16">
        <v>16.546904000000001</v>
      </c>
      <c r="I1324" s="16"/>
    </row>
    <row r="1325" spans="1:9" x14ac:dyDescent="0.2">
      <c r="A1325" s="6"/>
      <c r="B1325" s="16">
        <v>10</v>
      </c>
      <c r="C1325" s="16">
        <v>1412</v>
      </c>
      <c r="D1325" s="16">
        <v>67</v>
      </c>
      <c r="E1325" s="16">
        <v>32</v>
      </c>
      <c r="F1325" s="16">
        <v>107</v>
      </c>
      <c r="G1325" s="16">
        <v>21</v>
      </c>
      <c r="H1325" s="16">
        <v>17.214818999999999</v>
      </c>
      <c r="I1325" s="16"/>
    </row>
    <row r="1326" spans="1:9" x14ac:dyDescent="0.2">
      <c r="A1326" s="6"/>
      <c r="B1326" s="16">
        <v>11</v>
      </c>
      <c r="C1326" s="16">
        <v>1820</v>
      </c>
      <c r="D1326" s="16">
        <v>67</v>
      </c>
      <c r="E1326" s="16">
        <v>31</v>
      </c>
      <c r="F1326" s="16">
        <v>112</v>
      </c>
      <c r="G1326" s="16">
        <v>27</v>
      </c>
      <c r="H1326" s="16">
        <v>19.348027999999999</v>
      </c>
      <c r="I1326" s="16"/>
    </row>
    <row r="1327" spans="1:9" x14ac:dyDescent="0.2">
      <c r="A1327" s="6"/>
      <c r="B1327" s="16">
        <v>12</v>
      </c>
      <c r="C1327" s="16">
        <v>1774</v>
      </c>
      <c r="D1327" s="16">
        <v>68</v>
      </c>
      <c r="E1327" s="16">
        <v>34</v>
      </c>
      <c r="F1327" s="16">
        <v>86</v>
      </c>
      <c r="G1327" s="16">
        <v>26</v>
      </c>
      <c r="H1327" s="16">
        <v>12.899611999999999</v>
      </c>
      <c r="I1327" s="16"/>
    </row>
    <row r="1328" spans="1:9" x14ac:dyDescent="0.2">
      <c r="B1328" s="16">
        <v>13</v>
      </c>
      <c r="C1328" s="16">
        <v>3040</v>
      </c>
      <c r="D1328" s="16">
        <v>77</v>
      </c>
      <c r="E1328" s="16">
        <v>36</v>
      </c>
      <c r="F1328" s="16">
        <v>117</v>
      </c>
      <c r="G1328" s="16">
        <v>39</v>
      </c>
      <c r="H1328" s="16">
        <v>21.109363999999999</v>
      </c>
      <c r="I1328" s="16"/>
    </row>
    <row r="1329" spans="2:9" x14ac:dyDescent="0.2">
      <c r="B1329" s="16">
        <v>14</v>
      </c>
      <c r="C1329" s="16">
        <v>849</v>
      </c>
      <c r="D1329" s="16">
        <v>60</v>
      </c>
      <c r="E1329" s="16">
        <v>47</v>
      </c>
      <c r="F1329" s="16">
        <v>81</v>
      </c>
      <c r="G1329" s="16">
        <v>14</v>
      </c>
      <c r="H1329" s="16">
        <v>11.458957</v>
      </c>
      <c r="I1329" s="16"/>
    </row>
    <row r="1330" spans="2:9" x14ac:dyDescent="0.2">
      <c r="B1330" s="16">
        <v>15</v>
      </c>
      <c r="C1330" s="16">
        <v>2243</v>
      </c>
      <c r="D1330" s="16">
        <v>72</v>
      </c>
      <c r="E1330" s="16">
        <v>46</v>
      </c>
      <c r="F1330" s="16">
        <v>112</v>
      </c>
      <c r="G1330" s="16">
        <v>31</v>
      </c>
      <c r="H1330" s="16">
        <v>18.661010000000001</v>
      </c>
      <c r="I1330" s="16"/>
    </row>
    <row r="1331" spans="2:9" x14ac:dyDescent="0.2">
      <c r="B1331" s="16">
        <v>16</v>
      </c>
      <c r="C1331" s="16">
        <v>1277</v>
      </c>
      <c r="D1331" s="16">
        <v>70</v>
      </c>
      <c r="E1331" s="16">
        <v>53</v>
      </c>
      <c r="F1331" s="16">
        <v>95</v>
      </c>
      <c r="G1331" s="16">
        <v>18</v>
      </c>
      <c r="H1331" s="16">
        <v>11.899086</v>
      </c>
      <c r="I1331" s="16"/>
    </row>
    <row r="1332" spans="2:9" x14ac:dyDescent="0.2">
      <c r="B1332" s="16">
        <v>17</v>
      </c>
      <c r="C1332" s="16">
        <v>584</v>
      </c>
      <c r="D1332" s="16">
        <v>53</v>
      </c>
      <c r="E1332" s="16">
        <v>38</v>
      </c>
      <c r="F1332" s="16">
        <v>68</v>
      </c>
      <c r="G1332" s="16">
        <v>11</v>
      </c>
      <c r="H1332" s="16">
        <v>10.271319</v>
      </c>
      <c r="I1332" s="16"/>
    </row>
    <row r="1333" spans="2:9" x14ac:dyDescent="0.2">
      <c r="B1333" s="16">
        <v>18</v>
      </c>
      <c r="C1333" s="16">
        <v>3156</v>
      </c>
      <c r="D1333" s="16">
        <v>78</v>
      </c>
      <c r="E1333" s="16">
        <v>26</v>
      </c>
      <c r="F1333" s="16">
        <v>135</v>
      </c>
      <c r="G1333" s="16">
        <v>40</v>
      </c>
      <c r="H1333" s="16">
        <v>25.707426000000002</v>
      </c>
      <c r="I1333" s="16"/>
    </row>
    <row r="1334" spans="2:9" x14ac:dyDescent="0.2">
      <c r="B1334" s="16">
        <v>19</v>
      </c>
      <c r="C1334" s="16">
        <v>813</v>
      </c>
      <c r="D1334" s="16">
        <v>58</v>
      </c>
      <c r="E1334" s="16">
        <v>47</v>
      </c>
      <c r="F1334" s="16">
        <v>69</v>
      </c>
      <c r="G1334" s="16">
        <v>14</v>
      </c>
      <c r="H1334" s="16">
        <v>7.4472503999999997</v>
      </c>
      <c r="I1334" s="16"/>
    </row>
    <row r="1335" spans="2:9" x14ac:dyDescent="0.2">
      <c r="B1335" s="16">
        <v>20</v>
      </c>
      <c r="C1335" s="16">
        <v>1061</v>
      </c>
      <c r="D1335" s="16">
        <v>58</v>
      </c>
      <c r="E1335" s="16">
        <v>34</v>
      </c>
      <c r="F1335" s="16">
        <v>80</v>
      </c>
      <c r="G1335" s="16">
        <v>18</v>
      </c>
      <c r="H1335" s="16">
        <v>10.366802</v>
      </c>
      <c r="I1335" s="16"/>
    </row>
    <row r="1336" spans="2:9" x14ac:dyDescent="0.2">
      <c r="B1336" s="16">
        <v>21</v>
      </c>
      <c r="C1336" s="16">
        <v>556</v>
      </c>
      <c r="D1336" s="16">
        <v>42</v>
      </c>
      <c r="E1336" s="16">
        <v>26</v>
      </c>
      <c r="F1336" s="16">
        <v>71</v>
      </c>
      <c r="G1336" s="16">
        <v>13</v>
      </c>
      <c r="H1336" s="16">
        <v>10.847426</v>
      </c>
      <c r="I1336" s="16"/>
    </row>
    <row r="1337" spans="2:9" x14ac:dyDescent="0.2">
      <c r="B1337" s="16">
        <v>22</v>
      </c>
      <c r="C1337" s="16">
        <v>984</v>
      </c>
      <c r="D1337" s="16">
        <v>57</v>
      </c>
      <c r="E1337" s="16">
        <v>42</v>
      </c>
      <c r="F1337" s="16">
        <v>79</v>
      </c>
      <c r="G1337" s="16">
        <v>17</v>
      </c>
      <c r="H1337" s="16">
        <v>9.5229990000000004</v>
      </c>
      <c r="I1337" s="16"/>
    </row>
    <row r="1338" spans="2:9" x14ac:dyDescent="0.2">
      <c r="B1338" s="16">
        <v>23</v>
      </c>
      <c r="C1338" s="16">
        <v>1751</v>
      </c>
      <c r="D1338" s="16">
        <v>62</v>
      </c>
      <c r="E1338" s="16">
        <v>24</v>
      </c>
      <c r="F1338" s="16">
        <v>86</v>
      </c>
      <c r="G1338" s="16">
        <v>28</v>
      </c>
      <c r="H1338" s="16">
        <v>14.043583</v>
      </c>
      <c r="I1338" s="16"/>
    </row>
    <row r="1339" spans="2:9" x14ac:dyDescent="0.2">
      <c r="B1339" s="16">
        <v>24</v>
      </c>
      <c r="C1339" s="16">
        <v>1314</v>
      </c>
      <c r="D1339" s="16">
        <v>65</v>
      </c>
      <c r="E1339" s="16">
        <v>39</v>
      </c>
      <c r="F1339" s="16">
        <v>95</v>
      </c>
      <c r="G1339" s="16">
        <v>20</v>
      </c>
      <c r="H1339" s="16">
        <v>13.852608</v>
      </c>
      <c r="I1339" s="16"/>
    </row>
    <row r="1340" spans="2:9" x14ac:dyDescent="0.2">
      <c r="B1340" s="16">
        <v>25</v>
      </c>
      <c r="C1340" s="16">
        <v>1841</v>
      </c>
      <c r="D1340" s="16">
        <v>59</v>
      </c>
      <c r="E1340" s="16">
        <v>18</v>
      </c>
      <c r="F1340" s="16">
        <v>96</v>
      </c>
      <c r="G1340" s="16">
        <v>31</v>
      </c>
      <c r="H1340" s="16">
        <v>16.054075000000001</v>
      </c>
      <c r="I1340" s="16"/>
    </row>
    <row r="1341" spans="2:9" x14ac:dyDescent="0.2">
      <c r="B1341" s="16">
        <v>26</v>
      </c>
      <c r="C1341" s="16">
        <v>1069</v>
      </c>
      <c r="D1341" s="16">
        <v>56</v>
      </c>
      <c r="E1341" s="16">
        <v>26</v>
      </c>
      <c r="F1341" s="16">
        <v>77</v>
      </c>
      <c r="G1341" s="16">
        <v>19</v>
      </c>
      <c r="H1341" s="16">
        <v>13.664635000000001</v>
      </c>
      <c r="I1341" s="16"/>
    </row>
    <row r="1342" spans="2:9" x14ac:dyDescent="0.2">
      <c r="B1342" s="16">
        <v>27</v>
      </c>
      <c r="C1342" s="16">
        <v>1222</v>
      </c>
      <c r="D1342" s="16">
        <v>55</v>
      </c>
      <c r="E1342" s="16">
        <v>32</v>
      </c>
      <c r="F1342" s="16">
        <v>67</v>
      </c>
      <c r="G1342" s="16">
        <v>22</v>
      </c>
      <c r="H1342" s="16">
        <v>9.1807250000000007</v>
      </c>
      <c r="I1342" s="16"/>
    </row>
    <row r="1343" spans="2:9" x14ac:dyDescent="0.2">
      <c r="B1343" s="16">
        <v>28</v>
      </c>
      <c r="C1343" s="16">
        <v>1140</v>
      </c>
      <c r="D1343" s="16">
        <v>54</v>
      </c>
      <c r="E1343" s="16">
        <v>32</v>
      </c>
      <c r="F1343" s="16">
        <v>71</v>
      </c>
      <c r="G1343" s="16">
        <v>21</v>
      </c>
      <c r="H1343" s="16">
        <v>9.7313919999999996</v>
      </c>
      <c r="I1343" s="16"/>
    </row>
    <row r="1344" spans="2:9" x14ac:dyDescent="0.2">
      <c r="B1344" s="16">
        <v>29</v>
      </c>
      <c r="C1344" s="16">
        <v>529</v>
      </c>
      <c r="D1344" s="16">
        <v>52</v>
      </c>
      <c r="E1344" s="16">
        <v>41</v>
      </c>
      <c r="F1344" s="16">
        <v>61</v>
      </c>
      <c r="G1344" s="16">
        <v>10</v>
      </c>
      <c r="H1344" s="16">
        <v>7.2953562999999999</v>
      </c>
      <c r="I1344" s="16"/>
    </row>
    <row r="1345" spans="1:9" x14ac:dyDescent="0.2">
      <c r="B1345" s="16">
        <v>30</v>
      </c>
      <c r="C1345" s="16">
        <v>1669</v>
      </c>
      <c r="D1345" s="16">
        <v>66</v>
      </c>
      <c r="E1345" s="16">
        <v>40</v>
      </c>
      <c r="F1345" s="16">
        <v>93</v>
      </c>
      <c r="G1345" s="16">
        <v>25</v>
      </c>
      <c r="H1345" s="16">
        <v>15.759917</v>
      </c>
      <c r="I1345" s="16"/>
    </row>
    <row r="1346" spans="1:9" x14ac:dyDescent="0.2">
      <c r="A1346" s="6"/>
      <c r="B1346" s="16">
        <v>31</v>
      </c>
      <c r="C1346" s="16">
        <v>2877</v>
      </c>
      <c r="D1346" s="16">
        <v>65</v>
      </c>
      <c r="E1346" s="16">
        <v>20</v>
      </c>
      <c r="F1346" s="16">
        <v>119</v>
      </c>
      <c r="G1346" s="16">
        <v>44</v>
      </c>
      <c r="H1346" s="16">
        <v>24.278901999999999</v>
      </c>
      <c r="I1346" s="16"/>
    </row>
    <row r="1347" spans="1:9" x14ac:dyDescent="0.2">
      <c r="A1347" s="11"/>
      <c r="B1347" s="16">
        <v>32</v>
      </c>
      <c r="C1347" s="16">
        <v>1512</v>
      </c>
      <c r="D1347" s="16">
        <v>58</v>
      </c>
      <c r="E1347" s="16">
        <v>27</v>
      </c>
      <c r="F1347" s="16">
        <v>82</v>
      </c>
      <c r="G1347" s="16">
        <v>26</v>
      </c>
      <c r="H1347" s="16">
        <v>13.916895999999999</v>
      </c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32</v>
      </c>
      <c r="I1497" s="6"/>
    </row>
    <row r="1498" spans="1:10" x14ac:dyDescent="0.2">
      <c r="A1498" t="s">
        <v>67</v>
      </c>
      <c r="B1498" s="15"/>
      <c r="C1498" s="8">
        <f>AVERAGE(C1316:C1496)</f>
        <v>1556.59375</v>
      </c>
      <c r="D1498" s="8"/>
      <c r="E1498" s="8"/>
      <c r="F1498" s="8"/>
      <c r="G1498" s="8"/>
      <c r="H1498" s="8"/>
      <c r="I1498" s="9"/>
      <c r="J1498" s="17">
        <f>AVERAGE(D1316:D1496)</f>
        <v>63.15625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46144055</v>
      </c>
      <c r="D1502" s="16">
        <v>82.578674000000007</v>
      </c>
      <c r="E1502" s="16">
        <v>1</v>
      </c>
      <c r="F1502" s="16">
        <v>898</v>
      </c>
      <c r="G1502" s="16">
        <v>558789</v>
      </c>
      <c r="H1502" s="16">
        <v>132.36968999999999</v>
      </c>
      <c r="I1502" s="16">
        <v>15.8964205</v>
      </c>
    </row>
    <row r="1503" spans="1:10" x14ac:dyDescent="0.2">
      <c r="A1503" s="6"/>
      <c r="B1503" s="16">
        <v>1</v>
      </c>
      <c r="C1503" s="16">
        <v>1401</v>
      </c>
      <c r="D1503" s="16">
        <v>63</v>
      </c>
      <c r="E1503" s="16">
        <v>20</v>
      </c>
      <c r="F1503" s="16">
        <v>102</v>
      </c>
      <c r="G1503" s="16">
        <v>22</v>
      </c>
      <c r="H1503" s="16">
        <v>20.39958</v>
      </c>
      <c r="I1503" s="16"/>
    </row>
    <row r="1504" spans="1:10" x14ac:dyDescent="0.2">
      <c r="A1504" s="6"/>
      <c r="B1504" s="16">
        <v>2</v>
      </c>
      <c r="C1504" s="16">
        <v>2062</v>
      </c>
      <c r="D1504" s="16">
        <v>76</v>
      </c>
      <c r="E1504" s="16">
        <v>28</v>
      </c>
      <c r="F1504" s="16">
        <v>117</v>
      </c>
      <c r="G1504" s="16">
        <v>27</v>
      </c>
      <c r="H1504" s="16">
        <v>22.909521000000002</v>
      </c>
      <c r="I1504" s="16"/>
    </row>
    <row r="1505" spans="1:9" x14ac:dyDescent="0.2">
      <c r="A1505" s="6"/>
      <c r="B1505" s="16">
        <v>3</v>
      </c>
      <c r="C1505" s="16">
        <v>2157</v>
      </c>
      <c r="D1505" s="16">
        <v>67</v>
      </c>
      <c r="E1505" s="16">
        <v>30</v>
      </c>
      <c r="F1505" s="16">
        <v>110</v>
      </c>
      <c r="G1505" s="16">
        <v>32</v>
      </c>
      <c r="H1505" s="16">
        <v>23.206645999999999</v>
      </c>
      <c r="I1505" s="16"/>
    </row>
    <row r="1506" spans="1:9" x14ac:dyDescent="0.2">
      <c r="A1506" s="6"/>
      <c r="B1506" s="16">
        <v>4</v>
      </c>
      <c r="C1506" s="16">
        <v>2111</v>
      </c>
      <c r="D1506" s="16">
        <v>81</v>
      </c>
      <c r="E1506" s="16">
        <v>50</v>
      </c>
      <c r="F1506" s="16">
        <v>110</v>
      </c>
      <c r="G1506" s="16">
        <v>26</v>
      </c>
      <c r="H1506" s="16">
        <v>17.300867</v>
      </c>
      <c r="I1506" s="16"/>
    </row>
    <row r="1507" spans="1:9" x14ac:dyDescent="0.2">
      <c r="A1507" s="6"/>
      <c r="B1507" s="16">
        <v>5</v>
      </c>
      <c r="C1507" s="16">
        <v>1429</v>
      </c>
      <c r="D1507" s="16">
        <v>75</v>
      </c>
      <c r="E1507" s="16">
        <v>44</v>
      </c>
      <c r="F1507" s="16">
        <v>108</v>
      </c>
      <c r="G1507" s="16">
        <v>19</v>
      </c>
      <c r="H1507" s="16">
        <v>16.593171999999999</v>
      </c>
      <c r="I1507" s="16"/>
    </row>
    <row r="1508" spans="1:9" x14ac:dyDescent="0.2">
      <c r="A1508" s="6"/>
      <c r="B1508" s="16">
        <v>6</v>
      </c>
      <c r="C1508" s="16">
        <v>4339</v>
      </c>
      <c r="D1508" s="16">
        <v>92</v>
      </c>
      <c r="E1508" s="16">
        <v>52</v>
      </c>
      <c r="F1508" s="16">
        <v>164</v>
      </c>
      <c r="G1508" s="16">
        <v>47</v>
      </c>
      <c r="H1508" s="16">
        <v>26.317046999999999</v>
      </c>
      <c r="I1508" s="16"/>
    </row>
    <row r="1509" spans="1:9" x14ac:dyDescent="0.2">
      <c r="A1509" s="6"/>
      <c r="B1509" s="16">
        <v>7</v>
      </c>
      <c r="C1509" s="16">
        <v>2508</v>
      </c>
      <c r="D1509" s="16">
        <v>83</v>
      </c>
      <c r="E1509" s="16">
        <v>38</v>
      </c>
      <c r="F1509" s="16">
        <v>129</v>
      </c>
      <c r="G1509" s="16">
        <v>30</v>
      </c>
      <c r="H1509" s="16">
        <v>22.506703999999999</v>
      </c>
      <c r="I1509" s="16"/>
    </row>
    <row r="1510" spans="1:9" x14ac:dyDescent="0.2">
      <c r="A1510" s="6"/>
      <c r="B1510" s="16">
        <v>8</v>
      </c>
      <c r="C1510" s="16">
        <v>1667</v>
      </c>
      <c r="D1510" s="16">
        <v>87</v>
      </c>
      <c r="E1510" s="16">
        <v>70</v>
      </c>
      <c r="F1510" s="16">
        <v>115</v>
      </c>
      <c r="G1510" s="16">
        <v>19</v>
      </c>
      <c r="H1510" s="16">
        <v>14.628738</v>
      </c>
      <c r="I1510" s="16"/>
    </row>
    <row r="1511" spans="1:9" x14ac:dyDescent="0.2">
      <c r="A1511" s="6"/>
      <c r="B1511" s="16">
        <v>9</v>
      </c>
      <c r="C1511" s="16">
        <v>2464</v>
      </c>
      <c r="D1511" s="16">
        <v>91</v>
      </c>
      <c r="E1511" s="16">
        <v>49</v>
      </c>
      <c r="F1511" s="16">
        <v>140</v>
      </c>
      <c r="G1511" s="16">
        <v>27</v>
      </c>
      <c r="H1511" s="16">
        <v>22.237355999999998</v>
      </c>
      <c r="I1511" s="16"/>
    </row>
    <row r="1512" spans="1:9" x14ac:dyDescent="0.2">
      <c r="A1512" s="6"/>
      <c r="B1512" s="16">
        <v>10</v>
      </c>
      <c r="C1512" s="16">
        <v>1030</v>
      </c>
      <c r="D1512" s="16">
        <v>79</v>
      </c>
      <c r="E1512" s="16">
        <v>58</v>
      </c>
      <c r="F1512" s="16">
        <v>98</v>
      </c>
      <c r="G1512" s="16">
        <v>13</v>
      </c>
      <c r="H1512" s="16">
        <v>12.141527</v>
      </c>
      <c r="I1512" s="16"/>
    </row>
    <row r="1513" spans="1:9" x14ac:dyDescent="0.2">
      <c r="A1513" s="6"/>
      <c r="B1513" s="16">
        <v>11</v>
      </c>
      <c r="C1513" s="16">
        <v>1374</v>
      </c>
      <c r="D1513" s="16">
        <v>80</v>
      </c>
      <c r="E1513" s="16">
        <v>58</v>
      </c>
      <c r="F1513" s="16">
        <v>107</v>
      </c>
      <c r="G1513" s="16">
        <v>17</v>
      </c>
      <c r="H1513" s="16">
        <v>12.737740000000001</v>
      </c>
      <c r="I1513" s="16"/>
    </row>
    <row r="1514" spans="1:9" x14ac:dyDescent="0.2">
      <c r="A1514" s="6"/>
      <c r="B1514" s="16">
        <v>12</v>
      </c>
      <c r="C1514" s="16">
        <v>856</v>
      </c>
      <c r="D1514" s="16">
        <v>65</v>
      </c>
      <c r="E1514" s="16">
        <v>45</v>
      </c>
      <c r="F1514" s="16">
        <v>87</v>
      </c>
      <c r="G1514" s="16">
        <v>13</v>
      </c>
      <c r="H1514" s="16">
        <v>10.750969</v>
      </c>
      <c r="I1514" s="16"/>
    </row>
    <row r="1515" spans="1:9" x14ac:dyDescent="0.2">
      <c r="B1515" s="16">
        <v>13</v>
      </c>
      <c r="C1515" s="16">
        <v>1088</v>
      </c>
      <c r="D1515" s="16">
        <v>68</v>
      </c>
      <c r="E1515" s="16">
        <v>53</v>
      </c>
      <c r="F1515" s="16">
        <v>84</v>
      </c>
      <c r="G1515" s="16">
        <v>16</v>
      </c>
      <c r="H1515" s="16">
        <v>8.1486199999999993</v>
      </c>
      <c r="I1515" s="16"/>
    </row>
    <row r="1516" spans="1:9" x14ac:dyDescent="0.2">
      <c r="B1516" s="16">
        <v>14</v>
      </c>
      <c r="C1516" s="16">
        <v>2028</v>
      </c>
      <c r="D1516" s="16">
        <v>81</v>
      </c>
      <c r="E1516" s="16">
        <v>52</v>
      </c>
      <c r="F1516" s="16">
        <v>118</v>
      </c>
      <c r="G1516" s="16">
        <v>25</v>
      </c>
      <c r="H1516" s="16">
        <v>18.422132000000001</v>
      </c>
      <c r="I1516" s="16"/>
    </row>
    <row r="1517" spans="1:9" x14ac:dyDescent="0.2">
      <c r="B1517" s="16">
        <v>15</v>
      </c>
      <c r="C1517" s="16">
        <v>2026</v>
      </c>
      <c r="D1517" s="16">
        <v>77</v>
      </c>
      <c r="E1517" s="16">
        <v>47</v>
      </c>
      <c r="F1517" s="16">
        <v>116</v>
      </c>
      <c r="G1517" s="16">
        <v>26</v>
      </c>
      <c r="H1517" s="16">
        <v>19.141577000000002</v>
      </c>
      <c r="I1517" s="16"/>
    </row>
    <row r="1518" spans="1:9" x14ac:dyDescent="0.2">
      <c r="B1518" s="16">
        <v>16</v>
      </c>
      <c r="C1518" s="16">
        <v>849</v>
      </c>
      <c r="D1518" s="16">
        <v>84</v>
      </c>
      <c r="E1518" s="16">
        <v>63</v>
      </c>
      <c r="F1518" s="16">
        <v>105</v>
      </c>
      <c r="G1518" s="16">
        <v>10</v>
      </c>
      <c r="H1518" s="16">
        <v>13.059692</v>
      </c>
      <c r="I1518" s="16"/>
    </row>
    <row r="1519" spans="1:9" x14ac:dyDescent="0.2">
      <c r="B1519" s="16">
        <v>17</v>
      </c>
      <c r="C1519" s="16">
        <v>2783</v>
      </c>
      <c r="D1519" s="16">
        <v>81</v>
      </c>
      <c r="E1519" s="16">
        <v>45</v>
      </c>
      <c r="F1519" s="16">
        <v>121</v>
      </c>
      <c r="G1519" s="16">
        <v>34</v>
      </c>
      <c r="H1519" s="16">
        <v>19.273942999999999</v>
      </c>
      <c r="I1519" s="16"/>
    </row>
    <row r="1520" spans="1:9" x14ac:dyDescent="0.2">
      <c r="B1520" s="16">
        <v>18</v>
      </c>
      <c r="C1520" s="16">
        <v>714</v>
      </c>
      <c r="D1520" s="16">
        <v>59</v>
      </c>
      <c r="E1520" s="16">
        <v>46</v>
      </c>
      <c r="F1520" s="16">
        <v>85</v>
      </c>
      <c r="G1520" s="16">
        <v>12</v>
      </c>
      <c r="H1520" s="16">
        <v>11.54438</v>
      </c>
      <c r="I1520" s="16"/>
    </row>
    <row r="1521" spans="1:9" x14ac:dyDescent="0.2">
      <c r="B1521" s="16">
        <v>19</v>
      </c>
      <c r="C1521" s="16">
        <v>3137</v>
      </c>
      <c r="D1521" s="16">
        <v>104</v>
      </c>
      <c r="E1521" s="16">
        <v>59</v>
      </c>
      <c r="F1521" s="16">
        <v>158</v>
      </c>
      <c r="G1521" s="16">
        <v>30</v>
      </c>
      <c r="H1521" s="16">
        <v>29.022583000000001</v>
      </c>
      <c r="I1521" s="16"/>
    </row>
    <row r="1522" spans="1:9" x14ac:dyDescent="0.2">
      <c r="B1522" s="16">
        <v>20</v>
      </c>
      <c r="C1522" s="16">
        <v>1023</v>
      </c>
      <c r="D1522" s="16">
        <v>73</v>
      </c>
      <c r="E1522" s="16">
        <v>44</v>
      </c>
      <c r="F1522" s="16">
        <v>88</v>
      </c>
      <c r="G1522" s="16">
        <v>14</v>
      </c>
      <c r="H1522" s="16">
        <v>11.39838</v>
      </c>
      <c r="I1522" s="16"/>
    </row>
    <row r="1523" spans="1:9" x14ac:dyDescent="0.2">
      <c r="B1523" s="16">
        <v>21</v>
      </c>
      <c r="C1523" s="16">
        <v>1239</v>
      </c>
      <c r="D1523" s="16">
        <v>77</v>
      </c>
      <c r="E1523" s="16">
        <v>58</v>
      </c>
      <c r="F1523" s="16">
        <v>108</v>
      </c>
      <c r="G1523" s="16">
        <v>16</v>
      </c>
      <c r="H1523" s="16">
        <v>12.540601000000001</v>
      </c>
      <c r="I1523" s="16"/>
    </row>
    <row r="1524" spans="1:9" x14ac:dyDescent="0.2">
      <c r="B1524" s="16">
        <v>22</v>
      </c>
      <c r="C1524" s="16">
        <v>1775</v>
      </c>
      <c r="D1524" s="16">
        <v>84</v>
      </c>
      <c r="E1524" s="16">
        <v>50</v>
      </c>
      <c r="F1524" s="16">
        <v>117</v>
      </c>
      <c r="G1524" s="16">
        <v>21</v>
      </c>
      <c r="H1524" s="16">
        <v>20.345762000000001</v>
      </c>
      <c r="I1524" s="16"/>
    </row>
    <row r="1525" spans="1:9" x14ac:dyDescent="0.2">
      <c r="B1525" s="16">
        <v>23</v>
      </c>
      <c r="C1525" s="16">
        <v>3374</v>
      </c>
      <c r="D1525" s="16">
        <v>112</v>
      </c>
      <c r="E1525" s="16">
        <v>70</v>
      </c>
      <c r="F1525" s="16">
        <v>193</v>
      </c>
      <c r="G1525" s="16">
        <v>30</v>
      </c>
      <c r="H1525" s="16">
        <v>27.555586000000002</v>
      </c>
      <c r="I1525" s="16"/>
    </row>
    <row r="1526" spans="1:9" x14ac:dyDescent="0.2">
      <c r="B1526" s="16">
        <v>24</v>
      </c>
      <c r="C1526" s="16">
        <v>4403</v>
      </c>
      <c r="D1526" s="16">
        <v>119</v>
      </c>
      <c r="E1526" s="16">
        <v>59</v>
      </c>
      <c r="F1526" s="16">
        <v>193</v>
      </c>
      <c r="G1526" s="16">
        <v>37</v>
      </c>
      <c r="H1526" s="16">
        <v>39.161346000000002</v>
      </c>
      <c r="I1526" s="16"/>
    </row>
    <row r="1527" spans="1:9" x14ac:dyDescent="0.2">
      <c r="B1527" s="16">
        <v>25</v>
      </c>
      <c r="C1527" s="16">
        <v>1835</v>
      </c>
      <c r="D1527" s="16">
        <v>87</v>
      </c>
      <c r="E1527" s="16">
        <v>59</v>
      </c>
      <c r="F1527" s="16">
        <v>115</v>
      </c>
      <c r="G1527" s="16">
        <v>21</v>
      </c>
      <c r="H1527" s="16">
        <v>14.275854000000001</v>
      </c>
      <c r="I1527" s="16"/>
    </row>
    <row r="1528" spans="1:9" x14ac:dyDescent="0.2">
      <c r="B1528" s="16">
        <v>26</v>
      </c>
      <c r="C1528" s="16">
        <v>5430</v>
      </c>
      <c r="D1528" s="16">
        <v>132</v>
      </c>
      <c r="E1528" s="16">
        <v>62</v>
      </c>
      <c r="F1528" s="16">
        <v>246</v>
      </c>
      <c r="G1528" s="16">
        <v>41</v>
      </c>
      <c r="H1528" s="16">
        <v>50.790750000000003</v>
      </c>
      <c r="I1528" s="16"/>
    </row>
    <row r="1529" spans="1:9" x14ac:dyDescent="0.2">
      <c r="B1529" s="16">
        <v>27</v>
      </c>
      <c r="C1529" s="16">
        <v>2830</v>
      </c>
      <c r="D1529" s="16">
        <v>94</v>
      </c>
      <c r="E1529" s="16">
        <v>53</v>
      </c>
      <c r="F1529" s="16">
        <v>151</v>
      </c>
      <c r="G1529" s="16">
        <v>30</v>
      </c>
      <c r="H1529" s="16">
        <v>29.631065</v>
      </c>
      <c r="I1529" s="16"/>
    </row>
    <row r="1530" spans="1:9" x14ac:dyDescent="0.2">
      <c r="B1530" s="16">
        <v>28</v>
      </c>
      <c r="C1530" s="16">
        <v>5844</v>
      </c>
      <c r="D1530" s="16">
        <v>114</v>
      </c>
      <c r="E1530" s="16">
        <v>45</v>
      </c>
      <c r="F1530" s="16">
        <v>233</v>
      </c>
      <c r="G1530" s="16">
        <v>51</v>
      </c>
      <c r="H1530" s="16">
        <v>51.531739999999999</v>
      </c>
      <c r="I1530" s="16"/>
    </row>
    <row r="1531" spans="1:9" x14ac:dyDescent="0.2">
      <c r="B1531" s="16">
        <v>29</v>
      </c>
      <c r="C1531" s="16">
        <v>1117</v>
      </c>
      <c r="D1531" s="16">
        <v>69</v>
      </c>
      <c r="E1531" s="16">
        <v>49</v>
      </c>
      <c r="F1531" s="16">
        <v>93</v>
      </c>
      <c r="G1531" s="16">
        <v>16</v>
      </c>
      <c r="H1531" s="16">
        <v>16.014578</v>
      </c>
      <c r="I1531" s="16"/>
    </row>
    <row r="1532" spans="1:9" x14ac:dyDescent="0.2">
      <c r="B1532" s="16">
        <v>30</v>
      </c>
      <c r="C1532" s="16">
        <v>1202</v>
      </c>
      <c r="D1532" s="16">
        <v>66</v>
      </c>
      <c r="E1532" s="16">
        <v>34</v>
      </c>
      <c r="F1532" s="16">
        <v>89</v>
      </c>
      <c r="G1532" s="16">
        <v>18</v>
      </c>
      <c r="H1532" s="16">
        <v>14.788708</v>
      </c>
      <c r="I1532" s="16"/>
    </row>
    <row r="1533" spans="1:9" x14ac:dyDescent="0.2">
      <c r="A1533" s="6"/>
      <c r="B1533" s="16">
        <v>31</v>
      </c>
      <c r="C1533" s="16">
        <v>1426</v>
      </c>
      <c r="D1533" s="16">
        <v>79</v>
      </c>
      <c r="E1533" s="16">
        <v>55</v>
      </c>
      <c r="F1533" s="16">
        <v>109</v>
      </c>
      <c r="G1533" s="16">
        <v>18</v>
      </c>
      <c r="H1533" s="16">
        <v>17.700116999999999</v>
      </c>
      <c r="I1533" s="16"/>
    </row>
    <row r="1534" spans="1:9" x14ac:dyDescent="0.2">
      <c r="A1534" s="11"/>
      <c r="B1534" s="16">
        <v>32</v>
      </c>
      <c r="C1534" s="16">
        <v>812</v>
      </c>
      <c r="D1534" s="16">
        <v>62</v>
      </c>
      <c r="E1534" s="16">
        <v>48</v>
      </c>
      <c r="F1534" s="16">
        <v>83</v>
      </c>
      <c r="G1534" s="16">
        <v>13</v>
      </c>
      <c r="H1534" s="16">
        <v>11.445523</v>
      </c>
      <c r="I1534" s="16"/>
    </row>
    <row r="1535" spans="1:9" x14ac:dyDescent="0.2">
      <c r="B1535" s="16">
        <v>33</v>
      </c>
      <c r="C1535" s="16">
        <v>4361</v>
      </c>
      <c r="D1535" s="16">
        <v>106</v>
      </c>
      <c r="E1535" s="16">
        <v>50</v>
      </c>
      <c r="F1535" s="16">
        <v>191</v>
      </c>
      <c r="G1535" s="16">
        <v>41</v>
      </c>
      <c r="H1535" s="16">
        <v>40.276234000000002</v>
      </c>
      <c r="I1535" s="16"/>
    </row>
    <row r="1536" spans="1:9" x14ac:dyDescent="0.2">
      <c r="B1536" s="16">
        <v>34</v>
      </c>
      <c r="C1536" s="16">
        <v>1827</v>
      </c>
      <c r="D1536" s="16">
        <v>76</v>
      </c>
      <c r="E1536" s="16">
        <v>39</v>
      </c>
      <c r="F1536" s="16">
        <v>105</v>
      </c>
      <c r="G1536" s="16">
        <v>24</v>
      </c>
      <c r="H1536" s="16">
        <v>17.038319999999999</v>
      </c>
      <c r="I1536" s="16"/>
    </row>
    <row r="1537" spans="2:9" x14ac:dyDescent="0.2">
      <c r="B1537" s="16">
        <v>35</v>
      </c>
      <c r="C1537" s="16">
        <v>2325</v>
      </c>
      <c r="D1537" s="16">
        <v>89</v>
      </c>
      <c r="E1537" s="16">
        <v>49</v>
      </c>
      <c r="F1537" s="16">
        <v>144</v>
      </c>
      <c r="G1537" s="16">
        <v>26</v>
      </c>
      <c r="H1537" s="16">
        <v>25.591404000000001</v>
      </c>
      <c r="I1537" s="16"/>
    </row>
    <row r="1538" spans="2:9" x14ac:dyDescent="0.2">
      <c r="B1538" s="16">
        <v>36</v>
      </c>
      <c r="C1538" s="16">
        <v>1267</v>
      </c>
      <c r="D1538" s="16">
        <v>63</v>
      </c>
      <c r="E1538" s="16">
        <v>34</v>
      </c>
      <c r="F1538" s="16">
        <v>88</v>
      </c>
      <c r="G1538" s="16">
        <v>20</v>
      </c>
      <c r="H1538" s="16">
        <v>15.181359</v>
      </c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36</v>
      </c>
      <c r="I1684" s="6"/>
    </row>
    <row r="1685" spans="1:10" x14ac:dyDescent="0.2">
      <c r="A1685" t="s">
        <v>67</v>
      </c>
      <c r="B1685" s="15"/>
      <c r="C1685" s="8">
        <f>AVERAGE(C1503:C1683)</f>
        <v>2169.8055555555557</v>
      </c>
      <c r="D1685" s="8"/>
      <c r="E1685" s="8"/>
      <c r="F1685" s="8"/>
      <c r="G1685" s="8"/>
      <c r="H1685" s="8"/>
      <c r="I1685" s="9"/>
      <c r="J1685" s="17">
        <f>AVERAGE(D1503:D1683)</f>
        <v>83.194444444444443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51485004</v>
      </c>
      <c r="D1689" s="16">
        <v>201.48872</v>
      </c>
      <c r="E1689" s="16">
        <v>1</v>
      </c>
      <c r="F1689" s="16">
        <v>1000</v>
      </c>
      <c r="G1689" s="16">
        <v>255523</v>
      </c>
      <c r="H1689" s="16">
        <v>188.69154</v>
      </c>
      <c r="I1689" s="16">
        <v>25.660001999999999</v>
      </c>
    </row>
    <row r="1690" spans="1:10" x14ac:dyDescent="0.2">
      <c r="A1690" s="6"/>
      <c r="B1690" s="16">
        <v>1</v>
      </c>
      <c r="C1690" s="16">
        <v>2133</v>
      </c>
      <c r="D1690" s="16">
        <v>71</v>
      </c>
      <c r="E1690" s="16">
        <v>39</v>
      </c>
      <c r="F1690" s="16">
        <v>120</v>
      </c>
      <c r="G1690" s="16">
        <v>30</v>
      </c>
      <c r="H1690" s="16">
        <v>20.481276999999999</v>
      </c>
      <c r="I1690" s="16"/>
    </row>
    <row r="1691" spans="1:10" x14ac:dyDescent="0.2">
      <c r="A1691" s="6"/>
      <c r="B1691" s="16">
        <v>2</v>
      </c>
      <c r="C1691" s="16">
        <v>2338</v>
      </c>
      <c r="D1691" s="16">
        <v>86</v>
      </c>
      <c r="E1691" s="16">
        <v>56</v>
      </c>
      <c r="F1691" s="16">
        <v>133</v>
      </c>
      <c r="G1691" s="16">
        <v>27</v>
      </c>
      <c r="H1691" s="16">
        <v>19.249376000000002</v>
      </c>
      <c r="I1691" s="16"/>
    </row>
    <row r="1692" spans="1:10" x14ac:dyDescent="0.2">
      <c r="A1692" s="6"/>
      <c r="B1692" s="16">
        <v>3</v>
      </c>
      <c r="C1692" s="16">
        <v>1307</v>
      </c>
      <c r="D1692" s="16">
        <v>62</v>
      </c>
      <c r="E1692" s="16">
        <v>28</v>
      </c>
      <c r="F1692" s="16">
        <v>88</v>
      </c>
      <c r="G1692" s="16">
        <v>21</v>
      </c>
      <c r="H1692" s="16">
        <v>17.370953</v>
      </c>
      <c r="I1692" s="16"/>
    </row>
    <row r="1693" spans="1:10" x14ac:dyDescent="0.2">
      <c r="A1693" s="6"/>
      <c r="B1693" s="16">
        <v>4</v>
      </c>
      <c r="C1693" s="16">
        <v>2633</v>
      </c>
      <c r="D1693" s="16">
        <v>87</v>
      </c>
      <c r="E1693" s="16">
        <v>55</v>
      </c>
      <c r="F1693" s="16">
        <v>126</v>
      </c>
      <c r="G1693" s="16">
        <v>30</v>
      </c>
      <c r="H1693" s="16">
        <v>22.156963000000001</v>
      </c>
      <c r="I1693" s="16"/>
    </row>
    <row r="1694" spans="1:10" x14ac:dyDescent="0.2">
      <c r="A1694" s="6"/>
      <c r="B1694" s="16">
        <v>5</v>
      </c>
      <c r="C1694" s="16">
        <v>3535</v>
      </c>
      <c r="D1694" s="16">
        <v>107</v>
      </c>
      <c r="E1694" s="16">
        <v>50</v>
      </c>
      <c r="F1694" s="16">
        <v>171</v>
      </c>
      <c r="G1694" s="16">
        <v>33</v>
      </c>
      <c r="H1694" s="16">
        <v>31.689903000000001</v>
      </c>
      <c r="I1694" s="16"/>
    </row>
    <row r="1695" spans="1:10" x14ac:dyDescent="0.2">
      <c r="A1695" s="6"/>
      <c r="B1695" s="16">
        <v>6</v>
      </c>
      <c r="C1695" s="16">
        <v>1302</v>
      </c>
      <c r="D1695" s="16">
        <v>86</v>
      </c>
      <c r="E1695" s="16">
        <v>73</v>
      </c>
      <c r="F1695" s="16">
        <v>101</v>
      </c>
      <c r="G1695" s="16">
        <v>15</v>
      </c>
      <c r="H1695" s="16">
        <v>7.9910664999999996</v>
      </c>
      <c r="I1695" s="16"/>
    </row>
    <row r="1696" spans="1:10" x14ac:dyDescent="0.2">
      <c r="A1696" s="6"/>
      <c r="B1696" s="16">
        <v>7</v>
      </c>
      <c r="C1696" s="16">
        <v>4265</v>
      </c>
      <c r="D1696" s="16">
        <v>101</v>
      </c>
      <c r="E1696" s="16">
        <v>51</v>
      </c>
      <c r="F1696" s="16">
        <v>165</v>
      </c>
      <c r="G1696" s="16">
        <v>42</v>
      </c>
      <c r="H1696" s="16">
        <v>28.636918999999999</v>
      </c>
      <c r="I1696" s="16"/>
    </row>
    <row r="1697" spans="1:9" x14ac:dyDescent="0.2">
      <c r="A1697" s="6"/>
      <c r="B1697" s="16">
        <v>8</v>
      </c>
      <c r="C1697" s="16">
        <v>1136</v>
      </c>
      <c r="D1697" s="16">
        <v>59</v>
      </c>
      <c r="E1697" s="16">
        <v>35</v>
      </c>
      <c r="F1697" s="16">
        <v>82</v>
      </c>
      <c r="G1697" s="16">
        <v>19</v>
      </c>
      <c r="H1697" s="16">
        <v>13.644291000000001</v>
      </c>
      <c r="I1697" s="16"/>
    </row>
    <row r="1698" spans="1:9" x14ac:dyDescent="0.2">
      <c r="A1698" s="6"/>
      <c r="B1698" s="16">
        <v>9</v>
      </c>
      <c r="C1698" s="16">
        <v>672</v>
      </c>
      <c r="D1698" s="16">
        <v>48</v>
      </c>
      <c r="E1698" s="16">
        <v>12</v>
      </c>
      <c r="F1698" s="16">
        <v>74</v>
      </c>
      <c r="G1698" s="16">
        <v>14</v>
      </c>
      <c r="H1698" s="16">
        <v>16.947883999999998</v>
      </c>
      <c r="I1698" s="16"/>
    </row>
    <row r="1699" spans="1:9" x14ac:dyDescent="0.2">
      <c r="A1699" s="6"/>
      <c r="B1699" s="16">
        <v>10</v>
      </c>
      <c r="C1699" s="16">
        <v>3330</v>
      </c>
      <c r="D1699" s="16">
        <v>100</v>
      </c>
      <c r="E1699" s="16">
        <v>54</v>
      </c>
      <c r="F1699" s="16">
        <v>165</v>
      </c>
      <c r="G1699" s="16">
        <v>33</v>
      </c>
      <c r="H1699" s="16">
        <v>25.920551</v>
      </c>
      <c r="I1699" s="16"/>
    </row>
    <row r="1700" spans="1:9" x14ac:dyDescent="0.2">
      <c r="A1700" s="6"/>
      <c r="B1700" s="16">
        <v>11</v>
      </c>
      <c r="C1700" s="16">
        <v>1865</v>
      </c>
      <c r="D1700" s="16">
        <v>84</v>
      </c>
      <c r="E1700" s="16">
        <v>55</v>
      </c>
      <c r="F1700" s="16">
        <v>126</v>
      </c>
      <c r="G1700" s="16">
        <v>22</v>
      </c>
      <c r="H1700" s="16">
        <v>18.175076000000001</v>
      </c>
      <c r="I1700" s="16"/>
    </row>
    <row r="1701" spans="1:9" x14ac:dyDescent="0.2">
      <c r="A1701" s="6"/>
      <c r="B1701" s="16">
        <v>12</v>
      </c>
      <c r="C1701" s="16">
        <v>3389</v>
      </c>
      <c r="D1701" s="16">
        <v>109</v>
      </c>
      <c r="E1701" s="16">
        <v>76</v>
      </c>
      <c r="F1701" s="16">
        <v>158</v>
      </c>
      <c r="G1701" s="16">
        <v>31</v>
      </c>
      <c r="H1701" s="16">
        <v>22.134437999999999</v>
      </c>
      <c r="I1701" s="16"/>
    </row>
    <row r="1702" spans="1:9" x14ac:dyDescent="0.2">
      <c r="B1702" s="16">
        <v>13</v>
      </c>
      <c r="C1702" s="16">
        <v>1362</v>
      </c>
      <c r="D1702" s="16">
        <v>80</v>
      </c>
      <c r="E1702" s="16">
        <v>45</v>
      </c>
      <c r="F1702" s="16">
        <v>110</v>
      </c>
      <c r="G1702" s="16">
        <v>17</v>
      </c>
      <c r="H1702" s="16">
        <v>16.62077</v>
      </c>
      <c r="I1702" s="16"/>
    </row>
    <row r="1703" spans="1:9" x14ac:dyDescent="0.2">
      <c r="B1703" s="16">
        <v>14</v>
      </c>
      <c r="C1703" s="16">
        <v>1336</v>
      </c>
      <c r="D1703" s="16">
        <v>78</v>
      </c>
      <c r="E1703" s="16">
        <v>54</v>
      </c>
      <c r="F1703" s="16">
        <v>102</v>
      </c>
      <c r="G1703" s="16">
        <v>17</v>
      </c>
      <c r="H1703" s="16">
        <v>12.144958000000001</v>
      </c>
      <c r="I1703" s="16"/>
    </row>
    <row r="1704" spans="1:9" x14ac:dyDescent="0.2">
      <c r="B1704" s="16">
        <v>15</v>
      </c>
      <c r="C1704" s="16">
        <v>2799</v>
      </c>
      <c r="D1704" s="16">
        <v>99</v>
      </c>
      <c r="E1704" s="16">
        <v>56</v>
      </c>
      <c r="F1704" s="16">
        <v>166</v>
      </c>
      <c r="G1704" s="16">
        <v>28</v>
      </c>
      <c r="H1704" s="16">
        <v>29.527764999999999</v>
      </c>
      <c r="I1704" s="16"/>
    </row>
    <row r="1705" spans="1:9" x14ac:dyDescent="0.2">
      <c r="B1705" s="16">
        <v>16</v>
      </c>
      <c r="C1705" s="16">
        <v>3420</v>
      </c>
      <c r="D1705" s="16">
        <v>114</v>
      </c>
      <c r="E1705" s="16">
        <v>53</v>
      </c>
      <c r="F1705" s="16">
        <v>185</v>
      </c>
      <c r="G1705" s="16">
        <v>30</v>
      </c>
      <c r="H1705" s="16">
        <v>33.054813000000003</v>
      </c>
      <c r="I1705" s="16"/>
    </row>
    <row r="1706" spans="1:9" x14ac:dyDescent="0.2">
      <c r="B1706" s="16">
        <v>17</v>
      </c>
      <c r="C1706" s="16">
        <v>5154</v>
      </c>
      <c r="D1706" s="16">
        <v>109</v>
      </c>
      <c r="E1706" s="16">
        <v>52</v>
      </c>
      <c r="F1706" s="16">
        <v>181</v>
      </c>
      <c r="G1706" s="16">
        <v>47</v>
      </c>
      <c r="H1706" s="16">
        <v>37.902332000000001</v>
      </c>
      <c r="I1706" s="16"/>
    </row>
    <row r="1707" spans="1:9" x14ac:dyDescent="0.2">
      <c r="B1707" s="16">
        <v>18</v>
      </c>
      <c r="C1707" s="16">
        <v>1119</v>
      </c>
      <c r="D1707" s="16">
        <v>86</v>
      </c>
      <c r="E1707" s="16">
        <v>68</v>
      </c>
      <c r="F1707" s="16">
        <v>108</v>
      </c>
      <c r="G1707" s="16">
        <v>13</v>
      </c>
      <c r="H1707" s="16">
        <v>10.634065</v>
      </c>
      <c r="I1707" s="16"/>
    </row>
    <row r="1708" spans="1:9" x14ac:dyDescent="0.2">
      <c r="B1708" s="16">
        <v>19</v>
      </c>
      <c r="C1708" s="16">
        <v>1171</v>
      </c>
      <c r="D1708" s="16">
        <v>73</v>
      </c>
      <c r="E1708" s="16">
        <v>40</v>
      </c>
      <c r="F1708" s="16">
        <v>97</v>
      </c>
      <c r="G1708" s="16">
        <v>16</v>
      </c>
      <c r="H1708" s="16">
        <v>15.176736999999999</v>
      </c>
      <c r="I1708" s="16"/>
    </row>
    <row r="1709" spans="1:9" x14ac:dyDescent="0.2">
      <c r="B1709" s="16">
        <v>20</v>
      </c>
      <c r="C1709" s="16">
        <v>1081</v>
      </c>
      <c r="D1709" s="16">
        <v>45</v>
      </c>
      <c r="E1709" s="16">
        <v>19</v>
      </c>
      <c r="F1709" s="16">
        <v>70</v>
      </c>
      <c r="G1709" s="16">
        <v>24</v>
      </c>
      <c r="H1709" s="16">
        <v>15.112621000000001</v>
      </c>
      <c r="I1709" s="16"/>
    </row>
    <row r="1710" spans="1:9" x14ac:dyDescent="0.2">
      <c r="B1710" s="16">
        <v>21</v>
      </c>
      <c r="C1710" s="16">
        <v>2404</v>
      </c>
      <c r="D1710" s="16">
        <v>100</v>
      </c>
      <c r="E1710" s="16">
        <v>66</v>
      </c>
      <c r="F1710" s="16">
        <v>143</v>
      </c>
      <c r="G1710" s="16">
        <v>24</v>
      </c>
      <c r="H1710" s="16">
        <v>21.661427</v>
      </c>
      <c r="I1710" s="16"/>
    </row>
    <row r="1711" spans="1:9" x14ac:dyDescent="0.2">
      <c r="B1711" s="16">
        <v>22</v>
      </c>
      <c r="C1711" s="16">
        <v>1341</v>
      </c>
      <c r="D1711" s="16">
        <v>83</v>
      </c>
      <c r="E1711" s="16">
        <v>65</v>
      </c>
      <c r="F1711" s="16">
        <v>106</v>
      </c>
      <c r="G1711" s="16">
        <v>16</v>
      </c>
      <c r="H1711" s="16">
        <v>10.890363000000001</v>
      </c>
      <c r="I1711" s="16"/>
    </row>
    <row r="1712" spans="1:9" x14ac:dyDescent="0.2">
      <c r="B1712" s="16">
        <v>23</v>
      </c>
      <c r="C1712" s="16">
        <v>1143</v>
      </c>
      <c r="D1712" s="16">
        <v>49</v>
      </c>
      <c r="E1712" s="16">
        <v>27</v>
      </c>
      <c r="F1712" s="16">
        <v>70</v>
      </c>
      <c r="G1712" s="16">
        <v>23</v>
      </c>
      <c r="H1712" s="16">
        <v>12.365641999999999</v>
      </c>
      <c r="I1712" s="16"/>
    </row>
    <row r="1713" spans="1:9" x14ac:dyDescent="0.2">
      <c r="B1713" s="16">
        <v>24</v>
      </c>
      <c r="C1713" s="16">
        <v>1065</v>
      </c>
      <c r="D1713" s="16">
        <v>76</v>
      </c>
      <c r="E1713" s="16">
        <v>49</v>
      </c>
      <c r="F1713" s="16">
        <v>94</v>
      </c>
      <c r="G1713" s="16">
        <v>14</v>
      </c>
      <c r="H1713" s="16">
        <v>12.400372000000001</v>
      </c>
      <c r="I1713" s="16"/>
    </row>
    <row r="1714" spans="1:9" x14ac:dyDescent="0.2">
      <c r="B1714" s="16">
        <v>25</v>
      </c>
      <c r="C1714" s="16">
        <v>2898</v>
      </c>
      <c r="D1714" s="16">
        <v>103</v>
      </c>
      <c r="E1714" s="16">
        <v>73</v>
      </c>
      <c r="F1714" s="16">
        <v>165</v>
      </c>
      <c r="G1714" s="16">
        <v>28</v>
      </c>
      <c r="H1714" s="16">
        <v>25.725041999999998</v>
      </c>
      <c r="I1714" s="16"/>
    </row>
    <row r="1715" spans="1:9" x14ac:dyDescent="0.2">
      <c r="B1715" s="16">
        <v>26</v>
      </c>
      <c r="C1715" s="16">
        <v>1331</v>
      </c>
      <c r="D1715" s="16">
        <v>73</v>
      </c>
      <c r="E1715" s="16">
        <v>47</v>
      </c>
      <c r="F1715" s="16">
        <v>100</v>
      </c>
      <c r="G1715" s="16">
        <v>18</v>
      </c>
      <c r="H1715" s="16">
        <v>12.378824</v>
      </c>
      <c r="I1715" s="16"/>
    </row>
    <row r="1716" spans="1:9" x14ac:dyDescent="0.2">
      <c r="B1716" s="16">
        <v>27</v>
      </c>
      <c r="C1716" s="16">
        <v>1236</v>
      </c>
      <c r="D1716" s="16">
        <v>82</v>
      </c>
      <c r="E1716" s="16">
        <v>49</v>
      </c>
      <c r="F1716" s="16">
        <v>115</v>
      </c>
      <c r="G1716" s="16">
        <v>15</v>
      </c>
      <c r="H1716" s="16">
        <v>15.269016000000001</v>
      </c>
      <c r="I1716" s="16"/>
    </row>
    <row r="1717" spans="1:9" x14ac:dyDescent="0.2">
      <c r="B1717" s="16">
        <v>28</v>
      </c>
      <c r="C1717" s="16">
        <v>1567</v>
      </c>
      <c r="D1717" s="16">
        <v>58</v>
      </c>
      <c r="E1717" s="16">
        <v>22</v>
      </c>
      <c r="F1717" s="16">
        <v>93</v>
      </c>
      <c r="G1717" s="16">
        <v>27</v>
      </c>
      <c r="H1717" s="16">
        <v>20.447870000000002</v>
      </c>
      <c r="I1717" s="16"/>
    </row>
    <row r="1718" spans="1:9" x14ac:dyDescent="0.2">
      <c r="B1718" s="16">
        <v>29</v>
      </c>
      <c r="C1718" s="16">
        <v>933</v>
      </c>
      <c r="D1718" s="16">
        <v>71</v>
      </c>
      <c r="E1718" s="16">
        <v>54</v>
      </c>
      <c r="F1718" s="16">
        <v>84</v>
      </c>
      <c r="G1718" s="16">
        <v>13</v>
      </c>
      <c r="H1718" s="16">
        <v>9.3897099999999991</v>
      </c>
      <c r="I1718" s="16"/>
    </row>
    <row r="1719" spans="1:9" x14ac:dyDescent="0.2">
      <c r="B1719" s="16">
        <v>30</v>
      </c>
      <c r="C1719" s="16">
        <v>1784</v>
      </c>
      <c r="D1719" s="16">
        <v>81</v>
      </c>
      <c r="E1719" s="16">
        <v>38</v>
      </c>
      <c r="F1719" s="16">
        <v>111</v>
      </c>
      <c r="G1719" s="16">
        <v>22</v>
      </c>
      <c r="H1719" s="16">
        <v>19.046309000000001</v>
      </c>
      <c r="I1719" s="16"/>
    </row>
    <row r="1720" spans="1:9" x14ac:dyDescent="0.2">
      <c r="A1720" s="6"/>
      <c r="B1720" s="16">
        <v>31</v>
      </c>
      <c r="C1720" s="16">
        <v>2662</v>
      </c>
      <c r="D1720" s="16">
        <v>78</v>
      </c>
      <c r="E1720" s="16">
        <v>43</v>
      </c>
      <c r="F1720" s="16">
        <v>136</v>
      </c>
      <c r="G1720" s="16">
        <v>34</v>
      </c>
      <c r="H1720" s="16">
        <v>22.983523999999999</v>
      </c>
      <c r="I1720" s="16"/>
    </row>
    <row r="1721" spans="1:9" x14ac:dyDescent="0.2">
      <c r="A1721" s="11"/>
      <c r="B1721" s="16">
        <v>32</v>
      </c>
      <c r="C1721" s="16">
        <v>1334</v>
      </c>
      <c r="D1721" s="16">
        <v>70</v>
      </c>
      <c r="E1721" s="16">
        <v>48</v>
      </c>
      <c r="F1721" s="16">
        <v>108</v>
      </c>
      <c r="G1721" s="16">
        <v>19</v>
      </c>
      <c r="H1721" s="16">
        <v>14.348827999999999</v>
      </c>
      <c r="I1721" s="16"/>
    </row>
    <row r="1722" spans="1:9" x14ac:dyDescent="0.2">
      <c r="B1722" s="16">
        <v>33</v>
      </c>
      <c r="C1722" s="16">
        <v>3985</v>
      </c>
      <c r="D1722" s="16">
        <v>81</v>
      </c>
      <c r="E1722" s="16">
        <v>44</v>
      </c>
      <c r="F1722" s="16">
        <v>129</v>
      </c>
      <c r="G1722" s="16">
        <v>49</v>
      </c>
      <c r="H1722" s="16">
        <v>21.166993999999999</v>
      </c>
      <c r="I1722" s="16"/>
    </row>
    <row r="1723" spans="1:9" x14ac:dyDescent="0.2">
      <c r="B1723" s="16">
        <v>34</v>
      </c>
      <c r="C1723" s="16">
        <v>712</v>
      </c>
      <c r="D1723" s="16">
        <v>64</v>
      </c>
      <c r="E1723" s="16">
        <v>48</v>
      </c>
      <c r="F1723" s="16">
        <v>92</v>
      </c>
      <c r="G1723" s="16">
        <v>11</v>
      </c>
      <c r="H1723" s="16">
        <v>12.545916</v>
      </c>
      <c r="I1723" s="16"/>
    </row>
    <row r="1724" spans="1:9" x14ac:dyDescent="0.2">
      <c r="B1724" s="16">
        <v>35</v>
      </c>
      <c r="C1724" s="16">
        <v>1467</v>
      </c>
      <c r="D1724" s="16">
        <v>50</v>
      </c>
      <c r="E1724" s="16">
        <v>18</v>
      </c>
      <c r="F1724" s="16">
        <v>90</v>
      </c>
      <c r="G1724" s="16">
        <v>29</v>
      </c>
      <c r="H1724" s="16">
        <v>17.189074999999999</v>
      </c>
      <c r="I1724" s="16"/>
    </row>
    <row r="1725" spans="1:9" x14ac:dyDescent="0.2">
      <c r="B1725" s="16">
        <v>36</v>
      </c>
      <c r="C1725" s="16">
        <v>2020</v>
      </c>
      <c r="D1725" s="16">
        <v>84</v>
      </c>
      <c r="E1725" s="16">
        <v>56</v>
      </c>
      <c r="F1725" s="16">
        <v>115</v>
      </c>
      <c r="G1725" s="16">
        <v>24</v>
      </c>
      <c r="H1725" s="16">
        <v>18.733833000000001</v>
      </c>
      <c r="I1725" s="16"/>
    </row>
    <row r="1726" spans="1:9" x14ac:dyDescent="0.2">
      <c r="B1726" s="16">
        <v>37</v>
      </c>
      <c r="C1726" s="16">
        <v>1922</v>
      </c>
      <c r="D1726" s="16">
        <v>91</v>
      </c>
      <c r="E1726" s="16">
        <v>62</v>
      </c>
      <c r="F1726" s="16">
        <v>123</v>
      </c>
      <c r="G1726" s="16">
        <v>21</v>
      </c>
      <c r="H1726" s="16">
        <v>17.112862</v>
      </c>
      <c r="I1726" s="16"/>
    </row>
    <row r="1727" spans="1:9" x14ac:dyDescent="0.2">
      <c r="B1727" s="16">
        <v>38</v>
      </c>
      <c r="C1727" s="16">
        <v>1309</v>
      </c>
      <c r="D1727" s="16">
        <v>62</v>
      </c>
      <c r="E1727" s="16">
        <v>29</v>
      </c>
      <c r="F1727" s="16">
        <v>94</v>
      </c>
      <c r="G1727" s="16">
        <v>21</v>
      </c>
      <c r="H1727" s="16">
        <v>16.617761999999999</v>
      </c>
      <c r="I1727" s="16"/>
    </row>
    <row r="1728" spans="1:9" x14ac:dyDescent="0.2">
      <c r="B1728" s="16">
        <v>39</v>
      </c>
      <c r="C1728" s="16">
        <v>804</v>
      </c>
      <c r="D1728" s="16">
        <v>57</v>
      </c>
      <c r="E1728" s="16">
        <v>35</v>
      </c>
      <c r="F1728" s="16">
        <v>75</v>
      </c>
      <c r="G1728" s="16">
        <v>14</v>
      </c>
      <c r="H1728" s="16">
        <v>12.140205999999999</v>
      </c>
      <c r="I1728" s="16"/>
    </row>
    <row r="1729" spans="2:9" x14ac:dyDescent="0.2">
      <c r="B1729" s="16">
        <v>40</v>
      </c>
      <c r="C1729" s="16">
        <v>1378</v>
      </c>
      <c r="D1729" s="16">
        <v>57</v>
      </c>
      <c r="E1729" s="16">
        <v>31</v>
      </c>
      <c r="F1729" s="16">
        <v>86</v>
      </c>
      <c r="G1729" s="16">
        <v>24</v>
      </c>
      <c r="H1729" s="16">
        <v>16.836812999999999</v>
      </c>
      <c r="I1729" s="16"/>
    </row>
    <row r="1730" spans="2:9" x14ac:dyDescent="0.2">
      <c r="B1730" s="16">
        <v>41</v>
      </c>
      <c r="C1730" s="16">
        <v>1850</v>
      </c>
      <c r="D1730" s="16">
        <v>57</v>
      </c>
      <c r="E1730" s="16">
        <v>19</v>
      </c>
      <c r="F1730" s="16">
        <v>99</v>
      </c>
      <c r="G1730" s="16">
        <v>32</v>
      </c>
      <c r="H1730" s="16">
        <v>21.419014000000001</v>
      </c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41</v>
      </c>
      <c r="I1871" s="6"/>
    </row>
    <row r="1872" spans="1:10" x14ac:dyDescent="0.2">
      <c r="A1872" t="s">
        <v>67</v>
      </c>
      <c r="B1872" s="15"/>
      <c r="C1872" s="8">
        <f>AVERAGE(C1690:C1870)</f>
        <v>1963.219512195122</v>
      </c>
      <c r="D1872" s="8"/>
      <c r="E1872" s="8"/>
      <c r="F1872" s="8"/>
      <c r="G1872" s="8"/>
      <c r="H1872" s="8"/>
      <c r="I1872" s="9"/>
      <c r="J1872" s="17">
        <f>AVERAGE(D1690:D1870)</f>
        <v>78.317073170731703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38910632</v>
      </c>
      <c r="D1876" s="16">
        <v>119.60652</v>
      </c>
      <c r="E1876" s="16">
        <v>1</v>
      </c>
      <c r="F1876" s="16">
        <v>664</v>
      </c>
      <c r="G1876" s="16">
        <v>325322</v>
      </c>
      <c r="H1876" s="16">
        <v>112.029945</v>
      </c>
      <c r="I1876" s="16">
        <v>20.345338999999999</v>
      </c>
    </row>
    <row r="1877" spans="1:10" x14ac:dyDescent="0.2">
      <c r="A1877" s="6"/>
      <c r="B1877" s="16">
        <v>1</v>
      </c>
      <c r="C1877" s="16">
        <v>1347</v>
      </c>
      <c r="D1877" s="16">
        <v>61</v>
      </c>
      <c r="E1877" s="16">
        <v>25</v>
      </c>
      <c r="F1877" s="16">
        <v>86</v>
      </c>
      <c r="G1877" s="16">
        <v>22</v>
      </c>
      <c r="H1877" s="16">
        <v>16.217275999999998</v>
      </c>
      <c r="I1877" s="16"/>
    </row>
    <row r="1878" spans="1:10" x14ac:dyDescent="0.2">
      <c r="A1878" s="6"/>
      <c r="B1878" s="16">
        <v>2</v>
      </c>
      <c r="C1878" s="16">
        <v>1105</v>
      </c>
      <c r="D1878" s="16">
        <v>58</v>
      </c>
      <c r="E1878" s="16">
        <v>40</v>
      </c>
      <c r="F1878" s="16">
        <v>92</v>
      </c>
      <c r="G1878" s="16">
        <v>19</v>
      </c>
      <c r="H1878" s="16">
        <v>13.20143</v>
      </c>
      <c r="I1878" s="16"/>
    </row>
    <row r="1879" spans="1:10" x14ac:dyDescent="0.2">
      <c r="A1879" s="6"/>
      <c r="B1879" s="16">
        <v>3</v>
      </c>
      <c r="C1879" s="16">
        <v>581</v>
      </c>
      <c r="D1879" s="16">
        <v>58</v>
      </c>
      <c r="E1879" s="16">
        <v>47</v>
      </c>
      <c r="F1879" s="16">
        <v>75</v>
      </c>
      <c r="G1879" s="16">
        <v>10</v>
      </c>
      <c r="H1879" s="16">
        <v>8.0484650000000002</v>
      </c>
      <c r="I1879" s="16"/>
    </row>
    <row r="1880" spans="1:10" x14ac:dyDescent="0.2">
      <c r="A1880" s="6"/>
      <c r="B1880" s="16">
        <v>4</v>
      </c>
      <c r="C1880" s="16">
        <v>751</v>
      </c>
      <c r="D1880" s="16">
        <v>50</v>
      </c>
      <c r="E1880" s="16">
        <v>32</v>
      </c>
      <c r="F1880" s="16">
        <v>72</v>
      </c>
      <c r="G1880" s="16">
        <v>15</v>
      </c>
      <c r="H1880" s="16">
        <v>9.8161670000000001</v>
      </c>
      <c r="I1880" s="16"/>
    </row>
    <row r="1881" spans="1:10" x14ac:dyDescent="0.2">
      <c r="A1881" s="6"/>
      <c r="B1881" s="16">
        <v>5</v>
      </c>
      <c r="C1881" s="16">
        <v>542</v>
      </c>
      <c r="D1881" s="16">
        <v>38</v>
      </c>
      <c r="E1881" s="16">
        <v>15</v>
      </c>
      <c r="F1881" s="16">
        <v>58</v>
      </c>
      <c r="G1881" s="16">
        <v>14</v>
      </c>
      <c r="H1881" s="16">
        <v>13.643821000000001</v>
      </c>
      <c r="I1881" s="16"/>
    </row>
    <row r="1882" spans="1:10" x14ac:dyDescent="0.2">
      <c r="A1882" s="6"/>
      <c r="B1882" s="16">
        <v>6</v>
      </c>
      <c r="C1882" s="16">
        <v>1428</v>
      </c>
      <c r="D1882" s="16">
        <v>49</v>
      </c>
      <c r="E1882" s="16">
        <v>6</v>
      </c>
      <c r="F1882" s="16">
        <v>78</v>
      </c>
      <c r="G1882" s="16">
        <v>29</v>
      </c>
      <c r="H1882" s="16">
        <v>16.545393000000001</v>
      </c>
      <c r="I1882" s="16"/>
    </row>
    <row r="1883" spans="1:10" x14ac:dyDescent="0.2">
      <c r="A1883" s="6"/>
      <c r="B1883" s="16">
        <v>7</v>
      </c>
      <c r="C1883" s="16">
        <v>2493</v>
      </c>
      <c r="D1883" s="16">
        <v>77</v>
      </c>
      <c r="E1883" s="16">
        <v>33</v>
      </c>
      <c r="F1883" s="16">
        <v>118</v>
      </c>
      <c r="G1883" s="16">
        <v>32</v>
      </c>
      <c r="H1883" s="16">
        <v>21.663855000000002</v>
      </c>
      <c r="I1883" s="16"/>
    </row>
    <row r="1884" spans="1:10" x14ac:dyDescent="0.2">
      <c r="A1884" s="6"/>
      <c r="B1884" s="16">
        <v>8</v>
      </c>
      <c r="C1884" s="16">
        <v>2783</v>
      </c>
      <c r="D1884" s="16">
        <v>84</v>
      </c>
      <c r="E1884" s="16">
        <v>52</v>
      </c>
      <c r="F1884" s="16">
        <v>148</v>
      </c>
      <c r="G1884" s="16">
        <v>33</v>
      </c>
      <c r="H1884" s="16">
        <v>27.210407</v>
      </c>
      <c r="I1884" s="16"/>
    </row>
    <row r="1885" spans="1:10" x14ac:dyDescent="0.2">
      <c r="A1885" s="6"/>
      <c r="B1885" s="16">
        <v>9</v>
      </c>
      <c r="C1885" s="16">
        <v>675</v>
      </c>
      <c r="D1885" s="16">
        <v>48</v>
      </c>
      <c r="E1885" s="16">
        <v>28</v>
      </c>
      <c r="F1885" s="16">
        <v>64</v>
      </c>
      <c r="G1885" s="16">
        <v>14</v>
      </c>
      <c r="H1885" s="16">
        <v>9.8878330000000005</v>
      </c>
      <c r="I1885" s="16"/>
    </row>
    <row r="1886" spans="1:10" x14ac:dyDescent="0.2">
      <c r="A1886" s="6"/>
      <c r="B1886" s="16">
        <v>10</v>
      </c>
      <c r="C1886" s="16">
        <v>780</v>
      </c>
      <c r="D1886" s="16">
        <v>55</v>
      </c>
      <c r="E1886" s="16">
        <v>38</v>
      </c>
      <c r="F1886" s="16">
        <v>77</v>
      </c>
      <c r="G1886" s="16">
        <v>14</v>
      </c>
      <c r="H1886" s="16">
        <v>12.878126999999999</v>
      </c>
      <c r="I1886" s="16"/>
    </row>
    <row r="1887" spans="1:10" x14ac:dyDescent="0.2">
      <c r="A1887" s="6"/>
      <c r="B1887" s="16">
        <v>11</v>
      </c>
      <c r="C1887" s="16">
        <v>2272</v>
      </c>
      <c r="D1887" s="16">
        <v>71</v>
      </c>
      <c r="E1887" s="16">
        <v>32</v>
      </c>
      <c r="F1887" s="16">
        <v>122</v>
      </c>
      <c r="G1887" s="16">
        <v>32</v>
      </c>
      <c r="H1887" s="16">
        <v>22.432694999999999</v>
      </c>
      <c r="I1887" s="16"/>
    </row>
    <row r="1888" spans="1:10" x14ac:dyDescent="0.2">
      <c r="A1888" s="6"/>
      <c r="B1888" s="16">
        <v>12</v>
      </c>
      <c r="C1888" s="16">
        <v>517</v>
      </c>
      <c r="D1888" s="16">
        <v>47</v>
      </c>
      <c r="E1888" s="16">
        <v>31</v>
      </c>
      <c r="F1888" s="16">
        <v>59</v>
      </c>
      <c r="G1888" s="16">
        <v>11</v>
      </c>
      <c r="H1888" s="16">
        <v>9.7775250000000007</v>
      </c>
      <c r="I1888" s="16"/>
    </row>
    <row r="1889" spans="2:9" x14ac:dyDescent="0.2">
      <c r="B1889" s="16">
        <v>13</v>
      </c>
      <c r="C1889" s="16">
        <v>1121</v>
      </c>
      <c r="D1889" s="16">
        <v>65</v>
      </c>
      <c r="E1889" s="16">
        <v>42</v>
      </c>
      <c r="F1889" s="16">
        <v>86</v>
      </c>
      <c r="G1889" s="16">
        <v>17</v>
      </c>
      <c r="H1889" s="16">
        <v>10.606602000000001</v>
      </c>
      <c r="I1889" s="16"/>
    </row>
    <row r="1890" spans="2:9" x14ac:dyDescent="0.2">
      <c r="B1890" s="16">
        <v>14</v>
      </c>
      <c r="C1890" s="16">
        <v>3199</v>
      </c>
      <c r="D1890" s="16">
        <v>88</v>
      </c>
      <c r="E1890" s="16">
        <v>38</v>
      </c>
      <c r="F1890" s="16">
        <v>152</v>
      </c>
      <c r="G1890" s="16">
        <v>36</v>
      </c>
      <c r="H1890" s="16">
        <v>30.457933000000001</v>
      </c>
      <c r="I1890" s="16"/>
    </row>
    <row r="1891" spans="2:9" x14ac:dyDescent="0.2">
      <c r="B1891" s="16">
        <v>15</v>
      </c>
      <c r="C1891" s="16">
        <v>731</v>
      </c>
      <c r="D1891" s="16">
        <v>52</v>
      </c>
      <c r="E1891" s="16">
        <v>39</v>
      </c>
      <c r="F1891" s="16">
        <v>70</v>
      </c>
      <c r="G1891" s="16">
        <v>14</v>
      </c>
      <c r="H1891" s="16">
        <v>9.9961529999999996</v>
      </c>
      <c r="I1891" s="16"/>
    </row>
    <row r="1892" spans="2:9" x14ac:dyDescent="0.2">
      <c r="B1892" s="16">
        <v>16</v>
      </c>
      <c r="C1892" s="16">
        <v>877</v>
      </c>
      <c r="D1892" s="16">
        <v>51</v>
      </c>
      <c r="E1892" s="16">
        <v>25</v>
      </c>
      <c r="F1892" s="16">
        <v>71</v>
      </c>
      <c r="G1892" s="16">
        <v>17</v>
      </c>
      <c r="H1892" s="16">
        <v>11.8374405</v>
      </c>
      <c r="I1892" s="16"/>
    </row>
    <row r="1893" spans="2:9" x14ac:dyDescent="0.2">
      <c r="B1893" s="16">
        <v>17</v>
      </c>
      <c r="C1893" s="16">
        <v>912</v>
      </c>
      <c r="D1893" s="16">
        <v>57</v>
      </c>
      <c r="E1893" s="16">
        <v>35</v>
      </c>
      <c r="F1893" s="16">
        <v>83</v>
      </c>
      <c r="G1893" s="16">
        <v>16</v>
      </c>
      <c r="H1893" s="16">
        <v>11.741664</v>
      </c>
      <c r="I1893" s="16"/>
    </row>
    <row r="1894" spans="2:9" x14ac:dyDescent="0.2">
      <c r="B1894" s="16">
        <v>18</v>
      </c>
      <c r="C1894" s="16">
        <v>3825</v>
      </c>
      <c r="D1894" s="16">
        <v>106</v>
      </c>
      <c r="E1894" s="16">
        <v>54</v>
      </c>
      <c r="F1894" s="16">
        <v>182</v>
      </c>
      <c r="G1894" s="16">
        <v>36</v>
      </c>
      <c r="H1894" s="16">
        <v>36.464072999999999</v>
      </c>
      <c r="I1894" s="16"/>
    </row>
    <row r="1895" spans="2:9" x14ac:dyDescent="0.2">
      <c r="B1895" s="16">
        <v>19</v>
      </c>
      <c r="C1895" s="16">
        <v>900</v>
      </c>
      <c r="D1895" s="16">
        <v>64</v>
      </c>
      <c r="E1895" s="16">
        <v>50</v>
      </c>
      <c r="F1895" s="16">
        <v>75</v>
      </c>
      <c r="G1895" s="16">
        <v>14</v>
      </c>
      <c r="H1895" s="16">
        <v>8.5304880000000001</v>
      </c>
      <c r="I1895" s="16"/>
    </row>
    <row r="1896" spans="2:9" x14ac:dyDescent="0.2">
      <c r="B1896" s="16">
        <v>20</v>
      </c>
      <c r="C1896" s="16">
        <v>591</v>
      </c>
      <c r="D1896" s="16">
        <v>49</v>
      </c>
      <c r="E1896" s="16">
        <v>34</v>
      </c>
      <c r="F1896" s="16">
        <v>64</v>
      </c>
      <c r="G1896" s="16">
        <v>12</v>
      </c>
      <c r="H1896" s="16">
        <v>9.5774355</v>
      </c>
      <c r="I1896" s="16"/>
    </row>
    <row r="1897" spans="2:9" x14ac:dyDescent="0.2">
      <c r="B1897" s="16">
        <v>21</v>
      </c>
      <c r="C1897" s="16">
        <v>532</v>
      </c>
      <c r="D1897" s="16">
        <v>48</v>
      </c>
      <c r="E1897" s="16">
        <v>19</v>
      </c>
      <c r="F1897" s="16">
        <v>66</v>
      </c>
      <c r="G1897" s="16">
        <v>11</v>
      </c>
      <c r="H1897" s="16">
        <v>13.416408000000001</v>
      </c>
      <c r="I1897" s="16"/>
    </row>
    <row r="1898" spans="2:9" x14ac:dyDescent="0.2">
      <c r="B1898" s="16">
        <v>22</v>
      </c>
      <c r="C1898" s="16">
        <v>1400</v>
      </c>
      <c r="D1898" s="16">
        <v>63</v>
      </c>
      <c r="E1898" s="16">
        <v>37</v>
      </c>
      <c r="F1898" s="16">
        <v>96</v>
      </c>
      <c r="G1898" s="16">
        <v>22</v>
      </c>
      <c r="H1898" s="16">
        <v>14.232758499999999</v>
      </c>
      <c r="I1898" s="16"/>
    </row>
    <row r="1899" spans="2:9" x14ac:dyDescent="0.2">
      <c r="B1899" s="16">
        <v>23</v>
      </c>
      <c r="C1899" s="16">
        <v>3967</v>
      </c>
      <c r="D1899" s="16">
        <v>92</v>
      </c>
      <c r="E1899" s="16">
        <v>38</v>
      </c>
      <c r="F1899" s="16">
        <v>166</v>
      </c>
      <c r="G1899" s="16">
        <v>43</v>
      </c>
      <c r="H1899" s="16">
        <v>35.668114000000003</v>
      </c>
      <c r="I1899" s="16"/>
    </row>
    <row r="1900" spans="2:9" x14ac:dyDescent="0.2">
      <c r="B1900" s="16">
        <v>24</v>
      </c>
      <c r="C1900" s="16">
        <v>1436</v>
      </c>
      <c r="D1900" s="16">
        <v>59</v>
      </c>
      <c r="E1900" s="16">
        <v>38</v>
      </c>
      <c r="F1900" s="16">
        <v>82</v>
      </c>
      <c r="G1900" s="16">
        <v>24</v>
      </c>
      <c r="H1900" s="16">
        <v>13.364456000000001</v>
      </c>
      <c r="I1900" s="16"/>
    </row>
    <row r="1901" spans="2:9" x14ac:dyDescent="0.2">
      <c r="B1901" s="16">
        <v>25</v>
      </c>
      <c r="C1901" s="16">
        <v>2465</v>
      </c>
      <c r="D1901" s="16">
        <v>74</v>
      </c>
      <c r="E1901" s="16">
        <v>27</v>
      </c>
      <c r="F1901" s="16">
        <v>126</v>
      </c>
      <c r="G1901" s="16">
        <v>33</v>
      </c>
      <c r="H1901" s="16">
        <v>23.504653999999999</v>
      </c>
      <c r="I1901" s="16"/>
    </row>
    <row r="1902" spans="2:9" x14ac:dyDescent="0.2">
      <c r="B1902" s="16">
        <v>26</v>
      </c>
      <c r="C1902" s="16"/>
      <c r="D1902" s="16"/>
      <c r="E1902" s="16"/>
      <c r="F1902" s="16"/>
      <c r="G1902" s="16"/>
      <c r="H1902" s="16"/>
      <c r="I1902" s="16"/>
    </row>
    <row r="1903" spans="2:9" x14ac:dyDescent="0.2">
      <c r="B1903" s="16">
        <v>27</v>
      </c>
      <c r="C1903" s="16"/>
      <c r="D1903" s="16"/>
      <c r="E1903" s="16"/>
      <c r="F1903" s="16"/>
      <c r="G1903" s="16"/>
      <c r="H1903" s="16"/>
      <c r="I1903" s="16"/>
    </row>
    <row r="1904" spans="2:9" x14ac:dyDescent="0.2">
      <c r="B1904" s="16">
        <v>28</v>
      </c>
      <c r="C1904" s="16"/>
      <c r="D1904" s="16"/>
      <c r="E1904" s="16"/>
      <c r="F1904" s="16"/>
      <c r="G1904" s="16"/>
      <c r="H1904" s="16"/>
      <c r="I1904" s="16"/>
    </row>
    <row r="1905" spans="1:9" x14ac:dyDescent="0.2">
      <c r="B1905" s="16">
        <v>29</v>
      </c>
      <c r="C1905" s="16"/>
      <c r="D1905" s="16"/>
      <c r="E1905" s="16"/>
      <c r="F1905" s="16"/>
      <c r="G1905" s="16"/>
      <c r="H1905" s="16"/>
      <c r="I1905" s="16"/>
    </row>
    <row r="1906" spans="1:9" x14ac:dyDescent="0.2">
      <c r="B1906" s="16">
        <v>30</v>
      </c>
      <c r="C1906" s="16"/>
      <c r="D1906" s="16"/>
      <c r="E1906" s="16"/>
      <c r="F1906" s="16"/>
      <c r="G1906" s="16"/>
      <c r="H1906" s="16"/>
      <c r="I1906" s="16"/>
    </row>
    <row r="1907" spans="1:9" x14ac:dyDescent="0.2">
      <c r="A1907" s="6"/>
      <c r="B1907" s="16">
        <v>31</v>
      </c>
      <c r="C1907" s="16"/>
      <c r="D1907" s="16"/>
      <c r="E1907" s="16"/>
      <c r="F1907" s="16"/>
      <c r="G1907" s="16"/>
      <c r="H1907" s="16"/>
      <c r="I1907" s="16"/>
    </row>
    <row r="1908" spans="1:9" x14ac:dyDescent="0.2">
      <c r="A1908" s="11"/>
      <c r="B1908" s="16">
        <v>32</v>
      </c>
      <c r="C1908" s="16"/>
      <c r="D1908" s="16"/>
      <c r="E1908" s="16"/>
      <c r="F1908" s="16"/>
      <c r="G1908" s="16"/>
      <c r="H1908" s="16"/>
      <c r="I1908" s="16"/>
    </row>
    <row r="1909" spans="1:9" x14ac:dyDescent="0.2">
      <c r="B1909" s="16">
        <v>33</v>
      </c>
      <c r="C1909" s="16"/>
      <c r="D1909" s="16"/>
      <c r="E1909" s="16"/>
      <c r="F1909" s="16"/>
      <c r="G1909" s="16"/>
      <c r="H1909" s="16"/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25</v>
      </c>
      <c r="I2058" s="6"/>
    </row>
    <row r="2059" spans="1:10" x14ac:dyDescent="0.2">
      <c r="A2059" t="s">
        <v>67</v>
      </c>
      <c r="B2059" s="15"/>
      <c r="C2059" s="8">
        <f>AVERAGE(C1877:C2057)</f>
        <v>1489.2</v>
      </c>
      <c r="D2059" s="8"/>
      <c r="E2059" s="8"/>
      <c r="F2059" s="8"/>
      <c r="G2059" s="8"/>
      <c r="H2059" s="8"/>
      <c r="I2059" s="9"/>
      <c r="J2059" s="17">
        <f>AVERAGE(D1877:D2057)</f>
        <v>62.56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43233804</v>
      </c>
      <c r="D2063" s="16">
        <v>48.616309999999999</v>
      </c>
      <c r="E2063" s="16">
        <v>1</v>
      </c>
      <c r="F2063" s="16">
        <v>629</v>
      </c>
      <c r="G2063" s="16">
        <v>889286</v>
      </c>
      <c r="H2063" s="16">
        <v>83.40043</v>
      </c>
      <c r="I2063" s="16">
        <v>9.7927590000000002</v>
      </c>
    </row>
    <row r="2064" spans="1:10" x14ac:dyDescent="0.2">
      <c r="A2064" s="6"/>
      <c r="B2064" s="16">
        <v>1</v>
      </c>
      <c r="C2064" s="16">
        <v>558</v>
      </c>
      <c r="D2064" s="16">
        <v>55</v>
      </c>
      <c r="E2064" s="16">
        <v>34</v>
      </c>
      <c r="F2064" s="16">
        <v>71</v>
      </c>
      <c r="G2064" s="16">
        <v>10</v>
      </c>
      <c r="H2064" s="16">
        <v>12.701706</v>
      </c>
      <c r="I2064" s="16"/>
    </row>
    <row r="2065" spans="1:9" x14ac:dyDescent="0.2">
      <c r="A2065" s="6"/>
      <c r="B2065" s="16">
        <v>2</v>
      </c>
      <c r="C2065" s="16">
        <v>2953</v>
      </c>
      <c r="D2065" s="16">
        <v>86</v>
      </c>
      <c r="E2065" s="16">
        <v>36</v>
      </c>
      <c r="F2065" s="16">
        <v>150</v>
      </c>
      <c r="G2065" s="16">
        <v>34</v>
      </c>
      <c r="H2065" s="16">
        <v>31.130713</v>
      </c>
      <c r="I2065" s="16"/>
    </row>
    <row r="2066" spans="1:9" x14ac:dyDescent="0.2">
      <c r="A2066" s="6"/>
      <c r="B2066" s="16">
        <v>3</v>
      </c>
      <c r="C2066" s="16">
        <v>1947</v>
      </c>
      <c r="D2066" s="16">
        <v>67</v>
      </c>
      <c r="E2066" s="16">
        <v>27</v>
      </c>
      <c r="F2066" s="16">
        <v>103</v>
      </c>
      <c r="G2066" s="16">
        <v>29</v>
      </c>
      <c r="H2066" s="16">
        <v>18.881208000000001</v>
      </c>
      <c r="I2066" s="16"/>
    </row>
    <row r="2067" spans="1:9" x14ac:dyDescent="0.2">
      <c r="A2067" s="6"/>
      <c r="B2067" s="16">
        <v>4</v>
      </c>
      <c r="C2067" s="16">
        <v>4779</v>
      </c>
      <c r="D2067" s="16">
        <v>106</v>
      </c>
      <c r="E2067" s="16">
        <v>32</v>
      </c>
      <c r="F2067" s="16">
        <v>198</v>
      </c>
      <c r="G2067" s="16">
        <v>45</v>
      </c>
      <c r="H2067" s="16">
        <v>42.327457000000003</v>
      </c>
      <c r="I2067" s="16"/>
    </row>
    <row r="2068" spans="1:9" x14ac:dyDescent="0.2">
      <c r="A2068" s="6"/>
      <c r="B2068" s="16">
        <v>5</v>
      </c>
      <c r="C2068" s="16">
        <v>987</v>
      </c>
      <c r="D2068" s="16">
        <v>70</v>
      </c>
      <c r="E2068" s="16">
        <v>47</v>
      </c>
      <c r="F2068" s="16">
        <v>87</v>
      </c>
      <c r="G2068" s="16">
        <v>14</v>
      </c>
      <c r="H2068" s="16">
        <v>12.394168000000001</v>
      </c>
      <c r="I2068" s="16"/>
    </row>
    <row r="2069" spans="1:9" x14ac:dyDescent="0.2">
      <c r="A2069" s="6"/>
      <c r="B2069" s="16">
        <v>6</v>
      </c>
      <c r="C2069" s="16">
        <v>823</v>
      </c>
      <c r="D2069" s="16">
        <v>58</v>
      </c>
      <c r="E2069" s="16">
        <v>41</v>
      </c>
      <c r="F2069" s="16">
        <v>73</v>
      </c>
      <c r="G2069" s="16">
        <v>14</v>
      </c>
      <c r="H2069" s="16">
        <v>9.2528579999999998</v>
      </c>
      <c r="I2069" s="16"/>
    </row>
    <row r="2070" spans="1:9" x14ac:dyDescent="0.2">
      <c r="A2070" s="6"/>
      <c r="B2070" s="16">
        <v>7</v>
      </c>
      <c r="C2070" s="16">
        <v>628</v>
      </c>
      <c r="D2070" s="16">
        <v>62</v>
      </c>
      <c r="E2070" s="16">
        <v>36</v>
      </c>
      <c r="F2070" s="16">
        <v>88</v>
      </c>
      <c r="G2070" s="16">
        <v>10</v>
      </c>
      <c r="H2070" s="16">
        <v>13.792108000000001</v>
      </c>
      <c r="I2070" s="16"/>
    </row>
    <row r="2071" spans="1:9" x14ac:dyDescent="0.2">
      <c r="A2071" s="6"/>
      <c r="B2071" s="16">
        <v>8</v>
      </c>
      <c r="C2071" s="16">
        <v>3647</v>
      </c>
      <c r="D2071" s="16">
        <v>101</v>
      </c>
      <c r="E2071" s="16">
        <v>58</v>
      </c>
      <c r="F2071" s="16">
        <v>166</v>
      </c>
      <c r="G2071" s="16">
        <v>36</v>
      </c>
      <c r="H2071" s="16">
        <v>30.479502</v>
      </c>
      <c r="I2071" s="16"/>
    </row>
    <row r="2072" spans="1:9" x14ac:dyDescent="0.2">
      <c r="A2072" s="6"/>
      <c r="B2072" s="16">
        <v>9</v>
      </c>
      <c r="C2072" s="16">
        <v>1755</v>
      </c>
      <c r="D2072" s="16">
        <v>79</v>
      </c>
      <c r="E2072" s="16">
        <v>50</v>
      </c>
      <c r="F2072" s="16">
        <v>119</v>
      </c>
      <c r="G2072" s="16">
        <v>22</v>
      </c>
      <c r="H2072" s="16">
        <v>17.678343000000002</v>
      </c>
      <c r="I2072" s="16"/>
    </row>
    <row r="2073" spans="1:9" x14ac:dyDescent="0.2">
      <c r="A2073" s="6"/>
      <c r="B2073" s="16">
        <v>10</v>
      </c>
      <c r="C2073" s="16">
        <v>1384</v>
      </c>
      <c r="D2073" s="16">
        <v>81</v>
      </c>
      <c r="E2073" s="16">
        <v>61</v>
      </c>
      <c r="F2073" s="16">
        <v>107</v>
      </c>
      <c r="G2073" s="16">
        <v>17</v>
      </c>
      <c r="H2073" s="16">
        <v>13.292384999999999</v>
      </c>
      <c r="I2073" s="16"/>
    </row>
    <row r="2074" spans="1:9" x14ac:dyDescent="0.2">
      <c r="A2074" s="6"/>
      <c r="B2074" s="16">
        <v>11</v>
      </c>
      <c r="C2074" s="16">
        <v>688</v>
      </c>
      <c r="D2074" s="16">
        <v>62</v>
      </c>
      <c r="E2074" s="16">
        <v>44</v>
      </c>
      <c r="F2074" s="16">
        <v>77</v>
      </c>
      <c r="G2074" s="16">
        <v>11</v>
      </c>
      <c r="H2074" s="16">
        <v>10.871983</v>
      </c>
      <c r="I2074" s="16"/>
    </row>
    <row r="2075" spans="1:9" x14ac:dyDescent="0.2">
      <c r="A2075" s="6"/>
      <c r="B2075" s="16">
        <v>12</v>
      </c>
      <c r="C2075" s="16">
        <v>1107</v>
      </c>
      <c r="D2075" s="16">
        <v>73</v>
      </c>
      <c r="E2075" s="16">
        <v>48</v>
      </c>
      <c r="F2075" s="16">
        <v>93</v>
      </c>
      <c r="G2075" s="16">
        <v>15</v>
      </c>
      <c r="H2075" s="16">
        <v>11.807988</v>
      </c>
      <c r="I2075" s="16"/>
    </row>
    <row r="2076" spans="1:9" x14ac:dyDescent="0.2">
      <c r="B2076" s="16">
        <v>13</v>
      </c>
      <c r="C2076" s="16">
        <v>1755</v>
      </c>
      <c r="D2076" s="16">
        <v>87</v>
      </c>
      <c r="E2076" s="16">
        <v>64</v>
      </c>
      <c r="F2076" s="16">
        <v>121</v>
      </c>
      <c r="G2076" s="16">
        <v>20</v>
      </c>
      <c r="H2076" s="16">
        <v>14.698729</v>
      </c>
      <c r="I2076" s="16"/>
    </row>
    <row r="2077" spans="1:9" x14ac:dyDescent="0.2">
      <c r="B2077" s="16">
        <v>14</v>
      </c>
      <c r="C2077" s="16">
        <v>1175</v>
      </c>
      <c r="D2077" s="16">
        <v>73</v>
      </c>
      <c r="E2077" s="16">
        <v>39</v>
      </c>
      <c r="F2077" s="16">
        <v>90</v>
      </c>
      <c r="G2077" s="16">
        <v>16</v>
      </c>
      <c r="H2077" s="16">
        <v>12.782800999999999</v>
      </c>
      <c r="I2077" s="16"/>
    </row>
    <row r="2078" spans="1:9" x14ac:dyDescent="0.2">
      <c r="B2078" s="16">
        <v>15</v>
      </c>
      <c r="C2078" s="16">
        <v>1549</v>
      </c>
      <c r="D2078" s="16">
        <v>81</v>
      </c>
      <c r="E2078" s="16">
        <v>59</v>
      </c>
      <c r="F2078" s="16">
        <v>110</v>
      </c>
      <c r="G2078" s="16">
        <v>19</v>
      </c>
      <c r="H2078" s="16">
        <v>15.853496</v>
      </c>
      <c r="I2078" s="16"/>
    </row>
    <row r="2079" spans="1:9" x14ac:dyDescent="0.2">
      <c r="B2079" s="16">
        <v>16</v>
      </c>
      <c r="C2079" s="16">
        <v>2867</v>
      </c>
      <c r="D2079" s="16">
        <v>92</v>
      </c>
      <c r="E2079" s="16">
        <v>51</v>
      </c>
      <c r="F2079" s="16">
        <v>158</v>
      </c>
      <c r="G2079" s="16">
        <v>31</v>
      </c>
      <c r="H2079" s="16">
        <v>27.240288</v>
      </c>
      <c r="I2079" s="16"/>
    </row>
    <row r="2080" spans="1:9" x14ac:dyDescent="0.2">
      <c r="B2080" s="16">
        <v>17</v>
      </c>
      <c r="C2080" s="16">
        <v>3869</v>
      </c>
      <c r="D2080" s="16">
        <v>104</v>
      </c>
      <c r="E2080" s="16">
        <v>60</v>
      </c>
      <c r="F2080" s="16">
        <v>177</v>
      </c>
      <c r="G2080" s="16">
        <v>37</v>
      </c>
      <c r="H2080" s="16">
        <v>35.107376000000002</v>
      </c>
      <c r="I2080" s="16"/>
    </row>
    <row r="2081" spans="1:9" x14ac:dyDescent="0.2">
      <c r="B2081" s="16">
        <v>18</v>
      </c>
      <c r="C2081" s="16">
        <v>1786</v>
      </c>
      <c r="D2081" s="16">
        <v>89</v>
      </c>
      <c r="E2081" s="16">
        <v>62</v>
      </c>
      <c r="F2081" s="16">
        <v>114</v>
      </c>
      <c r="G2081" s="16">
        <v>20</v>
      </c>
      <c r="H2081" s="16">
        <v>15.552965</v>
      </c>
      <c r="I2081" s="16"/>
    </row>
    <row r="2082" spans="1:9" x14ac:dyDescent="0.2">
      <c r="B2082" s="16">
        <v>19</v>
      </c>
      <c r="C2082" s="16">
        <v>1265</v>
      </c>
      <c r="D2082" s="16">
        <v>74</v>
      </c>
      <c r="E2082" s="16">
        <v>58</v>
      </c>
      <c r="F2082" s="16">
        <v>109</v>
      </c>
      <c r="G2082" s="16">
        <v>17</v>
      </c>
      <c r="H2082" s="16">
        <v>14.600942</v>
      </c>
      <c r="I2082" s="16"/>
    </row>
    <row r="2083" spans="1:9" x14ac:dyDescent="0.2">
      <c r="B2083" s="16">
        <v>20</v>
      </c>
      <c r="C2083" s="16">
        <v>2611</v>
      </c>
      <c r="D2083" s="16">
        <v>93</v>
      </c>
      <c r="E2083" s="16">
        <v>55</v>
      </c>
      <c r="F2083" s="16">
        <v>140</v>
      </c>
      <c r="G2083" s="16">
        <v>28</v>
      </c>
      <c r="H2083" s="16">
        <v>22.359852</v>
      </c>
      <c r="I2083" s="16"/>
    </row>
    <row r="2084" spans="1:9" x14ac:dyDescent="0.2">
      <c r="B2084" s="16">
        <v>21</v>
      </c>
      <c r="C2084" s="16">
        <v>1478</v>
      </c>
      <c r="D2084" s="16">
        <v>77</v>
      </c>
      <c r="E2084" s="16">
        <v>43</v>
      </c>
      <c r="F2084" s="16">
        <v>100</v>
      </c>
      <c r="G2084" s="16">
        <v>19</v>
      </c>
      <c r="H2084" s="16">
        <v>12.924996999999999</v>
      </c>
      <c r="I2084" s="16"/>
    </row>
    <row r="2085" spans="1:9" x14ac:dyDescent="0.2">
      <c r="B2085" s="16">
        <v>22</v>
      </c>
      <c r="C2085" s="16">
        <v>1001</v>
      </c>
      <c r="D2085" s="16">
        <v>83</v>
      </c>
      <c r="E2085" s="16">
        <v>68</v>
      </c>
      <c r="F2085" s="16">
        <v>107</v>
      </c>
      <c r="G2085" s="16">
        <v>12</v>
      </c>
      <c r="H2085" s="16">
        <v>11.237114</v>
      </c>
      <c r="I2085" s="16"/>
    </row>
    <row r="2086" spans="1:9" x14ac:dyDescent="0.2">
      <c r="B2086" s="16">
        <v>23</v>
      </c>
      <c r="C2086" s="16">
        <v>883</v>
      </c>
      <c r="D2086" s="16">
        <v>73</v>
      </c>
      <c r="E2086" s="16">
        <v>52</v>
      </c>
      <c r="F2086" s="16">
        <v>99</v>
      </c>
      <c r="G2086" s="16">
        <v>12</v>
      </c>
      <c r="H2086" s="16">
        <v>12.214001</v>
      </c>
      <c r="I2086" s="16"/>
    </row>
    <row r="2087" spans="1:9" x14ac:dyDescent="0.2">
      <c r="B2087" s="16">
        <v>24</v>
      </c>
      <c r="C2087" s="16">
        <v>1713</v>
      </c>
      <c r="D2087" s="16">
        <v>85</v>
      </c>
      <c r="E2087" s="16">
        <v>62</v>
      </c>
      <c r="F2087" s="16">
        <v>117</v>
      </c>
      <c r="G2087" s="16">
        <v>20</v>
      </c>
      <c r="H2087" s="16">
        <v>15.104896999999999</v>
      </c>
      <c r="I2087" s="16"/>
    </row>
    <row r="2088" spans="1:9" x14ac:dyDescent="0.2">
      <c r="B2088" s="16">
        <v>25</v>
      </c>
      <c r="C2088" s="16">
        <v>3394</v>
      </c>
      <c r="D2088" s="16">
        <v>94</v>
      </c>
      <c r="E2088" s="16">
        <v>59</v>
      </c>
      <c r="F2088" s="16">
        <v>153</v>
      </c>
      <c r="G2088" s="16">
        <v>36</v>
      </c>
      <c r="H2088" s="16">
        <v>22.079079</v>
      </c>
      <c r="I2088" s="16"/>
    </row>
    <row r="2089" spans="1:9" x14ac:dyDescent="0.2">
      <c r="B2089" s="16">
        <v>26</v>
      </c>
      <c r="C2089" s="16">
        <v>1249</v>
      </c>
      <c r="D2089" s="16">
        <v>78</v>
      </c>
      <c r="E2089" s="16">
        <v>54</v>
      </c>
      <c r="F2089" s="16">
        <v>110</v>
      </c>
      <c r="G2089" s="16">
        <v>16</v>
      </c>
      <c r="H2089" s="16">
        <v>14.205633000000001</v>
      </c>
      <c r="I2089" s="16"/>
    </row>
    <row r="2090" spans="1:9" x14ac:dyDescent="0.2">
      <c r="B2090" s="16">
        <v>27</v>
      </c>
      <c r="C2090" s="16">
        <v>3532</v>
      </c>
      <c r="D2090" s="16">
        <v>110</v>
      </c>
      <c r="E2090" s="16">
        <v>43</v>
      </c>
      <c r="F2090" s="16">
        <v>169</v>
      </c>
      <c r="G2090" s="16">
        <v>32</v>
      </c>
      <c r="H2090" s="16">
        <v>34.234485999999997</v>
      </c>
      <c r="I2090" s="16"/>
    </row>
    <row r="2091" spans="1:9" x14ac:dyDescent="0.2">
      <c r="B2091" s="16">
        <v>28</v>
      </c>
      <c r="C2091" s="16">
        <v>1111</v>
      </c>
      <c r="D2091" s="16">
        <v>50</v>
      </c>
      <c r="E2091" s="16">
        <v>28</v>
      </c>
      <c r="F2091" s="16">
        <v>81</v>
      </c>
      <c r="G2091" s="16">
        <v>22</v>
      </c>
      <c r="H2091" s="16">
        <v>13.875294999999999</v>
      </c>
      <c r="I2091" s="16"/>
    </row>
    <row r="2092" spans="1:9" x14ac:dyDescent="0.2">
      <c r="B2092" s="16">
        <v>29</v>
      </c>
      <c r="C2092" s="16">
        <v>3657</v>
      </c>
      <c r="D2092" s="16">
        <v>96</v>
      </c>
      <c r="E2092" s="16">
        <v>36</v>
      </c>
      <c r="F2092" s="16">
        <v>161</v>
      </c>
      <c r="G2092" s="16">
        <v>38</v>
      </c>
      <c r="H2092" s="16">
        <v>30.325707999999999</v>
      </c>
      <c r="I2092" s="16"/>
    </row>
    <row r="2093" spans="1:9" x14ac:dyDescent="0.2">
      <c r="B2093" s="16">
        <v>30</v>
      </c>
      <c r="C2093" s="16">
        <v>7284</v>
      </c>
      <c r="D2093" s="16">
        <v>125</v>
      </c>
      <c r="E2093" s="16">
        <v>51</v>
      </c>
      <c r="F2093" s="16">
        <v>247</v>
      </c>
      <c r="G2093" s="16">
        <v>58</v>
      </c>
      <c r="H2093" s="16">
        <v>55.224899999999998</v>
      </c>
      <c r="I2093" s="16"/>
    </row>
    <row r="2094" spans="1:9" x14ac:dyDescent="0.2">
      <c r="A2094" s="6"/>
      <c r="B2094" s="16">
        <v>31</v>
      </c>
      <c r="C2094" s="16">
        <v>724</v>
      </c>
      <c r="D2094" s="16">
        <v>65</v>
      </c>
      <c r="E2094" s="16">
        <v>50</v>
      </c>
      <c r="F2094" s="16">
        <v>91</v>
      </c>
      <c r="G2094" s="16">
        <v>11</v>
      </c>
      <c r="H2094" s="16">
        <v>12.597619</v>
      </c>
      <c r="I2094" s="16"/>
    </row>
    <row r="2095" spans="1:9" x14ac:dyDescent="0.2">
      <c r="A2095" s="11"/>
      <c r="B2095" s="16">
        <v>32</v>
      </c>
      <c r="C2095" s="16">
        <v>1501</v>
      </c>
      <c r="D2095" s="16">
        <v>75</v>
      </c>
      <c r="E2095" s="16">
        <v>45</v>
      </c>
      <c r="F2095" s="16">
        <v>110</v>
      </c>
      <c r="G2095" s="16">
        <v>20</v>
      </c>
      <c r="H2095" s="16">
        <v>16.19454</v>
      </c>
      <c r="I2095" s="16"/>
    </row>
    <row r="2096" spans="1:9" x14ac:dyDescent="0.2">
      <c r="B2096" s="16">
        <v>33</v>
      </c>
      <c r="C2096" s="16">
        <v>1906</v>
      </c>
      <c r="D2096" s="16">
        <v>76</v>
      </c>
      <c r="E2096" s="16">
        <v>22</v>
      </c>
      <c r="F2096" s="16">
        <v>111</v>
      </c>
      <c r="G2096" s="16">
        <v>25</v>
      </c>
      <c r="H2096" s="16">
        <v>24.787430000000001</v>
      </c>
      <c r="I2096" s="16"/>
    </row>
    <row r="2097" spans="2:9" x14ac:dyDescent="0.2">
      <c r="B2097" s="16">
        <v>34</v>
      </c>
      <c r="C2097" s="16">
        <v>812</v>
      </c>
      <c r="D2097" s="16">
        <v>62</v>
      </c>
      <c r="E2097" s="16">
        <v>42</v>
      </c>
      <c r="F2097" s="16">
        <v>94</v>
      </c>
      <c r="G2097" s="16">
        <v>13</v>
      </c>
      <c r="H2097" s="16">
        <v>14.462596</v>
      </c>
      <c r="I2097" s="16"/>
    </row>
    <row r="2098" spans="2:9" x14ac:dyDescent="0.2">
      <c r="B2098" s="16">
        <v>35</v>
      </c>
      <c r="C2098" s="16">
        <v>729</v>
      </c>
      <c r="D2098" s="16">
        <v>60</v>
      </c>
      <c r="E2098" s="16">
        <v>42</v>
      </c>
      <c r="F2098" s="16">
        <v>78</v>
      </c>
      <c r="G2098" s="16">
        <v>12</v>
      </c>
      <c r="H2098" s="16">
        <v>9.8857110000000006</v>
      </c>
      <c r="I2098" s="16"/>
    </row>
    <row r="2099" spans="2:9" x14ac:dyDescent="0.2">
      <c r="B2099" s="16">
        <v>36</v>
      </c>
      <c r="C2099" s="16">
        <v>1117</v>
      </c>
      <c r="D2099" s="16">
        <v>74</v>
      </c>
      <c r="E2099" s="16">
        <v>59</v>
      </c>
      <c r="F2099" s="16">
        <v>99</v>
      </c>
      <c r="G2099" s="16">
        <v>15</v>
      </c>
      <c r="H2099" s="16">
        <v>11.467345</v>
      </c>
      <c r="I2099" s="16"/>
    </row>
    <row r="2100" spans="2:9" x14ac:dyDescent="0.2">
      <c r="B2100" s="16">
        <v>37</v>
      </c>
      <c r="C2100" s="16">
        <v>1722</v>
      </c>
      <c r="D2100" s="16">
        <v>78</v>
      </c>
      <c r="E2100" s="16">
        <v>46</v>
      </c>
      <c r="F2100" s="16">
        <v>111</v>
      </c>
      <c r="G2100" s="16">
        <v>22</v>
      </c>
      <c r="H2100" s="16">
        <v>18.903262999999999</v>
      </c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37</v>
      </c>
      <c r="I2245" s="6"/>
    </row>
    <row r="2246" spans="1:10" x14ac:dyDescent="0.2">
      <c r="A2246" t="s">
        <v>67</v>
      </c>
      <c r="B2246" s="15"/>
      <c r="C2246" s="8">
        <f>AVERAGE(C2064:C2244)</f>
        <v>1944.4864864864865</v>
      </c>
      <c r="D2246" s="8"/>
      <c r="E2246" s="8"/>
      <c r="F2246" s="8"/>
      <c r="G2246" s="8"/>
      <c r="H2246" s="8"/>
      <c r="I2246" s="9"/>
      <c r="J2246" s="17">
        <f>AVERAGE(D2064:D2244)</f>
        <v>79.837837837837839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49807190</v>
      </c>
      <c r="D2250" s="16">
        <v>81.736626000000001</v>
      </c>
      <c r="E2250" s="16">
        <v>1</v>
      </c>
      <c r="F2250" s="16">
        <v>864</v>
      </c>
      <c r="G2250" s="16">
        <v>609362</v>
      </c>
      <c r="H2250" s="16">
        <v>112.52356</v>
      </c>
      <c r="I2250" s="16">
        <v>24.461124000000002</v>
      </c>
    </row>
    <row r="2251" spans="1:10" x14ac:dyDescent="0.2">
      <c r="A2251" s="6"/>
      <c r="B2251" s="16">
        <v>1</v>
      </c>
      <c r="C2251" s="16">
        <v>1410</v>
      </c>
      <c r="D2251" s="16">
        <v>78</v>
      </c>
      <c r="E2251" s="16">
        <v>55</v>
      </c>
      <c r="F2251" s="16">
        <v>99</v>
      </c>
      <c r="G2251" s="16">
        <v>18</v>
      </c>
      <c r="H2251" s="16">
        <v>13.856406</v>
      </c>
      <c r="I2251" s="16"/>
    </row>
    <row r="2252" spans="1:10" x14ac:dyDescent="0.2">
      <c r="A2252" s="6"/>
      <c r="B2252" s="16">
        <v>2</v>
      </c>
      <c r="C2252" s="16">
        <v>994</v>
      </c>
      <c r="D2252" s="16">
        <v>76</v>
      </c>
      <c r="E2252" s="16">
        <v>70</v>
      </c>
      <c r="F2252" s="16">
        <v>85</v>
      </c>
      <c r="G2252" s="16">
        <v>13</v>
      </c>
      <c r="H2252" s="16">
        <v>5.1961519999999997</v>
      </c>
      <c r="I2252" s="16"/>
    </row>
    <row r="2253" spans="1:10" x14ac:dyDescent="0.2">
      <c r="A2253" s="6"/>
      <c r="B2253" s="16">
        <v>3</v>
      </c>
      <c r="C2253" s="16">
        <v>7138</v>
      </c>
      <c r="D2253" s="16">
        <v>148</v>
      </c>
      <c r="E2253" s="16">
        <v>78</v>
      </c>
      <c r="F2253" s="16">
        <v>283</v>
      </c>
      <c r="G2253" s="16">
        <v>48</v>
      </c>
      <c r="H2253" s="16">
        <v>53.144924000000003</v>
      </c>
      <c r="I2253" s="16"/>
    </row>
    <row r="2254" spans="1:10" x14ac:dyDescent="0.2">
      <c r="A2254" s="6"/>
      <c r="B2254" s="16">
        <v>4</v>
      </c>
      <c r="C2254" s="16">
        <v>2551</v>
      </c>
      <c r="D2254" s="16">
        <v>110</v>
      </c>
      <c r="E2254" s="16">
        <v>70</v>
      </c>
      <c r="F2254" s="16">
        <v>153</v>
      </c>
      <c r="G2254" s="16">
        <v>23</v>
      </c>
      <c r="H2254" s="16">
        <v>22.527761000000002</v>
      </c>
      <c r="I2254" s="16"/>
    </row>
    <row r="2255" spans="1:10" x14ac:dyDescent="0.2">
      <c r="A2255" s="6"/>
      <c r="B2255" s="16">
        <v>5</v>
      </c>
      <c r="C2255" s="16">
        <v>2988</v>
      </c>
      <c r="D2255" s="16">
        <v>103</v>
      </c>
      <c r="E2255" s="16">
        <v>62</v>
      </c>
      <c r="F2255" s="16">
        <v>157</v>
      </c>
      <c r="G2255" s="16">
        <v>29</v>
      </c>
      <c r="H2255" s="16">
        <v>27.992982999999999</v>
      </c>
      <c r="I2255" s="16"/>
    </row>
    <row r="2256" spans="1:10" x14ac:dyDescent="0.2">
      <c r="A2256" s="6"/>
      <c r="B2256" s="16">
        <v>6</v>
      </c>
      <c r="C2256" s="16">
        <v>689</v>
      </c>
      <c r="D2256" s="16">
        <v>53</v>
      </c>
      <c r="E2256" s="16">
        <v>42</v>
      </c>
      <c r="F2256" s="16">
        <v>72</v>
      </c>
      <c r="G2256" s="16">
        <v>13</v>
      </c>
      <c r="H2256" s="16">
        <v>8.3765544999999992</v>
      </c>
      <c r="I2256" s="16"/>
    </row>
    <row r="2257" spans="1:9" x14ac:dyDescent="0.2">
      <c r="A2257" s="6"/>
      <c r="B2257" s="16">
        <v>7</v>
      </c>
      <c r="C2257" s="16">
        <v>906</v>
      </c>
      <c r="D2257" s="16">
        <v>82</v>
      </c>
      <c r="E2257" s="16">
        <v>57</v>
      </c>
      <c r="F2257" s="16">
        <v>99</v>
      </c>
      <c r="G2257" s="16">
        <v>11</v>
      </c>
      <c r="H2257" s="16">
        <v>11.840608</v>
      </c>
      <c r="I2257" s="16"/>
    </row>
    <row r="2258" spans="1:9" x14ac:dyDescent="0.2">
      <c r="A2258" s="6"/>
      <c r="B2258" s="16">
        <v>8</v>
      </c>
      <c r="C2258" s="16">
        <v>2299</v>
      </c>
      <c r="D2258" s="16">
        <v>109</v>
      </c>
      <c r="E2258" s="16">
        <v>73</v>
      </c>
      <c r="F2258" s="16">
        <v>151</v>
      </c>
      <c r="G2258" s="16">
        <v>21</v>
      </c>
      <c r="H2258" s="16">
        <v>23.45421</v>
      </c>
      <c r="I2258" s="16"/>
    </row>
    <row r="2259" spans="1:9" x14ac:dyDescent="0.2">
      <c r="A2259" s="6"/>
      <c r="B2259" s="16">
        <v>9</v>
      </c>
      <c r="C2259" s="16">
        <v>1629</v>
      </c>
      <c r="D2259" s="16">
        <v>74</v>
      </c>
      <c r="E2259" s="16">
        <v>44</v>
      </c>
      <c r="F2259" s="16">
        <v>103</v>
      </c>
      <c r="G2259" s="16">
        <v>22</v>
      </c>
      <c r="H2259" s="16">
        <v>17.892536</v>
      </c>
      <c r="I2259" s="16"/>
    </row>
    <row r="2260" spans="1:9" x14ac:dyDescent="0.2">
      <c r="A2260" s="6"/>
      <c r="B2260" s="16">
        <v>10</v>
      </c>
      <c r="C2260" s="16">
        <v>936</v>
      </c>
      <c r="D2260" s="16">
        <v>72</v>
      </c>
      <c r="E2260" s="16">
        <v>58</v>
      </c>
      <c r="F2260" s="16">
        <v>93</v>
      </c>
      <c r="G2260" s="16">
        <v>13</v>
      </c>
      <c r="H2260" s="16">
        <v>9.7724100000000007</v>
      </c>
      <c r="I2260" s="16"/>
    </row>
    <row r="2261" spans="1:9" x14ac:dyDescent="0.2">
      <c r="A2261" s="6"/>
      <c r="B2261" s="16">
        <v>11</v>
      </c>
      <c r="C2261" s="16">
        <v>1525</v>
      </c>
      <c r="D2261" s="16">
        <v>89</v>
      </c>
      <c r="E2261" s="16">
        <v>54</v>
      </c>
      <c r="F2261" s="16">
        <v>126</v>
      </c>
      <c r="G2261" s="16">
        <v>17</v>
      </c>
      <c r="H2261" s="16">
        <v>22.169799999999999</v>
      </c>
      <c r="I2261" s="16"/>
    </row>
    <row r="2262" spans="1:9" x14ac:dyDescent="0.2">
      <c r="A2262" s="6"/>
      <c r="B2262" s="16">
        <v>12</v>
      </c>
      <c r="C2262" s="16">
        <v>888</v>
      </c>
      <c r="D2262" s="16">
        <v>80</v>
      </c>
      <c r="E2262" s="16">
        <v>69</v>
      </c>
      <c r="F2262" s="16">
        <v>94</v>
      </c>
      <c r="G2262" s="16">
        <v>11</v>
      </c>
      <c r="H2262" s="16">
        <v>8.4734879999999997</v>
      </c>
      <c r="I2262" s="16"/>
    </row>
    <row r="2263" spans="1:9" x14ac:dyDescent="0.2">
      <c r="B2263" s="16">
        <v>13</v>
      </c>
      <c r="C2263" s="16">
        <v>1764</v>
      </c>
      <c r="D2263" s="16">
        <v>98</v>
      </c>
      <c r="E2263" s="16">
        <v>66</v>
      </c>
      <c r="F2263" s="16">
        <v>132</v>
      </c>
      <c r="G2263" s="16">
        <v>18</v>
      </c>
      <c r="H2263" s="16">
        <v>19.643888</v>
      </c>
      <c r="I2263" s="16"/>
    </row>
    <row r="2264" spans="1:9" x14ac:dyDescent="0.2">
      <c r="B2264" s="16">
        <v>14</v>
      </c>
      <c r="C2264" s="16">
        <v>2457</v>
      </c>
      <c r="D2264" s="16">
        <v>74</v>
      </c>
      <c r="E2264" s="16">
        <v>20</v>
      </c>
      <c r="F2264" s="16">
        <v>119</v>
      </c>
      <c r="G2264" s="16">
        <v>33</v>
      </c>
      <c r="H2264" s="16">
        <v>23.446081</v>
      </c>
      <c r="I2264" s="16"/>
    </row>
    <row r="2265" spans="1:9" x14ac:dyDescent="0.2">
      <c r="B2265" s="16">
        <v>15</v>
      </c>
      <c r="C2265" s="16">
        <v>3222</v>
      </c>
      <c r="D2265" s="16">
        <v>111</v>
      </c>
      <c r="E2265" s="16">
        <v>74</v>
      </c>
      <c r="F2265" s="16">
        <v>153</v>
      </c>
      <c r="G2265" s="16">
        <v>29</v>
      </c>
      <c r="H2265" s="16">
        <v>20.412706</v>
      </c>
      <c r="I2265" s="16"/>
    </row>
    <row r="2266" spans="1:9" x14ac:dyDescent="0.2">
      <c r="B2266" s="16">
        <v>16</v>
      </c>
      <c r="C2266" s="16">
        <v>1313</v>
      </c>
      <c r="D2266" s="16">
        <v>93</v>
      </c>
      <c r="E2266" s="16">
        <v>70</v>
      </c>
      <c r="F2266" s="16">
        <v>113</v>
      </c>
      <c r="G2266" s="16">
        <v>14</v>
      </c>
      <c r="H2266" s="16">
        <v>13.573164</v>
      </c>
      <c r="I2266" s="16"/>
    </row>
    <row r="2267" spans="1:9" x14ac:dyDescent="0.2">
      <c r="B2267" s="16">
        <v>17</v>
      </c>
      <c r="C2267" s="16">
        <v>3750</v>
      </c>
      <c r="D2267" s="16">
        <v>133</v>
      </c>
      <c r="E2267" s="16">
        <v>72</v>
      </c>
      <c r="F2267" s="16">
        <v>208</v>
      </c>
      <c r="G2267" s="16">
        <v>28</v>
      </c>
      <c r="H2267" s="16">
        <v>35.909350000000003</v>
      </c>
      <c r="I2267" s="16"/>
    </row>
    <row r="2268" spans="1:9" x14ac:dyDescent="0.2">
      <c r="B2268" s="16">
        <v>18</v>
      </c>
      <c r="C2268" s="16">
        <v>1774</v>
      </c>
      <c r="D2268" s="16">
        <v>80</v>
      </c>
      <c r="E2268" s="16">
        <v>54</v>
      </c>
      <c r="F2268" s="16">
        <v>121</v>
      </c>
      <c r="G2268" s="16">
        <v>22</v>
      </c>
      <c r="H2268" s="16">
        <v>17.118632999999999</v>
      </c>
      <c r="I2268" s="16"/>
    </row>
    <row r="2269" spans="1:9" x14ac:dyDescent="0.2">
      <c r="B2269" s="16">
        <v>19</v>
      </c>
      <c r="C2269" s="16">
        <v>3370</v>
      </c>
      <c r="D2269" s="16">
        <v>124</v>
      </c>
      <c r="E2269" s="16">
        <v>75</v>
      </c>
      <c r="F2269" s="16">
        <v>187</v>
      </c>
      <c r="G2269" s="16">
        <v>27</v>
      </c>
      <c r="H2269" s="16">
        <v>30.540012000000001</v>
      </c>
      <c r="I2269" s="16"/>
    </row>
    <row r="2270" spans="1:9" x14ac:dyDescent="0.2">
      <c r="B2270" s="16">
        <v>20</v>
      </c>
      <c r="C2270" s="16">
        <v>2364</v>
      </c>
      <c r="D2270" s="16">
        <v>90</v>
      </c>
      <c r="E2270" s="16">
        <v>49</v>
      </c>
      <c r="F2270" s="16">
        <v>135</v>
      </c>
      <c r="G2270" s="16">
        <v>26</v>
      </c>
      <c r="H2270" s="16">
        <v>22.373197999999999</v>
      </c>
      <c r="I2270" s="16"/>
    </row>
    <row r="2271" spans="1:9" x14ac:dyDescent="0.2">
      <c r="B2271" s="16">
        <v>21</v>
      </c>
      <c r="C2271" s="16">
        <v>1527</v>
      </c>
      <c r="D2271" s="16">
        <v>84</v>
      </c>
      <c r="E2271" s="16">
        <v>39</v>
      </c>
      <c r="F2271" s="16">
        <v>112</v>
      </c>
      <c r="G2271" s="16">
        <v>18</v>
      </c>
      <c r="H2271" s="16">
        <v>16.19913</v>
      </c>
      <c r="I2271" s="16"/>
    </row>
    <row r="2272" spans="1:9" x14ac:dyDescent="0.2">
      <c r="B2272" s="16">
        <v>22</v>
      </c>
      <c r="C2272" s="16">
        <v>792</v>
      </c>
      <c r="D2272" s="16">
        <v>72</v>
      </c>
      <c r="E2272" s="16">
        <v>60</v>
      </c>
      <c r="F2272" s="16">
        <v>97</v>
      </c>
      <c r="G2272" s="16">
        <v>11</v>
      </c>
      <c r="H2272" s="16">
        <v>11.357817000000001</v>
      </c>
      <c r="I2272" s="16"/>
    </row>
    <row r="2273" spans="1:9" x14ac:dyDescent="0.2">
      <c r="B2273" s="16">
        <v>23</v>
      </c>
      <c r="C2273" s="16">
        <v>1886</v>
      </c>
      <c r="D2273" s="16">
        <v>75</v>
      </c>
      <c r="E2273" s="16">
        <v>47</v>
      </c>
      <c r="F2273" s="16">
        <v>113</v>
      </c>
      <c r="G2273" s="16">
        <v>25</v>
      </c>
      <c r="H2273" s="16">
        <v>17.812683</v>
      </c>
      <c r="I2273" s="16"/>
    </row>
    <row r="2274" spans="1:9" x14ac:dyDescent="0.2">
      <c r="B2274" s="16">
        <v>24</v>
      </c>
      <c r="C2274" s="16">
        <v>3192</v>
      </c>
      <c r="D2274" s="16">
        <v>102</v>
      </c>
      <c r="E2274" s="16">
        <v>53</v>
      </c>
      <c r="F2274" s="16">
        <v>159</v>
      </c>
      <c r="G2274" s="16">
        <v>31</v>
      </c>
      <c r="H2274" s="16">
        <v>27.321542999999998</v>
      </c>
      <c r="I2274" s="16"/>
    </row>
    <row r="2275" spans="1:9" x14ac:dyDescent="0.2">
      <c r="B2275" s="16">
        <v>25</v>
      </c>
      <c r="C2275" s="16">
        <v>805</v>
      </c>
      <c r="D2275" s="16">
        <v>80</v>
      </c>
      <c r="E2275" s="16">
        <v>58</v>
      </c>
      <c r="F2275" s="16">
        <v>97</v>
      </c>
      <c r="G2275" s="16">
        <v>10</v>
      </c>
      <c r="H2275" s="16">
        <v>11.249691</v>
      </c>
      <c r="I2275" s="16"/>
    </row>
    <row r="2276" spans="1:9" x14ac:dyDescent="0.2">
      <c r="B2276" s="16">
        <v>26</v>
      </c>
      <c r="C2276" s="16">
        <v>2941</v>
      </c>
      <c r="D2276" s="16">
        <v>108</v>
      </c>
      <c r="E2276" s="16">
        <v>72</v>
      </c>
      <c r="F2276" s="16">
        <v>153</v>
      </c>
      <c r="G2276" s="16">
        <v>27</v>
      </c>
      <c r="H2276" s="16">
        <v>22.266739000000001</v>
      </c>
      <c r="I2276" s="16"/>
    </row>
    <row r="2277" spans="1:9" x14ac:dyDescent="0.2">
      <c r="B2277" s="16">
        <v>27</v>
      </c>
      <c r="C2277" s="16">
        <v>878</v>
      </c>
      <c r="D2277" s="16">
        <v>54</v>
      </c>
      <c r="E2277" s="16">
        <v>34</v>
      </c>
      <c r="F2277" s="16">
        <v>77</v>
      </c>
      <c r="G2277" s="16">
        <v>16</v>
      </c>
      <c r="H2277" s="16">
        <v>13.246383</v>
      </c>
      <c r="I2277" s="16"/>
    </row>
    <row r="2278" spans="1:9" x14ac:dyDescent="0.2">
      <c r="B2278" s="16">
        <v>28</v>
      </c>
      <c r="C2278" s="16">
        <v>8063</v>
      </c>
      <c r="D2278" s="16">
        <v>158</v>
      </c>
      <c r="E2278" s="16">
        <v>55</v>
      </c>
      <c r="F2278" s="16">
        <v>317</v>
      </c>
      <c r="G2278" s="16">
        <v>51</v>
      </c>
      <c r="H2278" s="16">
        <v>64.38991</v>
      </c>
      <c r="I2278" s="16"/>
    </row>
    <row r="2279" spans="1:9" x14ac:dyDescent="0.2">
      <c r="B2279" s="16">
        <v>29</v>
      </c>
      <c r="C2279" s="16">
        <v>1168</v>
      </c>
      <c r="D2279" s="16">
        <v>77</v>
      </c>
      <c r="E2279" s="16">
        <v>52</v>
      </c>
      <c r="F2279" s="16">
        <v>111</v>
      </c>
      <c r="G2279" s="16">
        <v>15</v>
      </c>
      <c r="H2279" s="16">
        <v>15.691216000000001</v>
      </c>
      <c r="I2279" s="16"/>
    </row>
    <row r="2280" spans="1:9" x14ac:dyDescent="0.2">
      <c r="B2280" s="16">
        <v>30</v>
      </c>
      <c r="C2280" s="16">
        <v>2919</v>
      </c>
      <c r="D2280" s="16">
        <v>100</v>
      </c>
      <c r="E2280" s="16">
        <v>56</v>
      </c>
      <c r="F2280" s="16">
        <v>147</v>
      </c>
      <c r="G2280" s="16">
        <v>29</v>
      </c>
      <c r="H2280" s="16">
        <v>26.902601000000001</v>
      </c>
      <c r="I2280" s="16"/>
    </row>
    <row r="2281" spans="1:9" x14ac:dyDescent="0.2">
      <c r="A2281" s="6"/>
      <c r="B2281" s="16">
        <v>31</v>
      </c>
      <c r="C2281" s="16">
        <v>2949</v>
      </c>
      <c r="D2281" s="16">
        <v>95</v>
      </c>
      <c r="E2281" s="16">
        <v>50</v>
      </c>
      <c r="F2281" s="16">
        <v>169</v>
      </c>
      <c r="G2281" s="16">
        <v>31</v>
      </c>
      <c r="H2281" s="16">
        <v>32.824787000000001</v>
      </c>
      <c r="I2281" s="16"/>
    </row>
    <row r="2282" spans="1:9" x14ac:dyDescent="0.2">
      <c r="A2282" s="11"/>
      <c r="B2282" s="16">
        <v>32</v>
      </c>
      <c r="C2282" s="16">
        <v>4104</v>
      </c>
      <c r="D2282" s="16">
        <v>108</v>
      </c>
      <c r="E2282" s="16">
        <v>60</v>
      </c>
      <c r="F2282" s="16">
        <v>173</v>
      </c>
      <c r="G2282" s="16">
        <v>38</v>
      </c>
      <c r="H2282" s="16">
        <v>30.49147</v>
      </c>
      <c r="I2282" s="16"/>
    </row>
    <row r="2283" spans="1:9" x14ac:dyDescent="0.2">
      <c r="B2283" s="16">
        <v>33</v>
      </c>
      <c r="C2283" s="16">
        <v>2214</v>
      </c>
      <c r="D2283" s="16">
        <v>82</v>
      </c>
      <c r="E2283" s="16">
        <v>46</v>
      </c>
      <c r="F2283" s="16">
        <v>128</v>
      </c>
      <c r="G2283" s="16">
        <v>27</v>
      </c>
      <c r="H2283" s="16">
        <v>24.001601999999998</v>
      </c>
      <c r="I2283" s="16"/>
    </row>
    <row r="2284" spans="1:9" x14ac:dyDescent="0.2">
      <c r="B2284" s="16">
        <v>34</v>
      </c>
      <c r="C2284" s="16">
        <v>3844</v>
      </c>
      <c r="D2284" s="16">
        <v>113</v>
      </c>
      <c r="E2284" s="16">
        <v>51</v>
      </c>
      <c r="F2284" s="16">
        <v>179</v>
      </c>
      <c r="G2284" s="16">
        <v>34</v>
      </c>
      <c r="H2284" s="16">
        <v>35.801642999999999</v>
      </c>
      <c r="I2284" s="16"/>
    </row>
    <row r="2285" spans="1:9" x14ac:dyDescent="0.2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34</v>
      </c>
      <c r="I2432" s="6"/>
    </row>
    <row r="2433" spans="1:10" x14ac:dyDescent="0.2">
      <c r="A2433" t="s">
        <v>67</v>
      </c>
      <c r="B2433" s="15"/>
      <c r="C2433" s="8">
        <f>AVERAGE(C2251:C2431)</f>
        <v>2389.6764705882351</v>
      </c>
      <c r="D2433" s="8"/>
      <c r="E2433" s="8"/>
      <c r="F2433" s="8"/>
      <c r="G2433" s="8"/>
      <c r="H2433" s="8"/>
      <c r="I2433" s="9"/>
      <c r="J2433" s="17">
        <f>AVERAGE(D2251:D2431)</f>
        <v>93.67647058823529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55999323</v>
      </c>
      <c r="D2437" s="16">
        <v>82.554450000000003</v>
      </c>
      <c r="E2437" s="16">
        <v>1</v>
      </c>
      <c r="F2437" s="16">
        <v>904</v>
      </c>
      <c r="G2437" s="16">
        <v>678332</v>
      </c>
      <c r="H2437" s="16">
        <v>101.75507</v>
      </c>
      <c r="I2437" s="16">
        <v>25.273053999999998</v>
      </c>
    </row>
    <row r="2438" spans="1:10" x14ac:dyDescent="0.2">
      <c r="A2438" s="6"/>
      <c r="B2438" s="16">
        <v>1</v>
      </c>
      <c r="C2438" s="16">
        <v>3792</v>
      </c>
      <c r="D2438" s="16">
        <v>105</v>
      </c>
      <c r="E2438" s="16">
        <v>59</v>
      </c>
      <c r="F2438" s="16">
        <v>161</v>
      </c>
      <c r="G2438" s="16">
        <v>36</v>
      </c>
      <c r="H2438" s="16">
        <v>25.080442000000001</v>
      </c>
      <c r="I2438" s="16"/>
    </row>
    <row r="2439" spans="1:10" x14ac:dyDescent="0.2">
      <c r="A2439" s="6"/>
      <c r="B2439" s="16">
        <v>2</v>
      </c>
      <c r="C2439" s="16">
        <v>794</v>
      </c>
      <c r="D2439" s="16">
        <v>79</v>
      </c>
      <c r="E2439" s="16">
        <v>62</v>
      </c>
      <c r="F2439" s="16">
        <v>93</v>
      </c>
      <c r="G2439" s="16">
        <v>10</v>
      </c>
      <c r="H2439" s="16">
        <v>9.7296790000000009</v>
      </c>
      <c r="I2439" s="16"/>
    </row>
    <row r="2440" spans="1:10" x14ac:dyDescent="0.2">
      <c r="A2440" s="6"/>
      <c r="B2440" s="16">
        <v>3</v>
      </c>
      <c r="C2440" s="16">
        <v>1473</v>
      </c>
      <c r="D2440" s="16">
        <v>81</v>
      </c>
      <c r="E2440" s="16">
        <v>42</v>
      </c>
      <c r="F2440" s="16">
        <v>111</v>
      </c>
      <c r="G2440" s="16">
        <v>18</v>
      </c>
      <c r="H2440" s="16">
        <v>18.299790999999999</v>
      </c>
      <c r="I2440" s="16"/>
    </row>
    <row r="2441" spans="1:10" x14ac:dyDescent="0.2">
      <c r="A2441" s="6"/>
      <c r="B2441" s="16">
        <v>4</v>
      </c>
      <c r="C2441" s="16">
        <v>3523</v>
      </c>
      <c r="D2441" s="16">
        <v>90</v>
      </c>
      <c r="E2441" s="16">
        <v>44</v>
      </c>
      <c r="F2441" s="16">
        <v>129</v>
      </c>
      <c r="G2441" s="16">
        <v>39</v>
      </c>
      <c r="H2441" s="16">
        <v>20.903915000000001</v>
      </c>
      <c r="I2441" s="16"/>
    </row>
    <row r="2442" spans="1:10" x14ac:dyDescent="0.2">
      <c r="A2442" s="6"/>
      <c r="B2442" s="16">
        <v>5</v>
      </c>
      <c r="C2442" s="16">
        <v>2204</v>
      </c>
      <c r="D2442" s="16">
        <v>91</v>
      </c>
      <c r="E2442" s="16">
        <v>57</v>
      </c>
      <c r="F2442" s="16">
        <v>125</v>
      </c>
      <c r="G2442" s="16">
        <v>24</v>
      </c>
      <c r="H2442" s="16">
        <v>16.738396000000002</v>
      </c>
      <c r="I2442" s="16"/>
    </row>
    <row r="2443" spans="1:10" x14ac:dyDescent="0.2">
      <c r="A2443" s="6"/>
      <c r="B2443" s="16">
        <v>6</v>
      </c>
      <c r="C2443" s="16">
        <v>2244</v>
      </c>
      <c r="D2443" s="16">
        <v>102</v>
      </c>
      <c r="E2443" s="16">
        <v>81</v>
      </c>
      <c r="F2443" s="16">
        <v>146</v>
      </c>
      <c r="G2443" s="16">
        <v>22</v>
      </c>
      <c r="H2443" s="16">
        <v>14.667748</v>
      </c>
      <c r="I2443" s="16"/>
    </row>
    <row r="2444" spans="1:10" x14ac:dyDescent="0.2">
      <c r="A2444" s="6"/>
      <c r="B2444" s="16">
        <v>7</v>
      </c>
      <c r="C2444" s="16">
        <v>1553</v>
      </c>
      <c r="D2444" s="16">
        <v>97</v>
      </c>
      <c r="E2444" s="16">
        <v>72</v>
      </c>
      <c r="F2444" s="16">
        <v>118</v>
      </c>
      <c r="G2444" s="16">
        <v>16</v>
      </c>
      <c r="H2444" s="16">
        <v>10.605029999999999</v>
      </c>
      <c r="I2444" s="16"/>
    </row>
    <row r="2445" spans="1:10" x14ac:dyDescent="0.2">
      <c r="A2445" s="6"/>
      <c r="B2445" s="16">
        <v>8</v>
      </c>
      <c r="C2445" s="16">
        <v>3092</v>
      </c>
      <c r="D2445" s="16">
        <v>88</v>
      </c>
      <c r="E2445" s="16">
        <v>57</v>
      </c>
      <c r="F2445" s="16">
        <v>123</v>
      </c>
      <c r="G2445" s="16">
        <v>35</v>
      </c>
      <c r="H2445" s="16">
        <v>18.637407</v>
      </c>
      <c r="I2445" s="16"/>
    </row>
    <row r="2446" spans="1:10" x14ac:dyDescent="0.2">
      <c r="A2446" s="6"/>
      <c r="B2446" s="16">
        <v>9</v>
      </c>
      <c r="C2446" s="16">
        <v>1876</v>
      </c>
      <c r="D2446" s="16">
        <v>75</v>
      </c>
      <c r="E2446" s="16">
        <v>51</v>
      </c>
      <c r="F2446" s="16">
        <v>97</v>
      </c>
      <c r="G2446" s="16">
        <v>25</v>
      </c>
      <c r="H2446" s="16">
        <v>14.446740999999999</v>
      </c>
      <c r="I2446" s="16"/>
    </row>
    <row r="2447" spans="1:10" x14ac:dyDescent="0.2">
      <c r="A2447" s="6"/>
      <c r="B2447" s="16">
        <v>10</v>
      </c>
      <c r="C2447" s="16">
        <v>1946</v>
      </c>
      <c r="D2447" s="16">
        <v>81</v>
      </c>
      <c r="E2447" s="16">
        <v>38</v>
      </c>
      <c r="F2447" s="16">
        <v>109</v>
      </c>
      <c r="G2447" s="16">
        <v>24</v>
      </c>
      <c r="H2447" s="16">
        <v>16.720203000000001</v>
      </c>
      <c r="I2447" s="16"/>
    </row>
    <row r="2448" spans="1:10" x14ac:dyDescent="0.2">
      <c r="A2448" s="6"/>
      <c r="B2448" s="16">
        <v>11</v>
      </c>
      <c r="C2448" s="16">
        <v>759</v>
      </c>
      <c r="D2448" s="16">
        <v>58</v>
      </c>
      <c r="E2448" s="16">
        <v>40</v>
      </c>
      <c r="F2448" s="16">
        <v>70</v>
      </c>
      <c r="G2448" s="16">
        <v>13</v>
      </c>
      <c r="H2448" s="16">
        <v>8.2512629999999998</v>
      </c>
      <c r="I2448" s="16"/>
    </row>
    <row r="2449" spans="1:9" x14ac:dyDescent="0.2">
      <c r="A2449" s="6"/>
      <c r="B2449" s="16">
        <v>12</v>
      </c>
      <c r="C2449" s="16">
        <v>965</v>
      </c>
      <c r="D2449" s="16">
        <v>80</v>
      </c>
      <c r="E2449" s="16">
        <v>62</v>
      </c>
      <c r="F2449" s="16">
        <v>93</v>
      </c>
      <c r="G2449" s="16">
        <v>12</v>
      </c>
      <c r="H2449" s="16">
        <v>10.991733</v>
      </c>
      <c r="I2449" s="16"/>
    </row>
    <row r="2450" spans="1:9" x14ac:dyDescent="0.2">
      <c r="B2450" s="16">
        <v>13</v>
      </c>
      <c r="C2450" s="16">
        <v>3299</v>
      </c>
      <c r="D2450" s="16">
        <v>73</v>
      </c>
      <c r="E2450" s="16">
        <v>22</v>
      </c>
      <c r="F2450" s="16">
        <v>133</v>
      </c>
      <c r="G2450" s="16">
        <v>45</v>
      </c>
      <c r="H2450" s="16">
        <v>29.731373000000001</v>
      </c>
      <c r="I2450" s="16"/>
    </row>
    <row r="2451" spans="1:9" x14ac:dyDescent="0.2">
      <c r="B2451" s="16">
        <v>14</v>
      </c>
      <c r="C2451" s="16">
        <v>1237</v>
      </c>
      <c r="D2451" s="16">
        <v>72</v>
      </c>
      <c r="E2451" s="16">
        <v>47</v>
      </c>
      <c r="F2451" s="16">
        <v>95</v>
      </c>
      <c r="G2451" s="16">
        <v>17</v>
      </c>
      <c r="H2451" s="16">
        <v>12.857390000000001</v>
      </c>
      <c r="I2451" s="16"/>
    </row>
    <row r="2452" spans="1:9" x14ac:dyDescent="0.2">
      <c r="B2452" s="16">
        <v>15</v>
      </c>
      <c r="C2452" s="16">
        <v>3419</v>
      </c>
      <c r="D2452" s="16">
        <v>89</v>
      </c>
      <c r="E2452" s="16">
        <v>67</v>
      </c>
      <c r="F2452" s="16">
        <v>128</v>
      </c>
      <c r="G2452" s="16">
        <v>38</v>
      </c>
      <c r="H2452" s="16">
        <v>16.912334000000001</v>
      </c>
      <c r="I2452" s="16"/>
    </row>
    <row r="2453" spans="1:9" x14ac:dyDescent="0.2">
      <c r="B2453" s="16">
        <v>16</v>
      </c>
      <c r="C2453" s="16">
        <v>1120</v>
      </c>
      <c r="D2453" s="16">
        <v>80</v>
      </c>
      <c r="E2453" s="16">
        <v>67</v>
      </c>
      <c r="F2453" s="16">
        <v>104</v>
      </c>
      <c r="G2453" s="16">
        <v>14</v>
      </c>
      <c r="H2453" s="16">
        <v>10.228166999999999</v>
      </c>
      <c r="I2453" s="16"/>
    </row>
    <row r="2454" spans="1:9" x14ac:dyDescent="0.2">
      <c r="B2454" s="16">
        <v>17</v>
      </c>
      <c r="C2454" s="16">
        <v>815</v>
      </c>
      <c r="D2454" s="16">
        <v>81</v>
      </c>
      <c r="E2454" s="16">
        <v>69</v>
      </c>
      <c r="F2454" s="16">
        <v>94</v>
      </c>
      <c r="G2454" s="16">
        <v>10</v>
      </c>
      <c r="H2454" s="16">
        <v>8.1717669999999991</v>
      </c>
      <c r="I2454" s="16"/>
    </row>
    <row r="2455" spans="1:9" x14ac:dyDescent="0.2">
      <c r="B2455" s="16">
        <v>18</v>
      </c>
      <c r="C2455" s="16">
        <v>2136</v>
      </c>
      <c r="D2455" s="16">
        <v>79</v>
      </c>
      <c r="E2455" s="16">
        <v>50</v>
      </c>
      <c r="F2455" s="16">
        <v>109</v>
      </c>
      <c r="G2455" s="16">
        <v>27</v>
      </c>
      <c r="H2455" s="16">
        <v>15.141639</v>
      </c>
      <c r="I2455" s="16"/>
    </row>
    <row r="2456" spans="1:9" x14ac:dyDescent="0.2">
      <c r="B2456" s="16">
        <v>19</v>
      </c>
      <c r="C2456" s="16">
        <v>1446</v>
      </c>
      <c r="D2456" s="16">
        <v>76</v>
      </c>
      <c r="E2456" s="16">
        <v>49</v>
      </c>
      <c r="F2456" s="16">
        <v>114</v>
      </c>
      <c r="G2456" s="16">
        <v>19</v>
      </c>
      <c r="H2456" s="16">
        <v>17.259459</v>
      </c>
      <c r="I2456" s="16"/>
    </row>
    <row r="2457" spans="1:9" x14ac:dyDescent="0.2">
      <c r="B2457" s="16">
        <v>20</v>
      </c>
      <c r="C2457" s="16">
        <v>3492</v>
      </c>
      <c r="D2457" s="16">
        <v>85</v>
      </c>
      <c r="E2457" s="16">
        <v>48</v>
      </c>
      <c r="F2457" s="16">
        <v>147</v>
      </c>
      <c r="G2457" s="16">
        <v>41</v>
      </c>
      <c r="H2457" s="16">
        <v>28.157147999999999</v>
      </c>
      <c r="I2457" s="16"/>
    </row>
    <row r="2458" spans="1:9" x14ac:dyDescent="0.2">
      <c r="B2458" s="16">
        <v>21</v>
      </c>
      <c r="C2458" s="16">
        <v>4349</v>
      </c>
      <c r="D2458" s="16">
        <v>106</v>
      </c>
      <c r="E2458" s="16">
        <v>60</v>
      </c>
      <c r="F2458" s="16">
        <v>186</v>
      </c>
      <c r="G2458" s="16">
        <v>41</v>
      </c>
      <c r="H2458" s="16">
        <v>33.002650000000003</v>
      </c>
      <c r="I2458" s="16"/>
    </row>
    <row r="2459" spans="1:9" x14ac:dyDescent="0.2">
      <c r="B2459" s="16">
        <v>22</v>
      </c>
      <c r="C2459" s="16">
        <v>3937</v>
      </c>
      <c r="D2459" s="16">
        <v>91</v>
      </c>
      <c r="E2459" s="16">
        <v>55</v>
      </c>
      <c r="F2459" s="16">
        <v>136</v>
      </c>
      <c r="G2459" s="16">
        <v>43</v>
      </c>
      <c r="H2459" s="16">
        <v>23.245070999999999</v>
      </c>
      <c r="I2459" s="16"/>
    </row>
    <row r="2460" spans="1:9" x14ac:dyDescent="0.2">
      <c r="B2460" s="16">
        <v>23</v>
      </c>
      <c r="C2460" s="16"/>
      <c r="D2460" s="16"/>
      <c r="E2460" s="16"/>
      <c r="F2460" s="16"/>
      <c r="G2460" s="16"/>
      <c r="H2460" s="16"/>
      <c r="I2460" s="16"/>
    </row>
    <row r="2461" spans="1:9" x14ac:dyDescent="0.2">
      <c r="B2461" s="16">
        <v>24</v>
      </c>
      <c r="C2461" s="16"/>
      <c r="D2461" s="16"/>
      <c r="E2461" s="16"/>
      <c r="F2461" s="16"/>
      <c r="G2461" s="16"/>
      <c r="H2461" s="16"/>
      <c r="I2461" s="16"/>
    </row>
    <row r="2462" spans="1:9" x14ac:dyDescent="0.2">
      <c r="B2462" s="16">
        <v>25</v>
      </c>
      <c r="C2462" s="16"/>
      <c r="D2462" s="16"/>
      <c r="E2462" s="16"/>
      <c r="F2462" s="16"/>
      <c r="G2462" s="16"/>
      <c r="H2462" s="16"/>
      <c r="I2462" s="16"/>
    </row>
    <row r="2463" spans="1:9" x14ac:dyDescent="0.2">
      <c r="B2463" s="16">
        <v>26</v>
      </c>
      <c r="C2463" s="16"/>
      <c r="D2463" s="16"/>
      <c r="E2463" s="16"/>
      <c r="F2463" s="16"/>
      <c r="G2463" s="16"/>
      <c r="H2463" s="16"/>
      <c r="I2463" s="16"/>
    </row>
    <row r="2464" spans="1:9" x14ac:dyDescent="0.2">
      <c r="B2464" s="16">
        <v>27</v>
      </c>
      <c r="C2464" s="16"/>
      <c r="D2464" s="16"/>
      <c r="E2464" s="16"/>
      <c r="F2464" s="16"/>
      <c r="G2464" s="16"/>
      <c r="H2464" s="16"/>
      <c r="I2464" s="16"/>
    </row>
    <row r="2465" spans="1:9" x14ac:dyDescent="0.2">
      <c r="B2465" s="16">
        <v>28</v>
      </c>
      <c r="C2465" s="16"/>
      <c r="D2465" s="16"/>
      <c r="E2465" s="16"/>
      <c r="F2465" s="16"/>
      <c r="G2465" s="16"/>
      <c r="H2465" s="16"/>
      <c r="I2465" s="16"/>
    </row>
    <row r="2466" spans="1:9" x14ac:dyDescent="0.2">
      <c r="B2466" s="16">
        <v>29</v>
      </c>
      <c r="C2466" s="16"/>
      <c r="D2466" s="16"/>
      <c r="E2466" s="16"/>
      <c r="F2466" s="16"/>
      <c r="G2466" s="16"/>
      <c r="H2466" s="16"/>
      <c r="I2466" s="16"/>
    </row>
    <row r="2467" spans="1:9" x14ac:dyDescent="0.2">
      <c r="B2467" s="16">
        <v>30</v>
      </c>
      <c r="C2467" s="16"/>
      <c r="D2467" s="16"/>
      <c r="E2467" s="16"/>
      <c r="F2467" s="16"/>
      <c r="G2467" s="16"/>
      <c r="H2467" s="16"/>
      <c r="I2467" s="16"/>
    </row>
    <row r="2468" spans="1:9" x14ac:dyDescent="0.2">
      <c r="A2468" s="6"/>
      <c r="B2468" s="16">
        <v>31</v>
      </c>
      <c r="C2468" s="16"/>
      <c r="D2468" s="16"/>
      <c r="E2468" s="16"/>
      <c r="F2468" s="16"/>
      <c r="G2468" s="16"/>
      <c r="H2468" s="16"/>
      <c r="I2468" s="16"/>
    </row>
    <row r="2469" spans="1:9" x14ac:dyDescent="0.2">
      <c r="A2469" s="11"/>
      <c r="B2469" s="16">
        <v>32</v>
      </c>
      <c r="C2469" s="16"/>
      <c r="D2469" s="16"/>
      <c r="E2469" s="16"/>
      <c r="F2469" s="16"/>
      <c r="G2469" s="16"/>
      <c r="H2469" s="16"/>
      <c r="I2469" s="16"/>
    </row>
    <row r="2470" spans="1:9" x14ac:dyDescent="0.2">
      <c r="B2470" s="16">
        <v>33</v>
      </c>
      <c r="C2470" s="16"/>
      <c r="D2470" s="16"/>
      <c r="E2470" s="16"/>
      <c r="F2470" s="16"/>
      <c r="G2470" s="16"/>
      <c r="H2470" s="16"/>
      <c r="I2470" s="16"/>
    </row>
    <row r="2471" spans="1:9" x14ac:dyDescent="0.2">
      <c r="B2471" s="16">
        <v>34</v>
      </c>
      <c r="C2471" s="16"/>
      <c r="D2471" s="16"/>
      <c r="E2471" s="16"/>
      <c r="F2471" s="16"/>
      <c r="G2471" s="16"/>
      <c r="H2471" s="16"/>
      <c r="I2471" s="16"/>
    </row>
    <row r="2472" spans="1:9" x14ac:dyDescent="0.2">
      <c r="B2472" s="16">
        <v>35</v>
      </c>
      <c r="C2472" s="16"/>
      <c r="D2472" s="16"/>
      <c r="E2472" s="16"/>
      <c r="F2472" s="16"/>
      <c r="G2472" s="16"/>
      <c r="H2472" s="16"/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22</v>
      </c>
      <c r="I2619" s="6"/>
    </row>
    <row r="2620" spans="1:10" x14ac:dyDescent="0.2">
      <c r="A2620" t="s">
        <v>67</v>
      </c>
      <c r="B2620" s="15"/>
      <c r="C2620" s="8">
        <f>AVERAGE(C2438:C2618)</f>
        <v>2248.681818181818</v>
      </c>
      <c r="D2620" s="8"/>
      <c r="E2620" s="8"/>
      <c r="F2620" s="8"/>
      <c r="G2620" s="8"/>
      <c r="H2620" s="8"/>
      <c r="I2620" s="9"/>
      <c r="J2620" s="17">
        <f>AVERAGE(D2438:D2618)</f>
        <v>84.5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36456584</v>
      </c>
      <c r="D2624" s="16">
        <v>56.896293999999997</v>
      </c>
      <c r="E2624" s="16">
        <v>1</v>
      </c>
      <c r="F2624" s="16">
        <v>1027</v>
      </c>
      <c r="G2624" s="16">
        <v>640755</v>
      </c>
      <c r="H2624" s="16">
        <v>101.47533</v>
      </c>
      <c r="I2624" s="16">
        <v>12.133811</v>
      </c>
    </row>
    <row r="2625" spans="1:9" x14ac:dyDescent="0.2">
      <c r="A2625" s="6"/>
      <c r="B2625" s="16">
        <v>1</v>
      </c>
      <c r="C2625" s="16">
        <v>2003</v>
      </c>
      <c r="D2625" s="16">
        <v>66</v>
      </c>
      <c r="E2625" s="16">
        <v>38</v>
      </c>
      <c r="F2625" s="16">
        <v>123</v>
      </c>
      <c r="G2625" s="16">
        <v>30</v>
      </c>
      <c r="H2625" s="16">
        <v>18.685234000000001</v>
      </c>
      <c r="I2625" s="16"/>
    </row>
    <row r="2626" spans="1:9" x14ac:dyDescent="0.2">
      <c r="A2626" s="6"/>
      <c r="B2626" s="16">
        <v>2</v>
      </c>
      <c r="C2626" s="16">
        <v>2881</v>
      </c>
      <c r="D2626" s="16">
        <v>84</v>
      </c>
      <c r="E2626" s="16">
        <v>38</v>
      </c>
      <c r="F2626" s="16">
        <v>144</v>
      </c>
      <c r="G2626" s="16">
        <v>34</v>
      </c>
      <c r="H2626" s="16">
        <v>30.822561</v>
      </c>
      <c r="I2626" s="16"/>
    </row>
    <row r="2627" spans="1:9" x14ac:dyDescent="0.2">
      <c r="A2627" s="6"/>
      <c r="B2627" s="16">
        <v>3</v>
      </c>
      <c r="C2627" s="16">
        <v>678</v>
      </c>
      <c r="D2627" s="16">
        <v>67</v>
      </c>
      <c r="E2627" s="16">
        <v>49</v>
      </c>
      <c r="F2627" s="16">
        <v>79</v>
      </c>
      <c r="G2627" s="16">
        <v>10</v>
      </c>
      <c r="H2627" s="16">
        <v>8.2999325000000006</v>
      </c>
      <c r="I2627" s="16"/>
    </row>
    <row r="2628" spans="1:9" x14ac:dyDescent="0.2">
      <c r="A2628" s="6"/>
      <c r="B2628" s="16">
        <v>4</v>
      </c>
      <c r="C2628" s="16">
        <v>2279</v>
      </c>
      <c r="D2628" s="16">
        <v>84</v>
      </c>
      <c r="E2628" s="16">
        <v>46</v>
      </c>
      <c r="F2628" s="16">
        <v>142</v>
      </c>
      <c r="G2628" s="16">
        <v>27</v>
      </c>
      <c r="H2628" s="16">
        <v>21.546907000000001</v>
      </c>
      <c r="I2628" s="16"/>
    </row>
    <row r="2629" spans="1:9" x14ac:dyDescent="0.2">
      <c r="A2629" s="6"/>
      <c r="B2629" s="16">
        <v>5</v>
      </c>
      <c r="C2629" s="16">
        <v>560</v>
      </c>
      <c r="D2629" s="16">
        <v>56</v>
      </c>
      <c r="E2629" s="16">
        <v>36</v>
      </c>
      <c r="F2629" s="16">
        <v>78</v>
      </c>
      <c r="G2629" s="16">
        <v>10</v>
      </c>
      <c r="H2629" s="16">
        <v>12.901335</v>
      </c>
      <c r="I2629" s="16"/>
    </row>
    <row r="2630" spans="1:9" x14ac:dyDescent="0.2">
      <c r="A2630" s="6"/>
      <c r="B2630" s="16">
        <v>6</v>
      </c>
      <c r="C2630" s="16">
        <v>1518</v>
      </c>
      <c r="D2630" s="16">
        <v>69</v>
      </c>
      <c r="E2630" s="16">
        <v>24</v>
      </c>
      <c r="F2630" s="16">
        <v>97</v>
      </c>
      <c r="G2630" s="16">
        <v>22</v>
      </c>
      <c r="H2630" s="16">
        <v>16.186415</v>
      </c>
      <c r="I2630" s="16"/>
    </row>
    <row r="2631" spans="1:9" x14ac:dyDescent="0.2">
      <c r="A2631" s="6"/>
      <c r="B2631" s="16">
        <v>7</v>
      </c>
      <c r="C2631" s="16">
        <v>1622</v>
      </c>
      <c r="D2631" s="16">
        <v>85</v>
      </c>
      <c r="E2631" s="16">
        <v>53</v>
      </c>
      <c r="F2631" s="16">
        <v>114</v>
      </c>
      <c r="G2631" s="16">
        <v>19</v>
      </c>
      <c r="H2631" s="16">
        <v>18.419495000000001</v>
      </c>
      <c r="I2631" s="16"/>
    </row>
    <row r="2632" spans="1:9" x14ac:dyDescent="0.2">
      <c r="A2632" s="6"/>
      <c r="B2632" s="16">
        <v>8</v>
      </c>
      <c r="C2632" s="16">
        <v>1949</v>
      </c>
      <c r="D2632" s="16">
        <v>62</v>
      </c>
      <c r="E2632" s="16">
        <v>38</v>
      </c>
      <c r="F2632" s="16">
        <v>103</v>
      </c>
      <c r="G2632" s="16">
        <v>31</v>
      </c>
      <c r="H2632" s="16">
        <v>15.996874999999999</v>
      </c>
      <c r="I2632" s="16"/>
    </row>
    <row r="2633" spans="1:9" x14ac:dyDescent="0.2">
      <c r="A2633" s="6"/>
      <c r="B2633" s="16">
        <v>9</v>
      </c>
      <c r="C2633" s="16">
        <v>686</v>
      </c>
      <c r="D2633" s="16">
        <v>68</v>
      </c>
      <c r="E2633" s="16">
        <v>43</v>
      </c>
      <c r="F2633" s="16">
        <v>82</v>
      </c>
      <c r="G2633" s="16">
        <v>10</v>
      </c>
      <c r="H2633" s="16">
        <v>13.449493</v>
      </c>
      <c r="I2633" s="16"/>
    </row>
    <row r="2634" spans="1:9" x14ac:dyDescent="0.2">
      <c r="A2634" s="6"/>
      <c r="B2634" s="16">
        <v>10</v>
      </c>
      <c r="C2634" s="16">
        <v>2375</v>
      </c>
      <c r="D2634" s="16">
        <v>87</v>
      </c>
      <c r="E2634" s="16">
        <v>42</v>
      </c>
      <c r="F2634" s="16">
        <v>147</v>
      </c>
      <c r="G2634" s="16">
        <v>27</v>
      </c>
      <c r="H2634" s="16">
        <v>24.218554999999999</v>
      </c>
      <c r="I2634" s="16"/>
    </row>
    <row r="2635" spans="1:9" x14ac:dyDescent="0.2">
      <c r="A2635" s="6"/>
      <c r="B2635" s="16">
        <v>11</v>
      </c>
      <c r="C2635" s="16">
        <v>2469</v>
      </c>
      <c r="D2635" s="16">
        <v>77</v>
      </c>
      <c r="E2635" s="16">
        <v>40</v>
      </c>
      <c r="F2635" s="16">
        <v>129</v>
      </c>
      <c r="G2635" s="16">
        <v>32</v>
      </c>
      <c r="H2635" s="16">
        <v>26.622208000000001</v>
      </c>
      <c r="I2635" s="16"/>
    </row>
    <row r="2636" spans="1:9" x14ac:dyDescent="0.2">
      <c r="A2636" s="6"/>
      <c r="B2636" s="16">
        <v>12</v>
      </c>
      <c r="C2636" s="16">
        <v>1199</v>
      </c>
      <c r="D2636" s="16">
        <v>74</v>
      </c>
      <c r="E2636" s="16">
        <v>53</v>
      </c>
      <c r="F2636" s="16">
        <v>105</v>
      </c>
      <c r="G2636" s="16">
        <v>16</v>
      </c>
      <c r="H2636" s="16">
        <v>12.465954</v>
      </c>
      <c r="I2636" s="16"/>
    </row>
    <row r="2637" spans="1:9" x14ac:dyDescent="0.2">
      <c r="B2637" s="16">
        <v>13</v>
      </c>
      <c r="C2637" s="16">
        <v>2171</v>
      </c>
      <c r="D2637" s="16">
        <v>80</v>
      </c>
      <c r="E2637" s="16">
        <v>40</v>
      </c>
      <c r="F2637" s="16">
        <v>131</v>
      </c>
      <c r="G2637" s="16">
        <v>27</v>
      </c>
      <c r="H2637" s="16">
        <v>24.335003</v>
      </c>
      <c r="I2637" s="16"/>
    </row>
    <row r="2638" spans="1:9" x14ac:dyDescent="0.2">
      <c r="B2638" s="16">
        <v>14</v>
      </c>
      <c r="C2638" s="16">
        <v>1843</v>
      </c>
      <c r="D2638" s="16">
        <v>76</v>
      </c>
      <c r="E2638" s="16">
        <v>55</v>
      </c>
      <c r="F2638" s="16">
        <v>112</v>
      </c>
      <c r="G2638" s="16">
        <v>24</v>
      </c>
      <c r="H2638" s="16">
        <v>15.605184</v>
      </c>
      <c r="I2638" s="16"/>
    </row>
    <row r="2639" spans="1:9" x14ac:dyDescent="0.2">
      <c r="B2639" s="16">
        <v>15</v>
      </c>
      <c r="C2639" s="16">
        <v>1145</v>
      </c>
      <c r="D2639" s="16">
        <v>60</v>
      </c>
      <c r="E2639" s="16">
        <v>33</v>
      </c>
      <c r="F2639" s="16">
        <v>90</v>
      </c>
      <c r="G2639" s="16">
        <v>19</v>
      </c>
      <c r="H2639" s="16">
        <v>13.8263035</v>
      </c>
      <c r="I2639" s="16"/>
    </row>
    <row r="2640" spans="1:9" x14ac:dyDescent="0.2">
      <c r="B2640" s="16">
        <v>16</v>
      </c>
      <c r="C2640" s="16">
        <v>2141</v>
      </c>
      <c r="D2640" s="16">
        <v>79</v>
      </c>
      <c r="E2640" s="16">
        <v>35</v>
      </c>
      <c r="F2640" s="16">
        <v>110</v>
      </c>
      <c r="G2640" s="16">
        <v>27</v>
      </c>
      <c r="H2640" s="16">
        <v>18.290392000000001</v>
      </c>
      <c r="I2640" s="16"/>
    </row>
    <row r="2641" spans="1:9" x14ac:dyDescent="0.2">
      <c r="B2641" s="16">
        <v>17</v>
      </c>
      <c r="C2641" s="16">
        <v>1723</v>
      </c>
      <c r="D2641" s="16">
        <v>82</v>
      </c>
      <c r="E2641" s="16">
        <v>51</v>
      </c>
      <c r="F2641" s="16">
        <v>106</v>
      </c>
      <c r="G2641" s="16">
        <v>21</v>
      </c>
      <c r="H2641" s="16">
        <v>14.5</v>
      </c>
      <c r="I2641" s="16"/>
    </row>
    <row r="2642" spans="1:9" x14ac:dyDescent="0.2">
      <c r="B2642" s="16">
        <v>18</v>
      </c>
      <c r="C2642" s="16">
        <v>894</v>
      </c>
      <c r="D2642" s="16">
        <v>59</v>
      </c>
      <c r="E2642" s="16">
        <v>41</v>
      </c>
      <c r="F2642" s="16">
        <v>86</v>
      </c>
      <c r="G2642" s="16">
        <v>15</v>
      </c>
      <c r="H2642" s="16">
        <v>12.725116</v>
      </c>
      <c r="I2642" s="16"/>
    </row>
    <row r="2643" spans="1:9" x14ac:dyDescent="0.2">
      <c r="B2643" s="16">
        <v>19</v>
      </c>
      <c r="C2643" s="16">
        <v>1366</v>
      </c>
      <c r="D2643" s="16">
        <v>62</v>
      </c>
      <c r="E2643" s="16">
        <v>19</v>
      </c>
      <c r="F2643" s="16">
        <v>97</v>
      </c>
      <c r="G2643" s="16">
        <v>22</v>
      </c>
      <c r="H2643" s="16">
        <v>19.851831000000001</v>
      </c>
      <c r="I2643" s="16"/>
    </row>
    <row r="2644" spans="1:9" x14ac:dyDescent="0.2">
      <c r="B2644" s="16">
        <v>20</v>
      </c>
      <c r="C2644" s="16">
        <v>402</v>
      </c>
      <c r="D2644" s="16">
        <v>36</v>
      </c>
      <c r="E2644" s="16">
        <v>10</v>
      </c>
      <c r="F2644" s="16">
        <v>62</v>
      </c>
      <c r="G2644" s="16">
        <v>11</v>
      </c>
      <c r="H2644" s="16">
        <v>13.394029</v>
      </c>
      <c r="I2644" s="16"/>
    </row>
    <row r="2645" spans="1:9" x14ac:dyDescent="0.2">
      <c r="B2645" s="16">
        <v>21</v>
      </c>
      <c r="C2645" s="16">
        <v>2841</v>
      </c>
      <c r="D2645" s="16">
        <v>88</v>
      </c>
      <c r="E2645" s="16">
        <v>41</v>
      </c>
      <c r="F2645" s="16">
        <v>136</v>
      </c>
      <c r="G2645" s="16">
        <v>32</v>
      </c>
      <c r="H2645" s="16">
        <v>22.928360000000001</v>
      </c>
      <c r="I2645" s="16"/>
    </row>
    <row r="2646" spans="1:9" x14ac:dyDescent="0.2">
      <c r="B2646" s="16">
        <v>22</v>
      </c>
      <c r="C2646" s="16">
        <v>1289</v>
      </c>
      <c r="D2646" s="16">
        <v>67</v>
      </c>
      <c r="E2646" s="16">
        <v>37</v>
      </c>
      <c r="F2646" s="16">
        <v>94</v>
      </c>
      <c r="G2646" s="16">
        <v>19</v>
      </c>
      <c r="H2646" s="16">
        <v>16.336735000000001</v>
      </c>
      <c r="I2646" s="16"/>
    </row>
    <row r="2647" spans="1:9" x14ac:dyDescent="0.2">
      <c r="B2647" s="16">
        <v>23</v>
      </c>
      <c r="C2647" s="16">
        <v>1282</v>
      </c>
      <c r="D2647" s="16">
        <v>67</v>
      </c>
      <c r="E2647" s="16">
        <v>39</v>
      </c>
      <c r="F2647" s="16">
        <v>101</v>
      </c>
      <c r="G2647" s="16">
        <v>19</v>
      </c>
      <c r="H2647" s="16">
        <v>20.117709999999999</v>
      </c>
      <c r="I2647" s="16"/>
    </row>
    <row r="2648" spans="1:9" x14ac:dyDescent="0.2">
      <c r="B2648" s="16">
        <v>24</v>
      </c>
      <c r="C2648" s="16">
        <v>910</v>
      </c>
      <c r="D2648" s="16">
        <v>70</v>
      </c>
      <c r="E2648" s="16">
        <v>49</v>
      </c>
      <c r="F2648" s="16">
        <v>95</v>
      </c>
      <c r="G2648" s="16">
        <v>13</v>
      </c>
      <c r="H2648" s="16">
        <v>14.719602</v>
      </c>
      <c r="I2648" s="16"/>
    </row>
    <row r="2649" spans="1:9" x14ac:dyDescent="0.2">
      <c r="B2649" s="16">
        <v>25</v>
      </c>
      <c r="C2649" s="16">
        <v>1123</v>
      </c>
      <c r="D2649" s="16">
        <v>66</v>
      </c>
      <c r="E2649" s="16">
        <v>51</v>
      </c>
      <c r="F2649" s="16">
        <v>81</v>
      </c>
      <c r="G2649" s="16">
        <v>17</v>
      </c>
      <c r="H2649" s="16">
        <v>8.2877919999999996</v>
      </c>
      <c r="I2649" s="16"/>
    </row>
    <row r="2650" spans="1:9" x14ac:dyDescent="0.2">
      <c r="B2650" s="16">
        <v>26</v>
      </c>
      <c r="C2650" s="16">
        <v>1013</v>
      </c>
      <c r="D2650" s="16">
        <v>63</v>
      </c>
      <c r="E2650" s="16">
        <v>49</v>
      </c>
      <c r="F2650" s="16">
        <v>78</v>
      </c>
      <c r="G2650" s="16">
        <v>16</v>
      </c>
      <c r="H2650" s="16">
        <v>9.5113959999999995</v>
      </c>
      <c r="I2650" s="16"/>
    </row>
    <row r="2651" spans="1:9" x14ac:dyDescent="0.2">
      <c r="B2651" s="16">
        <v>27</v>
      </c>
      <c r="C2651" s="16">
        <v>1506</v>
      </c>
      <c r="D2651" s="16">
        <v>68</v>
      </c>
      <c r="E2651" s="16">
        <v>41</v>
      </c>
      <c r="F2651" s="16">
        <v>93</v>
      </c>
      <c r="G2651" s="16">
        <v>22</v>
      </c>
      <c r="H2651" s="16">
        <v>15.448840000000001</v>
      </c>
      <c r="I2651" s="16"/>
    </row>
    <row r="2652" spans="1:9" x14ac:dyDescent="0.2">
      <c r="B2652" s="16">
        <v>28</v>
      </c>
      <c r="C2652" s="16">
        <v>1872</v>
      </c>
      <c r="D2652" s="16">
        <v>72</v>
      </c>
      <c r="E2652" s="16">
        <v>45</v>
      </c>
      <c r="F2652" s="16">
        <v>101</v>
      </c>
      <c r="G2652" s="16">
        <v>26</v>
      </c>
      <c r="H2652" s="16">
        <v>14.851262</v>
      </c>
      <c r="I2652" s="16"/>
    </row>
    <row r="2653" spans="1:9" x14ac:dyDescent="0.2">
      <c r="B2653" s="16">
        <v>29</v>
      </c>
      <c r="C2653" s="16">
        <v>598</v>
      </c>
      <c r="D2653" s="16">
        <v>49</v>
      </c>
      <c r="E2653" s="16">
        <v>28</v>
      </c>
      <c r="F2653" s="16">
        <v>67</v>
      </c>
      <c r="G2653" s="16">
        <v>12</v>
      </c>
      <c r="H2653" s="16">
        <v>11.313708</v>
      </c>
      <c r="I2653" s="16"/>
    </row>
    <row r="2654" spans="1:9" x14ac:dyDescent="0.2">
      <c r="B2654" s="16">
        <v>30</v>
      </c>
      <c r="C2654" s="16">
        <v>2086</v>
      </c>
      <c r="D2654" s="16">
        <v>80</v>
      </c>
      <c r="E2654" s="16">
        <v>35</v>
      </c>
      <c r="F2654" s="16">
        <v>127</v>
      </c>
      <c r="G2654" s="16">
        <v>26</v>
      </c>
      <c r="H2654" s="16">
        <v>24.083189000000001</v>
      </c>
      <c r="I2654" s="16"/>
    </row>
    <row r="2655" spans="1:9" x14ac:dyDescent="0.2">
      <c r="A2655" s="6"/>
      <c r="B2655" s="16">
        <v>31</v>
      </c>
      <c r="C2655" s="16">
        <v>1205</v>
      </c>
      <c r="D2655" s="16">
        <v>57</v>
      </c>
      <c r="E2655" s="16">
        <v>37</v>
      </c>
      <c r="F2655" s="16">
        <v>101</v>
      </c>
      <c r="G2655" s="16">
        <v>21</v>
      </c>
      <c r="H2655" s="16">
        <v>14.477569000000001</v>
      </c>
      <c r="I2655" s="16"/>
    </row>
    <row r="2656" spans="1:9" x14ac:dyDescent="0.2">
      <c r="A2656" s="11"/>
      <c r="B2656" s="16">
        <v>32</v>
      </c>
      <c r="C2656" s="16">
        <v>1977</v>
      </c>
      <c r="D2656" s="16">
        <v>82</v>
      </c>
      <c r="E2656" s="16">
        <v>44</v>
      </c>
      <c r="F2656" s="16">
        <v>132</v>
      </c>
      <c r="G2656" s="16">
        <v>24</v>
      </c>
      <c r="H2656" s="16">
        <v>25.628617999999999</v>
      </c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32</v>
      </c>
      <c r="I2806" s="6"/>
    </row>
    <row r="2807" spans="1:10" x14ac:dyDescent="0.2">
      <c r="A2807" t="s">
        <v>67</v>
      </c>
      <c r="B2807" s="15"/>
      <c r="C2807" s="8">
        <f>AVERAGE(C2625:C2805)</f>
        <v>1550.1875</v>
      </c>
      <c r="D2807" s="8"/>
      <c r="E2807" s="8"/>
      <c r="F2807" s="8"/>
      <c r="G2807" s="8"/>
      <c r="H2807" s="8"/>
      <c r="I2807" s="9"/>
      <c r="J2807" s="17">
        <f>AVERAGE(D2625:D2805)</f>
        <v>70.0625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54561049</v>
      </c>
      <c r="D2811" s="16">
        <v>62.296604000000002</v>
      </c>
      <c r="E2811" s="16">
        <v>1</v>
      </c>
      <c r="F2811" s="16">
        <v>764</v>
      </c>
      <c r="G2811" s="16">
        <v>875827</v>
      </c>
      <c r="H2811" s="16">
        <v>92.10069</v>
      </c>
      <c r="I2811" s="16">
        <v>11.501853000000001</v>
      </c>
    </row>
    <row r="2812" spans="1:10" x14ac:dyDescent="0.2">
      <c r="A2812" s="6"/>
      <c r="B2812" s="16">
        <v>1</v>
      </c>
      <c r="C2812" s="16">
        <v>1477</v>
      </c>
      <c r="D2812" s="16">
        <v>49</v>
      </c>
      <c r="E2812" s="16">
        <v>21</v>
      </c>
      <c r="F2812" s="16">
        <v>71</v>
      </c>
      <c r="G2812" s="16">
        <v>30</v>
      </c>
      <c r="H2812" s="16">
        <v>14.2623205</v>
      </c>
      <c r="I2812" s="16"/>
    </row>
    <row r="2813" spans="1:10" x14ac:dyDescent="0.2">
      <c r="A2813" s="6"/>
      <c r="B2813" s="16">
        <v>2</v>
      </c>
      <c r="C2813" s="16">
        <v>1475</v>
      </c>
      <c r="D2813" s="16">
        <v>54</v>
      </c>
      <c r="E2813" s="16">
        <v>28</v>
      </c>
      <c r="F2813" s="16">
        <v>106</v>
      </c>
      <c r="G2813" s="16">
        <v>27</v>
      </c>
      <c r="H2813" s="16">
        <v>20.566029</v>
      </c>
      <c r="I2813" s="16"/>
    </row>
    <row r="2814" spans="1:10" x14ac:dyDescent="0.2">
      <c r="A2814" s="6"/>
      <c r="B2814" s="16">
        <v>3</v>
      </c>
      <c r="C2814" s="16">
        <v>935</v>
      </c>
      <c r="D2814" s="16">
        <v>51</v>
      </c>
      <c r="E2814" s="16">
        <v>36</v>
      </c>
      <c r="F2814" s="16">
        <v>77</v>
      </c>
      <c r="G2814" s="16">
        <v>18</v>
      </c>
      <c r="H2814" s="16">
        <v>11.512142000000001</v>
      </c>
      <c r="I2814" s="16"/>
    </row>
    <row r="2815" spans="1:10" x14ac:dyDescent="0.2">
      <c r="A2815" s="6"/>
      <c r="B2815" s="16">
        <v>4</v>
      </c>
      <c r="C2815" s="16">
        <v>1478</v>
      </c>
      <c r="D2815" s="16">
        <v>59</v>
      </c>
      <c r="E2815" s="16">
        <v>37</v>
      </c>
      <c r="F2815" s="16">
        <v>97</v>
      </c>
      <c r="G2815" s="16">
        <v>25</v>
      </c>
      <c r="H2815" s="16">
        <v>14.948523</v>
      </c>
      <c r="I2815" s="16"/>
    </row>
    <row r="2816" spans="1:10" x14ac:dyDescent="0.2">
      <c r="A2816" s="6"/>
      <c r="B2816" s="16">
        <v>5</v>
      </c>
      <c r="C2816" s="16">
        <v>2226</v>
      </c>
      <c r="D2816" s="16">
        <v>79</v>
      </c>
      <c r="E2816" s="16">
        <v>47</v>
      </c>
      <c r="F2816" s="16">
        <v>127</v>
      </c>
      <c r="G2816" s="16">
        <v>28</v>
      </c>
      <c r="H2816" s="16">
        <v>18.648800000000001</v>
      </c>
      <c r="I2816" s="16"/>
    </row>
    <row r="2817" spans="1:9" x14ac:dyDescent="0.2">
      <c r="A2817" s="6"/>
      <c r="B2817" s="16">
        <v>6</v>
      </c>
      <c r="C2817" s="16">
        <v>1105</v>
      </c>
      <c r="D2817" s="16">
        <v>58</v>
      </c>
      <c r="E2817" s="16">
        <v>25</v>
      </c>
      <c r="F2817" s="16">
        <v>86</v>
      </c>
      <c r="G2817" s="16">
        <v>19</v>
      </c>
      <c r="H2817" s="16">
        <v>16.968924999999999</v>
      </c>
      <c r="I2817" s="16"/>
    </row>
    <row r="2818" spans="1:9" x14ac:dyDescent="0.2">
      <c r="A2818" s="6"/>
      <c r="B2818" s="16">
        <v>7</v>
      </c>
      <c r="C2818" s="16">
        <v>2618</v>
      </c>
      <c r="D2818" s="16">
        <v>63</v>
      </c>
      <c r="E2818" s="16">
        <v>18</v>
      </c>
      <c r="F2818" s="16">
        <v>111</v>
      </c>
      <c r="G2818" s="16">
        <v>41</v>
      </c>
      <c r="H2818" s="16">
        <v>22.988585</v>
      </c>
      <c r="I2818" s="16"/>
    </row>
    <row r="2819" spans="1:9" x14ac:dyDescent="0.2">
      <c r="A2819" s="6"/>
      <c r="B2819" s="16">
        <v>8</v>
      </c>
      <c r="C2819" s="16">
        <v>1387</v>
      </c>
      <c r="D2819" s="16">
        <v>55</v>
      </c>
      <c r="E2819" s="16">
        <v>24</v>
      </c>
      <c r="F2819" s="16">
        <v>86</v>
      </c>
      <c r="G2819" s="16">
        <v>25</v>
      </c>
      <c r="H2819" s="16">
        <v>13.726495</v>
      </c>
      <c r="I2819" s="16"/>
    </row>
    <row r="2820" spans="1:9" x14ac:dyDescent="0.2">
      <c r="A2820" s="6"/>
      <c r="B2820" s="16">
        <v>9</v>
      </c>
      <c r="C2820" s="16">
        <v>1026</v>
      </c>
      <c r="D2820" s="16">
        <v>57</v>
      </c>
      <c r="E2820" s="16">
        <v>37</v>
      </c>
      <c r="F2820" s="16">
        <v>70</v>
      </c>
      <c r="G2820" s="16">
        <v>18</v>
      </c>
      <c r="H2820" s="16">
        <v>9.9410030000000003</v>
      </c>
      <c r="I2820" s="16"/>
    </row>
    <row r="2821" spans="1:9" x14ac:dyDescent="0.2">
      <c r="A2821" s="6"/>
      <c r="B2821" s="16">
        <v>10</v>
      </c>
      <c r="C2821" s="16">
        <v>1368</v>
      </c>
      <c r="D2821" s="16">
        <v>57</v>
      </c>
      <c r="E2821" s="16">
        <v>26</v>
      </c>
      <c r="F2821" s="16">
        <v>82</v>
      </c>
      <c r="G2821" s="16">
        <v>24</v>
      </c>
      <c r="H2821" s="16">
        <v>14.852900999999999</v>
      </c>
      <c r="I2821" s="16"/>
    </row>
    <row r="2822" spans="1:9" x14ac:dyDescent="0.2">
      <c r="A2822" s="6"/>
      <c r="B2822" s="16">
        <v>11</v>
      </c>
      <c r="C2822" s="16">
        <v>621</v>
      </c>
      <c r="D2822" s="16">
        <v>47</v>
      </c>
      <c r="E2822" s="16">
        <v>34</v>
      </c>
      <c r="F2822" s="16">
        <v>65</v>
      </c>
      <c r="G2822" s="16">
        <v>13</v>
      </c>
      <c r="H2822" s="16">
        <v>10.839741999999999</v>
      </c>
      <c r="I2822" s="16"/>
    </row>
    <row r="2823" spans="1:9" x14ac:dyDescent="0.2">
      <c r="A2823" s="6"/>
      <c r="B2823" s="16">
        <v>12</v>
      </c>
      <c r="C2823" s="16">
        <v>2117</v>
      </c>
      <c r="D2823" s="16">
        <v>73</v>
      </c>
      <c r="E2823" s="16">
        <v>39</v>
      </c>
      <c r="F2823" s="16">
        <v>110</v>
      </c>
      <c r="G2823" s="16">
        <v>29</v>
      </c>
      <c r="H2823" s="16">
        <v>18.610672000000001</v>
      </c>
      <c r="I2823" s="16"/>
    </row>
    <row r="2824" spans="1:9" x14ac:dyDescent="0.2">
      <c r="B2824" s="16">
        <v>13</v>
      </c>
      <c r="C2824" s="16">
        <v>712</v>
      </c>
      <c r="D2824" s="16">
        <v>54</v>
      </c>
      <c r="E2824" s="16">
        <v>27</v>
      </c>
      <c r="F2824" s="16">
        <v>85</v>
      </c>
      <c r="G2824" s="16">
        <v>13</v>
      </c>
      <c r="H2824" s="16">
        <v>17.454702000000001</v>
      </c>
      <c r="I2824" s="16"/>
    </row>
    <row r="2825" spans="1:9" x14ac:dyDescent="0.2">
      <c r="B2825" s="16">
        <v>14</v>
      </c>
      <c r="C2825" s="16">
        <v>791</v>
      </c>
      <c r="D2825" s="16">
        <v>56</v>
      </c>
      <c r="E2825" s="16">
        <v>32</v>
      </c>
      <c r="F2825" s="16">
        <v>77</v>
      </c>
      <c r="G2825" s="16">
        <v>14</v>
      </c>
      <c r="H2825" s="16">
        <v>13.23457</v>
      </c>
      <c r="I2825" s="16"/>
    </row>
    <row r="2826" spans="1:9" x14ac:dyDescent="0.2">
      <c r="B2826" s="16">
        <v>15</v>
      </c>
      <c r="C2826" s="16">
        <v>2790</v>
      </c>
      <c r="D2826" s="16">
        <v>75</v>
      </c>
      <c r="E2826" s="16">
        <v>43</v>
      </c>
      <c r="F2826" s="16">
        <v>119</v>
      </c>
      <c r="G2826" s="16">
        <v>37</v>
      </c>
      <c r="H2826" s="16">
        <v>21.040306000000001</v>
      </c>
      <c r="I2826" s="16"/>
    </row>
    <row r="2827" spans="1:9" x14ac:dyDescent="0.2">
      <c r="B2827" s="16">
        <v>16</v>
      </c>
      <c r="C2827" s="16">
        <v>1277</v>
      </c>
      <c r="D2827" s="16">
        <v>60</v>
      </c>
      <c r="E2827" s="16">
        <v>40</v>
      </c>
      <c r="F2827" s="16">
        <v>80</v>
      </c>
      <c r="G2827" s="16">
        <v>21</v>
      </c>
      <c r="H2827" s="16">
        <v>10.2980585</v>
      </c>
      <c r="I2827" s="16"/>
    </row>
    <row r="2828" spans="1:9" x14ac:dyDescent="0.2">
      <c r="B2828" s="16">
        <v>17</v>
      </c>
      <c r="C2828" s="16">
        <v>555</v>
      </c>
      <c r="D2828" s="16">
        <v>37</v>
      </c>
      <c r="E2828" s="16">
        <v>15</v>
      </c>
      <c r="F2828" s="16">
        <v>49</v>
      </c>
      <c r="G2828" s="16">
        <v>15</v>
      </c>
      <c r="H2828" s="16">
        <v>9.687989</v>
      </c>
      <c r="I2828" s="16"/>
    </row>
    <row r="2829" spans="1:9" x14ac:dyDescent="0.2">
      <c r="B2829" s="16">
        <v>18</v>
      </c>
      <c r="C2829" s="16">
        <v>1560</v>
      </c>
      <c r="D2829" s="16">
        <v>65</v>
      </c>
      <c r="E2829" s="16">
        <v>27</v>
      </c>
      <c r="F2829" s="16">
        <v>85</v>
      </c>
      <c r="G2829" s="16">
        <v>24</v>
      </c>
      <c r="H2829" s="16">
        <v>13.981354</v>
      </c>
      <c r="I2829" s="16"/>
    </row>
    <row r="2830" spans="1:9" x14ac:dyDescent="0.2">
      <c r="B2830" s="16">
        <v>19</v>
      </c>
      <c r="C2830" s="16">
        <v>627</v>
      </c>
      <c r="D2830" s="16">
        <v>52</v>
      </c>
      <c r="E2830" s="16">
        <v>36</v>
      </c>
      <c r="F2830" s="16">
        <v>63</v>
      </c>
      <c r="G2830" s="16">
        <v>12</v>
      </c>
      <c r="H2830" s="16">
        <v>8.4261490000000006</v>
      </c>
      <c r="I2830" s="16"/>
    </row>
    <row r="2831" spans="1:9" x14ac:dyDescent="0.2">
      <c r="B2831" s="16">
        <v>20</v>
      </c>
      <c r="C2831" s="16">
        <v>3555</v>
      </c>
      <c r="D2831" s="16">
        <v>96</v>
      </c>
      <c r="E2831" s="16">
        <v>37</v>
      </c>
      <c r="F2831" s="16">
        <v>167</v>
      </c>
      <c r="G2831" s="16">
        <v>37</v>
      </c>
      <c r="H2831" s="16">
        <v>39.944755999999998</v>
      </c>
      <c r="I2831" s="16"/>
    </row>
    <row r="2832" spans="1:9" x14ac:dyDescent="0.2">
      <c r="B2832" s="16">
        <v>21</v>
      </c>
      <c r="C2832" s="16">
        <v>693</v>
      </c>
      <c r="D2832" s="16">
        <v>53</v>
      </c>
      <c r="E2832" s="16">
        <v>28</v>
      </c>
      <c r="F2832" s="16">
        <v>75</v>
      </c>
      <c r="G2832" s="16">
        <v>13</v>
      </c>
      <c r="H2832" s="16">
        <v>13.644291000000001</v>
      </c>
      <c r="I2832" s="16"/>
    </row>
    <row r="2833" spans="1:9" x14ac:dyDescent="0.2">
      <c r="B2833" s="16">
        <v>22</v>
      </c>
      <c r="C2833" s="16">
        <v>780</v>
      </c>
      <c r="D2833" s="16">
        <v>55</v>
      </c>
      <c r="E2833" s="16">
        <v>39</v>
      </c>
      <c r="F2833" s="16">
        <v>79</v>
      </c>
      <c r="G2833" s="16">
        <v>14</v>
      </c>
      <c r="H2833" s="16">
        <v>9.7428469999999994</v>
      </c>
      <c r="I2833" s="16"/>
    </row>
    <row r="2834" spans="1:9" x14ac:dyDescent="0.2">
      <c r="B2834" s="16">
        <v>23</v>
      </c>
      <c r="C2834" s="16">
        <v>4434</v>
      </c>
      <c r="D2834" s="16">
        <v>76</v>
      </c>
      <c r="E2834" s="16">
        <v>24</v>
      </c>
      <c r="F2834" s="16">
        <v>143</v>
      </c>
      <c r="G2834" s="16">
        <v>58</v>
      </c>
      <c r="H2834" s="16">
        <v>29.046845999999999</v>
      </c>
      <c r="I2834" s="16"/>
    </row>
    <row r="2835" spans="1:9" x14ac:dyDescent="0.2">
      <c r="B2835" s="16">
        <v>24</v>
      </c>
      <c r="C2835" s="16">
        <v>1262</v>
      </c>
      <c r="D2835" s="16">
        <v>60</v>
      </c>
      <c r="E2835" s="16">
        <v>28</v>
      </c>
      <c r="F2835" s="16">
        <v>93</v>
      </c>
      <c r="G2835" s="16">
        <v>21</v>
      </c>
      <c r="H2835" s="16">
        <v>16.468150999999999</v>
      </c>
      <c r="I2835" s="16"/>
    </row>
    <row r="2836" spans="1:9" x14ac:dyDescent="0.2">
      <c r="B2836" s="16">
        <v>25</v>
      </c>
      <c r="C2836" s="16">
        <v>1041</v>
      </c>
      <c r="D2836" s="16">
        <v>61</v>
      </c>
      <c r="E2836" s="16">
        <v>46</v>
      </c>
      <c r="F2836" s="16">
        <v>78</v>
      </c>
      <c r="G2836" s="16">
        <v>17</v>
      </c>
      <c r="H2836" s="16">
        <v>8.8881940000000004</v>
      </c>
      <c r="I2836" s="16"/>
    </row>
    <row r="2837" spans="1:9" x14ac:dyDescent="0.2">
      <c r="B2837" s="16">
        <v>26</v>
      </c>
      <c r="C2837" s="16">
        <v>2249</v>
      </c>
      <c r="D2837" s="16">
        <v>77</v>
      </c>
      <c r="E2837" s="16">
        <v>40</v>
      </c>
      <c r="F2837" s="16">
        <v>125</v>
      </c>
      <c r="G2837" s="16">
        <v>29</v>
      </c>
      <c r="H2837" s="16">
        <v>18.510614</v>
      </c>
      <c r="I2837" s="16"/>
    </row>
    <row r="2838" spans="1:9" x14ac:dyDescent="0.2">
      <c r="B2838" s="16">
        <v>27</v>
      </c>
      <c r="C2838" s="16">
        <v>693</v>
      </c>
      <c r="D2838" s="16">
        <v>53</v>
      </c>
      <c r="E2838" s="16">
        <v>35</v>
      </c>
      <c r="F2838" s="16">
        <v>71</v>
      </c>
      <c r="G2838" s="16">
        <v>13</v>
      </c>
      <c r="H2838" s="16">
        <v>12.328828</v>
      </c>
      <c r="I2838" s="16"/>
    </row>
    <row r="2839" spans="1:9" x14ac:dyDescent="0.2">
      <c r="B2839" s="16">
        <v>28</v>
      </c>
      <c r="C2839" s="16">
        <v>1446</v>
      </c>
      <c r="D2839" s="16">
        <v>60</v>
      </c>
      <c r="E2839" s="16">
        <v>35</v>
      </c>
      <c r="F2839" s="16">
        <v>82</v>
      </c>
      <c r="G2839" s="16">
        <v>24</v>
      </c>
      <c r="H2839" s="16">
        <v>10.202302</v>
      </c>
      <c r="I2839" s="16"/>
    </row>
    <row r="2840" spans="1:9" x14ac:dyDescent="0.2">
      <c r="B2840" s="16">
        <v>29</v>
      </c>
      <c r="C2840" s="16">
        <v>4876</v>
      </c>
      <c r="D2840" s="16">
        <v>97</v>
      </c>
      <c r="E2840" s="16">
        <v>37</v>
      </c>
      <c r="F2840" s="16">
        <v>186</v>
      </c>
      <c r="G2840" s="16">
        <v>50</v>
      </c>
      <c r="H2840" s="16">
        <v>38.977753</v>
      </c>
      <c r="I2840" s="16"/>
    </row>
    <row r="2841" spans="1:9" x14ac:dyDescent="0.2">
      <c r="B2841" s="16">
        <v>30</v>
      </c>
      <c r="C2841" s="16">
        <v>681</v>
      </c>
      <c r="D2841" s="16">
        <v>40</v>
      </c>
      <c r="E2841" s="16">
        <v>25</v>
      </c>
      <c r="F2841" s="16">
        <v>62</v>
      </c>
      <c r="G2841" s="16">
        <v>17</v>
      </c>
      <c r="H2841" s="16">
        <v>9.940448</v>
      </c>
      <c r="I2841" s="16"/>
    </row>
    <row r="2842" spans="1:9" x14ac:dyDescent="0.2">
      <c r="A2842" s="6"/>
      <c r="B2842" s="16">
        <v>31</v>
      </c>
      <c r="C2842" s="16">
        <v>4514</v>
      </c>
      <c r="D2842" s="16">
        <v>98</v>
      </c>
      <c r="E2842" s="16">
        <v>44</v>
      </c>
      <c r="F2842" s="16">
        <v>177</v>
      </c>
      <c r="G2842" s="16">
        <v>46</v>
      </c>
      <c r="H2842" s="16">
        <v>34.70767</v>
      </c>
      <c r="I2842" s="16"/>
    </row>
    <row r="2843" spans="1:9" x14ac:dyDescent="0.2">
      <c r="A2843" s="11"/>
      <c r="B2843" s="16">
        <v>32</v>
      </c>
      <c r="C2843" s="16">
        <v>1757</v>
      </c>
      <c r="D2843" s="16">
        <v>65</v>
      </c>
      <c r="E2843" s="16">
        <v>32</v>
      </c>
      <c r="F2843" s="16">
        <v>97</v>
      </c>
      <c r="G2843" s="16">
        <v>27</v>
      </c>
      <c r="H2843" s="16">
        <v>18.313509</v>
      </c>
      <c r="I2843" s="16"/>
    </row>
    <row r="2844" spans="1:9" x14ac:dyDescent="0.2">
      <c r="B2844" s="16">
        <v>33</v>
      </c>
      <c r="C2844" s="16">
        <v>522</v>
      </c>
      <c r="D2844" s="16">
        <v>47</v>
      </c>
      <c r="E2844" s="16">
        <v>31</v>
      </c>
      <c r="F2844" s="16">
        <v>62</v>
      </c>
      <c r="G2844" s="16">
        <v>11</v>
      </c>
      <c r="H2844" s="16">
        <v>7.5564539999999996</v>
      </c>
      <c r="I2844" s="16"/>
    </row>
    <row r="2845" spans="1:9" x14ac:dyDescent="0.2">
      <c r="B2845" s="16">
        <v>34</v>
      </c>
      <c r="C2845" s="16">
        <v>4819</v>
      </c>
      <c r="D2845" s="16">
        <v>102</v>
      </c>
      <c r="E2845" s="16">
        <v>47</v>
      </c>
      <c r="F2845" s="16">
        <v>184</v>
      </c>
      <c r="G2845" s="16">
        <v>47</v>
      </c>
      <c r="H2845" s="16">
        <v>37.764429999999997</v>
      </c>
      <c r="I2845" s="16"/>
    </row>
    <row r="2846" spans="1:9" x14ac:dyDescent="0.2">
      <c r="B2846" s="16">
        <v>35</v>
      </c>
      <c r="C2846" s="16">
        <v>464</v>
      </c>
      <c r="D2846" s="16">
        <v>46</v>
      </c>
      <c r="E2846" s="16">
        <v>38</v>
      </c>
      <c r="F2846" s="16">
        <v>64</v>
      </c>
      <c r="G2846" s="16">
        <v>10</v>
      </c>
      <c r="H2846" s="16">
        <v>7.5277266999999997</v>
      </c>
      <c r="I2846" s="16"/>
    </row>
    <row r="2847" spans="1:9" x14ac:dyDescent="0.2">
      <c r="B2847" s="16">
        <v>36</v>
      </c>
      <c r="C2847" s="16">
        <v>752</v>
      </c>
      <c r="D2847" s="16">
        <v>50</v>
      </c>
      <c r="E2847" s="16">
        <v>8</v>
      </c>
      <c r="F2847" s="16">
        <v>72</v>
      </c>
      <c r="G2847" s="16">
        <v>15</v>
      </c>
      <c r="H2847" s="16">
        <v>16.239283</v>
      </c>
      <c r="I2847" s="16"/>
    </row>
    <row r="2848" spans="1:9" x14ac:dyDescent="0.2">
      <c r="B2848" s="16">
        <v>37</v>
      </c>
      <c r="C2848" s="16">
        <v>477</v>
      </c>
      <c r="D2848" s="16">
        <v>36</v>
      </c>
      <c r="E2848" s="16">
        <v>23</v>
      </c>
      <c r="F2848" s="16">
        <v>59</v>
      </c>
      <c r="G2848" s="16">
        <v>13</v>
      </c>
      <c r="H2848" s="16">
        <v>10.062305</v>
      </c>
      <c r="I2848" s="16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37</v>
      </c>
      <c r="I2993" s="6"/>
    </row>
    <row r="2994" spans="1:10" x14ac:dyDescent="0.2">
      <c r="A2994" t="s">
        <v>67</v>
      </c>
      <c r="B2994" s="15"/>
      <c r="C2994" s="8">
        <f>AVERAGE(C2812:C2992)</f>
        <v>1652.9729729729729</v>
      </c>
      <c r="D2994" s="8"/>
      <c r="E2994" s="8"/>
      <c r="F2994" s="8"/>
      <c r="G2994" s="8"/>
      <c r="H2994" s="8"/>
      <c r="I2994" s="9"/>
      <c r="J2994" s="17">
        <f>AVERAGE(D2812:D2992)</f>
        <v>61.432432432432435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29155027</v>
      </c>
      <c r="D2998" s="16">
        <v>47.236575999999999</v>
      </c>
      <c r="E2998" s="16">
        <v>1</v>
      </c>
      <c r="F2998" s="16">
        <v>609</v>
      </c>
      <c r="G2998" s="16">
        <v>617213</v>
      </c>
      <c r="H2998" s="16">
        <v>82.192689999999999</v>
      </c>
      <c r="I2998" s="16">
        <v>6.6981520000000003</v>
      </c>
    </row>
    <row r="2999" spans="1:10" x14ac:dyDescent="0.2">
      <c r="A2999" s="6"/>
      <c r="B2999" s="16">
        <v>1</v>
      </c>
      <c r="C2999" s="16">
        <v>876</v>
      </c>
      <c r="D2999" s="16">
        <v>54</v>
      </c>
      <c r="E2999" s="16">
        <v>25</v>
      </c>
      <c r="F2999" s="16">
        <v>73</v>
      </c>
      <c r="G2999" s="16">
        <v>16</v>
      </c>
      <c r="H2999" s="16">
        <v>12.366622</v>
      </c>
      <c r="I2999" s="16"/>
    </row>
    <row r="3000" spans="1:10" x14ac:dyDescent="0.2">
      <c r="A3000" s="6"/>
      <c r="B3000" s="16">
        <v>2</v>
      </c>
      <c r="C3000" s="16">
        <v>1861</v>
      </c>
      <c r="D3000" s="16">
        <v>60</v>
      </c>
      <c r="E3000" s="16">
        <v>28</v>
      </c>
      <c r="F3000" s="16">
        <v>120</v>
      </c>
      <c r="G3000" s="16">
        <v>31</v>
      </c>
      <c r="H3000" s="16">
        <v>22.858260000000001</v>
      </c>
      <c r="I3000" s="16"/>
    </row>
    <row r="3001" spans="1:10" x14ac:dyDescent="0.2">
      <c r="A3001" s="6"/>
      <c r="B3001" s="16">
        <v>3</v>
      </c>
      <c r="C3001" s="16">
        <v>1848</v>
      </c>
      <c r="D3001" s="16">
        <v>63</v>
      </c>
      <c r="E3001" s="16">
        <v>38</v>
      </c>
      <c r="F3001" s="16">
        <v>105</v>
      </c>
      <c r="G3001" s="16">
        <v>29</v>
      </c>
      <c r="H3001" s="16">
        <v>17.579409999999999</v>
      </c>
      <c r="I3001" s="16"/>
    </row>
    <row r="3002" spans="1:10" x14ac:dyDescent="0.2">
      <c r="A3002" s="6"/>
      <c r="B3002" s="16">
        <v>4</v>
      </c>
      <c r="C3002" s="16">
        <v>543</v>
      </c>
      <c r="D3002" s="16">
        <v>54</v>
      </c>
      <c r="E3002" s="16">
        <v>48</v>
      </c>
      <c r="F3002" s="16">
        <v>62</v>
      </c>
      <c r="G3002" s="16">
        <v>10</v>
      </c>
      <c r="H3002" s="16">
        <v>5.5277079999999996</v>
      </c>
      <c r="I3002" s="16"/>
    </row>
    <row r="3003" spans="1:10" x14ac:dyDescent="0.2">
      <c r="A3003" s="6"/>
      <c r="B3003" s="16">
        <v>5</v>
      </c>
      <c r="C3003" s="16">
        <v>3985</v>
      </c>
      <c r="D3003" s="16">
        <v>84</v>
      </c>
      <c r="E3003" s="16">
        <v>39</v>
      </c>
      <c r="F3003" s="16">
        <v>142</v>
      </c>
      <c r="G3003" s="16">
        <v>47</v>
      </c>
      <c r="H3003" s="16">
        <v>23.916975000000001</v>
      </c>
      <c r="I3003" s="16"/>
    </row>
    <row r="3004" spans="1:10" x14ac:dyDescent="0.2">
      <c r="A3004" s="6"/>
      <c r="B3004" s="16">
        <v>6</v>
      </c>
      <c r="C3004" s="16">
        <v>1677</v>
      </c>
      <c r="D3004" s="16">
        <v>72</v>
      </c>
      <c r="E3004" s="16">
        <v>48</v>
      </c>
      <c r="F3004" s="16">
        <v>108</v>
      </c>
      <c r="G3004" s="16">
        <v>23</v>
      </c>
      <c r="H3004" s="16">
        <v>17.787890999999998</v>
      </c>
      <c r="I3004" s="16"/>
    </row>
    <row r="3005" spans="1:10" x14ac:dyDescent="0.2">
      <c r="A3005" s="6"/>
      <c r="B3005" s="16">
        <v>7</v>
      </c>
      <c r="C3005" s="16">
        <v>853</v>
      </c>
      <c r="D3005" s="16">
        <v>60</v>
      </c>
      <c r="E3005" s="16">
        <v>39</v>
      </c>
      <c r="F3005" s="16">
        <v>85</v>
      </c>
      <c r="G3005" s="16">
        <v>14</v>
      </c>
      <c r="H3005" s="16">
        <v>10.773899999999999</v>
      </c>
      <c r="I3005" s="16"/>
    </row>
    <row r="3006" spans="1:10" x14ac:dyDescent="0.2">
      <c r="A3006" s="6"/>
      <c r="B3006" s="16">
        <v>8</v>
      </c>
      <c r="C3006" s="16">
        <v>952</v>
      </c>
      <c r="D3006" s="16">
        <v>59</v>
      </c>
      <c r="E3006" s="16">
        <v>35</v>
      </c>
      <c r="F3006" s="16">
        <v>77</v>
      </c>
      <c r="G3006" s="16">
        <v>16</v>
      </c>
      <c r="H3006" s="16">
        <v>9.252027</v>
      </c>
      <c r="I3006" s="16"/>
    </row>
    <row r="3007" spans="1:10" x14ac:dyDescent="0.2">
      <c r="A3007" s="6"/>
      <c r="B3007" s="16">
        <v>9</v>
      </c>
      <c r="C3007" s="16">
        <v>741</v>
      </c>
      <c r="D3007" s="16">
        <v>57</v>
      </c>
      <c r="E3007" s="16">
        <v>31</v>
      </c>
      <c r="F3007" s="16">
        <v>89</v>
      </c>
      <c r="G3007" s="16">
        <v>13</v>
      </c>
      <c r="H3007" s="16">
        <v>13.650396000000001</v>
      </c>
      <c r="I3007" s="16"/>
    </row>
    <row r="3008" spans="1:10" x14ac:dyDescent="0.2">
      <c r="A3008" s="6"/>
      <c r="B3008" s="16">
        <v>10</v>
      </c>
      <c r="C3008" s="16">
        <v>603</v>
      </c>
      <c r="D3008" s="16">
        <v>60</v>
      </c>
      <c r="E3008" s="16">
        <v>53</v>
      </c>
      <c r="F3008" s="16">
        <v>80</v>
      </c>
      <c r="G3008" s="16">
        <v>10</v>
      </c>
      <c r="H3008" s="16">
        <v>8.0760280000000009</v>
      </c>
      <c r="I3008" s="16"/>
    </row>
    <row r="3009" spans="1:9" x14ac:dyDescent="0.2">
      <c r="A3009" s="6"/>
      <c r="B3009" s="16">
        <v>11</v>
      </c>
      <c r="C3009" s="16">
        <v>1525</v>
      </c>
      <c r="D3009" s="16">
        <v>63</v>
      </c>
      <c r="E3009" s="16">
        <v>35</v>
      </c>
      <c r="F3009" s="16">
        <v>99</v>
      </c>
      <c r="G3009" s="16">
        <v>24</v>
      </c>
      <c r="H3009" s="16">
        <v>17.152764999999999</v>
      </c>
      <c r="I3009" s="16"/>
    </row>
    <row r="3010" spans="1:9" x14ac:dyDescent="0.2">
      <c r="A3010" s="6"/>
      <c r="B3010" s="16">
        <v>12</v>
      </c>
      <c r="C3010" s="16">
        <v>1385</v>
      </c>
      <c r="D3010" s="16">
        <v>72</v>
      </c>
      <c r="E3010" s="16">
        <v>51</v>
      </c>
      <c r="F3010" s="16">
        <v>102</v>
      </c>
      <c r="G3010" s="16">
        <v>19</v>
      </c>
      <c r="H3010" s="16">
        <v>15.914702999999999</v>
      </c>
      <c r="I3010" s="16"/>
    </row>
    <row r="3011" spans="1:9" x14ac:dyDescent="0.2">
      <c r="B3011" s="16">
        <v>13</v>
      </c>
      <c r="C3011" s="16">
        <v>888</v>
      </c>
      <c r="D3011" s="16">
        <v>63</v>
      </c>
      <c r="E3011" s="16">
        <v>42</v>
      </c>
      <c r="F3011" s="16">
        <v>76</v>
      </c>
      <c r="G3011" s="16">
        <v>14</v>
      </c>
      <c r="H3011" s="16">
        <v>9.6794790000000006</v>
      </c>
      <c r="I3011" s="16"/>
    </row>
    <row r="3012" spans="1:9" x14ac:dyDescent="0.2">
      <c r="B3012" s="16">
        <v>14</v>
      </c>
      <c r="C3012" s="16">
        <v>677</v>
      </c>
      <c r="D3012" s="16">
        <v>56</v>
      </c>
      <c r="E3012" s="16">
        <v>42</v>
      </c>
      <c r="F3012" s="16">
        <v>68</v>
      </c>
      <c r="G3012" s="16">
        <v>12</v>
      </c>
      <c r="H3012" s="16">
        <v>8.2406970000000008</v>
      </c>
      <c r="I3012" s="16"/>
    </row>
    <row r="3013" spans="1:9" x14ac:dyDescent="0.2">
      <c r="B3013" s="16">
        <v>15</v>
      </c>
      <c r="C3013" s="16">
        <v>676</v>
      </c>
      <c r="D3013" s="16">
        <v>48</v>
      </c>
      <c r="E3013" s="16">
        <v>31</v>
      </c>
      <c r="F3013" s="16">
        <v>62</v>
      </c>
      <c r="G3013" s="16">
        <v>14</v>
      </c>
      <c r="H3013" s="16">
        <v>8.6558119999999992</v>
      </c>
      <c r="I3013" s="16"/>
    </row>
    <row r="3014" spans="1:9" x14ac:dyDescent="0.2">
      <c r="B3014" s="16">
        <v>16</v>
      </c>
      <c r="C3014" s="16">
        <v>593</v>
      </c>
      <c r="D3014" s="16">
        <v>53</v>
      </c>
      <c r="E3014" s="16">
        <v>39</v>
      </c>
      <c r="F3014" s="16">
        <v>78</v>
      </c>
      <c r="G3014" s="16">
        <v>11</v>
      </c>
      <c r="H3014" s="16">
        <v>12.033287</v>
      </c>
      <c r="I3014" s="16"/>
    </row>
    <row r="3015" spans="1:9" x14ac:dyDescent="0.2">
      <c r="B3015" s="4">
        <v>17</v>
      </c>
      <c r="C3015" s="16"/>
      <c r="D3015" s="16"/>
      <c r="E3015" s="16"/>
      <c r="F3015" s="16"/>
      <c r="G3015" s="16"/>
      <c r="H3015" s="16"/>
      <c r="I3015" s="18"/>
    </row>
    <row r="3016" spans="1:9" x14ac:dyDescent="0.2">
      <c r="B3016" s="4">
        <v>18</v>
      </c>
      <c r="C3016" s="16"/>
      <c r="D3016" s="16"/>
      <c r="E3016" s="16"/>
      <c r="F3016" s="16"/>
      <c r="G3016" s="16"/>
      <c r="H3016" s="16"/>
      <c r="I3016" s="18"/>
    </row>
    <row r="3017" spans="1:9" x14ac:dyDescent="0.2">
      <c r="B3017" s="4">
        <v>19</v>
      </c>
      <c r="C3017" s="16"/>
      <c r="D3017" s="16"/>
      <c r="E3017" s="16"/>
      <c r="F3017" s="16"/>
      <c r="G3017" s="16"/>
      <c r="H3017" s="16"/>
      <c r="I3017" s="18"/>
    </row>
    <row r="3018" spans="1:9" x14ac:dyDescent="0.2">
      <c r="B3018" s="4">
        <v>20</v>
      </c>
      <c r="C3018" s="16"/>
      <c r="D3018" s="16"/>
      <c r="E3018" s="16"/>
      <c r="F3018" s="16"/>
      <c r="G3018" s="16"/>
      <c r="H3018" s="16"/>
      <c r="I3018" s="18"/>
    </row>
    <row r="3019" spans="1:9" x14ac:dyDescent="0.2">
      <c r="B3019" s="4">
        <v>21</v>
      </c>
      <c r="C3019" s="16"/>
      <c r="D3019" s="16"/>
      <c r="E3019" s="16"/>
      <c r="F3019" s="16"/>
      <c r="G3019" s="16"/>
      <c r="H3019" s="16"/>
      <c r="I3019" s="18"/>
    </row>
    <row r="3020" spans="1:9" x14ac:dyDescent="0.2">
      <c r="B3020" s="4">
        <v>22</v>
      </c>
      <c r="C3020" s="16"/>
      <c r="D3020" s="16"/>
      <c r="E3020" s="16"/>
      <c r="F3020" s="16"/>
      <c r="G3020" s="16"/>
      <c r="H3020" s="16"/>
      <c r="I3020" s="18"/>
    </row>
    <row r="3021" spans="1:9" x14ac:dyDescent="0.2">
      <c r="B3021" s="4">
        <v>23</v>
      </c>
      <c r="C3021" s="16"/>
      <c r="D3021" s="16"/>
      <c r="E3021" s="16"/>
      <c r="F3021" s="16"/>
      <c r="G3021" s="16"/>
      <c r="H3021" s="16"/>
      <c r="I3021" s="18"/>
    </row>
    <row r="3022" spans="1:9" x14ac:dyDescent="0.2">
      <c r="B3022" s="4">
        <v>24</v>
      </c>
      <c r="C3022" s="16"/>
      <c r="D3022" s="16"/>
      <c r="E3022" s="16"/>
      <c r="F3022" s="16"/>
      <c r="G3022" s="16"/>
      <c r="H3022" s="16"/>
      <c r="I3022" s="18"/>
    </row>
    <row r="3023" spans="1:9" x14ac:dyDescent="0.2">
      <c r="B3023" s="4">
        <v>25</v>
      </c>
      <c r="C3023" s="16"/>
      <c r="D3023" s="16"/>
      <c r="E3023" s="16"/>
      <c r="F3023" s="16"/>
      <c r="G3023" s="16"/>
      <c r="H3023" s="16"/>
      <c r="I3023" s="18"/>
    </row>
    <row r="3024" spans="1:9" x14ac:dyDescent="0.2">
      <c r="B3024" s="4">
        <v>26</v>
      </c>
      <c r="C3024" s="16"/>
      <c r="D3024" s="16"/>
      <c r="E3024" s="16"/>
      <c r="F3024" s="16"/>
      <c r="G3024" s="16"/>
      <c r="H3024" s="16"/>
      <c r="I3024" s="18"/>
    </row>
    <row r="3025" spans="1:9" x14ac:dyDescent="0.2">
      <c r="B3025" s="4">
        <v>27</v>
      </c>
      <c r="C3025" s="16"/>
      <c r="D3025" s="16"/>
      <c r="E3025" s="16"/>
      <c r="F3025" s="16"/>
      <c r="G3025" s="16"/>
      <c r="H3025" s="16"/>
      <c r="I3025" s="18"/>
    </row>
    <row r="3026" spans="1:9" x14ac:dyDescent="0.2">
      <c r="B3026" s="4">
        <v>28</v>
      </c>
      <c r="C3026" s="16"/>
      <c r="D3026" s="16"/>
      <c r="E3026" s="16"/>
      <c r="F3026" s="16"/>
      <c r="G3026" s="16"/>
      <c r="H3026" s="16"/>
      <c r="I3026" s="18"/>
    </row>
    <row r="3027" spans="1:9" x14ac:dyDescent="0.2">
      <c r="B3027" s="4">
        <v>29</v>
      </c>
      <c r="C3027" s="16"/>
      <c r="D3027" s="16"/>
      <c r="E3027" s="16"/>
      <c r="F3027" s="16"/>
      <c r="G3027" s="16"/>
      <c r="H3027" s="16"/>
      <c r="I3027" s="18"/>
    </row>
    <row r="3028" spans="1:9" x14ac:dyDescent="0.2">
      <c r="B3028" s="4">
        <v>30</v>
      </c>
      <c r="C3028" s="16"/>
      <c r="D3028" s="16"/>
      <c r="E3028" s="16"/>
      <c r="F3028" s="16"/>
      <c r="G3028" s="16"/>
      <c r="H3028" s="16"/>
      <c r="I3028" s="18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16</v>
      </c>
      <c r="I3180" s="6"/>
    </row>
    <row r="3181" spans="1:10" x14ac:dyDescent="0.2">
      <c r="A3181" t="s">
        <v>67</v>
      </c>
      <c r="B3181" s="15"/>
      <c r="C3181" s="8">
        <f>AVERAGE(C2999:C3179)</f>
        <v>1230.1875</v>
      </c>
      <c r="D3181" s="8"/>
      <c r="E3181" s="8"/>
      <c r="F3181" s="8"/>
      <c r="G3181" s="8"/>
      <c r="H3181" s="8"/>
      <c r="I3181" s="9"/>
      <c r="J3181" s="17">
        <f>AVERAGE(D2999:D3179)</f>
        <v>61.125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52576523</v>
      </c>
      <c r="D3185" s="16">
        <v>67.365380000000002</v>
      </c>
      <c r="E3185" s="16">
        <v>1</v>
      </c>
      <c r="F3185" s="16">
        <v>1054</v>
      </c>
      <c r="G3185" s="16">
        <v>780468</v>
      </c>
      <c r="H3185" s="16">
        <v>103.01111</v>
      </c>
      <c r="I3185" s="16">
        <v>12.579851</v>
      </c>
    </row>
    <row r="3186" spans="1:9" x14ac:dyDescent="0.2">
      <c r="A3186" s="6"/>
      <c r="B3186" s="16">
        <v>1</v>
      </c>
      <c r="C3186" s="16">
        <v>1158</v>
      </c>
      <c r="D3186" s="16">
        <v>77</v>
      </c>
      <c r="E3186" s="16">
        <v>51</v>
      </c>
      <c r="F3186" s="16">
        <v>109</v>
      </c>
      <c r="G3186" s="16">
        <v>15</v>
      </c>
      <c r="H3186" s="16">
        <v>16.841699999999999</v>
      </c>
      <c r="I3186" s="16"/>
    </row>
    <row r="3187" spans="1:9" x14ac:dyDescent="0.2">
      <c r="A3187" s="6"/>
      <c r="B3187" s="16">
        <v>2</v>
      </c>
      <c r="C3187" s="16">
        <v>4356</v>
      </c>
      <c r="D3187" s="16">
        <v>90</v>
      </c>
      <c r="E3187" s="16">
        <v>51</v>
      </c>
      <c r="F3187" s="16">
        <v>125</v>
      </c>
      <c r="G3187" s="16">
        <v>48</v>
      </c>
      <c r="H3187" s="16">
        <v>14.357146</v>
      </c>
      <c r="I3187" s="16"/>
    </row>
    <row r="3188" spans="1:9" x14ac:dyDescent="0.2">
      <c r="A3188" s="6"/>
      <c r="B3188" s="16">
        <v>3</v>
      </c>
      <c r="C3188" s="16">
        <v>1263</v>
      </c>
      <c r="D3188" s="16">
        <v>63</v>
      </c>
      <c r="E3188" s="16">
        <v>36</v>
      </c>
      <c r="F3188" s="16">
        <v>86</v>
      </c>
      <c r="G3188" s="16">
        <v>20</v>
      </c>
      <c r="H3188" s="16">
        <v>10.990425999999999</v>
      </c>
      <c r="I3188" s="16"/>
    </row>
    <row r="3189" spans="1:9" x14ac:dyDescent="0.2">
      <c r="A3189" s="6"/>
      <c r="B3189" s="16">
        <v>4</v>
      </c>
      <c r="C3189" s="16">
        <v>759</v>
      </c>
      <c r="D3189" s="16">
        <v>69</v>
      </c>
      <c r="E3189" s="16">
        <v>54</v>
      </c>
      <c r="F3189" s="16">
        <v>85</v>
      </c>
      <c r="G3189" s="16">
        <v>11</v>
      </c>
      <c r="H3189" s="16">
        <v>9.1760560000000009</v>
      </c>
      <c r="I3189" s="16"/>
    </row>
    <row r="3190" spans="1:9" x14ac:dyDescent="0.2">
      <c r="A3190" s="6"/>
      <c r="B3190" s="16">
        <v>5</v>
      </c>
      <c r="C3190" s="16">
        <v>796</v>
      </c>
      <c r="D3190" s="16">
        <v>72</v>
      </c>
      <c r="E3190" s="16">
        <v>59</v>
      </c>
      <c r="F3190" s="16">
        <v>91</v>
      </c>
      <c r="G3190" s="16">
        <v>11</v>
      </c>
      <c r="H3190" s="16">
        <v>10.648944</v>
      </c>
      <c r="I3190" s="16"/>
    </row>
    <row r="3191" spans="1:9" x14ac:dyDescent="0.2">
      <c r="A3191" s="6"/>
      <c r="B3191" s="16">
        <v>6</v>
      </c>
      <c r="C3191" s="16">
        <v>6680</v>
      </c>
      <c r="D3191" s="16">
        <v>115</v>
      </c>
      <c r="E3191" s="16">
        <v>69</v>
      </c>
      <c r="F3191" s="16">
        <v>190</v>
      </c>
      <c r="G3191" s="16">
        <v>58</v>
      </c>
      <c r="H3191" s="16">
        <v>34.197056000000003</v>
      </c>
      <c r="I3191" s="16"/>
    </row>
    <row r="3192" spans="1:9" x14ac:dyDescent="0.2">
      <c r="A3192" s="6"/>
      <c r="B3192" s="16">
        <v>7</v>
      </c>
      <c r="C3192" s="16">
        <v>3216</v>
      </c>
      <c r="D3192" s="16">
        <v>86</v>
      </c>
      <c r="E3192" s="16">
        <v>33</v>
      </c>
      <c r="F3192" s="16">
        <v>170</v>
      </c>
      <c r="G3192" s="16">
        <v>37</v>
      </c>
      <c r="H3192" s="16">
        <v>37.885060000000003</v>
      </c>
      <c r="I3192" s="16"/>
    </row>
    <row r="3193" spans="1:9" x14ac:dyDescent="0.2">
      <c r="A3193" s="6"/>
      <c r="B3193" s="16">
        <v>8</v>
      </c>
      <c r="C3193" s="16">
        <v>738</v>
      </c>
      <c r="D3193" s="16">
        <v>73</v>
      </c>
      <c r="E3193" s="16">
        <v>56</v>
      </c>
      <c r="F3193" s="16">
        <v>89</v>
      </c>
      <c r="G3193" s="16">
        <v>10</v>
      </c>
      <c r="H3193" s="16">
        <v>11.518102000000001</v>
      </c>
      <c r="I3193" s="16"/>
    </row>
    <row r="3194" spans="1:9" x14ac:dyDescent="0.2">
      <c r="A3194" s="6"/>
      <c r="B3194" s="16">
        <v>9</v>
      </c>
      <c r="C3194" s="16">
        <v>3598</v>
      </c>
      <c r="D3194" s="16">
        <v>92</v>
      </c>
      <c r="E3194" s="16">
        <v>44</v>
      </c>
      <c r="F3194" s="16">
        <v>147</v>
      </c>
      <c r="G3194" s="16">
        <v>39</v>
      </c>
      <c r="H3194" s="16">
        <v>26.368841</v>
      </c>
      <c r="I3194" s="16"/>
    </row>
    <row r="3195" spans="1:9" x14ac:dyDescent="0.2">
      <c r="A3195" s="6"/>
      <c r="B3195" s="16">
        <v>10</v>
      </c>
      <c r="C3195" s="16">
        <v>1002</v>
      </c>
      <c r="D3195" s="16">
        <v>71</v>
      </c>
      <c r="E3195" s="16">
        <v>58</v>
      </c>
      <c r="F3195" s="16">
        <v>99</v>
      </c>
      <c r="G3195" s="16">
        <v>14</v>
      </c>
      <c r="H3195" s="16">
        <v>12.483836</v>
      </c>
      <c r="I3195" s="16"/>
    </row>
    <row r="3196" spans="1:9" x14ac:dyDescent="0.2">
      <c r="A3196" s="6"/>
      <c r="B3196" s="16">
        <v>11</v>
      </c>
      <c r="C3196" s="16">
        <v>2031</v>
      </c>
      <c r="D3196" s="16">
        <v>84</v>
      </c>
      <c r="E3196" s="16">
        <v>57</v>
      </c>
      <c r="F3196" s="16">
        <v>111</v>
      </c>
      <c r="G3196" s="16">
        <v>24</v>
      </c>
      <c r="H3196" s="16">
        <v>14.405614999999999</v>
      </c>
      <c r="I3196" s="16"/>
    </row>
    <row r="3197" spans="1:9" x14ac:dyDescent="0.2">
      <c r="A3197" s="6"/>
      <c r="B3197" s="16">
        <v>12</v>
      </c>
      <c r="C3197" s="16">
        <v>2276</v>
      </c>
      <c r="D3197" s="16">
        <v>81</v>
      </c>
      <c r="E3197" s="16">
        <v>39</v>
      </c>
      <c r="F3197" s="16">
        <v>124</v>
      </c>
      <c r="G3197" s="16">
        <v>28</v>
      </c>
      <c r="H3197" s="16">
        <v>20.979707999999999</v>
      </c>
      <c r="I3197" s="16"/>
    </row>
    <row r="3198" spans="1:9" x14ac:dyDescent="0.2">
      <c r="B3198" s="16">
        <v>13</v>
      </c>
      <c r="C3198" s="16">
        <v>726</v>
      </c>
      <c r="D3198" s="16">
        <v>66</v>
      </c>
      <c r="E3198" s="16">
        <v>52</v>
      </c>
      <c r="F3198" s="16">
        <v>89</v>
      </c>
      <c r="G3198" s="16">
        <v>11</v>
      </c>
      <c r="H3198" s="16">
        <v>10.059820999999999</v>
      </c>
      <c r="I3198" s="16"/>
    </row>
    <row r="3199" spans="1:9" x14ac:dyDescent="0.2">
      <c r="B3199" s="16">
        <v>14</v>
      </c>
      <c r="C3199" s="16">
        <v>1469</v>
      </c>
      <c r="D3199" s="16">
        <v>81</v>
      </c>
      <c r="E3199" s="16">
        <v>54</v>
      </c>
      <c r="F3199" s="16">
        <v>106</v>
      </c>
      <c r="G3199" s="16">
        <v>18</v>
      </c>
      <c r="H3199" s="16">
        <v>15.333546999999999</v>
      </c>
      <c r="I3199" s="16"/>
    </row>
    <row r="3200" spans="1:9" x14ac:dyDescent="0.2">
      <c r="B3200" s="16">
        <v>15</v>
      </c>
      <c r="C3200" s="16">
        <v>897</v>
      </c>
      <c r="D3200" s="16">
        <v>81</v>
      </c>
      <c r="E3200" s="16">
        <v>63</v>
      </c>
      <c r="F3200" s="16">
        <v>93</v>
      </c>
      <c r="G3200" s="16">
        <v>11</v>
      </c>
      <c r="H3200" s="16">
        <v>9.7672919999999994</v>
      </c>
      <c r="I3200" s="16"/>
    </row>
    <row r="3201" spans="1:9" x14ac:dyDescent="0.2">
      <c r="B3201" s="16">
        <v>16</v>
      </c>
      <c r="C3201" s="16">
        <v>3047</v>
      </c>
      <c r="D3201" s="16">
        <v>95</v>
      </c>
      <c r="E3201" s="16">
        <v>58</v>
      </c>
      <c r="F3201" s="16">
        <v>141</v>
      </c>
      <c r="G3201" s="16">
        <v>32</v>
      </c>
      <c r="H3201" s="16">
        <v>22.941020000000002</v>
      </c>
      <c r="I3201" s="16"/>
    </row>
    <row r="3202" spans="1:9" x14ac:dyDescent="0.2">
      <c r="B3202" s="16">
        <v>17</v>
      </c>
      <c r="C3202" s="16">
        <v>2226</v>
      </c>
      <c r="D3202" s="16">
        <v>111</v>
      </c>
      <c r="E3202" s="16">
        <v>84</v>
      </c>
      <c r="F3202" s="16">
        <v>146</v>
      </c>
      <c r="G3202" s="16">
        <v>20</v>
      </c>
      <c r="H3202" s="16">
        <v>14.360032</v>
      </c>
      <c r="I3202" s="16"/>
    </row>
    <row r="3203" spans="1:9" x14ac:dyDescent="0.2">
      <c r="B3203" s="16">
        <v>18</v>
      </c>
      <c r="C3203" s="16">
        <v>724</v>
      </c>
      <c r="D3203" s="16">
        <v>72</v>
      </c>
      <c r="E3203" s="16">
        <v>54</v>
      </c>
      <c r="F3203" s="16">
        <v>97</v>
      </c>
      <c r="G3203" s="16">
        <v>10</v>
      </c>
      <c r="H3203" s="16">
        <v>14.063349000000001</v>
      </c>
      <c r="I3203" s="16"/>
    </row>
    <row r="3204" spans="1:9" x14ac:dyDescent="0.2">
      <c r="B3204" s="16">
        <v>19</v>
      </c>
      <c r="C3204" s="16">
        <v>875</v>
      </c>
      <c r="D3204" s="16">
        <v>79</v>
      </c>
      <c r="E3204" s="16">
        <v>67</v>
      </c>
      <c r="F3204" s="16">
        <v>96</v>
      </c>
      <c r="G3204" s="16">
        <v>11</v>
      </c>
      <c r="H3204" s="16">
        <v>7.771744</v>
      </c>
      <c r="I3204" s="16"/>
    </row>
    <row r="3205" spans="1:9" x14ac:dyDescent="0.2">
      <c r="B3205" s="16">
        <v>20</v>
      </c>
      <c r="C3205" s="16">
        <v>4712</v>
      </c>
      <c r="D3205" s="16">
        <v>120</v>
      </c>
      <c r="E3205" s="16">
        <v>72</v>
      </c>
      <c r="F3205" s="16">
        <v>202</v>
      </c>
      <c r="G3205" s="16">
        <v>39</v>
      </c>
      <c r="H3205" s="16">
        <v>36.109479999999998</v>
      </c>
      <c r="I3205" s="16"/>
    </row>
    <row r="3206" spans="1:9" x14ac:dyDescent="0.2">
      <c r="B3206" s="16">
        <v>21</v>
      </c>
      <c r="C3206" s="16">
        <v>2003</v>
      </c>
      <c r="D3206" s="16">
        <v>91</v>
      </c>
      <c r="E3206" s="16">
        <v>48</v>
      </c>
      <c r="F3206" s="16">
        <v>118</v>
      </c>
      <c r="G3206" s="16">
        <v>22</v>
      </c>
      <c r="H3206" s="16">
        <v>17.716013</v>
      </c>
      <c r="I3206" s="16"/>
    </row>
    <row r="3207" spans="1:9" x14ac:dyDescent="0.2">
      <c r="B3207" s="16">
        <v>22</v>
      </c>
      <c r="C3207" s="16">
        <v>1422</v>
      </c>
      <c r="D3207" s="16">
        <v>64</v>
      </c>
      <c r="E3207" s="16">
        <v>37</v>
      </c>
      <c r="F3207" s="16">
        <v>107</v>
      </c>
      <c r="G3207" s="16">
        <v>22</v>
      </c>
      <c r="H3207" s="16">
        <v>16.350332000000002</v>
      </c>
      <c r="I3207" s="16"/>
    </row>
    <row r="3208" spans="1:9" x14ac:dyDescent="0.2">
      <c r="B3208" s="16">
        <v>23</v>
      </c>
      <c r="C3208" s="16">
        <v>3145</v>
      </c>
      <c r="D3208" s="16">
        <v>101</v>
      </c>
      <c r="E3208" s="16">
        <v>65</v>
      </c>
      <c r="F3208" s="16">
        <v>161</v>
      </c>
      <c r="G3208" s="16">
        <v>31</v>
      </c>
      <c r="H3208" s="16">
        <v>23.350946</v>
      </c>
      <c r="I3208" s="16"/>
    </row>
    <row r="3209" spans="1:9" x14ac:dyDescent="0.2">
      <c r="B3209" s="16">
        <v>24</v>
      </c>
      <c r="C3209" s="16">
        <v>1036</v>
      </c>
      <c r="D3209" s="16">
        <v>69</v>
      </c>
      <c r="E3209" s="16">
        <v>48</v>
      </c>
      <c r="F3209" s="16">
        <v>92</v>
      </c>
      <c r="G3209" s="16">
        <v>15</v>
      </c>
      <c r="H3209" s="16">
        <v>13.301450000000001</v>
      </c>
      <c r="I3209" s="16"/>
    </row>
    <row r="3210" spans="1:9" x14ac:dyDescent="0.2">
      <c r="B3210" s="16">
        <v>25</v>
      </c>
      <c r="C3210" s="16">
        <v>1144</v>
      </c>
      <c r="D3210" s="16">
        <v>71</v>
      </c>
      <c r="E3210" s="16">
        <v>60</v>
      </c>
      <c r="F3210" s="16">
        <v>91</v>
      </c>
      <c r="G3210" s="16">
        <v>16</v>
      </c>
      <c r="H3210" s="16">
        <v>9.1360089999999996</v>
      </c>
      <c r="I3210" s="16"/>
    </row>
    <row r="3211" spans="1:9" x14ac:dyDescent="0.2">
      <c r="B3211" s="16">
        <v>26</v>
      </c>
      <c r="C3211" s="16">
        <v>1784</v>
      </c>
      <c r="D3211" s="16">
        <v>84</v>
      </c>
      <c r="E3211" s="16">
        <v>43</v>
      </c>
      <c r="F3211" s="16">
        <v>133</v>
      </c>
      <c r="G3211" s="16">
        <v>21</v>
      </c>
      <c r="H3211" s="16">
        <v>22.864820000000002</v>
      </c>
      <c r="I3211" s="16"/>
    </row>
    <row r="3212" spans="1:9" x14ac:dyDescent="0.2">
      <c r="B3212" s="16">
        <v>27</v>
      </c>
      <c r="C3212" s="16">
        <v>4471</v>
      </c>
      <c r="D3212" s="16">
        <v>103</v>
      </c>
      <c r="E3212" s="16">
        <v>49</v>
      </c>
      <c r="F3212" s="16">
        <v>179</v>
      </c>
      <c r="G3212" s="16">
        <v>43</v>
      </c>
      <c r="H3212" s="16">
        <v>32.729045999999997</v>
      </c>
      <c r="I3212" s="16"/>
    </row>
    <row r="3213" spans="1:9" x14ac:dyDescent="0.2">
      <c r="B3213" s="16">
        <v>28</v>
      </c>
      <c r="C3213" s="16">
        <v>1239</v>
      </c>
      <c r="D3213" s="16">
        <v>95</v>
      </c>
      <c r="E3213" s="16">
        <v>75</v>
      </c>
      <c r="F3213" s="16">
        <v>118</v>
      </c>
      <c r="G3213" s="16">
        <v>13</v>
      </c>
      <c r="H3213" s="16">
        <v>13.006409</v>
      </c>
      <c r="I3213" s="16"/>
    </row>
    <row r="3214" spans="1:9" x14ac:dyDescent="0.2">
      <c r="B3214" s="16">
        <v>29</v>
      </c>
      <c r="C3214" s="16">
        <v>1530</v>
      </c>
      <c r="D3214" s="16">
        <v>85</v>
      </c>
      <c r="E3214" s="16">
        <v>69</v>
      </c>
      <c r="F3214" s="16">
        <v>113</v>
      </c>
      <c r="G3214" s="16">
        <v>18</v>
      </c>
      <c r="H3214" s="16">
        <v>12.0781765</v>
      </c>
      <c r="I3214" s="16"/>
    </row>
    <row r="3215" spans="1:9" x14ac:dyDescent="0.2">
      <c r="B3215" s="16">
        <v>30</v>
      </c>
      <c r="C3215" s="16">
        <v>6121</v>
      </c>
      <c r="D3215" s="16">
        <v>139</v>
      </c>
      <c r="E3215" s="16">
        <v>56</v>
      </c>
      <c r="F3215" s="16">
        <v>262</v>
      </c>
      <c r="G3215" s="16">
        <v>44</v>
      </c>
      <c r="H3215" s="16">
        <v>52.665909999999997</v>
      </c>
      <c r="I3215" s="16"/>
    </row>
    <row r="3216" spans="1:9" x14ac:dyDescent="0.2">
      <c r="A3216" s="6"/>
      <c r="B3216" s="16">
        <v>31</v>
      </c>
      <c r="C3216" s="16">
        <v>2884</v>
      </c>
      <c r="D3216" s="16">
        <v>99</v>
      </c>
      <c r="E3216" s="16">
        <v>61</v>
      </c>
      <c r="F3216" s="16">
        <v>155</v>
      </c>
      <c r="G3216" s="16">
        <v>29</v>
      </c>
      <c r="H3216" s="16">
        <v>25.59506</v>
      </c>
      <c r="I3216" s="16"/>
    </row>
    <row r="3217" spans="1:9" x14ac:dyDescent="0.2">
      <c r="A3217" s="11"/>
      <c r="B3217" s="16">
        <v>32</v>
      </c>
      <c r="C3217" s="16">
        <v>1539</v>
      </c>
      <c r="D3217" s="16">
        <v>85</v>
      </c>
      <c r="E3217" s="16">
        <v>55</v>
      </c>
      <c r="F3217" s="16">
        <v>113</v>
      </c>
      <c r="G3217" s="16">
        <v>18</v>
      </c>
      <c r="H3217" s="16">
        <v>16.372502999999998</v>
      </c>
      <c r="I3217" s="16"/>
    </row>
    <row r="3218" spans="1:9" x14ac:dyDescent="0.2">
      <c r="B3218" s="16">
        <v>33</v>
      </c>
      <c r="C3218" s="16">
        <v>2719</v>
      </c>
      <c r="D3218" s="16">
        <v>84</v>
      </c>
      <c r="E3218" s="16">
        <v>42</v>
      </c>
      <c r="F3218" s="16">
        <v>125</v>
      </c>
      <c r="G3218" s="16">
        <v>32</v>
      </c>
      <c r="H3218" s="16">
        <v>21.241318</v>
      </c>
      <c r="I3218" s="16"/>
    </row>
    <row r="3219" spans="1:9" x14ac:dyDescent="0.2">
      <c r="B3219" s="16">
        <v>34</v>
      </c>
      <c r="C3219" s="16">
        <v>850</v>
      </c>
      <c r="D3219" s="16">
        <v>70</v>
      </c>
      <c r="E3219" s="16">
        <v>53</v>
      </c>
      <c r="F3219" s="16">
        <v>86</v>
      </c>
      <c r="G3219" s="16">
        <v>12</v>
      </c>
      <c r="H3219" s="16">
        <v>10.260249999999999</v>
      </c>
      <c r="I3219" s="16"/>
    </row>
    <row r="3220" spans="1:9" x14ac:dyDescent="0.2">
      <c r="B3220" s="16">
        <v>35</v>
      </c>
      <c r="C3220" s="16">
        <v>1947</v>
      </c>
      <c r="D3220" s="16">
        <v>84</v>
      </c>
      <c r="E3220" s="16">
        <v>44</v>
      </c>
      <c r="F3220" s="16">
        <v>117</v>
      </c>
      <c r="G3220" s="16">
        <v>23</v>
      </c>
      <c r="H3220" s="16">
        <v>19.518056999999999</v>
      </c>
      <c r="I3220" s="16"/>
    </row>
    <row r="3221" spans="1:9" x14ac:dyDescent="0.2">
      <c r="B3221" s="16">
        <v>36</v>
      </c>
      <c r="C3221" s="16">
        <v>3018</v>
      </c>
      <c r="D3221" s="16">
        <v>97</v>
      </c>
      <c r="E3221" s="16">
        <v>61</v>
      </c>
      <c r="F3221" s="16">
        <v>148</v>
      </c>
      <c r="G3221" s="16">
        <v>31</v>
      </c>
      <c r="H3221" s="16">
        <v>24.864298000000002</v>
      </c>
      <c r="I3221" s="16"/>
    </row>
    <row r="3222" spans="1:9" x14ac:dyDescent="0.2">
      <c r="B3222" s="16">
        <v>37</v>
      </c>
      <c r="C3222" s="16">
        <v>2350</v>
      </c>
      <c r="D3222" s="16">
        <v>73</v>
      </c>
      <c r="E3222" s="16">
        <v>36</v>
      </c>
      <c r="F3222" s="16">
        <v>122</v>
      </c>
      <c r="G3222" s="16">
        <v>32</v>
      </c>
      <c r="H3222" s="16">
        <v>27.726777999999999</v>
      </c>
      <c r="I3222" s="16"/>
    </row>
    <row r="3223" spans="1:9" x14ac:dyDescent="0.2">
      <c r="B3223" s="16">
        <v>38</v>
      </c>
      <c r="C3223" s="16">
        <v>1267</v>
      </c>
      <c r="D3223" s="16">
        <v>70</v>
      </c>
      <c r="E3223" s="16">
        <v>46</v>
      </c>
      <c r="F3223" s="16">
        <v>97</v>
      </c>
      <c r="G3223" s="16">
        <v>18</v>
      </c>
      <c r="H3223" s="16">
        <v>13.51905</v>
      </c>
      <c r="I3223" s="16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38</v>
      </c>
      <c r="I3367" s="6"/>
    </row>
    <row r="3368" spans="1:10" x14ac:dyDescent="0.2">
      <c r="A3368" t="s">
        <v>67</v>
      </c>
      <c r="B3368" s="15"/>
      <c r="C3368" s="8">
        <f>AVERAGE(C3186:C3366)</f>
        <v>2184.6842105263158</v>
      </c>
      <c r="D3368" s="8"/>
      <c r="E3368" s="8"/>
      <c r="F3368" s="8"/>
      <c r="G3368" s="8"/>
      <c r="H3368" s="8"/>
      <c r="I3368" s="9"/>
      <c r="J3368" s="17">
        <f>AVERAGE(D3186:D3366)</f>
        <v>85.315789473684205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72820844</v>
      </c>
      <c r="D3372" s="16">
        <v>83.562179999999998</v>
      </c>
      <c r="E3372" s="16">
        <v>1</v>
      </c>
      <c r="F3372" s="16">
        <v>949</v>
      </c>
      <c r="G3372" s="16">
        <v>871457</v>
      </c>
      <c r="H3372" s="16">
        <v>103.167366</v>
      </c>
      <c r="I3372" s="16">
        <v>25.973658</v>
      </c>
    </row>
    <row r="3373" spans="1:10" x14ac:dyDescent="0.2">
      <c r="A3373" s="6"/>
      <c r="B3373" s="16">
        <v>1</v>
      </c>
      <c r="C3373" s="16">
        <v>782</v>
      </c>
      <c r="D3373" s="16">
        <v>71</v>
      </c>
      <c r="E3373" s="16">
        <v>26</v>
      </c>
      <c r="F3373" s="16">
        <v>85</v>
      </c>
      <c r="G3373" s="16">
        <v>11</v>
      </c>
      <c r="H3373" s="16">
        <v>16.349312000000001</v>
      </c>
      <c r="I3373" s="16"/>
    </row>
    <row r="3374" spans="1:10" x14ac:dyDescent="0.2">
      <c r="A3374" s="6"/>
      <c r="B3374" s="16">
        <v>2</v>
      </c>
      <c r="C3374" s="16">
        <v>1311</v>
      </c>
      <c r="D3374" s="16">
        <v>87</v>
      </c>
      <c r="E3374" s="16">
        <v>59</v>
      </c>
      <c r="F3374" s="16">
        <v>110</v>
      </c>
      <c r="G3374" s="16">
        <v>15</v>
      </c>
      <c r="H3374" s="16">
        <v>15.427249</v>
      </c>
      <c r="I3374" s="16"/>
    </row>
    <row r="3375" spans="1:10" x14ac:dyDescent="0.2">
      <c r="A3375" s="6"/>
      <c r="B3375" s="16">
        <v>3</v>
      </c>
      <c r="C3375" s="16">
        <v>1399</v>
      </c>
      <c r="D3375" s="16">
        <v>87</v>
      </c>
      <c r="E3375" s="16">
        <v>66</v>
      </c>
      <c r="F3375" s="16">
        <v>121</v>
      </c>
      <c r="G3375" s="16">
        <v>16</v>
      </c>
      <c r="H3375" s="16">
        <v>15.123932999999999</v>
      </c>
      <c r="I3375" s="16"/>
    </row>
    <row r="3376" spans="1:10" x14ac:dyDescent="0.2">
      <c r="A3376" s="6"/>
      <c r="B3376" s="16">
        <v>4</v>
      </c>
      <c r="C3376" s="16">
        <v>3550</v>
      </c>
      <c r="D3376" s="16">
        <v>122</v>
      </c>
      <c r="E3376" s="16">
        <v>70</v>
      </c>
      <c r="F3376" s="16">
        <v>207</v>
      </c>
      <c r="G3376" s="16">
        <v>29</v>
      </c>
      <c r="H3376" s="16">
        <v>35.744129999999998</v>
      </c>
      <c r="I3376" s="16"/>
    </row>
    <row r="3377" spans="1:9" x14ac:dyDescent="0.2">
      <c r="A3377" s="6"/>
      <c r="B3377" s="16">
        <v>5</v>
      </c>
      <c r="C3377" s="16">
        <v>2795</v>
      </c>
      <c r="D3377" s="16">
        <v>107</v>
      </c>
      <c r="E3377" s="16">
        <v>60</v>
      </c>
      <c r="F3377" s="16">
        <v>167</v>
      </c>
      <c r="G3377" s="16">
        <v>26</v>
      </c>
      <c r="H3377" s="16">
        <v>29.980661000000001</v>
      </c>
      <c r="I3377" s="16"/>
    </row>
    <row r="3378" spans="1:9" x14ac:dyDescent="0.2">
      <c r="A3378" s="6"/>
      <c r="B3378" s="16">
        <v>6</v>
      </c>
      <c r="C3378" s="16">
        <v>3502</v>
      </c>
      <c r="D3378" s="16">
        <v>103</v>
      </c>
      <c r="E3378" s="16">
        <v>63</v>
      </c>
      <c r="F3378" s="16">
        <v>157</v>
      </c>
      <c r="G3378" s="16">
        <v>34</v>
      </c>
      <c r="H3378" s="16">
        <v>23.686077000000001</v>
      </c>
      <c r="I3378" s="16"/>
    </row>
    <row r="3379" spans="1:9" x14ac:dyDescent="0.2">
      <c r="A3379" s="6"/>
      <c r="B3379" s="16">
        <v>7</v>
      </c>
      <c r="C3379" s="16">
        <v>1581</v>
      </c>
      <c r="D3379" s="16">
        <v>93</v>
      </c>
      <c r="E3379" s="16">
        <v>55</v>
      </c>
      <c r="F3379" s="16">
        <v>132</v>
      </c>
      <c r="G3379" s="16">
        <v>17</v>
      </c>
      <c r="H3379" s="16">
        <v>19.016439999999999</v>
      </c>
      <c r="I3379" s="16"/>
    </row>
    <row r="3380" spans="1:9" x14ac:dyDescent="0.2">
      <c r="A3380" s="6"/>
      <c r="B3380" s="16">
        <v>8</v>
      </c>
      <c r="C3380" s="16">
        <v>3302</v>
      </c>
      <c r="D3380" s="16">
        <v>122</v>
      </c>
      <c r="E3380" s="16">
        <v>69</v>
      </c>
      <c r="F3380" s="16">
        <v>183</v>
      </c>
      <c r="G3380" s="16">
        <v>27</v>
      </c>
      <c r="H3380" s="16">
        <v>32.701447000000002</v>
      </c>
      <c r="I3380" s="16"/>
    </row>
    <row r="3381" spans="1:9" x14ac:dyDescent="0.2">
      <c r="A3381" s="6"/>
      <c r="B3381" s="16">
        <v>9</v>
      </c>
      <c r="C3381" s="16">
        <v>2835</v>
      </c>
      <c r="D3381" s="16">
        <v>91</v>
      </c>
      <c r="E3381" s="16">
        <v>40</v>
      </c>
      <c r="F3381" s="16">
        <v>159</v>
      </c>
      <c r="G3381" s="16">
        <v>31</v>
      </c>
      <c r="H3381" s="16">
        <v>30.377623</v>
      </c>
      <c r="I3381" s="16"/>
    </row>
    <row r="3382" spans="1:9" x14ac:dyDescent="0.2">
      <c r="A3382" s="6"/>
      <c r="B3382" s="16">
        <v>10</v>
      </c>
      <c r="C3382" s="16">
        <v>2019</v>
      </c>
      <c r="D3382" s="16">
        <v>96</v>
      </c>
      <c r="E3382" s="16">
        <v>72</v>
      </c>
      <c r="F3382" s="16">
        <v>131</v>
      </c>
      <c r="G3382" s="16">
        <v>21</v>
      </c>
      <c r="H3382" s="16">
        <v>19.510254</v>
      </c>
      <c r="I3382" s="16"/>
    </row>
    <row r="3383" spans="1:9" x14ac:dyDescent="0.2">
      <c r="A3383" s="6"/>
      <c r="B3383" s="16">
        <v>11</v>
      </c>
      <c r="C3383" s="16">
        <v>993</v>
      </c>
      <c r="D3383" s="16">
        <v>76</v>
      </c>
      <c r="E3383" s="16">
        <v>49</v>
      </c>
      <c r="F3383" s="16">
        <v>100</v>
      </c>
      <c r="G3383" s="16">
        <v>13</v>
      </c>
      <c r="H3383" s="16">
        <v>15.829824</v>
      </c>
      <c r="I3383" s="16"/>
    </row>
    <row r="3384" spans="1:9" x14ac:dyDescent="0.2">
      <c r="A3384" s="6"/>
      <c r="B3384" s="16">
        <v>12</v>
      </c>
      <c r="C3384" s="16">
        <v>1302</v>
      </c>
      <c r="D3384" s="16">
        <v>86</v>
      </c>
      <c r="E3384" s="16">
        <v>57</v>
      </c>
      <c r="F3384" s="16">
        <v>111</v>
      </c>
      <c r="G3384" s="16">
        <v>15</v>
      </c>
      <c r="H3384" s="16">
        <v>14.422205</v>
      </c>
      <c r="I3384" s="16"/>
    </row>
    <row r="3385" spans="1:9" x14ac:dyDescent="0.2">
      <c r="B3385" s="16">
        <v>13</v>
      </c>
      <c r="C3385" s="16">
        <v>1966</v>
      </c>
      <c r="D3385" s="16">
        <v>103</v>
      </c>
      <c r="E3385" s="16">
        <v>74</v>
      </c>
      <c r="F3385" s="16">
        <v>142</v>
      </c>
      <c r="G3385" s="16">
        <v>19</v>
      </c>
      <c r="H3385" s="16">
        <v>18.503754000000001</v>
      </c>
      <c r="I3385" s="16"/>
    </row>
    <row r="3386" spans="1:9" x14ac:dyDescent="0.2">
      <c r="B3386" s="16">
        <v>14</v>
      </c>
      <c r="C3386" s="16">
        <v>3562</v>
      </c>
      <c r="D3386" s="16">
        <v>107</v>
      </c>
      <c r="E3386" s="16">
        <v>50</v>
      </c>
      <c r="F3386" s="16">
        <v>175</v>
      </c>
      <c r="G3386" s="16">
        <v>33</v>
      </c>
      <c r="H3386" s="16">
        <v>30.470784999999999</v>
      </c>
      <c r="I3386" s="16"/>
    </row>
    <row r="3387" spans="1:9" x14ac:dyDescent="0.2">
      <c r="B3387" s="16">
        <v>15</v>
      </c>
      <c r="C3387" s="16">
        <v>2462</v>
      </c>
      <c r="D3387" s="16">
        <v>98</v>
      </c>
      <c r="E3387" s="16">
        <v>64</v>
      </c>
      <c r="F3387" s="16">
        <v>130</v>
      </c>
      <c r="G3387" s="16">
        <v>25</v>
      </c>
      <c r="H3387" s="16">
        <v>20.558859000000002</v>
      </c>
      <c r="I3387" s="16"/>
    </row>
    <row r="3388" spans="1:9" x14ac:dyDescent="0.2">
      <c r="B3388" s="16">
        <v>16</v>
      </c>
      <c r="C3388" s="16">
        <v>2336</v>
      </c>
      <c r="D3388" s="16">
        <v>101</v>
      </c>
      <c r="E3388" s="16">
        <v>68</v>
      </c>
      <c r="F3388" s="16">
        <v>151</v>
      </c>
      <c r="G3388" s="16">
        <v>23</v>
      </c>
      <c r="H3388" s="16">
        <v>24.566236</v>
      </c>
      <c r="I3388" s="16"/>
    </row>
    <row r="3389" spans="1:9" x14ac:dyDescent="0.2">
      <c r="B3389" s="16">
        <v>17</v>
      </c>
      <c r="C3389" s="16">
        <v>1374</v>
      </c>
      <c r="D3389" s="16">
        <v>80</v>
      </c>
      <c r="E3389" s="16">
        <v>52</v>
      </c>
      <c r="F3389" s="16">
        <v>111</v>
      </c>
      <c r="G3389" s="16">
        <v>17</v>
      </c>
      <c r="H3389" s="16">
        <v>18.214006000000001</v>
      </c>
      <c r="I3389" s="16"/>
    </row>
    <row r="3390" spans="1:9" x14ac:dyDescent="0.2">
      <c r="B3390" s="16">
        <v>18</v>
      </c>
      <c r="C3390" s="16">
        <v>840</v>
      </c>
      <c r="D3390" s="16">
        <v>76</v>
      </c>
      <c r="E3390" s="16">
        <v>50</v>
      </c>
      <c r="F3390" s="16">
        <v>103</v>
      </c>
      <c r="G3390" s="16">
        <v>11</v>
      </c>
      <c r="H3390" s="16">
        <v>15.94365</v>
      </c>
      <c r="I3390" s="16"/>
    </row>
    <row r="3391" spans="1:9" x14ac:dyDescent="0.2">
      <c r="B3391" s="16">
        <v>19</v>
      </c>
      <c r="C3391" s="16">
        <v>3200</v>
      </c>
      <c r="D3391" s="16">
        <v>133</v>
      </c>
      <c r="E3391" s="16">
        <v>79</v>
      </c>
      <c r="F3391" s="16">
        <v>196</v>
      </c>
      <c r="G3391" s="16">
        <v>24</v>
      </c>
      <c r="H3391" s="16">
        <v>34.963337000000003</v>
      </c>
      <c r="I3391" s="16"/>
    </row>
    <row r="3392" spans="1:9" x14ac:dyDescent="0.2">
      <c r="B3392" s="16">
        <v>20</v>
      </c>
      <c r="C3392" s="16">
        <v>2198</v>
      </c>
      <c r="D3392" s="16">
        <v>87</v>
      </c>
      <c r="E3392" s="16">
        <v>55</v>
      </c>
      <c r="F3392" s="16">
        <v>125</v>
      </c>
      <c r="G3392" s="16">
        <v>25</v>
      </c>
      <c r="H3392" s="16">
        <v>18.514633</v>
      </c>
      <c r="I3392" s="16"/>
    </row>
    <row r="3393" spans="1:9" x14ac:dyDescent="0.2">
      <c r="B3393" s="16">
        <v>21</v>
      </c>
      <c r="C3393" s="16">
        <v>3655</v>
      </c>
      <c r="D3393" s="16">
        <v>110</v>
      </c>
      <c r="E3393" s="16">
        <v>44</v>
      </c>
      <c r="F3393" s="16">
        <v>184</v>
      </c>
      <c r="G3393" s="16">
        <v>33</v>
      </c>
      <c r="H3393" s="16">
        <v>41.785538000000003</v>
      </c>
      <c r="I3393" s="16"/>
    </row>
    <row r="3394" spans="1:9" x14ac:dyDescent="0.2">
      <c r="B3394" s="16">
        <v>22</v>
      </c>
      <c r="C3394" s="16">
        <v>1297</v>
      </c>
      <c r="D3394" s="16">
        <v>86</v>
      </c>
      <c r="E3394" s="16">
        <v>62</v>
      </c>
      <c r="F3394" s="16">
        <v>107</v>
      </c>
      <c r="G3394" s="16">
        <v>15</v>
      </c>
      <c r="H3394" s="16">
        <v>14.375076999999999</v>
      </c>
      <c r="I3394" s="16"/>
    </row>
    <row r="3395" spans="1:9" x14ac:dyDescent="0.2">
      <c r="B3395" s="16">
        <v>23</v>
      </c>
      <c r="C3395" s="16">
        <v>2182</v>
      </c>
      <c r="D3395" s="16">
        <v>90</v>
      </c>
      <c r="E3395" s="16">
        <v>41</v>
      </c>
      <c r="F3395" s="16">
        <v>149</v>
      </c>
      <c r="G3395" s="16">
        <v>24</v>
      </c>
      <c r="H3395" s="16">
        <v>27.04907</v>
      </c>
      <c r="I3395" s="16"/>
    </row>
    <row r="3396" spans="1:9" x14ac:dyDescent="0.2">
      <c r="B3396" s="16">
        <v>24</v>
      </c>
      <c r="C3396" s="16">
        <v>1631</v>
      </c>
      <c r="D3396" s="16">
        <v>90</v>
      </c>
      <c r="E3396" s="16">
        <v>69</v>
      </c>
      <c r="F3396" s="16">
        <v>124</v>
      </c>
      <c r="G3396" s="16">
        <v>18</v>
      </c>
      <c r="H3396" s="16">
        <v>17.601804999999999</v>
      </c>
      <c r="I3396" s="16"/>
    </row>
    <row r="3397" spans="1:9" x14ac:dyDescent="0.2">
      <c r="B3397" s="16">
        <v>25</v>
      </c>
      <c r="C3397" s="16">
        <v>3444</v>
      </c>
      <c r="D3397" s="16">
        <v>123</v>
      </c>
      <c r="E3397" s="16">
        <v>62</v>
      </c>
      <c r="F3397" s="16">
        <v>216</v>
      </c>
      <c r="G3397" s="16">
        <v>28</v>
      </c>
      <c r="H3397" s="16">
        <v>39.982402999999998</v>
      </c>
      <c r="I3397" s="16"/>
    </row>
    <row r="3398" spans="1:9" x14ac:dyDescent="0.2">
      <c r="B3398" s="16">
        <v>26</v>
      </c>
      <c r="C3398" s="16">
        <v>5060</v>
      </c>
      <c r="D3398" s="16">
        <v>140</v>
      </c>
      <c r="E3398" s="16">
        <v>67</v>
      </c>
      <c r="F3398" s="16">
        <v>247</v>
      </c>
      <c r="G3398" s="16">
        <v>36</v>
      </c>
      <c r="H3398" s="16">
        <v>57.457065999999998</v>
      </c>
      <c r="I3398" s="16"/>
    </row>
    <row r="3399" spans="1:9" x14ac:dyDescent="0.2">
      <c r="B3399" s="16">
        <v>27</v>
      </c>
      <c r="C3399" s="16">
        <v>853</v>
      </c>
      <c r="D3399" s="16">
        <v>71</v>
      </c>
      <c r="E3399" s="16">
        <v>24</v>
      </c>
      <c r="F3399" s="16">
        <v>93</v>
      </c>
      <c r="G3399" s="16">
        <v>12</v>
      </c>
      <c r="H3399" s="16">
        <v>18.446484000000002</v>
      </c>
      <c r="I3399" s="16"/>
    </row>
    <row r="3400" spans="1:9" x14ac:dyDescent="0.2">
      <c r="B3400" s="16">
        <v>28</v>
      </c>
      <c r="C3400" s="16">
        <v>2323</v>
      </c>
      <c r="D3400" s="16">
        <v>96</v>
      </c>
      <c r="E3400" s="16">
        <v>56</v>
      </c>
      <c r="F3400" s="16">
        <v>136</v>
      </c>
      <c r="G3400" s="16">
        <v>24</v>
      </c>
      <c r="H3400" s="16">
        <v>22.107444999999998</v>
      </c>
      <c r="I3400" s="16"/>
    </row>
    <row r="3401" spans="1:9" x14ac:dyDescent="0.2">
      <c r="B3401" s="16">
        <v>29</v>
      </c>
      <c r="C3401" s="16">
        <v>3167</v>
      </c>
      <c r="D3401" s="16">
        <v>109</v>
      </c>
      <c r="E3401" s="16">
        <v>58</v>
      </c>
      <c r="F3401" s="16">
        <v>169</v>
      </c>
      <c r="G3401" s="16">
        <v>29</v>
      </c>
      <c r="H3401" s="16">
        <v>30.963111999999999</v>
      </c>
      <c r="I3401" s="16"/>
    </row>
    <row r="3402" spans="1:9" x14ac:dyDescent="0.2">
      <c r="B3402" s="16">
        <v>30</v>
      </c>
      <c r="C3402" s="16">
        <v>2026</v>
      </c>
      <c r="D3402" s="16">
        <v>77</v>
      </c>
      <c r="E3402" s="16">
        <v>36</v>
      </c>
      <c r="F3402" s="16">
        <v>121</v>
      </c>
      <c r="G3402" s="16">
        <v>26</v>
      </c>
      <c r="H3402" s="16">
        <v>23.118824</v>
      </c>
      <c r="I3402" s="16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30</v>
      </c>
      <c r="I3554" s="6"/>
    </row>
    <row r="3555" spans="1:10" x14ac:dyDescent="0.2">
      <c r="A3555" t="s">
        <v>67</v>
      </c>
      <c r="B3555" s="15"/>
      <c r="C3555" s="8">
        <f>AVERAGE(C3373:C3553)</f>
        <v>2298.2333333333331</v>
      </c>
      <c r="D3555" s="8"/>
      <c r="E3555" s="8"/>
      <c r="F3555" s="8"/>
      <c r="G3555" s="8"/>
      <c r="H3555" s="8"/>
      <c r="I3555" s="9"/>
      <c r="J3555" s="17">
        <f>AVERAGE(D3373:D3553)</f>
        <v>97.266666666666666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45247378</v>
      </c>
      <c r="D3559" s="16">
        <v>95.681045999999995</v>
      </c>
      <c r="E3559" s="16">
        <v>1</v>
      </c>
      <c r="F3559" s="16">
        <v>796</v>
      </c>
      <c r="G3559" s="16">
        <v>472898</v>
      </c>
      <c r="H3559" s="16">
        <v>115.8245</v>
      </c>
      <c r="I3559" s="16">
        <v>19.786943000000001</v>
      </c>
    </row>
    <row r="3560" spans="1:10" x14ac:dyDescent="0.2">
      <c r="A3560" s="6"/>
      <c r="B3560" s="16">
        <v>1</v>
      </c>
      <c r="C3560" s="16">
        <v>543</v>
      </c>
      <c r="D3560" s="16">
        <v>45</v>
      </c>
      <c r="E3560" s="16">
        <v>31</v>
      </c>
      <c r="F3560" s="16">
        <v>58</v>
      </c>
      <c r="G3560" s="16">
        <v>12</v>
      </c>
      <c r="H3560" s="16">
        <v>8.8881940000000004</v>
      </c>
      <c r="I3560" s="16"/>
    </row>
    <row r="3561" spans="1:10" x14ac:dyDescent="0.2">
      <c r="A3561" s="6"/>
      <c r="B3561" s="16">
        <v>2</v>
      </c>
      <c r="C3561" s="16">
        <v>5256</v>
      </c>
      <c r="D3561" s="16">
        <v>92</v>
      </c>
      <c r="E3561" s="16">
        <v>40</v>
      </c>
      <c r="F3561" s="16">
        <v>142</v>
      </c>
      <c r="G3561" s="16">
        <v>57</v>
      </c>
      <c r="H3561" s="16">
        <v>23.227139000000001</v>
      </c>
      <c r="I3561" s="16"/>
    </row>
    <row r="3562" spans="1:10" x14ac:dyDescent="0.2">
      <c r="A3562" s="6"/>
      <c r="B3562" s="16">
        <v>3</v>
      </c>
      <c r="C3562" s="16">
        <v>692</v>
      </c>
      <c r="D3562" s="16">
        <v>62</v>
      </c>
      <c r="E3562" s="16">
        <v>44</v>
      </c>
      <c r="F3562" s="16">
        <v>86</v>
      </c>
      <c r="G3562" s="16">
        <v>11</v>
      </c>
      <c r="H3562" s="16">
        <v>12.074767</v>
      </c>
      <c r="I3562" s="16"/>
    </row>
    <row r="3563" spans="1:10" x14ac:dyDescent="0.2">
      <c r="A3563" s="6"/>
      <c r="B3563" s="16">
        <v>4</v>
      </c>
      <c r="C3563" s="16">
        <v>3767</v>
      </c>
      <c r="D3563" s="16">
        <v>99</v>
      </c>
      <c r="E3563" s="16">
        <v>28</v>
      </c>
      <c r="F3563" s="16">
        <v>183</v>
      </c>
      <c r="G3563" s="16">
        <v>38</v>
      </c>
      <c r="H3563" s="16">
        <v>35.892105000000001</v>
      </c>
      <c r="I3563" s="16"/>
    </row>
    <row r="3564" spans="1:10" x14ac:dyDescent="0.2">
      <c r="A3564" s="6"/>
      <c r="B3564" s="16">
        <v>5</v>
      </c>
      <c r="C3564" s="16">
        <v>928</v>
      </c>
      <c r="D3564" s="16">
        <v>71</v>
      </c>
      <c r="E3564" s="16">
        <v>50</v>
      </c>
      <c r="F3564" s="16">
        <v>98</v>
      </c>
      <c r="G3564" s="16">
        <v>13</v>
      </c>
      <c r="H3564" s="16">
        <v>13.194063999999999</v>
      </c>
      <c r="I3564" s="16"/>
    </row>
    <row r="3565" spans="1:10" x14ac:dyDescent="0.2">
      <c r="A3565" s="6"/>
      <c r="B3565" s="16">
        <v>6</v>
      </c>
      <c r="C3565" s="16">
        <v>802</v>
      </c>
      <c r="D3565" s="16">
        <v>53</v>
      </c>
      <c r="E3565" s="16">
        <v>33</v>
      </c>
      <c r="F3565" s="16">
        <v>72</v>
      </c>
      <c r="G3565" s="16">
        <v>15</v>
      </c>
      <c r="H3565" s="16">
        <v>11.913378</v>
      </c>
      <c r="I3565" s="16"/>
    </row>
    <row r="3566" spans="1:10" x14ac:dyDescent="0.2">
      <c r="A3566" s="6"/>
      <c r="B3566" s="16">
        <v>7</v>
      </c>
      <c r="C3566" s="16">
        <v>857</v>
      </c>
      <c r="D3566" s="16">
        <v>53</v>
      </c>
      <c r="E3566" s="16">
        <v>35</v>
      </c>
      <c r="F3566" s="16">
        <v>65</v>
      </c>
      <c r="G3566" s="16">
        <v>16</v>
      </c>
      <c r="H3566" s="16">
        <v>9.6020830000000004</v>
      </c>
      <c r="I3566" s="16"/>
    </row>
    <row r="3567" spans="1:10" x14ac:dyDescent="0.2">
      <c r="A3567" s="6"/>
      <c r="B3567" s="16">
        <v>8</v>
      </c>
      <c r="C3567" s="16">
        <v>932</v>
      </c>
      <c r="D3567" s="16">
        <v>66</v>
      </c>
      <c r="E3567" s="16">
        <v>51</v>
      </c>
      <c r="F3567" s="16">
        <v>81</v>
      </c>
      <c r="G3567" s="16">
        <v>14</v>
      </c>
      <c r="H3567" s="16">
        <v>8.0955829999999995</v>
      </c>
      <c r="I3567" s="16"/>
    </row>
    <row r="3568" spans="1:10" x14ac:dyDescent="0.2">
      <c r="A3568" s="6"/>
      <c r="B3568" s="16">
        <v>9</v>
      </c>
      <c r="C3568" s="16">
        <v>1321</v>
      </c>
      <c r="D3568" s="16">
        <v>73</v>
      </c>
      <c r="E3568" s="16">
        <v>36</v>
      </c>
      <c r="F3568" s="16">
        <v>104</v>
      </c>
      <c r="G3568" s="16">
        <v>18</v>
      </c>
      <c r="H3568" s="16">
        <v>17.467617000000001</v>
      </c>
      <c r="I3568" s="16"/>
    </row>
    <row r="3569" spans="1:9" x14ac:dyDescent="0.2">
      <c r="A3569" s="6"/>
      <c r="B3569" s="16">
        <v>10</v>
      </c>
      <c r="C3569" s="16">
        <v>745</v>
      </c>
      <c r="D3569" s="16">
        <v>62</v>
      </c>
      <c r="E3569" s="16">
        <v>48</v>
      </c>
      <c r="F3569" s="16">
        <v>90</v>
      </c>
      <c r="G3569" s="16">
        <v>12</v>
      </c>
      <c r="H3569" s="16">
        <v>11.556187</v>
      </c>
      <c r="I3569" s="16"/>
    </row>
    <row r="3570" spans="1:9" x14ac:dyDescent="0.2">
      <c r="A3570" s="6"/>
      <c r="B3570" s="16">
        <v>11</v>
      </c>
      <c r="C3570" s="16">
        <v>2300</v>
      </c>
      <c r="D3570" s="16">
        <v>82</v>
      </c>
      <c r="E3570" s="16">
        <v>44</v>
      </c>
      <c r="F3570" s="16">
        <v>126</v>
      </c>
      <c r="G3570" s="16">
        <v>28</v>
      </c>
      <c r="H3570" s="16">
        <v>27.95234</v>
      </c>
      <c r="I3570" s="16"/>
    </row>
    <row r="3571" spans="1:9" x14ac:dyDescent="0.2">
      <c r="A3571" s="6"/>
      <c r="B3571" s="16">
        <v>12</v>
      </c>
      <c r="C3571" s="16">
        <v>2967</v>
      </c>
      <c r="D3571" s="16">
        <v>92</v>
      </c>
      <c r="E3571" s="16">
        <v>25</v>
      </c>
      <c r="F3571" s="16">
        <v>150</v>
      </c>
      <c r="G3571" s="16">
        <v>32</v>
      </c>
      <c r="H3571" s="16">
        <v>28.977744999999999</v>
      </c>
      <c r="I3571" s="16"/>
    </row>
    <row r="3572" spans="1:9" x14ac:dyDescent="0.2">
      <c r="B3572" s="16">
        <v>13</v>
      </c>
      <c r="C3572" s="16">
        <v>1825</v>
      </c>
      <c r="D3572" s="16">
        <v>76</v>
      </c>
      <c r="E3572" s="16">
        <v>46</v>
      </c>
      <c r="F3572" s="16">
        <v>112</v>
      </c>
      <c r="G3572" s="16">
        <v>24</v>
      </c>
      <c r="H3572" s="16">
        <v>16.006792000000001</v>
      </c>
      <c r="I3572" s="16"/>
    </row>
    <row r="3573" spans="1:9" x14ac:dyDescent="0.2">
      <c r="B3573" s="16">
        <v>14</v>
      </c>
      <c r="C3573" s="16">
        <v>8372</v>
      </c>
      <c r="D3573" s="16">
        <v>161</v>
      </c>
      <c r="E3573" s="16">
        <v>64</v>
      </c>
      <c r="F3573" s="16">
        <v>341</v>
      </c>
      <c r="G3573" s="16">
        <v>52</v>
      </c>
      <c r="H3573" s="16">
        <v>78.325119999999998</v>
      </c>
      <c r="I3573" s="16"/>
    </row>
    <row r="3574" spans="1:9" x14ac:dyDescent="0.2">
      <c r="B3574" s="16">
        <v>15</v>
      </c>
      <c r="C3574" s="16">
        <v>802</v>
      </c>
      <c r="D3574" s="16">
        <v>66</v>
      </c>
      <c r="E3574" s="16">
        <v>46</v>
      </c>
      <c r="F3574" s="16">
        <v>85</v>
      </c>
      <c r="G3574" s="16">
        <v>12</v>
      </c>
      <c r="H3574" s="16">
        <v>13.066265</v>
      </c>
      <c r="I3574" s="16"/>
    </row>
    <row r="3575" spans="1:9" x14ac:dyDescent="0.2">
      <c r="B3575" s="16">
        <v>16</v>
      </c>
      <c r="C3575" s="16">
        <v>851</v>
      </c>
      <c r="D3575" s="16">
        <v>65</v>
      </c>
      <c r="E3575" s="16">
        <v>43</v>
      </c>
      <c r="F3575" s="16">
        <v>87</v>
      </c>
      <c r="G3575" s="16">
        <v>13</v>
      </c>
      <c r="H3575" s="16">
        <v>13.121230000000001</v>
      </c>
      <c r="I3575" s="16"/>
    </row>
    <row r="3576" spans="1:9" x14ac:dyDescent="0.2">
      <c r="B3576" s="16">
        <v>17</v>
      </c>
      <c r="C3576" s="16">
        <v>825</v>
      </c>
      <c r="D3576" s="16">
        <v>51</v>
      </c>
      <c r="E3576" s="16">
        <v>15</v>
      </c>
      <c r="F3576" s="16">
        <v>73</v>
      </c>
      <c r="G3576" s="16">
        <v>16</v>
      </c>
      <c r="H3576" s="16">
        <v>14.229077999999999</v>
      </c>
      <c r="I3576" s="16"/>
    </row>
    <row r="3577" spans="1:9" x14ac:dyDescent="0.2">
      <c r="B3577" s="16">
        <v>18</v>
      </c>
      <c r="C3577" s="16">
        <v>2473</v>
      </c>
      <c r="D3577" s="16">
        <v>72</v>
      </c>
      <c r="E3577" s="16">
        <v>46</v>
      </c>
      <c r="F3577" s="16">
        <v>94</v>
      </c>
      <c r="G3577" s="16">
        <v>34</v>
      </c>
      <c r="H3577" s="16">
        <v>13.888081</v>
      </c>
      <c r="I3577" s="16"/>
    </row>
    <row r="3578" spans="1:9" x14ac:dyDescent="0.2">
      <c r="B3578" s="16">
        <v>19</v>
      </c>
      <c r="C3578" s="16">
        <v>818</v>
      </c>
      <c r="D3578" s="16">
        <v>62</v>
      </c>
      <c r="E3578" s="16">
        <v>47</v>
      </c>
      <c r="F3578" s="16">
        <v>79</v>
      </c>
      <c r="G3578" s="16">
        <v>13</v>
      </c>
      <c r="H3578" s="16">
        <v>9.6176919999999999</v>
      </c>
      <c r="I3578" s="16"/>
    </row>
    <row r="3579" spans="1:9" x14ac:dyDescent="0.2">
      <c r="B3579" s="16">
        <v>20</v>
      </c>
      <c r="C3579" s="16">
        <v>1282</v>
      </c>
      <c r="D3579" s="16">
        <v>75</v>
      </c>
      <c r="E3579" s="16">
        <v>51</v>
      </c>
      <c r="F3579" s="16">
        <v>106</v>
      </c>
      <c r="G3579" s="16">
        <v>17</v>
      </c>
      <c r="H3579" s="16">
        <v>14.728797999999999</v>
      </c>
      <c r="I3579" s="16"/>
    </row>
    <row r="3580" spans="1:9" x14ac:dyDescent="0.2">
      <c r="B3580" s="16">
        <v>21</v>
      </c>
      <c r="C3580" s="16">
        <v>1076</v>
      </c>
      <c r="D3580" s="16">
        <v>67</v>
      </c>
      <c r="E3580" s="16">
        <v>39</v>
      </c>
      <c r="F3580" s="16">
        <v>87</v>
      </c>
      <c r="G3580" s="16">
        <v>16</v>
      </c>
      <c r="H3580" s="16">
        <v>12.649111</v>
      </c>
      <c r="I3580" s="16"/>
    </row>
    <row r="3581" spans="1:9" x14ac:dyDescent="0.2">
      <c r="B3581" s="16">
        <v>22</v>
      </c>
      <c r="C3581" s="16">
        <v>871</v>
      </c>
      <c r="D3581" s="16">
        <v>67</v>
      </c>
      <c r="E3581" s="16">
        <v>60</v>
      </c>
      <c r="F3581" s="16">
        <v>75</v>
      </c>
      <c r="G3581" s="16">
        <v>13</v>
      </c>
      <c r="H3581" s="16">
        <v>5.3696679999999999</v>
      </c>
      <c r="I3581" s="16"/>
    </row>
    <row r="3582" spans="1:9" x14ac:dyDescent="0.2">
      <c r="B3582" s="16">
        <v>23</v>
      </c>
      <c r="C3582" s="16">
        <v>1468</v>
      </c>
      <c r="D3582" s="16">
        <v>73</v>
      </c>
      <c r="E3582" s="16">
        <v>43</v>
      </c>
      <c r="F3582" s="16">
        <v>107</v>
      </c>
      <c r="G3582" s="16">
        <v>20</v>
      </c>
      <c r="H3582" s="16">
        <v>15.563114000000001</v>
      </c>
      <c r="I3582" s="16"/>
    </row>
    <row r="3583" spans="1:9" x14ac:dyDescent="0.2">
      <c r="B3583" s="16">
        <v>24</v>
      </c>
      <c r="C3583" s="16">
        <v>2233</v>
      </c>
      <c r="D3583" s="16">
        <v>79</v>
      </c>
      <c r="E3583" s="16">
        <v>55</v>
      </c>
      <c r="F3583" s="16">
        <v>115</v>
      </c>
      <c r="G3583" s="16">
        <v>28</v>
      </c>
      <c r="H3583" s="16">
        <v>16.246936999999999</v>
      </c>
      <c r="I3583" s="16"/>
    </row>
    <row r="3584" spans="1:9" x14ac:dyDescent="0.2">
      <c r="B3584" s="16">
        <v>25</v>
      </c>
      <c r="C3584" s="16">
        <v>1662</v>
      </c>
      <c r="D3584" s="16">
        <v>75</v>
      </c>
      <c r="E3584" s="16">
        <v>40</v>
      </c>
      <c r="F3584" s="16">
        <v>111</v>
      </c>
      <c r="G3584" s="16">
        <v>22</v>
      </c>
      <c r="H3584" s="16">
        <v>19.748417</v>
      </c>
      <c r="I3584" s="16"/>
    </row>
    <row r="3585" spans="1:9" x14ac:dyDescent="0.2">
      <c r="B3585" s="16">
        <v>26</v>
      </c>
      <c r="C3585" s="16">
        <v>1208</v>
      </c>
      <c r="D3585" s="16">
        <v>63</v>
      </c>
      <c r="E3585" s="16">
        <v>46</v>
      </c>
      <c r="F3585" s="16">
        <v>82</v>
      </c>
      <c r="G3585" s="16">
        <v>19</v>
      </c>
      <c r="H3585" s="16">
        <v>10.870449000000001</v>
      </c>
      <c r="I3585" s="16"/>
    </row>
    <row r="3586" spans="1:9" x14ac:dyDescent="0.2">
      <c r="B3586" s="16">
        <v>27</v>
      </c>
      <c r="C3586" s="16">
        <v>776</v>
      </c>
      <c r="D3586" s="16">
        <v>64</v>
      </c>
      <c r="E3586" s="16">
        <v>38</v>
      </c>
      <c r="F3586" s="16">
        <v>79</v>
      </c>
      <c r="G3586" s="16">
        <v>12</v>
      </c>
      <c r="H3586" s="16">
        <v>11.793680999999999</v>
      </c>
      <c r="I3586" s="16"/>
    </row>
    <row r="3587" spans="1:9" x14ac:dyDescent="0.2">
      <c r="B3587" s="16">
        <v>28</v>
      </c>
      <c r="C3587" s="16">
        <v>1059</v>
      </c>
      <c r="D3587" s="16">
        <v>55</v>
      </c>
      <c r="E3587" s="16">
        <v>35</v>
      </c>
      <c r="F3587" s="16">
        <v>76</v>
      </c>
      <c r="G3587" s="16">
        <v>19</v>
      </c>
      <c r="H3587" s="16">
        <v>10.728985</v>
      </c>
      <c r="I3587" s="16"/>
    </row>
    <row r="3588" spans="1:9" x14ac:dyDescent="0.2">
      <c r="B3588" s="16">
        <v>29</v>
      </c>
      <c r="C3588" s="16">
        <v>1991</v>
      </c>
      <c r="D3588" s="16">
        <v>76</v>
      </c>
      <c r="E3588" s="16">
        <v>51</v>
      </c>
      <c r="F3588" s="16">
        <v>126</v>
      </c>
      <c r="G3588" s="16">
        <v>26</v>
      </c>
      <c r="H3588" s="16">
        <v>19.186453</v>
      </c>
      <c r="I3588" s="16"/>
    </row>
    <row r="3589" spans="1:9" x14ac:dyDescent="0.2">
      <c r="B3589" s="16">
        <v>30</v>
      </c>
      <c r="C3589" s="16">
        <v>1301</v>
      </c>
      <c r="D3589" s="16">
        <v>61</v>
      </c>
      <c r="E3589" s="16">
        <v>33</v>
      </c>
      <c r="F3589" s="16">
        <v>101</v>
      </c>
      <c r="G3589" s="16">
        <v>21</v>
      </c>
      <c r="H3589" s="16">
        <v>19.099737000000001</v>
      </c>
      <c r="I3589" s="16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30</v>
      </c>
      <c r="I3741" s="6"/>
    </row>
    <row r="3742" spans="1:10" x14ac:dyDescent="0.2">
      <c r="A3742" t="s">
        <v>67</v>
      </c>
      <c r="B3742" s="15"/>
      <c r="C3742" s="8">
        <f>AVERAGE(C3560:C3740)</f>
        <v>1733.4333333333334</v>
      </c>
      <c r="D3742" s="8"/>
      <c r="E3742" s="8"/>
      <c r="F3742" s="8"/>
      <c r="G3742" s="8"/>
      <c r="H3742" s="8"/>
      <c r="I3742" s="9"/>
      <c r="J3742" s="17">
        <f>AVERAGE(D3560:D3740)</f>
        <v>71.933333333333337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67497140</v>
      </c>
      <c r="D3746" s="16">
        <v>94.342079999999996</v>
      </c>
      <c r="E3746" s="16">
        <v>1</v>
      </c>
      <c r="F3746" s="16">
        <v>830</v>
      </c>
      <c r="G3746" s="16">
        <v>715451</v>
      </c>
      <c r="H3746" s="16">
        <v>102.51309000000001</v>
      </c>
      <c r="I3746" s="16">
        <v>18.686152</v>
      </c>
    </row>
    <row r="3747" spans="1:9" x14ac:dyDescent="0.2">
      <c r="A3747" s="6"/>
      <c r="B3747" s="16">
        <v>1</v>
      </c>
      <c r="C3747" s="16">
        <v>1332</v>
      </c>
      <c r="D3747" s="16">
        <v>60</v>
      </c>
      <c r="E3747" s="16">
        <v>40</v>
      </c>
      <c r="F3747" s="16">
        <v>94</v>
      </c>
      <c r="G3747" s="16">
        <v>22</v>
      </c>
      <c r="H3747" s="16">
        <v>14.883675999999999</v>
      </c>
      <c r="I3747" s="16"/>
    </row>
    <row r="3748" spans="1:9" x14ac:dyDescent="0.2">
      <c r="A3748" s="6"/>
      <c r="B3748" s="16">
        <v>2</v>
      </c>
      <c r="C3748" s="16">
        <v>644</v>
      </c>
      <c r="D3748" s="16">
        <v>46</v>
      </c>
      <c r="E3748" s="16">
        <v>29</v>
      </c>
      <c r="F3748" s="16">
        <v>64</v>
      </c>
      <c r="G3748" s="16">
        <v>14</v>
      </c>
      <c r="H3748" s="16">
        <v>10.61204</v>
      </c>
      <c r="I3748" s="16"/>
    </row>
    <row r="3749" spans="1:9" x14ac:dyDescent="0.2">
      <c r="A3749" s="6"/>
      <c r="B3749" s="16">
        <v>3</v>
      </c>
      <c r="C3749" s="16">
        <v>3268</v>
      </c>
      <c r="D3749" s="16">
        <v>81</v>
      </c>
      <c r="E3749" s="16">
        <v>40</v>
      </c>
      <c r="F3749" s="16">
        <v>156</v>
      </c>
      <c r="G3749" s="16">
        <v>40</v>
      </c>
      <c r="H3749" s="16">
        <v>29.687258</v>
      </c>
      <c r="I3749" s="16"/>
    </row>
    <row r="3750" spans="1:9" x14ac:dyDescent="0.2">
      <c r="A3750" s="6"/>
      <c r="B3750" s="16">
        <v>4</v>
      </c>
      <c r="C3750" s="16">
        <v>4270</v>
      </c>
      <c r="D3750" s="16">
        <v>106</v>
      </c>
      <c r="E3750" s="16">
        <v>45</v>
      </c>
      <c r="F3750" s="16">
        <v>189</v>
      </c>
      <c r="G3750" s="16">
        <v>40</v>
      </c>
      <c r="H3750" s="16">
        <v>39.367435</v>
      </c>
      <c r="I3750" s="16"/>
    </row>
    <row r="3751" spans="1:9" x14ac:dyDescent="0.2">
      <c r="A3751" s="6"/>
      <c r="B3751" s="16">
        <v>5</v>
      </c>
      <c r="C3751" s="16">
        <v>1972</v>
      </c>
      <c r="D3751" s="16">
        <v>73</v>
      </c>
      <c r="E3751" s="16">
        <v>43</v>
      </c>
      <c r="F3751" s="16">
        <v>111</v>
      </c>
      <c r="G3751" s="16">
        <v>27</v>
      </c>
      <c r="H3751" s="16">
        <v>19.608671000000001</v>
      </c>
      <c r="I3751" s="16"/>
    </row>
    <row r="3752" spans="1:9" x14ac:dyDescent="0.2">
      <c r="A3752" s="6"/>
      <c r="B3752" s="16">
        <v>6</v>
      </c>
      <c r="C3752" s="16">
        <v>1484</v>
      </c>
      <c r="D3752" s="16">
        <v>59</v>
      </c>
      <c r="E3752" s="16">
        <v>21</v>
      </c>
      <c r="F3752" s="16">
        <v>88</v>
      </c>
      <c r="G3752" s="16">
        <v>25</v>
      </c>
      <c r="H3752" s="16">
        <v>17.067267999999999</v>
      </c>
      <c r="I3752" s="16"/>
    </row>
    <row r="3753" spans="1:9" x14ac:dyDescent="0.2">
      <c r="A3753" s="6"/>
      <c r="B3753" s="16">
        <v>7</v>
      </c>
      <c r="C3753" s="16">
        <v>3930</v>
      </c>
      <c r="D3753" s="16">
        <v>98</v>
      </c>
      <c r="E3753" s="16">
        <v>48</v>
      </c>
      <c r="F3753" s="16">
        <v>174</v>
      </c>
      <c r="G3753" s="16">
        <v>40</v>
      </c>
      <c r="H3753" s="16">
        <v>32.879733999999999</v>
      </c>
      <c r="I3753" s="16"/>
    </row>
    <row r="3754" spans="1:9" x14ac:dyDescent="0.2">
      <c r="A3754" s="6"/>
      <c r="B3754" s="16">
        <v>8</v>
      </c>
      <c r="C3754" s="16">
        <v>1458</v>
      </c>
      <c r="D3754" s="16">
        <v>63</v>
      </c>
      <c r="E3754" s="16">
        <v>23</v>
      </c>
      <c r="F3754" s="16">
        <v>89</v>
      </c>
      <c r="G3754" s="16">
        <v>23</v>
      </c>
      <c r="H3754" s="16">
        <v>15.221098</v>
      </c>
      <c r="I3754" s="16"/>
    </row>
    <row r="3755" spans="1:9" x14ac:dyDescent="0.2">
      <c r="A3755" s="6"/>
      <c r="B3755" s="16">
        <v>9</v>
      </c>
      <c r="C3755" s="16">
        <v>2256</v>
      </c>
      <c r="D3755" s="16">
        <v>77</v>
      </c>
      <c r="E3755" s="16">
        <v>36</v>
      </c>
      <c r="F3755" s="16">
        <v>114</v>
      </c>
      <c r="G3755" s="16">
        <v>29</v>
      </c>
      <c r="H3755" s="16">
        <v>20.374178000000001</v>
      </c>
      <c r="I3755" s="16"/>
    </row>
    <row r="3756" spans="1:9" x14ac:dyDescent="0.2">
      <c r="A3756" s="6"/>
      <c r="B3756" s="16">
        <v>10</v>
      </c>
      <c r="C3756" s="16">
        <v>2279</v>
      </c>
      <c r="D3756" s="16">
        <v>73</v>
      </c>
      <c r="E3756" s="16">
        <v>36</v>
      </c>
      <c r="F3756" s="16">
        <v>121</v>
      </c>
      <c r="G3756" s="16">
        <v>31</v>
      </c>
      <c r="H3756" s="16">
        <v>26.390656</v>
      </c>
      <c r="I3756" s="16"/>
    </row>
    <row r="3757" spans="1:9" x14ac:dyDescent="0.2">
      <c r="A3757" s="6"/>
      <c r="B3757" s="16">
        <v>11</v>
      </c>
      <c r="C3757" s="16">
        <v>2076</v>
      </c>
      <c r="D3757" s="16">
        <v>69</v>
      </c>
      <c r="E3757" s="16">
        <v>32</v>
      </c>
      <c r="F3757" s="16">
        <v>114</v>
      </c>
      <c r="G3757" s="16">
        <v>30</v>
      </c>
      <c r="H3757" s="16">
        <v>21.814261999999999</v>
      </c>
      <c r="I3757" s="16"/>
    </row>
    <row r="3758" spans="1:9" x14ac:dyDescent="0.2">
      <c r="A3758" s="6"/>
      <c r="B3758" s="16">
        <v>12</v>
      </c>
      <c r="C3758" s="16">
        <v>622</v>
      </c>
      <c r="D3758" s="16">
        <v>62</v>
      </c>
      <c r="E3758" s="16">
        <v>53</v>
      </c>
      <c r="F3758" s="16">
        <v>75</v>
      </c>
      <c r="G3758" s="16">
        <v>10</v>
      </c>
      <c r="H3758" s="16">
        <v>7.6303486999999999</v>
      </c>
      <c r="I3758" s="16"/>
    </row>
    <row r="3759" spans="1:9" x14ac:dyDescent="0.2">
      <c r="B3759" s="16">
        <v>13</v>
      </c>
      <c r="C3759" s="16">
        <v>2247</v>
      </c>
      <c r="D3759" s="16">
        <v>83</v>
      </c>
      <c r="E3759" s="16">
        <v>48</v>
      </c>
      <c r="F3759" s="16">
        <v>117</v>
      </c>
      <c r="G3759" s="16">
        <v>27</v>
      </c>
      <c r="H3759" s="16">
        <v>19.609652000000001</v>
      </c>
      <c r="I3759" s="16"/>
    </row>
    <row r="3760" spans="1:9" x14ac:dyDescent="0.2">
      <c r="B3760" s="16">
        <v>14</v>
      </c>
      <c r="C3760" s="16">
        <v>832</v>
      </c>
      <c r="D3760" s="16">
        <v>64</v>
      </c>
      <c r="E3760" s="16">
        <v>37</v>
      </c>
      <c r="F3760" s="16">
        <v>85</v>
      </c>
      <c r="G3760" s="16">
        <v>13</v>
      </c>
      <c r="H3760" s="16">
        <v>11.930353</v>
      </c>
      <c r="I3760" s="16"/>
    </row>
    <row r="3761" spans="2:9" x14ac:dyDescent="0.2">
      <c r="B3761" s="16">
        <v>15</v>
      </c>
      <c r="C3761" s="16">
        <v>1024</v>
      </c>
      <c r="D3761" s="16">
        <v>64</v>
      </c>
      <c r="E3761" s="16">
        <v>35</v>
      </c>
      <c r="F3761" s="16">
        <v>97</v>
      </c>
      <c r="G3761" s="16">
        <v>16</v>
      </c>
      <c r="H3761" s="16">
        <v>17.959212999999998</v>
      </c>
      <c r="I3761" s="16"/>
    </row>
    <row r="3762" spans="2:9" x14ac:dyDescent="0.2">
      <c r="B3762" s="16">
        <v>16</v>
      </c>
      <c r="C3762" s="16">
        <v>544</v>
      </c>
      <c r="D3762" s="16">
        <v>54</v>
      </c>
      <c r="E3762" s="16">
        <v>32</v>
      </c>
      <c r="F3762" s="16">
        <v>65</v>
      </c>
      <c r="G3762" s="16">
        <v>10</v>
      </c>
      <c r="H3762" s="16">
        <v>11.460075</v>
      </c>
      <c r="I3762" s="16"/>
    </row>
    <row r="3763" spans="2:9" x14ac:dyDescent="0.2">
      <c r="B3763" s="16">
        <v>17</v>
      </c>
      <c r="C3763" s="16">
        <v>4113</v>
      </c>
      <c r="D3763" s="16">
        <v>105</v>
      </c>
      <c r="E3763" s="16">
        <v>65</v>
      </c>
      <c r="F3763" s="16">
        <v>161</v>
      </c>
      <c r="G3763" s="16">
        <v>39</v>
      </c>
      <c r="H3763" s="16">
        <v>26.248809999999999</v>
      </c>
      <c r="I3763" s="16"/>
    </row>
    <row r="3764" spans="2:9" x14ac:dyDescent="0.2">
      <c r="B3764" s="16">
        <v>18</v>
      </c>
      <c r="C3764" s="16">
        <v>1689</v>
      </c>
      <c r="D3764" s="16">
        <v>67</v>
      </c>
      <c r="E3764" s="16">
        <v>36</v>
      </c>
      <c r="F3764" s="16">
        <v>105</v>
      </c>
      <c r="G3764" s="16">
        <v>25</v>
      </c>
      <c r="H3764" s="16">
        <v>18.645820000000001</v>
      </c>
      <c r="I3764" s="16"/>
    </row>
    <row r="3765" spans="2:9" x14ac:dyDescent="0.2">
      <c r="B3765" s="16">
        <v>19</v>
      </c>
      <c r="C3765" s="16">
        <v>1652</v>
      </c>
      <c r="D3765" s="16">
        <v>63</v>
      </c>
      <c r="E3765" s="16">
        <v>28</v>
      </c>
      <c r="F3765" s="16">
        <v>108</v>
      </c>
      <c r="G3765" s="16">
        <v>26</v>
      </c>
      <c r="H3765" s="16">
        <v>22.915496999999998</v>
      </c>
      <c r="I3765" s="16"/>
    </row>
    <row r="3766" spans="2:9" x14ac:dyDescent="0.2">
      <c r="B3766" s="16">
        <v>20</v>
      </c>
      <c r="C3766" s="16">
        <v>988</v>
      </c>
      <c r="D3766" s="16">
        <v>61</v>
      </c>
      <c r="E3766" s="16">
        <v>46</v>
      </c>
      <c r="F3766" s="16">
        <v>82</v>
      </c>
      <c r="G3766" s="16">
        <v>16</v>
      </c>
      <c r="H3766" s="16">
        <v>10.726913</v>
      </c>
      <c r="I3766" s="16"/>
    </row>
    <row r="3767" spans="2:9" x14ac:dyDescent="0.2">
      <c r="B3767" s="16">
        <v>21</v>
      </c>
      <c r="C3767" s="16">
        <v>1528</v>
      </c>
      <c r="D3767" s="16">
        <v>66</v>
      </c>
      <c r="E3767" s="16">
        <v>41</v>
      </c>
      <c r="F3767" s="16">
        <v>90</v>
      </c>
      <c r="G3767" s="16">
        <v>23</v>
      </c>
      <c r="H3767" s="16">
        <v>12.544466</v>
      </c>
      <c r="I3767" s="16"/>
    </row>
    <row r="3768" spans="2:9" x14ac:dyDescent="0.2">
      <c r="B3768" s="16">
        <v>22</v>
      </c>
      <c r="C3768" s="16">
        <v>2354</v>
      </c>
      <c r="D3768" s="16">
        <v>73</v>
      </c>
      <c r="E3768" s="16">
        <v>33</v>
      </c>
      <c r="F3768" s="16">
        <v>125</v>
      </c>
      <c r="G3768" s="16">
        <v>32</v>
      </c>
      <c r="H3768" s="16">
        <v>24.085867</v>
      </c>
      <c r="I3768" s="16"/>
    </row>
    <row r="3769" spans="2:9" x14ac:dyDescent="0.2">
      <c r="B3769" s="16">
        <v>23</v>
      </c>
      <c r="C3769" s="16">
        <v>1618</v>
      </c>
      <c r="D3769" s="16">
        <v>64</v>
      </c>
      <c r="E3769" s="16">
        <v>31</v>
      </c>
      <c r="F3769" s="16">
        <v>101</v>
      </c>
      <c r="G3769" s="16">
        <v>25</v>
      </c>
      <c r="H3769" s="16">
        <v>18.466184999999999</v>
      </c>
      <c r="I3769" s="16"/>
    </row>
    <row r="3770" spans="2:9" x14ac:dyDescent="0.2">
      <c r="B3770" s="16">
        <v>24</v>
      </c>
      <c r="C3770" s="16">
        <v>557</v>
      </c>
      <c r="D3770" s="16">
        <v>46</v>
      </c>
      <c r="E3770" s="16">
        <v>33</v>
      </c>
      <c r="F3770" s="16">
        <v>62</v>
      </c>
      <c r="G3770" s="16">
        <v>12</v>
      </c>
      <c r="H3770" s="16">
        <v>6.9739776000000004</v>
      </c>
      <c r="I3770" s="16"/>
    </row>
    <row r="3771" spans="2:9" x14ac:dyDescent="0.2">
      <c r="B3771" s="16">
        <v>25</v>
      </c>
      <c r="C3771" s="16">
        <v>2549</v>
      </c>
      <c r="D3771" s="16">
        <v>72</v>
      </c>
      <c r="E3771" s="16">
        <v>36</v>
      </c>
      <c r="F3771" s="16">
        <v>122</v>
      </c>
      <c r="G3771" s="16">
        <v>35</v>
      </c>
      <c r="H3771" s="16">
        <v>22.171125</v>
      </c>
      <c r="I3771" s="16"/>
    </row>
    <row r="3772" spans="2:9" x14ac:dyDescent="0.2">
      <c r="B3772" s="16">
        <v>26</v>
      </c>
      <c r="C3772" s="16">
        <v>1043</v>
      </c>
      <c r="D3772" s="16">
        <v>65</v>
      </c>
      <c r="E3772" s="16">
        <v>41</v>
      </c>
      <c r="F3772" s="16">
        <v>94</v>
      </c>
      <c r="G3772" s="16">
        <v>16</v>
      </c>
      <c r="H3772" s="16">
        <v>12.922848</v>
      </c>
      <c r="I3772" s="16"/>
    </row>
    <row r="3773" spans="2:9" x14ac:dyDescent="0.2">
      <c r="B3773" s="16">
        <v>27</v>
      </c>
      <c r="C3773" s="16">
        <v>805</v>
      </c>
      <c r="D3773" s="16">
        <v>61</v>
      </c>
      <c r="E3773" s="16">
        <v>44</v>
      </c>
      <c r="F3773" s="16">
        <v>77</v>
      </c>
      <c r="G3773" s="16">
        <v>13</v>
      </c>
      <c r="H3773" s="16">
        <v>9.6522880000000004</v>
      </c>
      <c r="I3773" s="16"/>
    </row>
    <row r="3774" spans="2:9" x14ac:dyDescent="0.2">
      <c r="B3774" s="16">
        <v>28</v>
      </c>
      <c r="C3774" s="16">
        <v>574</v>
      </c>
      <c r="D3774" s="16">
        <v>47</v>
      </c>
      <c r="E3774" s="16">
        <v>32</v>
      </c>
      <c r="F3774" s="16">
        <v>64</v>
      </c>
      <c r="G3774" s="16">
        <v>12</v>
      </c>
      <c r="H3774" s="16">
        <v>10.108502</v>
      </c>
      <c r="I3774" s="16"/>
    </row>
    <row r="3775" spans="2:9" x14ac:dyDescent="0.2">
      <c r="B3775" s="16">
        <v>1</v>
      </c>
      <c r="C3775" s="16">
        <v>687</v>
      </c>
      <c r="D3775" s="16">
        <v>52</v>
      </c>
      <c r="E3775" s="16">
        <v>34</v>
      </c>
      <c r="F3775" s="16">
        <v>76</v>
      </c>
      <c r="G3775" s="16">
        <v>13</v>
      </c>
      <c r="H3775" s="16">
        <v>11.064206</v>
      </c>
      <c r="I3775" s="16"/>
    </row>
    <row r="3776" spans="2:9" x14ac:dyDescent="0.2">
      <c r="B3776" s="16">
        <v>2</v>
      </c>
      <c r="C3776" s="16">
        <v>510</v>
      </c>
      <c r="D3776" s="16">
        <v>51</v>
      </c>
      <c r="E3776" s="16">
        <v>34</v>
      </c>
      <c r="F3776" s="16">
        <v>60</v>
      </c>
      <c r="G3776" s="16">
        <v>10</v>
      </c>
      <c r="H3776" s="16">
        <v>9.357113</v>
      </c>
      <c r="I3776" s="16"/>
    </row>
    <row r="3777" spans="1:9" x14ac:dyDescent="0.2">
      <c r="A3777" s="6"/>
      <c r="B3777" s="16">
        <v>3</v>
      </c>
      <c r="C3777" s="16">
        <v>553</v>
      </c>
      <c r="D3777" s="16">
        <v>50</v>
      </c>
      <c r="E3777" s="16">
        <v>38</v>
      </c>
      <c r="F3777" s="16">
        <v>67</v>
      </c>
      <c r="G3777" s="16">
        <v>11</v>
      </c>
      <c r="H3777" s="16">
        <v>9.0829509999999996</v>
      </c>
      <c r="I3777" s="16"/>
    </row>
    <row r="3778" spans="1:9" x14ac:dyDescent="0.2">
      <c r="A3778" s="11"/>
      <c r="B3778" s="16">
        <v>4</v>
      </c>
      <c r="C3778" s="16">
        <v>491</v>
      </c>
      <c r="D3778" s="16">
        <v>40</v>
      </c>
      <c r="E3778" s="16">
        <v>17</v>
      </c>
      <c r="F3778" s="16">
        <v>61</v>
      </c>
      <c r="G3778" s="16">
        <v>12</v>
      </c>
      <c r="H3778" s="16">
        <v>10.991733</v>
      </c>
      <c r="I3778" s="16"/>
    </row>
    <row r="3779" spans="1:9" x14ac:dyDescent="0.2">
      <c r="B3779" s="16">
        <v>5</v>
      </c>
      <c r="C3779" s="16">
        <v>569</v>
      </c>
      <c r="D3779" s="16">
        <v>56</v>
      </c>
      <c r="E3779" s="16">
        <v>42</v>
      </c>
      <c r="F3779" s="16">
        <v>68</v>
      </c>
      <c r="G3779" s="16">
        <v>10</v>
      </c>
      <c r="H3779" s="16">
        <v>8.239471</v>
      </c>
      <c r="I3779" s="16"/>
    </row>
    <row r="3780" spans="1:9" x14ac:dyDescent="0.2">
      <c r="B3780" s="16">
        <v>6</v>
      </c>
      <c r="C3780" s="16">
        <v>3377</v>
      </c>
      <c r="D3780" s="16">
        <v>91</v>
      </c>
      <c r="E3780" s="16">
        <v>31</v>
      </c>
      <c r="F3780" s="16">
        <v>171</v>
      </c>
      <c r="G3780" s="16">
        <v>37</v>
      </c>
      <c r="H3780" s="16">
        <v>35.282195999999999</v>
      </c>
      <c r="I3780" s="16"/>
    </row>
    <row r="3781" spans="1:9" x14ac:dyDescent="0.2">
      <c r="B3781" s="16">
        <v>7</v>
      </c>
      <c r="C3781" s="16">
        <v>544</v>
      </c>
      <c r="D3781" s="16">
        <v>49</v>
      </c>
      <c r="E3781" s="16">
        <v>24</v>
      </c>
      <c r="F3781" s="16">
        <v>65</v>
      </c>
      <c r="G3781" s="16">
        <v>11</v>
      </c>
      <c r="H3781" s="16">
        <v>10.931604999999999</v>
      </c>
      <c r="I3781" s="16"/>
    </row>
    <row r="3782" spans="1:9" x14ac:dyDescent="0.2">
      <c r="B3782" s="16">
        <v>8</v>
      </c>
      <c r="C3782" s="16">
        <v>1086</v>
      </c>
      <c r="D3782" s="16">
        <v>54</v>
      </c>
      <c r="E3782" s="16">
        <v>36</v>
      </c>
      <c r="F3782" s="16">
        <v>71</v>
      </c>
      <c r="G3782" s="16">
        <v>20</v>
      </c>
      <c r="H3782" s="16">
        <v>11.841053</v>
      </c>
      <c r="I3782" s="16"/>
    </row>
    <row r="3783" spans="1:9" x14ac:dyDescent="0.2">
      <c r="B3783" s="16">
        <v>9</v>
      </c>
      <c r="C3783" s="16">
        <v>863</v>
      </c>
      <c r="D3783" s="16">
        <v>61</v>
      </c>
      <c r="E3783" s="16">
        <v>44</v>
      </c>
      <c r="F3783" s="16">
        <v>81</v>
      </c>
      <c r="G3783" s="16">
        <v>14</v>
      </c>
      <c r="H3783" s="16">
        <v>9.9421409999999995</v>
      </c>
      <c r="I3783" s="16"/>
    </row>
    <row r="3784" spans="1:9" x14ac:dyDescent="0.2">
      <c r="B3784" s="16">
        <v>10</v>
      </c>
      <c r="C3784" s="16">
        <v>1230</v>
      </c>
      <c r="D3784" s="16">
        <v>58</v>
      </c>
      <c r="E3784" s="16">
        <v>24</v>
      </c>
      <c r="F3784" s="16">
        <v>94</v>
      </c>
      <c r="G3784" s="16">
        <v>21</v>
      </c>
      <c r="H3784" s="16">
        <v>15.462859</v>
      </c>
      <c r="I3784" s="16"/>
    </row>
    <row r="3785" spans="1:9" x14ac:dyDescent="0.2">
      <c r="B3785" s="16">
        <v>11</v>
      </c>
      <c r="C3785" s="16">
        <v>1373</v>
      </c>
      <c r="D3785" s="16">
        <v>65</v>
      </c>
      <c r="E3785" s="16">
        <v>31</v>
      </c>
      <c r="F3785" s="16">
        <v>116</v>
      </c>
      <c r="G3785" s="16">
        <v>21</v>
      </c>
      <c r="H3785" s="16">
        <v>18.281137000000001</v>
      </c>
      <c r="I3785" s="16"/>
    </row>
    <row r="3786" spans="1:9" x14ac:dyDescent="0.2">
      <c r="B3786" s="16">
        <v>12</v>
      </c>
      <c r="C3786" s="16">
        <v>6554</v>
      </c>
      <c r="D3786" s="16">
        <v>119</v>
      </c>
      <c r="E3786" s="16">
        <v>46</v>
      </c>
      <c r="F3786" s="16">
        <v>241</v>
      </c>
      <c r="G3786" s="16">
        <v>55</v>
      </c>
      <c r="H3786" s="16">
        <v>55.275238000000002</v>
      </c>
      <c r="I3786" s="16"/>
    </row>
    <row r="3787" spans="1:9" x14ac:dyDescent="0.2">
      <c r="B3787" s="16">
        <v>13</v>
      </c>
      <c r="C3787" s="16">
        <v>613</v>
      </c>
      <c r="D3787" s="16">
        <v>55</v>
      </c>
      <c r="E3787" s="16">
        <v>37</v>
      </c>
      <c r="F3787" s="16">
        <v>80</v>
      </c>
      <c r="G3787" s="16">
        <v>11</v>
      </c>
      <c r="H3787" s="16">
        <v>12.247449</v>
      </c>
      <c r="I3787" s="16"/>
    </row>
    <row r="3788" spans="1:9" x14ac:dyDescent="0.2">
      <c r="B3788" s="16">
        <v>14</v>
      </c>
      <c r="C3788" s="16">
        <v>1743</v>
      </c>
      <c r="D3788" s="16">
        <v>69</v>
      </c>
      <c r="E3788" s="16">
        <v>46</v>
      </c>
      <c r="F3788" s="16">
        <v>106</v>
      </c>
      <c r="G3788" s="16">
        <v>25</v>
      </c>
      <c r="H3788" s="16">
        <v>19.021916999999998</v>
      </c>
      <c r="I3788" s="16"/>
    </row>
    <row r="3789" spans="1:9" x14ac:dyDescent="0.2">
      <c r="B3789" s="16">
        <v>15</v>
      </c>
      <c r="C3789" s="16">
        <v>758</v>
      </c>
      <c r="D3789" s="16">
        <v>54</v>
      </c>
      <c r="E3789" s="16">
        <v>39</v>
      </c>
      <c r="F3789" s="16">
        <v>74</v>
      </c>
      <c r="G3789" s="16">
        <v>14</v>
      </c>
      <c r="H3789" s="16">
        <v>10.392303999999999</v>
      </c>
      <c r="I3789" s="16"/>
    </row>
    <row r="3790" spans="1:9" x14ac:dyDescent="0.2">
      <c r="B3790" s="16">
        <v>16</v>
      </c>
      <c r="C3790" s="16">
        <v>691</v>
      </c>
      <c r="D3790" s="16">
        <v>53</v>
      </c>
      <c r="E3790" s="16">
        <v>37</v>
      </c>
      <c r="F3790" s="16">
        <v>76</v>
      </c>
      <c r="G3790" s="16">
        <v>13</v>
      </c>
      <c r="H3790" s="16">
        <v>10.448285</v>
      </c>
      <c r="I3790" s="16"/>
    </row>
    <row r="3791" spans="1:9" x14ac:dyDescent="0.2">
      <c r="B3791" s="16">
        <v>17</v>
      </c>
      <c r="C3791" s="16">
        <v>3190</v>
      </c>
      <c r="D3791" s="16">
        <v>86</v>
      </c>
      <c r="E3791" s="16">
        <v>47</v>
      </c>
      <c r="F3791" s="16">
        <v>144</v>
      </c>
      <c r="G3791" s="16">
        <v>37</v>
      </c>
      <c r="H3791" s="16">
        <v>26.981476000000001</v>
      </c>
      <c r="I3791" s="16"/>
    </row>
    <row r="3792" spans="1:9" x14ac:dyDescent="0.2">
      <c r="B3792" s="16">
        <v>18</v>
      </c>
      <c r="C3792" s="16">
        <v>3179</v>
      </c>
      <c r="D3792" s="16">
        <v>99</v>
      </c>
      <c r="E3792" s="16">
        <v>52</v>
      </c>
      <c r="F3792" s="16">
        <v>165</v>
      </c>
      <c r="G3792" s="16">
        <v>32</v>
      </c>
      <c r="H3792" s="16">
        <v>31.9238</v>
      </c>
      <c r="I3792" s="16"/>
    </row>
    <row r="3793" spans="2:9" x14ac:dyDescent="0.2">
      <c r="B3793" s="16">
        <v>19</v>
      </c>
      <c r="C3793" s="16">
        <v>3055</v>
      </c>
      <c r="D3793" s="16">
        <v>82</v>
      </c>
      <c r="E3793" s="16">
        <v>39</v>
      </c>
      <c r="F3793" s="16">
        <v>133</v>
      </c>
      <c r="G3793" s="16">
        <v>37</v>
      </c>
      <c r="H3793" s="16">
        <v>26.076277000000001</v>
      </c>
      <c r="I3793" s="16"/>
    </row>
    <row r="3794" spans="2:9" x14ac:dyDescent="0.2">
      <c r="B3794" s="16">
        <v>20</v>
      </c>
      <c r="C3794" s="16">
        <v>1883</v>
      </c>
      <c r="D3794" s="16">
        <v>67</v>
      </c>
      <c r="E3794" s="16">
        <v>37</v>
      </c>
      <c r="F3794" s="16">
        <v>102</v>
      </c>
      <c r="G3794" s="16">
        <v>28</v>
      </c>
      <c r="H3794" s="16">
        <v>16.958555</v>
      </c>
      <c r="I3794" s="16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48</v>
      </c>
      <c r="I3928" s="6"/>
    </row>
    <row r="3929" spans="1:10" x14ac:dyDescent="0.2">
      <c r="A3929" t="s">
        <v>67</v>
      </c>
      <c r="B3929" s="15"/>
      <c r="C3929" s="8">
        <f>AVERAGE(C3747:C3927)</f>
        <v>1722.0208333333333</v>
      </c>
      <c r="D3929" s="8"/>
      <c r="E3929" s="8"/>
      <c r="F3929" s="8"/>
      <c r="G3929" s="8"/>
      <c r="H3929" s="8"/>
      <c r="I3929" s="9"/>
      <c r="J3929" s="17">
        <f>AVERAGE(D3747:D3927)</f>
        <v>67.354166666666671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39096945</v>
      </c>
      <c r="D3933" s="16">
        <v>64.398979999999995</v>
      </c>
      <c r="E3933" s="16">
        <v>1</v>
      </c>
      <c r="F3933" s="16">
        <v>712</v>
      </c>
      <c r="G3933" s="16">
        <v>607105</v>
      </c>
      <c r="H3933" s="16">
        <v>98.610290000000006</v>
      </c>
      <c r="I3933" s="16">
        <v>11.033466000000001</v>
      </c>
    </row>
    <row r="3934" spans="1:10" x14ac:dyDescent="0.2">
      <c r="A3934" s="6"/>
      <c r="B3934" s="16">
        <v>1</v>
      </c>
      <c r="C3934" s="16">
        <v>1234</v>
      </c>
      <c r="D3934" s="16">
        <v>58</v>
      </c>
      <c r="E3934" s="16">
        <v>29</v>
      </c>
      <c r="F3934" s="16">
        <v>88</v>
      </c>
      <c r="G3934" s="16">
        <v>21</v>
      </c>
      <c r="H3934" s="16">
        <v>13.827508999999999</v>
      </c>
      <c r="I3934" s="16"/>
    </row>
    <row r="3935" spans="1:10" x14ac:dyDescent="0.2">
      <c r="A3935" s="6"/>
      <c r="B3935" s="16">
        <v>2</v>
      </c>
      <c r="C3935" s="16">
        <v>1571</v>
      </c>
      <c r="D3935" s="16">
        <v>58</v>
      </c>
      <c r="E3935" s="16">
        <v>34</v>
      </c>
      <c r="F3935" s="16">
        <v>89</v>
      </c>
      <c r="G3935" s="16">
        <v>27</v>
      </c>
      <c r="H3935" s="16">
        <v>13.022169999999999</v>
      </c>
      <c r="I3935" s="16"/>
    </row>
    <row r="3936" spans="1:10" x14ac:dyDescent="0.2">
      <c r="A3936" s="6"/>
      <c r="B3936" s="16">
        <v>3</v>
      </c>
      <c r="C3936" s="16">
        <v>2704</v>
      </c>
      <c r="D3936" s="16">
        <v>84</v>
      </c>
      <c r="E3936" s="16">
        <v>29</v>
      </c>
      <c r="F3936" s="16">
        <v>141</v>
      </c>
      <c r="G3936" s="16">
        <v>32</v>
      </c>
      <c r="H3936" s="16">
        <v>27.663881</v>
      </c>
      <c r="I3936" s="16"/>
    </row>
    <row r="3937" spans="1:9" x14ac:dyDescent="0.2">
      <c r="A3937" s="6"/>
      <c r="B3937" s="16">
        <v>4</v>
      </c>
      <c r="C3937" s="16">
        <v>1039</v>
      </c>
      <c r="D3937" s="16">
        <v>57</v>
      </c>
      <c r="E3937" s="16">
        <v>39</v>
      </c>
      <c r="F3937" s="16">
        <v>73</v>
      </c>
      <c r="G3937" s="16">
        <v>18</v>
      </c>
      <c r="H3937" s="16">
        <v>10.096591999999999</v>
      </c>
      <c r="I3937" s="16"/>
    </row>
    <row r="3938" spans="1:9" x14ac:dyDescent="0.2">
      <c r="A3938" s="6"/>
      <c r="B3938" s="16">
        <v>5</v>
      </c>
      <c r="C3938" s="16">
        <v>1802</v>
      </c>
      <c r="D3938" s="16">
        <v>60</v>
      </c>
      <c r="E3938" s="16">
        <v>32</v>
      </c>
      <c r="F3938" s="16">
        <v>100</v>
      </c>
      <c r="G3938" s="16">
        <v>30</v>
      </c>
      <c r="H3938" s="16">
        <v>17.661570000000001</v>
      </c>
      <c r="I3938" s="16"/>
    </row>
    <row r="3939" spans="1:9" x14ac:dyDescent="0.2">
      <c r="A3939" s="6"/>
      <c r="B3939" s="16">
        <v>6</v>
      </c>
      <c r="C3939" s="16">
        <v>1522</v>
      </c>
      <c r="D3939" s="16">
        <v>69</v>
      </c>
      <c r="E3939" s="16">
        <v>35</v>
      </c>
      <c r="F3939" s="16">
        <v>107</v>
      </c>
      <c r="G3939" s="16">
        <v>22</v>
      </c>
      <c r="H3939" s="16">
        <v>17.620335000000001</v>
      </c>
      <c r="I3939" s="16"/>
    </row>
    <row r="3940" spans="1:9" x14ac:dyDescent="0.2">
      <c r="A3940" s="6"/>
      <c r="B3940" s="16">
        <v>7</v>
      </c>
      <c r="C3940" s="16">
        <v>1343</v>
      </c>
      <c r="D3940" s="16">
        <v>61</v>
      </c>
      <c r="E3940" s="16">
        <v>38</v>
      </c>
      <c r="F3940" s="16">
        <v>91</v>
      </c>
      <c r="G3940" s="16">
        <v>22</v>
      </c>
      <c r="H3940" s="16">
        <v>13.909572000000001</v>
      </c>
      <c r="I3940" s="16"/>
    </row>
    <row r="3941" spans="1:9" x14ac:dyDescent="0.2">
      <c r="A3941" s="6"/>
      <c r="B3941" s="16">
        <v>8</v>
      </c>
      <c r="C3941" s="16">
        <v>746</v>
      </c>
      <c r="D3941" s="16">
        <v>62</v>
      </c>
      <c r="E3941" s="16">
        <v>43</v>
      </c>
      <c r="F3941" s="16">
        <v>89</v>
      </c>
      <c r="G3941" s="16">
        <v>12</v>
      </c>
      <c r="H3941" s="16">
        <v>16.624189999999999</v>
      </c>
      <c r="I3941" s="16"/>
    </row>
    <row r="3942" spans="1:9" x14ac:dyDescent="0.2">
      <c r="A3942" s="6"/>
      <c r="B3942" s="16">
        <v>9</v>
      </c>
      <c r="C3942" s="16">
        <v>516</v>
      </c>
      <c r="D3942" s="16">
        <v>46</v>
      </c>
      <c r="E3942" s="16">
        <v>14</v>
      </c>
      <c r="F3942" s="16">
        <v>68</v>
      </c>
      <c r="G3942" s="16">
        <v>11</v>
      </c>
      <c r="H3942" s="16">
        <v>14.366628</v>
      </c>
      <c r="I3942" s="16"/>
    </row>
    <row r="3943" spans="1:9" x14ac:dyDescent="0.2">
      <c r="A3943" s="6"/>
      <c r="B3943" s="16">
        <v>10</v>
      </c>
      <c r="C3943" s="16">
        <v>2728</v>
      </c>
      <c r="D3943" s="16">
        <v>85</v>
      </c>
      <c r="E3943" s="16">
        <v>39</v>
      </c>
      <c r="F3943" s="16">
        <v>152</v>
      </c>
      <c r="G3943" s="16">
        <v>32</v>
      </c>
      <c r="H3943" s="16">
        <v>29.790668</v>
      </c>
      <c r="I3943" s="16"/>
    </row>
    <row r="3944" spans="1:9" x14ac:dyDescent="0.2">
      <c r="A3944" s="6"/>
      <c r="B3944" s="16">
        <v>11</v>
      </c>
      <c r="C3944" s="16">
        <v>3352</v>
      </c>
      <c r="D3944" s="16">
        <v>81</v>
      </c>
      <c r="E3944" s="16">
        <v>31</v>
      </c>
      <c r="F3944" s="16">
        <v>151</v>
      </c>
      <c r="G3944" s="16">
        <v>41</v>
      </c>
      <c r="H3944" s="16">
        <v>31.158867000000001</v>
      </c>
      <c r="I3944" s="16"/>
    </row>
    <row r="3945" spans="1:9" x14ac:dyDescent="0.2">
      <c r="A3945" s="6"/>
      <c r="B3945" s="16">
        <v>12</v>
      </c>
      <c r="C3945" s="16">
        <v>1330</v>
      </c>
      <c r="D3945" s="16">
        <v>60</v>
      </c>
      <c r="E3945" s="16">
        <v>39</v>
      </c>
      <c r="F3945" s="16">
        <v>80</v>
      </c>
      <c r="G3945" s="16">
        <v>22</v>
      </c>
      <c r="H3945" s="16">
        <v>10.314114999999999</v>
      </c>
      <c r="I3945" s="16"/>
    </row>
    <row r="3946" spans="1:9" x14ac:dyDescent="0.2">
      <c r="B3946" s="16">
        <v>13</v>
      </c>
      <c r="C3946" s="16">
        <v>846</v>
      </c>
      <c r="D3946" s="16">
        <v>60</v>
      </c>
      <c r="E3946" s="16">
        <v>45</v>
      </c>
      <c r="F3946" s="16">
        <v>92</v>
      </c>
      <c r="G3946" s="16">
        <v>14</v>
      </c>
      <c r="H3946" s="16">
        <v>12.228592000000001</v>
      </c>
      <c r="I3946" s="16"/>
    </row>
    <row r="3947" spans="1:9" x14ac:dyDescent="0.2">
      <c r="B3947" s="16">
        <v>14</v>
      </c>
      <c r="C3947" s="16">
        <v>4440</v>
      </c>
      <c r="D3947" s="16">
        <v>96</v>
      </c>
      <c r="E3947" s="16">
        <v>39</v>
      </c>
      <c r="F3947" s="16">
        <v>191</v>
      </c>
      <c r="G3947" s="16">
        <v>46</v>
      </c>
      <c r="H3947" s="16">
        <v>39.721252</v>
      </c>
      <c r="I3947" s="16"/>
    </row>
    <row r="3948" spans="1:9" x14ac:dyDescent="0.2">
      <c r="B3948" s="16">
        <v>15</v>
      </c>
      <c r="C3948" s="16">
        <v>1280</v>
      </c>
      <c r="D3948" s="16">
        <v>64</v>
      </c>
      <c r="E3948" s="16">
        <v>20</v>
      </c>
      <c r="F3948" s="16">
        <v>95</v>
      </c>
      <c r="G3948" s="16">
        <v>20</v>
      </c>
      <c r="H3948" s="16">
        <v>17.305306999999999</v>
      </c>
      <c r="I3948" s="16"/>
    </row>
    <row r="3949" spans="1:9" x14ac:dyDescent="0.2">
      <c r="B3949" s="16">
        <v>16</v>
      </c>
      <c r="C3949" s="16">
        <v>1231</v>
      </c>
      <c r="D3949" s="16">
        <v>61</v>
      </c>
      <c r="E3949" s="16">
        <v>37</v>
      </c>
      <c r="F3949" s="16">
        <v>96</v>
      </c>
      <c r="G3949" s="16">
        <v>20</v>
      </c>
      <c r="H3949" s="16">
        <v>15.915896999999999</v>
      </c>
      <c r="I3949" s="16"/>
    </row>
    <row r="3950" spans="1:9" x14ac:dyDescent="0.2">
      <c r="B3950" s="16">
        <v>17</v>
      </c>
      <c r="C3950" s="16">
        <v>1814</v>
      </c>
      <c r="D3950" s="16">
        <v>62</v>
      </c>
      <c r="E3950" s="16">
        <v>26</v>
      </c>
      <c r="F3950" s="16">
        <v>99</v>
      </c>
      <c r="G3950" s="16">
        <v>29</v>
      </c>
      <c r="H3950" s="16">
        <v>18.254158</v>
      </c>
      <c r="I3950" s="16"/>
    </row>
    <row r="3951" spans="1:9" x14ac:dyDescent="0.2">
      <c r="B3951" s="16">
        <v>18</v>
      </c>
      <c r="C3951" s="16">
        <v>1044</v>
      </c>
      <c r="D3951" s="16">
        <v>54</v>
      </c>
      <c r="E3951" s="16">
        <v>37</v>
      </c>
      <c r="F3951" s="16">
        <v>87</v>
      </c>
      <c r="G3951" s="16">
        <v>19</v>
      </c>
      <c r="H3951" s="16">
        <v>12.170090999999999</v>
      </c>
      <c r="I3951" s="16"/>
    </row>
    <row r="3952" spans="1:9" x14ac:dyDescent="0.2">
      <c r="B3952" s="16">
        <v>19</v>
      </c>
      <c r="C3952" s="16">
        <v>2720</v>
      </c>
      <c r="D3952" s="16">
        <v>75</v>
      </c>
      <c r="E3952" s="16">
        <v>31</v>
      </c>
      <c r="F3952" s="16">
        <v>142</v>
      </c>
      <c r="G3952" s="16">
        <v>36</v>
      </c>
      <c r="H3952" s="16">
        <v>28.879059000000002</v>
      </c>
      <c r="I3952" s="16"/>
    </row>
    <row r="3953" spans="1:9" x14ac:dyDescent="0.2">
      <c r="B3953" s="16">
        <v>20</v>
      </c>
      <c r="C3953" s="16">
        <v>573</v>
      </c>
      <c r="D3953" s="16">
        <v>52</v>
      </c>
      <c r="E3953" s="16">
        <v>20</v>
      </c>
      <c r="F3953" s="16">
        <v>73</v>
      </c>
      <c r="G3953" s="16">
        <v>11</v>
      </c>
      <c r="H3953" s="16">
        <v>14.223221000000001</v>
      </c>
      <c r="I3953" s="16"/>
    </row>
    <row r="3954" spans="1:9" x14ac:dyDescent="0.2">
      <c r="B3954" s="16">
        <v>21</v>
      </c>
      <c r="C3954" s="16">
        <v>4955</v>
      </c>
      <c r="D3954" s="16">
        <v>99</v>
      </c>
      <c r="E3954" s="16">
        <v>32</v>
      </c>
      <c r="F3954" s="16">
        <v>189</v>
      </c>
      <c r="G3954" s="16">
        <v>50</v>
      </c>
      <c r="H3954" s="16">
        <v>41.221896999999998</v>
      </c>
      <c r="I3954" s="16"/>
    </row>
    <row r="3955" spans="1:9" x14ac:dyDescent="0.2">
      <c r="B3955" s="16">
        <v>22</v>
      </c>
      <c r="C3955" s="16">
        <v>2036</v>
      </c>
      <c r="D3955" s="16">
        <v>70</v>
      </c>
      <c r="E3955" s="16">
        <v>44</v>
      </c>
      <c r="F3955" s="16">
        <v>117</v>
      </c>
      <c r="G3955" s="16">
        <v>29</v>
      </c>
      <c r="H3955" s="16">
        <v>16.190826000000001</v>
      </c>
      <c r="I3955" s="16"/>
    </row>
    <row r="3956" spans="1:9" x14ac:dyDescent="0.2">
      <c r="B3956" s="16">
        <v>23</v>
      </c>
      <c r="C3956" s="16">
        <v>1819</v>
      </c>
      <c r="D3956" s="16">
        <v>69</v>
      </c>
      <c r="E3956" s="16">
        <v>40</v>
      </c>
      <c r="F3956" s="16">
        <v>106</v>
      </c>
      <c r="G3956" s="16">
        <v>26</v>
      </c>
      <c r="H3956" s="16">
        <v>19.572430000000001</v>
      </c>
      <c r="I3956" s="16"/>
    </row>
    <row r="3957" spans="1:9" x14ac:dyDescent="0.2">
      <c r="B3957" s="16">
        <v>24</v>
      </c>
      <c r="C3957" s="16">
        <v>3569</v>
      </c>
      <c r="D3957" s="16">
        <v>81</v>
      </c>
      <c r="E3957" s="16">
        <v>33</v>
      </c>
      <c r="F3957" s="16">
        <v>150</v>
      </c>
      <c r="G3957" s="16">
        <v>44</v>
      </c>
      <c r="H3957" s="16">
        <v>34.307434000000001</v>
      </c>
      <c r="I3957" s="16"/>
    </row>
    <row r="3958" spans="1:9" x14ac:dyDescent="0.2">
      <c r="B3958" s="16">
        <v>25</v>
      </c>
      <c r="C3958" s="16">
        <v>1467</v>
      </c>
      <c r="D3958" s="16">
        <v>56</v>
      </c>
      <c r="E3958" s="16">
        <v>31</v>
      </c>
      <c r="F3958" s="16">
        <v>84</v>
      </c>
      <c r="G3958" s="16">
        <v>26</v>
      </c>
      <c r="H3958" s="16">
        <v>14.556099</v>
      </c>
      <c r="I3958" s="16"/>
    </row>
    <row r="3959" spans="1:9" x14ac:dyDescent="0.2">
      <c r="B3959" s="16">
        <v>26</v>
      </c>
      <c r="C3959" s="16">
        <v>2565</v>
      </c>
      <c r="D3959" s="16">
        <v>69</v>
      </c>
      <c r="E3959" s="16">
        <v>28</v>
      </c>
      <c r="F3959" s="16">
        <v>117</v>
      </c>
      <c r="G3959" s="16">
        <v>37</v>
      </c>
      <c r="H3959" s="16">
        <v>25.669913999999999</v>
      </c>
      <c r="I3959" s="16"/>
    </row>
    <row r="3960" spans="1:9" x14ac:dyDescent="0.2">
      <c r="B3960" s="4">
        <v>27</v>
      </c>
      <c r="C3960" s="16"/>
      <c r="D3960" s="16"/>
      <c r="E3960" s="16"/>
      <c r="F3960" s="16"/>
      <c r="G3960" s="16"/>
      <c r="H3960" s="16"/>
      <c r="I3960" s="18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26</v>
      </c>
      <c r="I4115" s="6"/>
    </row>
    <row r="4116" spans="1:10" x14ac:dyDescent="0.2">
      <c r="A4116" t="s">
        <v>67</v>
      </c>
      <c r="B4116" s="15"/>
      <c r="C4116" s="8">
        <f>AVERAGE(C3934:C4114)</f>
        <v>1932.5384615384614</v>
      </c>
      <c r="D4116" s="8"/>
      <c r="E4116" s="8"/>
      <c r="F4116" s="8"/>
      <c r="G4116" s="8"/>
      <c r="H4116" s="8"/>
      <c r="I4116" s="9"/>
      <c r="J4116" s="17">
        <f>AVERAGE(D3934:D4114)</f>
        <v>67.269230769230774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53607081</v>
      </c>
      <c r="D4120" s="16">
        <v>76.060959999999994</v>
      </c>
      <c r="E4120" s="16">
        <v>1</v>
      </c>
      <c r="F4120" s="16">
        <v>891</v>
      </c>
      <c r="G4120" s="16">
        <v>704791</v>
      </c>
      <c r="H4120" s="16">
        <v>100.06516000000001</v>
      </c>
      <c r="I4120" s="16">
        <v>20.673290000000001</v>
      </c>
    </row>
    <row r="4121" spans="1:10" x14ac:dyDescent="0.2">
      <c r="A4121" s="6"/>
      <c r="B4121" s="16">
        <v>1</v>
      </c>
      <c r="C4121" s="16">
        <v>691</v>
      </c>
      <c r="D4121" s="16">
        <v>53</v>
      </c>
      <c r="E4121" s="16">
        <v>36</v>
      </c>
      <c r="F4121" s="16">
        <v>76</v>
      </c>
      <c r="G4121" s="16">
        <v>13</v>
      </c>
      <c r="H4121" s="16">
        <v>11.387128000000001</v>
      </c>
      <c r="I4121" s="16"/>
    </row>
    <row r="4122" spans="1:10" x14ac:dyDescent="0.2">
      <c r="A4122" s="6"/>
      <c r="B4122" s="16">
        <v>2</v>
      </c>
      <c r="C4122" s="16">
        <v>704</v>
      </c>
      <c r="D4122" s="16">
        <v>58</v>
      </c>
      <c r="E4122" s="16">
        <v>41</v>
      </c>
      <c r="F4122" s="16">
        <v>75</v>
      </c>
      <c r="G4122" s="16">
        <v>12</v>
      </c>
      <c r="H4122" s="16">
        <v>10.206949</v>
      </c>
      <c r="I4122" s="16"/>
    </row>
    <row r="4123" spans="1:10" x14ac:dyDescent="0.2">
      <c r="A4123" s="6"/>
      <c r="B4123" s="16">
        <v>3</v>
      </c>
      <c r="C4123" s="16">
        <v>1516</v>
      </c>
      <c r="D4123" s="16">
        <v>72</v>
      </c>
      <c r="E4123" s="16">
        <v>47</v>
      </c>
      <c r="F4123" s="16">
        <v>100</v>
      </c>
      <c r="G4123" s="16">
        <v>21</v>
      </c>
      <c r="H4123" s="16">
        <v>12.759311</v>
      </c>
      <c r="I4123" s="16"/>
    </row>
    <row r="4124" spans="1:10" x14ac:dyDescent="0.2">
      <c r="A4124" s="6"/>
      <c r="B4124" s="16">
        <v>4</v>
      </c>
      <c r="C4124" s="16">
        <v>885</v>
      </c>
      <c r="D4124" s="16">
        <v>55</v>
      </c>
      <c r="E4124" s="16">
        <v>24</v>
      </c>
      <c r="F4124" s="16">
        <v>79</v>
      </c>
      <c r="G4124" s="16">
        <v>16</v>
      </c>
      <c r="H4124" s="16">
        <v>12.782800999999999</v>
      </c>
      <c r="I4124" s="16"/>
    </row>
    <row r="4125" spans="1:10" x14ac:dyDescent="0.2">
      <c r="A4125" s="6"/>
      <c r="B4125" s="16">
        <v>5</v>
      </c>
      <c r="C4125" s="16">
        <v>2638</v>
      </c>
      <c r="D4125" s="16">
        <v>79</v>
      </c>
      <c r="E4125" s="16">
        <v>50</v>
      </c>
      <c r="F4125" s="16">
        <v>129</v>
      </c>
      <c r="G4125" s="16">
        <v>33</v>
      </c>
      <c r="H4125" s="16">
        <v>21.87107</v>
      </c>
      <c r="I4125" s="16"/>
    </row>
    <row r="4126" spans="1:10" x14ac:dyDescent="0.2">
      <c r="A4126" s="6"/>
      <c r="B4126" s="16">
        <v>6</v>
      </c>
      <c r="C4126" s="16">
        <v>1761</v>
      </c>
      <c r="D4126" s="16">
        <v>70</v>
      </c>
      <c r="E4126" s="16">
        <v>38</v>
      </c>
      <c r="F4126" s="16">
        <v>122</v>
      </c>
      <c r="G4126" s="16">
        <v>25</v>
      </c>
      <c r="H4126" s="16">
        <v>19.355232000000001</v>
      </c>
      <c r="I4126" s="16"/>
    </row>
    <row r="4127" spans="1:10" x14ac:dyDescent="0.2">
      <c r="A4127" s="6"/>
      <c r="B4127" s="16">
        <v>7</v>
      </c>
      <c r="C4127" s="16">
        <v>1387</v>
      </c>
      <c r="D4127" s="16">
        <v>66</v>
      </c>
      <c r="E4127" s="16">
        <v>42</v>
      </c>
      <c r="F4127" s="16">
        <v>86</v>
      </c>
      <c r="G4127" s="16">
        <v>21</v>
      </c>
      <c r="H4127" s="16">
        <v>9.9221970000000006</v>
      </c>
      <c r="I4127" s="16"/>
    </row>
    <row r="4128" spans="1:10" x14ac:dyDescent="0.2">
      <c r="A4128" s="6"/>
      <c r="B4128" s="16">
        <v>8</v>
      </c>
      <c r="C4128" s="16">
        <v>655</v>
      </c>
      <c r="D4128" s="16">
        <v>59</v>
      </c>
      <c r="E4128" s="16">
        <v>47</v>
      </c>
      <c r="F4128" s="16">
        <v>69</v>
      </c>
      <c r="G4128" s="16">
        <v>11</v>
      </c>
      <c r="H4128" s="16">
        <v>7.7330459999999999</v>
      </c>
      <c r="I4128" s="16"/>
    </row>
    <row r="4129" spans="1:9" x14ac:dyDescent="0.2">
      <c r="A4129" s="6"/>
      <c r="B4129" s="16">
        <v>9</v>
      </c>
      <c r="C4129" s="16">
        <v>1099</v>
      </c>
      <c r="D4129" s="16">
        <v>64</v>
      </c>
      <c r="E4129" s="16">
        <v>46</v>
      </c>
      <c r="F4129" s="16">
        <v>76</v>
      </c>
      <c r="G4129" s="16">
        <v>17</v>
      </c>
      <c r="H4129" s="16">
        <v>8.3329160000000009</v>
      </c>
      <c r="I4129" s="16"/>
    </row>
    <row r="4130" spans="1:9" x14ac:dyDescent="0.2">
      <c r="A4130" s="6"/>
      <c r="B4130" s="16">
        <v>10</v>
      </c>
      <c r="C4130" s="16">
        <v>1964</v>
      </c>
      <c r="D4130" s="16">
        <v>81</v>
      </c>
      <c r="E4130" s="16">
        <v>49</v>
      </c>
      <c r="F4130" s="16">
        <v>113</v>
      </c>
      <c r="G4130" s="16">
        <v>24</v>
      </c>
      <c r="H4130" s="16">
        <v>16.458114999999999</v>
      </c>
      <c r="I4130" s="16"/>
    </row>
    <row r="4131" spans="1:9" x14ac:dyDescent="0.2">
      <c r="A4131" s="6"/>
      <c r="B4131" s="16">
        <v>11</v>
      </c>
      <c r="C4131" s="16">
        <v>1941</v>
      </c>
      <c r="D4131" s="16">
        <v>77</v>
      </c>
      <c r="E4131" s="16">
        <v>53</v>
      </c>
      <c r="F4131" s="16">
        <v>104</v>
      </c>
      <c r="G4131" s="16">
        <v>25</v>
      </c>
      <c r="H4131" s="16">
        <v>12.151816999999999</v>
      </c>
      <c r="I4131" s="16"/>
    </row>
    <row r="4132" spans="1:9" x14ac:dyDescent="0.2">
      <c r="A4132" s="6"/>
      <c r="B4132" s="16">
        <v>12</v>
      </c>
      <c r="C4132" s="16">
        <v>1963</v>
      </c>
      <c r="D4132" s="16">
        <v>67</v>
      </c>
      <c r="E4132" s="16">
        <v>13</v>
      </c>
      <c r="F4132" s="16">
        <v>102</v>
      </c>
      <c r="G4132" s="16">
        <v>29</v>
      </c>
      <c r="H4132" s="16">
        <v>20.417079999999999</v>
      </c>
      <c r="I4132" s="16"/>
    </row>
    <row r="4133" spans="1:9" x14ac:dyDescent="0.2">
      <c r="B4133" s="16">
        <v>13</v>
      </c>
      <c r="C4133" s="16">
        <v>2801</v>
      </c>
      <c r="D4133" s="16">
        <v>93</v>
      </c>
      <c r="E4133" s="16">
        <v>54</v>
      </c>
      <c r="F4133" s="16">
        <v>145</v>
      </c>
      <c r="G4133" s="16">
        <v>30</v>
      </c>
      <c r="H4133" s="16">
        <v>25.3384</v>
      </c>
      <c r="I4133" s="16"/>
    </row>
    <row r="4134" spans="1:9" x14ac:dyDescent="0.2">
      <c r="B4134" s="16">
        <v>14</v>
      </c>
      <c r="C4134" s="16">
        <v>906</v>
      </c>
      <c r="D4134" s="16">
        <v>60</v>
      </c>
      <c r="E4134" s="16">
        <v>35</v>
      </c>
      <c r="F4134" s="16">
        <v>71</v>
      </c>
      <c r="G4134" s="16">
        <v>15</v>
      </c>
      <c r="H4134" s="16">
        <v>10.677078</v>
      </c>
      <c r="I4134" s="16"/>
    </row>
    <row r="4135" spans="1:9" x14ac:dyDescent="0.2">
      <c r="B4135" s="16">
        <v>15</v>
      </c>
      <c r="C4135" s="16">
        <v>1732</v>
      </c>
      <c r="D4135" s="16">
        <v>72</v>
      </c>
      <c r="E4135" s="16">
        <v>40</v>
      </c>
      <c r="F4135" s="16">
        <v>111</v>
      </c>
      <c r="G4135" s="16">
        <v>24</v>
      </c>
      <c r="H4135" s="16">
        <v>17.472961000000002</v>
      </c>
      <c r="I4135" s="16"/>
    </row>
    <row r="4136" spans="1:9" x14ac:dyDescent="0.2">
      <c r="B4136" s="16">
        <v>16</v>
      </c>
      <c r="C4136" s="16">
        <v>3914</v>
      </c>
      <c r="D4136" s="16">
        <v>97</v>
      </c>
      <c r="E4136" s="16">
        <v>52</v>
      </c>
      <c r="F4136" s="16">
        <v>157</v>
      </c>
      <c r="G4136" s="16">
        <v>40</v>
      </c>
      <c r="H4136" s="16">
        <v>28.301490000000001</v>
      </c>
      <c r="I4136" s="16"/>
    </row>
    <row r="4137" spans="1:9" x14ac:dyDescent="0.2">
      <c r="B4137" s="16">
        <v>17</v>
      </c>
      <c r="C4137" s="16">
        <v>1289</v>
      </c>
      <c r="D4137" s="16">
        <v>64</v>
      </c>
      <c r="E4137" s="16">
        <v>34</v>
      </c>
      <c r="F4137" s="16">
        <v>91</v>
      </c>
      <c r="G4137" s="16">
        <v>20</v>
      </c>
      <c r="H4137" s="16">
        <v>15.326276</v>
      </c>
      <c r="I4137" s="16"/>
    </row>
    <row r="4138" spans="1:9" x14ac:dyDescent="0.2">
      <c r="B4138" s="16">
        <v>18</v>
      </c>
      <c r="C4138" s="16">
        <v>712</v>
      </c>
      <c r="D4138" s="16">
        <v>59</v>
      </c>
      <c r="E4138" s="16">
        <v>45</v>
      </c>
      <c r="F4138" s="16">
        <v>83</v>
      </c>
      <c r="G4138" s="16">
        <v>12</v>
      </c>
      <c r="H4138" s="16">
        <v>10.470738000000001</v>
      </c>
      <c r="I4138" s="16"/>
    </row>
    <row r="4139" spans="1:9" x14ac:dyDescent="0.2">
      <c r="B4139" s="16">
        <v>19</v>
      </c>
      <c r="C4139" s="16">
        <v>651</v>
      </c>
      <c r="D4139" s="16">
        <v>65</v>
      </c>
      <c r="E4139" s="16">
        <v>48</v>
      </c>
      <c r="F4139" s="16">
        <v>81</v>
      </c>
      <c r="G4139" s="16">
        <v>10</v>
      </c>
      <c r="H4139" s="16">
        <v>9.7809329999999992</v>
      </c>
      <c r="I4139" s="16"/>
    </row>
    <row r="4140" spans="1:9" x14ac:dyDescent="0.2">
      <c r="B4140" s="16">
        <v>20</v>
      </c>
      <c r="C4140" s="16">
        <v>2854</v>
      </c>
      <c r="D4140" s="16">
        <v>77</v>
      </c>
      <c r="E4140" s="16">
        <v>33</v>
      </c>
      <c r="F4140" s="16">
        <v>141</v>
      </c>
      <c r="G4140" s="16">
        <v>37</v>
      </c>
      <c r="H4140" s="16">
        <v>27.021082</v>
      </c>
      <c r="I4140" s="16"/>
    </row>
    <row r="4141" spans="1:9" x14ac:dyDescent="0.2">
      <c r="B4141" s="4">
        <v>21</v>
      </c>
      <c r="C4141" s="16"/>
      <c r="D4141" s="16"/>
      <c r="E4141" s="16"/>
      <c r="F4141" s="16"/>
      <c r="G4141" s="16"/>
      <c r="H4141" s="16"/>
      <c r="I4141" s="18"/>
    </row>
    <row r="4142" spans="1:9" x14ac:dyDescent="0.2">
      <c r="B4142" s="4">
        <v>22</v>
      </c>
      <c r="C4142" s="16"/>
      <c r="D4142" s="16"/>
      <c r="E4142" s="16"/>
      <c r="F4142" s="16"/>
      <c r="G4142" s="16"/>
      <c r="H4142" s="16"/>
      <c r="I4142" s="18"/>
    </row>
    <row r="4143" spans="1:9" x14ac:dyDescent="0.2">
      <c r="B4143" s="4">
        <v>23</v>
      </c>
      <c r="C4143" s="16"/>
      <c r="D4143" s="16"/>
      <c r="E4143" s="16"/>
      <c r="F4143" s="16"/>
      <c r="G4143" s="16"/>
      <c r="H4143" s="16"/>
      <c r="I4143" s="18"/>
    </row>
    <row r="4144" spans="1:9" x14ac:dyDescent="0.2">
      <c r="B4144" s="4">
        <v>24</v>
      </c>
      <c r="C4144" s="16"/>
      <c r="D4144" s="16"/>
      <c r="E4144" s="16"/>
      <c r="F4144" s="16"/>
      <c r="G4144" s="16"/>
      <c r="H4144" s="16"/>
      <c r="I4144" s="18"/>
    </row>
    <row r="4145" spans="1:9" x14ac:dyDescent="0.2">
      <c r="B4145" s="4">
        <v>25</v>
      </c>
      <c r="C4145" s="16"/>
      <c r="D4145" s="16"/>
      <c r="E4145" s="16"/>
      <c r="F4145" s="16"/>
      <c r="G4145" s="16"/>
      <c r="H4145" s="16"/>
      <c r="I4145" s="18"/>
    </row>
    <row r="4146" spans="1:9" x14ac:dyDescent="0.2">
      <c r="B4146" s="4">
        <v>26</v>
      </c>
      <c r="C4146" s="16"/>
      <c r="D4146" s="16"/>
      <c r="E4146" s="16"/>
      <c r="F4146" s="16"/>
      <c r="G4146" s="16"/>
      <c r="H4146" s="16"/>
      <c r="I4146" s="18"/>
    </row>
    <row r="4147" spans="1:9" x14ac:dyDescent="0.2">
      <c r="B4147" s="4">
        <v>27</v>
      </c>
      <c r="C4147" s="16"/>
      <c r="D4147" s="16"/>
      <c r="E4147" s="16"/>
      <c r="F4147" s="16"/>
      <c r="G4147" s="16"/>
      <c r="H4147" s="16"/>
      <c r="I4147" s="18"/>
    </row>
    <row r="4148" spans="1:9" x14ac:dyDescent="0.2">
      <c r="B4148" s="4">
        <v>28</v>
      </c>
      <c r="C4148" s="16"/>
      <c r="D4148" s="16"/>
      <c r="E4148" s="16"/>
      <c r="F4148" s="16"/>
      <c r="G4148" s="16"/>
      <c r="H4148" s="16"/>
      <c r="I4148" s="18"/>
    </row>
    <row r="4149" spans="1:9" x14ac:dyDescent="0.2">
      <c r="B4149" s="4">
        <v>29</v>
      </c>
      <c r="C4149" s="16"/>
      <c r="D4149" s="16"/>
      <c r="E4149" s="16"/>
      <c r="F4149" s="16"/>
      <c r="G4149" s="16"/>
      <c r="H4149" s="16"/>
      <c r="I4149" s="18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20</v>
      </c>
      <c r="I4302" s="6"/>
    </row>
    <row r="4303" spans="1:10" x14ac:dyDescent="0.2">
      <c r="A4303" t="s">
        <v>67</v>
      </c>
      <c r="B4303" s="15"/>
      <c r="C4303" s="8">
        <f>AVERAGE(C4121:C4301)</f>
        <v>1603.15</v>
      </c>
      <c r="D4303" s="8"/>
      <c r="E4303" s="8"/>
      <c r="F4303" s="8"/>
      <c r="G4303" s="8"/>
      <c r="H4303" s="8"/>
      <c r="I4303" s="9"/>
      <c r="J4303" s="17">
        <f>AVERAGE(D4121:D4301)</f>
        <v>69.400000000000006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37199276</v>
      </c>
      <c r="D4307" s="16">
        <v>50.580289999999998</v>
      </c>
      <c r="E4307" s="16">
        <v>1</v>
      </c>
      <c r="F4307" s="16">
        <v>474</v>
      </c>
      <c r="G4307" s="16">
        <v>735450</v>
      </c>
      <c r="H4307" s="16">
        <v>66.558459999999997</v>
      </c>
      <c r="I4307" s="16">
        <v>11.4131775</v>
      </c>
    </row>
    <row r="4308" spans="1:9" x14ac:dyDescent="0.2">
      <c r="A4308" s="6"/>
      <c r="B4308" s="16">
        <v>1</v>
      </c>
      <c r="C4308" s="16">
        <v>1754</v>
      </c>
      <c r="D4308" s="16">
        <v>58</v>
      </c>
      <c r="E4308" s="16">
        <v>31</v>
      </c>
      <c r="F4308" s="16">
        <v>88</v>
      </c>
      <c r="G4308" s="16">
        <v>30</v>
      </c>
      <c r="H4308" s="16">
        <v>17.260680000000001</v>
      </c>
      <c r="I4308" s="16"/>
    </row>
    <row r="4309" spans="1:9" x14ac:dyDescent="0.2">
      <c r="A4309" s="6"/>
      <c r="B4309" s="16">
        <v>2</v>
      </c>
      <c r="C4309" s="16">
        <v>590</v>
      </c>
      <c r="D4309" s="16">
        <v>45</v>
      </c>
      <c r="E4309" s="16">
        <v>25</v>
      </c>
      <c r="F4309" s="16">
        <v>62</v>
      </c>
      <c r="G4309" s="16">
        <v>13</v>
      </c>
      <c r="H4309" s="16">
        <v>10.070584</v>
      </c>
      <c r="I4309" s="16"/>
    </row>
    <row r="4310" spans="1:9" x14ac:dyDescent="0.2">
      <c r="A4310" s="6"/>
      <c r="B4310" s="16">
        <v>3</v>
      </c>
      <c r="C4310" s="16">
        <v>2315</v>
      </c>
      <c r="D4310" s="16">
        <v>62</v>
      </c>
      <c r="E4310" s="16">
        <v>17</v>
      </c>
      <c r="F4310" s="16">
        <v>98</v>
      </c>
      <c r="G4310" s="16">
        <v>37</v>
      </c>
      <c r="H4310" s="16">
        <v>20.786615000000001</v>
      </c>
      <c r="I4310" s="16"/>
    </row>
    <row r="4311" spans="1:9" x14ac:dyDescent="0.2">
      <c r="A4311" s="6"/>
      <c r="B4311" s="16">
        <v>4</v>
      </c>
      <c r="C4311" s="16">
        <v>625</v>
      </c>
      <c r="D4311" s="16">
        <v>41</v>
      </c>
      <c r="E4311" s="16">
        <v>19</v>
      </c>
      <c r="F4311" s="16">
        <v>58</v>
      </c>
      <c r="G4311" s="16">
        <v>15</v>
      </c>
      <c r="H4311" s="16">
        <v>11.250397</v>
      </c>
      <c r="I4311" s="16"/>
    </row>
    <row r="4312" spans="1:9" x14ac:dyDescent="0.2">
      <c r="A4312" s="6"/>
      <c r="B4312" s="16">
        <v>5</v>
      </c>
      <c r="C4312" s="16">
        <v>1997</v>
      </c>
      <c r="D4312" s="16">
        <v>51</v>
      </c>
      <c r="E4312" s="16">
        <v>22</v>
      </c>
      <c r="F4312" s="16">
        <v>92</v>
      </c>
      <c r="G4312" s="16">
        <v>39</v>
      </c>
      <c r="H4312" s="16">
        <v>18.366160000000001</v>
      </c>
      <c r="I4312" s="16"/>
    </row>
    <row r="4313" spans="1:9" x14ac:dyDescent="0.2">
      <c r="A4313" s="6"/>
      <c r="B4313" s="16">
        <v>6</v>
      </c>
      <c r="C4313" s="16">
        <v>2156</v>
      </c>
      <c r="D4313" s="16">
        <v>61</v>
      </c>
      <c r="E4313" s="16">
        <v>28</v>
      </c>
      <c r="F4313" s="16">
        <v>94</v>
      </c>
      <c r="G4313" s="16">
        <v>35</v>
      </c>
      <c r="H4313" s="16">
        <v>18.716930000000001</v>
      </c>
      <c r="I4313" s="16"/>
    </row>
    <row r="4314" spans="1:9" x14ac:dyDescent="0.2">
      <c r="A4314" s="6"/>
      <c r="B4314" s="16">
        <v>7</v>
      </c>
      <c r="C4314" s="16">
        <v>680</v>
      </c>
      <c r="D4314" s="16">
        <v>52</v>
      </c>
      <c r="E4314" s="16">
        <v>41</v>
      </c>
      <c r="F4314" s="16">
        <v>67</v>
      </c>
      <c r="G4314" s="16">
        <v>13</v>
      </c>
      <c r="H4314" s="16">
        <v>7.1647280000000002</v>
      </c>
      <c r="I4314" s="16"/>
    </row>
    <row r="4315" spans="1:9" x14ac:dyDescent="0.2">
      <c r="A4315" s="6"/>
      <c r="B4315" s="16">
        <v>8</v>
      </c>
      <c r="C4315" s="16">
        <v>593</v>
      </c>
      <c r="D4315" s="16">
        <v>42</v>
      </c>
      <c r="E4315" s="16">
        <v>25</v>
      </c>
      <c r="F4315" s="16">
        <v>53</v>
      </c>
      <c r="G4315" s="16">
        <v>14</v>
      </c>
      <c r="H4315" s="16">
        <v>7.7608484999999998</v>
      </c>
      <c r="I4315" s="16"/>
    </row>
    <row r="4316" spans="1:9" x14ac:dyDescent="0.2">
      <c r="A4316" s="6"/>
      <c r="B4316" s="16">
        <v>9</v>
      </c>
      <c r="C4316" s="16">
        <v>1292</v>
      </c>
      <c r="D4316" s="16">
        <v>53</v>
      </c>
      <c r="E4316" s="16">
        <v>32</v>
      </c>
      <c r="F4316" s="16">
        <v>79</v>
      </c>
      <c r="G4316" s="16">
        <v>24</v>
      </c>
      <c r="H4316" s="16">
        <v>11.617079</v>
      </c>
      <c r="I4316" s="16"/>
    </row>
    <row r="4317" spans="1:9" x14ac:dyDescent="0.2">
      <c r="A4317" s="6"/>
      <c r="B4317" s="16">
        <v>10</v>
      </c>
      <c r="C4317" s="16">
        <v>1029</v>
      </c>
      <c r="D4317" s="16">
        <v>54</v>
      </c>
      <c r="E4317" s="16">
        <v>23</v>
      </c>
      <c r="F4317" s="16">
        <v>77</v>
      </c>
      <c r="G4317" s="16">
        <v>19</v>
      </c>
      <c r="H4317" s="16">
        <v>14.065324</v>
      </c>
      <c r="I4317" s="16"/>
    </row>
    <row r="4318" spans="1:9" x14ac:dyDescent="0.2">
      <c r="A4318" s="6"/>
      <c r="B4318" s="16">
        <v>11</v>
      </c>
      <c r="C4318" s="16">
        <v>1768</v>
      </c>
      <c r="D4318" s="16">
        <v>55</v>
      </c>
      <c r="E4318" s="16">
        <v>25</v>
      </c>
      <c r="F4318" s="16">
        <v>88</v>
      </c>
      <c r="G4318" s="16">
        <v>32</v>
      </c>
      <c r="H4318" s="16">
        <v>18.091166999999999</v>
      </c>
      <c r="I4318" s="16"/>
    </row>
    <row r="4319" spans="1:9" x14ac:dyDescent="0.2">
      <c r="A4319" s="6"/>
      <c r="B4319" s="16">
        <v>12</v>
      </c>
      <c r="C4319" s="16">
        <v>472</v>
      </c>
      <c r="D4319" s="16">
        <v>42</v>
      </c>
      <c r="E4319" s="16">
        <v>23</v>
      </c>
      <c r="F4319" s="16">
        <v>70</v>
      </c>
      <c r="G4319" s="16">
        <v>11</v>
      </c>
      <c r="H4319" s="16">
        <v>14.71054</v>
      </c>
      <c r="I4319" s="16"/>
    </row>
    <row r="4320" spans="1:9" x14ac:dyDescent="0.2">
      <c r="B4320" s="16">
        <v>13</v>
      </c>
      <c r="C4320" s="16">
        <v>1724</v>
      </c>
      <c r="D4320" s="16">
        <v>55</v>
      </c>
      <c r="E4320" s="16">
        <v>27</v>
      </c>
      <c r="F4320" s="16">
        <v>86</v>
      </c>
      <c r="G4320" s="16">
        <v>31</v>
      </c>
      <c r="H4320" s="16">
        <v>15.66844</v>
      </c>
      <c r="I4320" s="16"/>
    </row>
    <row r="4321" spans="2:9" x14ac:dyDescent="0.2">
      <c r="B4321" s="16">
        <v>14</v>
      </c>
      <c r="C4321" s="16">
        <v>486</v>
      </c>
      <c r="D4321" s="16">
        <v>44</v>
      </c>
      <c r="E4321" s="16">
        <v>30</v>
      </c>
      <c r="F4321" s="16">
        <v>52</v>
      </c>
      <c r="G4321" s="16">
        <v>11</v>
      </c>
      <c r="H4321" s="16">
        <v>6.9713697000000003</v>
      </c>
      <c r="I4321" s="16"/>
    </row>
    <row r="4322" spans="2:9" x14ac:dyDescent="0.2">
      <c r="B4322" s="16">
        <v>15</v>
      </c>
      <c r="C4322" s="16">
        <v>5393</v>
      </c>
      <c r="D4322" s="16">
        <v>73</v>
      </c>
      <c r="E4322" s="16">
        <v>20</v>
      </c>
      <c r="F4322" s="16">
        <v>146</v>
      </c>
      <c r="G4322" s="16">
        <v>73</v>
      </c>
      <c r="H4322" s="16">
        <v>30.956959000000001</v>
      </c>
      <c r="I4322" s="16"/>
    </row>
    <row r="4323" spans="2:9" x14ac:dyDescent="0.2">
      <c r="B4323" s="16">
        <v>16</v>
      </c>
      <c r="C4323" s="16">
        <v>1654</v>
      </c>
      <c r="D4323" s="16">
        <v>53</v>
      </c>
      <c r="E4323" s="16">
        <v>25</v>
      </c>
      <c r="F4323" s="16">
        <v>72</v>
      </c>
      <c r="G4323" s="16">
        <v>31</v>
      </c>
      <c r="H4323" s="16">
        <v>13.415165</v>
      </c>
      <c r="I4323" s="16"/>
    </row>
    <row r="4324" spans="2:9" x14ac:dyDescent="0.2">
      <c r="B4324" s="16">
        <v>17</v>
      </c>
      <c r="C4324" s="16">
        <v>1597</v>
      </c>
      <c r="D4324" s="16">
        <v>59</v>
      </c>
      <c r="E4324" s="16">
        <v>35</v>
      </c>
      <c r="F4324" s="16">
        <v>104</v>
      </c>
      <c r="G4324" s="16">
        <v>27</v>
      </c>
      <c r="H4324" s="16">
        <v>16.002403000000001</v>
      </c>
      <c r="I4324" s="16"/>
    </row>
    <row r="4325" spans="2:9" x14ac:dyDescent="0.2">
      <c r="B4325" s="16">
        <v>18</v>
      </c>
      <c r="C4325" s="16">
        <v>420</v>
      </c>
      <c r="D4325" s="16">
        <v>32</v>
      </c>
      <c r="E4325" s="16">
        <v>15</v>
      </c>
      <c r="F4325" s="16">
        <v>54</v>
      </c>
      <c r="G4325" s="16">
        <v>13</v>
      </c>
      <c r="H4325" s="16">
        <v>12.172374</v>
      </c>
      <c r="I4325" s="16"/>
    </row>
    <row r="4326" spans="2:9" x14ac:dyDescent="0.2">
      <c r="B4326" s="16">
        <v>19</v>
      </c>
      <c r="C4326" s="16">
        <v>789</v>
      </c>
      <c r="D4326" s="16">
        <v>46</v>
      </c>
      <c r="E4326" s="16">
        <v>35</v>
      </c>
      <c r="F4326" s="16">
        <v>65</v>
      </c>
      <c r="G4326" s="16">
        <v>17</v>
      </c>
      <c r="H4326" s="16">
        <v>8.1967979999999994</v>
      </c>
      <c r="I4326" s="16"/>
    </row>
    <row r="4327" spans="2:9" x14ac:dyDescent="0.2">
      <c r="B4327" s="16">
        <v>20</v>
      </c>
      <c r="C4327" s="16">
        <v>502</v>
      </c>
      <c r="D4327" s="16">
        <v>41</v>
      </c>
      <c r="E4327" s="16">
        <v>25</v>
      </c>
      <c r="F4327" s="16">
        <v>66</v>
      </c>
      <c r="G4327" s="16">
        <v>12</v>
      </c>
      <c r="H4327" s="16">
        <v>11.184405</v>
      </c>
      <c r="I4327" s="16"/>
    </row>
    <row r="4328" spans="2:9" x14ac:dyDescent="0.2">
      <c r="B4328" s="4">
        <v>21</v>
      </c>
      <c r="C4328" s="16"/>
      <c r="D4328" s="16"/>
      <c r="E4328" s="16"/>
      <c r="F4328" s="16"/>
      <c r="G4328" s="16"/>
      <c r="H4328" s="16"/>
      <c r="I4328" s="18"/>
    </row>
    <row r="4329" spans="2:9" x14ac:dyDescent="0.2">
      <c r="B4329" s="4">
        <v>22</v>
      </c>
      <c r="C4329" s="16"/>
      <c r="D4329" s="16"/>
      <c r="E4329" s="16"/>
      <c r="F4329" s="16"/>
      <c r="G4329" s="16"/>
      <c r="H4329" s="16"/>
      <c r="I4329" s="18"/>
    </row>
    <row r="4330" spans="2:9" x14ac:dyDescent="0.2">
      <c r="B4330" s="4">
        <v>23</v>
      </c>
      <c r="C4330" s="16"/>
      <c r="D4330" s="16"/>
      <c r="E4330" s="16"/>
      <c r="F4330" s="16"/>
      <c r="G4330" s="16"/>
      <c r="H4330" s="16"/>
      <c r="I4330" s="18"/>
    </row>
    <row r="4331" spans="2:9" x14ac:dyDescent="0.2">
      <c r="B4331" s="4">
        <v>24</v>
      </c>
      <c r="C4331" s="16"/>
      <c r="D4331" s="16"/>
      <c r="E4331" s="16"/>
      <c r="F4331" s="16"/>
      <c r="G4331" s="16"/>
      <c r="H4331" s="16"/>
      <c r="I4331" s="18"/>
    </row>
    <row r="4332" spans="2:9" x14ac:dyDescent="0.2">
      <c r="B4332" s="4">
        <v>25</v>
      </c>
      <c r="C4332" s="16"/>
      <c r="D4332" s="16"/>
      <c r="E4332" s="16"/>
      <c r="F4332" s="16"/>
      <c r="G4332" s="16"/>
      <c r="H4332" s="16"/>
      <c r="I4332" s="18"/>
    </row>
    <row r="4333" spans="2:9" x14ac:dyDescent="0.2">
      <c r="B4333" s="4">
        <v>26</v>
      </c>
      <c r="C4333" s="16"/>
      <c r="D4333" s="16"/>
      <c r="E4333" s="16"/>
      <c r="F4333" s="16"/>
      <c r="G4333" s="16"/>
      <c r="H4333" s="16"/>
      <c r="I4333" s="18"/>
    </row>
    <row r="4334" spans="2:9" x14ac:dyDescent="0.2">
      <c r="B4334" s="4">
        <v>27</v>
      </c>
      <c r="C4334" s="16"/>
      <c r="D4334" s="16"/>
      <c r="E4334" s="16"/>
      <c r="F4334" s="16"/>
      <c r="G4334" s="16"/>
      <c r="H4334" s="16"/>
      <c r="I4334" s="18"/>
    </row>
    <row r="4335" spans="2:9" x14ac:dyDescent="0.2">
      <c r="B4335" s="4">
        <v>28</v>
      </c>
      <c r="C4335" s="16"/>
      <c r="D4335" s="16"/>
      <c r="E4335" s="16"/>
      <c r="F4335" s="16"/>
      <c r="G4335" s="16"/>
      <c r="H4335" s="16"/>
      <c r="I4335" s="18"/>
    </row>
    <row r="4336" spans="2:9" x14ac:dyDescent="0.2">
      <c r="B4336" s="4">
        <v>29</v>
      </c>
      <c r="C4336" s="16"/>
      <c r="D4336" s="16"/>
      <c r="E4336" s="16"/>
      <c r="F4336" s="16"/>
      <c r="G4336" s="16"/>
      <c r="H4336" s="16"/>
      <c r="I4336" s="18"/>
    </row>
    <row r="4337" spans="1:9" x14ac:dyDescent="0.2">
      <c r="B4337" s="4">
        <v>30</v>
      </c>
      <c r="C4337" s="16"/>
      <c r="D4337" s="16"/>
      <c r="E4337" s="16"/>
      <c r="F4337" s="16"/>
      <c r="G4337" s="16"/>
      <c r="H4337" s="16"/>
      <c r="I4337" s="18"/>
    </row>
    <row r="4338" spans="1:9" x14ac:dyDescent="0.2">
      <c r="A4338" s="6"/>
      <c r="B4338" s="4">
        <v>31</v>
      </c>
      <c r="C4338" s="16"/>
      <c r="D4338" s="16"/>
      <c r="E4338" s="16"/>
      <c r="F4338" s="16"/>
      <c r="G4338" s="16"/>
      <c r="H4338" s="16"/>
      <c r="I4338" s="18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20</v>
      </c>
      <c r="I4489" s="6"/>
    </row>
    <row r="4490" spans="1:10" x14ac:dyDescent="0.2">
      <c r="A4490" t="s">
        <v>67</v>
      </c>
      <c r="B4490" s="15"/>
      <c r="C4490" s="8">
        <f>AVERAGE(C4308:C4488)</f>
        <v>1391.8</v>
      </c>
      <c r="D4490" s="8"/>
      <c r="E4490" s="8"/>
      <c r="F4490" s="8"/>
      <c r="G4490" s="8"/>
      <c r="H4490" s="8"/>
      <c r="I4490" s="9"/>
      <c r="J4490" s="17">
        <f>AVERAGE(D4308:D4488)</f>
        <v>50.95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25589704</v>
      </c>
      <c r="D4494" s="16">
        <v>50.056736000000001</v>
      </c>
      <c r="E4494" s="16">
        <v>1</v>
      </c>
      <c r="F4494" s="16">
        <v>763</v>
      </c>
      <c r="G4494" s="16">
        <v>511214</v>
      </c>
      <c r="H4494" s="16">
        <v>77.036270000000002</v>
      </c>
      <c r="I4494" s="16">
        <v>15.731413999999999</v>
      </c>
    </row>
    <row r="4495" spans="1:10" x14ac:dyDescent="0.2">
      <c r="A4495" s="6"/>
      <c r="B4495" s="16">
        <v>1</v>
      </c>
      <c r="C4495" s="16">
        <v>1086</v>
      </c>
      <c r="D4495" s="16">
        <v>57</v>
      </c>
      <c r="E4495" s="16">
        <v>37</v>
      </c>
      <c r="F4495" s="16">
        <v>78</v>
      </c>
      <c r="G4495" s="16">
        <v>19</v>
      </c>
      <c r="H4495" s="16">
        <v>12.294986</v>
      </c>
      <c r="I4495" s="16"/>
    </row>
    <row r="4496" spans="1:10" x14ac:dyDescent="0.2">
      <c r="A4496" s="6"/>
      <c r="B4496" s="16">
        <v>2</v>
      </c>
      <c r="C4496" s="16">
        <v>2676</v>
      </c>
      <c r="D4496" s="16">
        <v>70</v>
      </c>
      <c r="E4496" s="16">
        <v>34</v>
      </c>
      <c r="F4496" s="16">
        <v>117</v>
      </c>
      <c r="G4496" s="16">
        <v>38</v>
      </c>
      <c r="H4496" s="16">
        <v>19.129712999999999</v>
      </c>
      <c r="I4496" s="16"/>
    </row>
    <row r="4497" spans="1:9" x14ac:dyDescent="0.2">
      <c r="A4497" s="6"/>
      <c r="B4497" s="16">
        <v>3</v>
      </c>
      <c r="C4497" s="16">
        <v>1048</v>
      </c>
      <c r="D4497" s="16">
        <v>49</v>
      </c>
      <c r="E4497" s="16">
        <v>24</v>
      </c>
      <c r="F4497" s="16">
        <v>71</v>
      </c>
      <c r="G4497" s="16">
        <v>21</v>
      </c>
      <c r="H4497" s="16">
        <v>10.892658000000001</v>
      </c>
      <c r="I4497" s="16"/>
    </row>
    <row r="4498" spans="1:9" x14ac:dyDescent="0.2">
      <c r="A4498" s="6"/>
      <c r="B4498" s="16">
        <v>4</v>
      </c>
      <c r="C4498" s="16">
        <v>1778</v>
      </c>
      <c r="D4498" s="16">
        <v>68</v>
      </c>
      <c r="E4498" s="16">
        <v>43</v>
      </c>
      <c r="F4498" s="16">
        <v>107</v>
      </c>
      <c r="G4498" s="16">
        <v>26</v>
      </c>
      <c r="H4498" s="16">
        <v>17.733582999999999</v>
      </c>
      <c r="I4498" s="16"/>
    </row>
    <row r="4499" spans="1:9" x14ac:dyDescent="0.2">
      <c r="A4499" s="6"/>
      <c r="B4499" s="16">
        <v>5</v>
      </c>
      <c r="C4499" s="16">
        <v>852</v>
      </c>
      <c r="D4499" s="16">
        <v>53</v>
      </c>
      <c r="E4499" s="16">
        <v>32</v>
      </c>
      <c r="F4499" s="16">
        <v>66</v>
      </c>
      <c r="G4499" s="16">
        <v>16</v>
      </c>
      <c r="H4499" s="16">
        <v>8.9069260000000003</v>
      </c>
      <c r="I4499" s="16"/>
    </row>
    <row r="4500" spans="1:9" x14ac:dyDescent="0.2">
      <c r="A4500" s="6"/>
      <c r="B4500" s="16">
        <v>6</v>
      </c>
      <c r="C4500" s="16">
        <v>2220</v>
      </c>
      <c r="D4500" s="16">
        <v>74</v>
      </c>
      <c r="E4500" s="16">
        <v>40</v>
      </c>
      <c r="F4500" s="16">
        <v>132</v>
      </c>
      <c r="G4500" s="16">
        <v>30</v>
      </c>
      <c r="H4500" s="16">
        <v>23.227509999999999</v>
      </c>
      <c r="I4500" s="16"/>
    </row>
    <row r="4501" spans="1:9" x14ac:dyDescent="0.2">
      <c r="A4501" s="6"/>
      <c r="B4501" s="16">
        <v>7</v>
      </c>
      <c r="C4501" s="16">
        <v>465</v>
      </c>
      <c r="D4501" s="16">
        <v>46</v>
      </c>
      <c r="E4501" s="16">
        <v>25</v>
      </c>
      <c r="F4501" s="16">
        <v>59</v>
      </c>
      <c r="G4501" s="16">
        <v>10</v>
      </c>
      <c r="H4501" s="16">
        <v>9.2676259999999999</v>
      </c>
      <c r="I4501" s="16"/>
    </row>
    <row r="4502" spans="1:9" x14ac:dyDescent="0.2">
      <c r="A4502" s="6"/>
      <c r="B4502" s="16">
        <v>8</v>
      </c>
      <c r="C4502" s="16">
        <v>1270</v>
      </c>
      <c r="D4502" s="16">
        <v>63</v>
      </c>
      <c r="E4502" s="16">
        <v>42</v>
      </c>
      <c r="F4502" s="16">
        <v>84</v>
      </c>
      <c r="G4502" s="16">
        <v>20</v>
      </c>
      <c r="H4502" s="16">
        <v>11.054887000000001</v>
      </c>
      <c r="I4502" s="16"/>
    </row>
    <row r="4503" spans="1:9" x14ac:dyDescent="0.2">
      <c r="A4503" s="6"/>
      <c r="B4503" s="16">
        <v>9</v>
      </c>
      <c r="C4503" s="16">
        <v>2495</v>
      </c>
      <c r="D4503" s="16">
        <v>83</v>
      </c>
      <c r="E4503" s="16">
        <v>40</v>
      </c>
      <c r="F4503" s="16">
        <v>131</v>
      </c>
      <c r="G4503" s="16">
        <v>30</v>
      </c>
      <c r="H4503" s="16">
        <v>26.682682</v>
      </c>
      <c r="I4503" s="16"/>
    </row>
    <row r="4504" spans="1:9" x14ac:dyDescent="0.2">
      <c r="A4504" s="6"/>
      <c r="B4504" s="16">
        <v>10</v>
      </c>
      <c r="C4504" s="16">
        <v>1099</v>
      </c>
      <c r="D4504" s="16">
        <v>61</v>
      </c>
      <c r="E4504" s="16">
        <v>39</v>
      </c>
      <c r="F4504" s="16">
        <v>80</v>
      </c>
      <c r="G4504" s="16">
        <v>18</v>
      </c>
      <c r="H4504" s="16">
        <v>10.624611</v>
      </c>
      <c r="I4504" s="16"/>
    </row>
    <row r="4505" spans="1:9" x14ac:dyDescent="0.2">
      <c r="A4505" s="6"/>
      <c r="B4505" s="16">
        <v>11</v>
      </c>
      <c r="C4505" s="16">
        <v>1834</v>
      </c>
      <c r="D4505" s="16">
        <v>73</v>
      </c>
      <c r="E4505" s="16">
        <v>47</v>
      </c>
      <c r="F4505" s="16">
        <v>114</v>
      </c>
      <c r="G4505" s="16">
        <v>25</v>
      </c>
      <c r="H4505" s="16">
        <v>17.657623000000001</v>
      </c>
      <c r="I4505" s="16"/>
    </row>
    <row r="4506" spans="1:9" x14ac:dyDescent="0.2">
      <c r="A4506" s="6"/>
      <c r="B4506" s="16">
        <v>12</v>
      </c>
      <c r="C4506" s="16">
        <v>18324</v>
      </c>
      <c r="D4506" s="16">
        <v>172</v>
      </c>
      <c r="E4506" s="16">
        <v>53</v>
      </c>
      <c r="F4506" s="16">
        <v>376</v>
      </c>
      <c r="G4506" s="16">
        <v>106</v>
      </c>
      <c r="H4506" s="16">
        <v>83.744736000000003</v>
      </c>
      <c r="I4506" s="16"/>
    </row>
    <row r="4507" spans="1:9" x14ac:dyDescent="0.2">
      <c r="B4507" s="16">
        <v>13</v>
      </c>
      <c r="C4507" s="16">
        <v>5873</v>
      </c>
      <c r="D4507" s="16">
        <v>139</v>
      </c>
      <c r="E4507" s="16">
        <v>62</v>
      </c>
      <c r="F4507" s="16">
        <v>264</v>
      </c>
      <c r="G4507" s="16">
        <v>42</v>
      </c>
      <c r="H4507" s="16">
        <v>55.340412000000001</v>
      </c>
      <c r="I4507" s="16"/>
    </row>
    <row r="4508" spans="1:9" x14ac:dyDescent="0.2">
      <c r="B4508" s="16">
        <v>14</v>
      </c>
      <c r="C4508" s="16">
        <v>1745</v>
      </c>
      <c r="D4508" s="16">
        <v>69</v>
      </c>
      <c r="E4508" s="16">
        <v>49</v>
      </c>
      <c r="F4508" s="16">
        <v>91</v>
      </c>
      <c r="G4508" s="16">
        <v>25</v>
      </c>
      <c r="H4508" s="16">
        <v>12.332207</v>
      </c>
      <c r="I4508" s="16"/>
    </row>
    <row r="4509" spans="1:9" x14ac:dyDescent="0.2">
      <c r="B4509" s="16">
        <v>15</v>
      </c>
      <c r="C4509" s="16">
        <v>1639</v>
      </c>
      <c r="D4509" s="16">
        <v>58</v>
      </c>
      <c r="E4509" s="16">
        <v>28</v>
      </c>
      <c r="F4509" s="16">
        <v>96</v>
      </c>
      <c r="G4509" s="16">
        <v>28</v>
      </c>
      <c r="H4509" s="16">
        <v>15.940863</v>
      </c>
      <c r="I4509" s="16"/>
    </row>
    <row r="4510" spans="1:9" x14ac:dyDescent="0.2">
      <c r="B4510" s="16">
        <v>16</v>
      </c>
      <c r="C4510" s="16">
        <v>620</v>
      </c>
      <c r="D4510" s="16">
        <v>56</v>
      </c>
      <c r="E4510" s="16">
        <v>40</v>
      </c>
      <c r="F4510" s="16">
        <v>91</v>
      </c>
      <c r="G4510" s="16">
        <v>11</v>
      </c>
      <c r="H4510" s="16">
        <v>13.711309</v>
      </c>
      <c r="I4510" s="16"/>
    </row>
    <row r="4511" spans="1:9" x14ac:dyDescent="0.2">
      <c r="B4511" s="16">
        <v>17</v>
      </c>
      <c r="C4511" s="16">
        <v>1213</v>
      </c>
      <c r="D4511" s="16">
        <v>71</v>
      </c>
      <c r="E4511" s="16">
        <v>45</v>
      </c>
      <c r="F4511" s="16">
        <v>91</v>
      </c>
      <c r="G4511" s="16">
        <v>17</v>
      </c>
      <c r="H4511" s="16">
        <v>15.759917</v>
      </c>
      <c r="I4511" s="16"/>
    </row>
    <row r="4512" spans="1:9" x14ac:dyDescent="0.2">
      <c r="B4512" s="4">
        <v>18</v>
      </c>
      <c r="C4512" s="16"/>
      <c r="D4512" s="16"/>
      <c r="E4512" s="16"/>
      <c r="F4512" s="16"/>
      <c r="G4512" s="16"/>
      <c r="H4512" s="16"/>
      <c r="I4512" s="18"/>
    </row>
    <row r="4513" spans="1:9" x14ac:dyDescent="0.2">
      <c r="B4513" s="4">
        <v>19</v>
      </c>
      <c r="C4513" s="16"/>
      <c r="D4513" s="16"/>
      <c r="E4513" s="16"/>
      <c r="F4513" s="16"/>
      <c r="G4513" s="16"/>
      <c r="H4513" s="16"/>
      <c r="I4513" s="18"/>
    </row>
    <row r="4514" spans="1:9" x14ac:dyDescent="0.2">
      <c r="B4514" s="4">
        <v>20</v>
      </c>
      <c r="C4514" s="16"/>
      <c r="D4514" s="16"/>
      <c r="E4514" s="16"/>
      <c r="F4514" s="16"/>
      <c r="G4514" s="16"/>
      <c r="H4514" s="16"/>
      <c r="I4514" s="18"/>
    </row>
    <row r="4515" spans="1:9" x14ac:dyDescent="0.2">
      <c r="B4515" s="4">
        <v>21</v>
      </c>
      <c r="C4515" s="16"/>
      <c r="D4515" s="16"/>
      <c r="E4515" s="16"/>
      <c r="F4515" s="16"/>
      <c r="G4515" s="16"/>
      <c r="H4515" s="16"/>
      <c r="I4515" s="18"/>
    </row>
    <row r="4516" spans="1:9" x14ac:dyDescent="0.2">
      <c r="B4516" s="4">
        <v>22</v>
      </c>
      <c r="C4516" s="16"/>
      <c r="D4516" s="16"/>
      <c r="E4516" s="16"/>
      <c r="F4516" s="16"/>
      <c r="G4516" s="16"/>
      <c r="H4516" s="16"/>
      <c r="I4516" s="18"/>
    </row>
    <row r="4517" spans="1:9" x14ac:dyDescent="0.2">
      <c r="B4517" s="4">
        <v>23</v>
      </c>
      <c r="C4517" s="16"/>
      <c r="D4517" s="16"/>
      <c r="E4517" s="16"/>
      <c r="F4517" s="16"/>
      <c r="G4517" s="16"/>
      <c r="H4517" s="16"/>
      <c r="I4517" s="18"/>
    </row>
    <row r="4518" spans="1:9" x14ac:dyDescent="0.2">
      <c r="B4518" s="4">
        <v>24</v>
      </c>
      <c r="C4518" s="16"/>
      <c r="D4518" s="16"/>
      <c r="E4518" s="16"/>
      <c r="F4518" s="16"/>
      <c r="G4518" s="16"/>
      <c r="H4518" s="16"/>
      <c r="I4518" s="18"/>
    </row>
    <row r="4519" spans="1:9" x14ac:dyDescent="0.2">
      <c r="B4519" s="4">
        <v>25</v>
      </c>
      <c r="C4519" s="16"/>
      <c r="D4519" s="16"/>
      <c r="E4519" s="16"/>
      <c r="F4519" s="16"/>
      <c r="G4519" s="16"/>
      <c r="H4519" s="16"/>
      <c r="I4519" s="18"/>
    </row>
    <row r="4520" spans="1:9" x14ac:dyDescent="0.2">
      <c r="B4520" s="4">
        <v>26</v>
      </c>
      <c r="C4520" s="16"/>
      <c r="D4520" s="16"/>
      <c r="E4520" s="16"/>
      <c r="F4520" s="16"/>
      <c r="G4520" s="16"/>
      <c r="H4520" s="16"/>
      <c r="I4520" s="18"/>
    </row>
    <row r="4521" spans="1:9" x14ac:dyDescent="0.2">
      <c r="B4521" s="4">
        <v>27</v>
      </c>
      <c r="C4521" s="16"/>
      <c r="D4521" s="16"/>
      <c r="E4521" s="16"/>
      <c r="F4521" s="16"/>
      <c r="G4521" s="16"/>
      <c r="H4521" s="16"/>
      <c r="I4521" s="18"/>
    </row>
    <row r="4522" spans="1:9" x14ac:dyDescent="0.2">
      <c r="B4522" s="4">
        <v>28</v>
      </c>
      <c r="C4522" s="16"/>
      <c r="D4522" s="16"/>
      <c r="E4522" s="16"/>
      <c r="F4522" s="16"/>
      <c r="G4522" s="16"/>
      <c r="H4522" s="16"/>
      <c r="I4522" s="18"/>
    </row>
    <row r="4523" spans="1:9" x14ac:dyDescent="0.2">
      <c r="B4523" s="4">
        <v>29</v>
      </c>
      <c r="C4523" s="16"/>
      <c r="D4523" s="16"/>
      <c r="E4523" s="16"/>
      <c r="F4523" s="16"/>
      <c r="G4523" s="16"/>
      <c r="H4523" s="16"/>
      <c r="I4523" s="18"/>
    </row>
    <row r="4524" spans="1:9" x14ac:dyDescent="0.2">
      <c r="B4524" s="4">
        <v>30</v>
      </c>
      <c r="C4524" s="16"/>
      <c r="D4524" s="16"/>
      <c r="E4524" s="16"/>
      <c r="F4524" s="16"/>
      <c r="G4524" s="16"/>
      <c r="H4524" s="16"/>
      <c r="I4524" s="18"/>
    </row>
    <row r="4525" spans="1:9" x14ac:dyDescent="0.2">
      <c r="A4525" s="6"/>
      <c r="B4525" s="4">
        <v>31</v>
      </c>
      <c r="C4525" s="16"/>
      <c r="D4525" s="16"/>
      <c r="E4525" s="16"/>
      <c r="F4525" s="16"/>
      <c r="G4525" s="16"/>
      <c r="H4525" s="16"/>
      <c r="I4525" s="18"/>
    </row>
    <row r="4526" spans="1:9" x14ac:dyDescent="0.2">
      <c r="A4526" s="11"/>
      <c r="B4526" s="5">
        <v>32</v>
      </c>
      <c r="C4526" s="16"/>
      <c r="D4526" s="16"/>
      <c r="E4526" s="16"/>
      <c r="F4526" s="16"/>
      <c r="G4526" s="16"/>
      <c r="H4526" s="16"/>
      <c r="I4526" s="18"/>
    </row>
    <row r="4527" spans="1:9" x14ac:dyDescent="0.2">
      <c r="B4527" s="4">
        <v>33</v>
      </c>
      <c r="C4527" s="16"/>
      <c r="D4527" s="16"/>
      <c r="E4527" s="16"/>
      <c r="F4527" s="16"/>
      <c r="G4527" s="16"/>
      <c r="H4527" s="16"/>
      <c r="I4527" s="18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17</v>
      </c>
      <c r="I4676" s="6"/>
    </row>
    <row r="4677" spans="1:10" x14ac:dyDescent="0.2">
      <c r="A4677" t="s">
        <v>67</v>
      </c>
      <c r="B4677" s="15"/>
      <c r="C4677" s="8">
        <f>AVERAGE(C4495:C4675)</f>
        <v>2719.8235294117649</v>
      </c>
      <c r="D4677" s="8"/>
      <c r="E4677" s="8"/>
      <c r="F4677" s="8"/>
      <c r="G4677" s="8"/>
      <c r="H4677" s="8"/>
      <c r="I4677" s="9"/>
      <c r="J4677" s="17">
        <f>AVERAGE(D4495:D4675)</f>
        <v>74.235294117647058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40542056</v>
      </c>
      <c r="D4681" s="16">
        <v>47.646590000000003</v>
      </c>
      <c r="E4681" s="16">
        <v>1</v>
      </c>
      <c r="F4681" s="16">
        <v>611</v>
      </c>
      <c r="G4681" s="16">
        <v>850891</v>
      </c>
      <c r="H4681" s="16">
        <v>68.425970000000007</v>
      </c>
      <c r="I4681" s="16">
        <v>12.437227</v>
      </c>
    </row>
    <row r="4682" spans="1:10" x14ac:dyDescent="0.2">
      <c r="A4682" s="6"/>
      <c r="B4682" s="16">
        <v>1</v>
      </c>
      <c r="C4682" s="16">
        <v>1945</v>
      </c>
      <c r="D4682" s="16">
        <v>55</v>
      </c>
      <c r="E4682" s="16">
        <v>28</v>
      </c>
      <c r="F4682" s="16">
        <v>92</v>
      </c>
      <c r="G4682" s="16">
        <v>35</v>
      </c>
      <c r="H4682" s="16">
        <v>17.094889999999999</v>
      </c>
      <c r="I4682" s="16"/>
    </row>
    <row r="4683" spans="1:10" x14ac:dyDescent="0.2">
      <c r="A4683" s="6"/>
      <c r="B4683" s="16">
        <v>2</v>
      </c>
      <c r="C4683" s="16">
        <v>985</v>
      </c>
      <c r="D4683" s="16">
        <v>54</v>
      </c>
      <c r="E4683" s="16">
        <v>17</v>
      </c>
      <c r="F4683" s="16">
        <v>80</v>
      </c>
      <c r="G4683" s="16">
        <v>18</v>
      </c>
      <c r="H4683" s="16">
        <v>14.746883</v>
      </c>
      <c r="I4683" s="16"/>
    </row>
    <row r="4684" spans="1:10" x14ac:dyDescent="0.2">
      <c r="A4684" s="6"/>
      <c r="B4684" s="16">
        <v>3</v>
      </c>
      <c r="C4684" s="16">
        <v>513</v>
      </c>
      <c r="D4684" s="16">
        <v>42</v>
      </c>
      <c r="E4684" s="16">
        <v>15</v>
      </c>
      <c r="F4684" s="16">
        <v>54</v>
      </c>
      <c r="G4684" s="16">
        <v>12</v>
      </c>
      <c r="H4684" s="16">
        <v>10.148891000000001</v>
      </c>
      <c r="I4684" s="16"/>
    </row>
    <row r="4685" spans="1:10" x14ac:dyDescent="0.2">
      <c r="A4685" s="6"/>
      <c r="B4685" s="16">
        <v>4</v>
      </c>
      <c r="C4685" s="16">
        <v>1025</v>
      </c>
      <c r="D4685" s="16">
        <v>48</v>
      </c>
      <c r="E4685" s="16">
        <v>10</v>
      </c>
      <c r="F4685" s="16">
        <v>65</v>
      </c>
      <c r="G4685" s="16">
        <v>21</v>
      </c>
      <c r="H4685" s="16">
        <v>13.264614</v>
      </c>
      <c r="I4685" s="16"/>
    </row>
    <row r="4686" spans="1:10" x14ac:dyDescent="0.2">
      <c r="A4686" s="6"/>
      <c r="B4686" s="16">
        <v>5</v>
      </c>
      <c r="C4686" s="16">
        <v>961</v>
      </c>
      <c r="D4686" s="16">
        <v>53</v>
      </c>
      <c r="E4686" s="16">
        <v>39</v>
      </c>
      <c r="F4686" s="16">
        <v>69</v>
      </c>
      <c r="G4686" s="16">
        <v>18</v>
      </c>
      <c r="H4686" s="16">
        <v>8.8815740000000005</v>
      </c>
      <c r="I4686" s="16"/>
    </row>
    <row r="4687" spans="1:10" x14ac:dyDescent="0.2">
      <c r="A4687" s="6"/>
      <c r="B4687" s="16">
        <v>6</v>
      </c>
      <c r="C4687" s="16">
        <v>475</v>
      </c>
      <c r="D4687" s="16">
        <v>43</v>
      </c>
      <c r="E4687" s="16">
        <v>24</v>
      </c>
      <c r="F4687" s="16">
        <v>54</v>
      </c>
      <c r="G4687" s="16">
        <v>11</v>
      </c>
      <c r="H4687" s="16">
        <v>7.886698</v>
      </c>
      <c r="I4687" s="16"/>
    </row>
    <row r="4688" spans="1:10" x14ac:dyDescent="0.2">
      <c r="A4688" s="6"/>
      <c r="B4688" s="16">
        <v>7</v>
      </c>
      <c r="C4688" s="16">
        <v>1872</v>
      </c>
      <c r="D4688" s="16">
        <v>66</v>
      </c>
      <c r="E4688" s="16">
        <v>44</v>
      </c>
      <c r="F4688" s="16">
        <v>103</v>
      </c>
      <c r="G4688" s="16">
        <v>28</v>
      </c>
      <c r="H4688" s="16">
        <v>17.215409999999999</v>
      </c>
      <c r="I4688" s="16"/>
    </row>
    <row r="4689" spans="1:9" x14ac:dyDescent="0.2">
      <c r="A4689" s="6"/>
      <c r="B4689" s="16">
        <v>8</v>
      </c>
      <c r="C4689" s="16">
        <v>1997</v>
      </c>
      <c r="D4689" s="16">
        <v>66</v>
      </c>
      <c r="E4689" s="16">
        <v>29</v>
      </c>
      <c r="F4689" s="16">
        <v>115</v>
      </c>
      <c r="G4689" s="16">
        <v>30</v>
      </c>
      <c r="H4689" s="16">
        <v>23.855167000000002</v>
      </c>
      <c r="I4689" s="16"/>
    </row>
    <row r="4690" spans="1:9" x14ac:dyDescent="0.2">
      <c r="A4690" s="6"/>
      <c r="B4690" s="16">
        <v>9</v>
      </c>
      <c r="C4690" s="16">
        <v>960</v>
      </c>
      <c r="D4690" s="16">
        <v>45</v>
      </c>
      <c r="E4690" s="16">
        <v>23</v>
      </c>
      <c r="F4690" s="16">
        <v>66</v>
      </c>
      <c r="G4690" s="16">
        <v>21</v>
      </c>
      <c r="H4690" s="16">
        <v>11.244999</v>
      </c>
      <c r="I4690" s="16"/>
    </row>
    <row r="4691" spans="1:9" x14ac:dyDescent="0.2">
      <c r="A4691" s="6"/>
      <c r="B4691" s="16">
        <v>10</v>
      </c>
      <c r="C4691" s="16">
        <v>866</v>
      </c>
      <c r="D4691" s="16">
        <v>43</v>
      </c>
      <c r="E4691" s="16">
        <v>16</v>
      </c>
      <c r="F4691" s="16">
        <v>72</v>
      </c>
      <c r="G4691" s="16">
        <v>20</v>
      </c>
      <c r="H4691" s="16">
        <v>14.621541000000001</v>
      </c>
      <c r="I4691" s="16"/>
    </row>
    <row r="4692" spans="1:9" x14ac:dyDescent="0.2">
      <c r="A4692" s="6"/>
      <c r="B4692" s="16">
        <v>11</v>
      </c>
      <c r="C4692" s="16">
        <v>804</v>
      </c>
      <c r="D4692" s="16">
        <v>50</v>
      </c>
      <c r="E4692" s="16">
        <v>23</v>
      </c>
      <c r="F4692" s="16">
        <v>70</v>
      </c>
      <c r="G4692" s="16">
        <v>16</v>
      </c>
      <c r="H4692" s="16">
        <v>12.457929</v>
      </c>
      <c r="I4692" s="16"/>
    </row>
    <row r="4693" spans="1:9" x14ac:dyDescent="0.2">
      <c r="A4693" s="6"/>
      <c r="B4693" s="16">
        <v>12</v>
      </c>
      <c r="C4693" s="16">
        <v>1514</v>
      </c>
      <c r="D4693" s="16">
        <v>52</v>
      </c>
      <c r="E4693" s="16">
        <v>13</v>
      </c>
      <c r="F4693" s="16">
        <v>84</v>
      </c>
      <c r="G4693" s="16">
        <v>29</v>
      </c>
      <c r="H4693" s="16">
        <v>16.300744999999999</v>
      </c>
      <c r="I4693" s="16"/>
    </row>
    <row r="4694" spans="1:9" x14ac:dyDescent="0.2">
      <c r="B4694" s="16">
        <v>13</v>
      </c>
      <c r="C4694" s="16">
        <v>571</v>
      </c>
      <c r="D4694" s="16">
        <v>51</v>
      </c>
      <c r="E4694" s="16">
        <v>31</v>
      </c>
      <c r="F4694" s="16">
        <v>72</v>
      </c>
      <c r="G4694" s="16">
        <v>11</v>
      </c>
      <c r="H4694" s="16">
        <v>11.644742000000001</v>
      </c>
      <c r="I4694" s="16"/>
    </row>
    <row r="4695" spans="1:9" x14ac:dyDescent="0.2">
      <c r="B4695" s="16">
        <v>14</v>
      </c>
      <c r="C4695" s="16">
        <v>1118</v>
      </c>
      <c r="D4695" s="16">
        <v>58</v>
      </c>
      <c r="E4695" s="16">
        <v>32</v>
      </c>
      <c r="F4695" s="16">
        <v>83</v>
      </c>
      <c r="G4695" s="16">
        <v>19</v>
      </c>
      <c r="H4695" s="16">
        <v>12.292726500000001</v>
      </c>
      <c r="I4695" s="16"/>
    </row>
    <row r="4696" spans="1:9" x14ac:dyDescent="0.2">
      <c r="B4696" s="16">
        <v>15</v>
      </c>
      <c r="C4696" s="16">
        <v>2599</v>
      </c>
      <c r="D4696" s="16">
        <v>81</v>
      </c>
      <c r="E4696" s="16">
        <v>41</v>
      </c>
      <c r="F4696" s="16">
        <v>126</v>
      </c>
      <c r="G4696" s="16">
        <v>32</v>
      </c>
      <c r="H4696" s="16">
        <v>24.757534</v>
      </c>
      <c r="I4696" s="16"/>
    </row>
    <row r="4697" spans="1:9" x14ac:dyDescent="0.2">
      <c r="B4697" s="16">
        <v>16</v>
      </c>
      <c r="C4697" s="16">
        <v>782</v>
      </c>
      <c r="D4697" s="16">
        <v>52</v>
      </c>
      <c r="E4697" s="16">
        <v>39</v>
      </c>
      <c r="F4697" s="16">
        <v>69</v>
      </c>
      <c r="G4697" s="16">
        <v>15</v>
      </c>
      <c r="H4697" s="16">
        <v>7.5875839999999997</v>
      </c>
      <c r="I4697" s="16"/>
    </row>
    <row r="4698" spans="1:9" x14ac:dyDescent="0.2">
      <c r="B4698" s="16">
        <v>17</v>
      </c>
      <c r="C4698" s="16">
        <v>3985</v>
      </c>
      <c r="D4698" s="16">
        <v>78</v>
      </c>
      <c r="E4698" s="16">
        <v>17</v>
      </c>
      <c r="F4698" s="16">
        <v>164</v>
      </c>
      <c r="G4698" s="16">
        <v>51</v>
      </c>
      <c r="H4698" s="16">
        <v>37.496400000000001</v>
      </c>
      <c r="I4698" s="16"/>
    </row>
    <row r="4699" spans="1:9" x14ac:dyDescent="0.2">
      <c r="B4699" s="16">
        <v>18</v>
      </c>
      <c r="C4699" s="16">
        <v>1348</v>
      </c>
      <c r="D4699" s="16">
        <v>61</v>
      </c>
      <c r="E4699" s="16">
        <v>41</v>
      </c>
      <c r="F4699" s="16">
        <v>90</v>
      </c>
      <c r="G4699" s="16">
        <v>22</v>
      </c>
      <c r="H4699" s="16">
        <v>14.615712</v>
      </c>
      <c r="I4699" s="16"/>
    </row>
    <row r="4700" spans="1:9" x14ac:dyDescent="0.2">
      <c r="B4700" s="16">
        <v>19</v>
      </c>
      <c r="C4700" s="16">
        <v>759</v>
      </c>
      <c r="D4700" s="16">
        <v>50</v>
      </c>
      <c r="E4700" s="16">
        <v>18</v>
      </c>
      <c r="F4700" s="16">
        <v>73</v>
      </c>
      <c r="G4700" s="16">
        <v>15</v>
      </c>
      <c r="H4700" s="16">
        <v>13.884729</v>
      </c>
      <c r="I4700" s="16"/>
    </row>
    <row r="4701" spans="1:9" x14ac:dyDescent="0.2">
      <c r="B4701" s="16">
        <v>20</v>
      </c>
      <c r="C4701" s="16">
        <v>539</v>
      </c>
      <c r="D4701" s="16">
        <v>38</v>
      </c>
      <c r="E4701" s="16">
        <v>3</v>
      </c>
      <c r="F4701" s="16">
        <v>53</v>
      </c>
      <c r="G4701" s="16">
        <v>14</v>
      </c>
      <c r="H4701" s="16">
        <v>14.220787</v>
      </c>
      <c r="I4701" s="16"/>
    </row>
    <row r="4702" spans="1:9" x14ac:dyDescent="0.2">
      <c r="B4702" s="16">
        <v>21</v>
      </c>
      <c r="C4702" s="16">
        <v>1251</v>
      </c>
      <c r="D4702" s="16">
        <v>52</v>
      </c>
      <c r="E4702" s="16">
        <v>25</v>
      </c>
      <c r="F4702" s="16">
        <v>81</v>
      </c>
      <c r="G4702" s="16">
        <v>24</v>
      </c>
      <c r="H4702" s="16">
        <v>14.944826000000001</v>
      </c>
      <c r="I4702" s="16"/>
    </row>
    <row r="4703" spans="1:9" x14ac:dyDescent="0.2">
      <c r="B4703" s="16">
        <v>22</v>
      </c>
      <c r="C4703" s="16">
        <v>668</v>
      </c>
      <c r="D4703" s="16">
        <v>51</v>
      </c>
      <c r="E4703" s="16">
        <v>29</v>
      </c>
      <c r="F4703" s="16">
        <v>66</v>
      </c>
      <c r="G4703" s="16">
        <v>13</v>
      </c>
      <c r="H4703" s="16">
        <v>10.275375</v>
      </c>
      <c r="I4703" s="16"/>
    </row>
    <row r="4704" spans="1:9" x14ac:dyDescent="0.2">
      <c r="B4704" s="16">
        <v>23</v>
      </c>
      <c r="C4704" s="16">
        <v>3577</v>
      </c>
      <c r="D4704" s="16">
        <v>83</v>
      </c>
      <c r="E4704" s="16">
        <v>31</v>
      </c>
      <c r="F4704" s="16">
        <v>152</v>
      </c>
      <c r="G4704" s="16">
        <v>43</v>
      </c>
      <c r="H4704" s="16">
        <v>32.183253999999998</v>
      </c>
      <c r="I4704" s="16"/>
    </row>
    <row r="4705" spans="1:9" x14ac:dyDescent="0.2">
      <c r="B4705" s="16">
        <v>24</v>
      </c>
      <c r="C4705" s="16">
        <v>660</v>
      </c>
      <c r="D4705" s="16">
        <v>44</v>
      </c>
      <c r="E4705" s="16">
        <v>23</v>
      </c>
      <c r="F4705" s="16">
        <v>63</v>
      </c>
      <c r="G4705" s="16">
        <v>15</v>
      </c>
      <c r="H4705" s="16">
        <v>11.747339999999999</v>
      </c>
      <c r="I4705" s="16"/>
    </row>
    <row r="4706" spans="1:9" x14ac:dyDescent="0.2">
      <c r="B4706" s="16">
        <v>25</v>
      </c>
      <c r="C4706" s="16">
        <v>1354</v>
      </c>
      <c r="D4706" s="16">
        <v>50</v>
      </c>
      <c r="E4706" s="16">
        <v>16</v>
      </c>
      <c r="F4706" s="16">
        <v>90</v>
      </c>
      <c r="G4706" s="16">
        <v>27</v>
      </c>
      <c r="H4706" s="16">
        <v>17.974340000000002</v>
      </c>
      <c r="I4706" s="16"/>
    </row>
    <row r="4707" spans="1:9" x14ac:dyDescent="0.2">
      <c r="B4707" s="16">
        <v>26</v>
      </c>
      <c r="C4707" s="16">
        <v>1074</v>
      </c>
      <c r="D4707" s="16">
        <v>48</v>
      </c>
      <c r="E4707" s="16">
        <v>26</v>
      </c>
      <c r="F4707" s="16">
        <v>66</v>
      </c>
      <c r="G4707" s="16">
        <v>22</v>
      </c>
      <c r="H4707" s="16">
        <v>10.00952</v>
      </c>
      <c r="I4707" s="16"/>
    </row>
    <row r="4708" spans="1:9" x14ac:dyDescent="0.2">
      <c r="B4708" s="16">
        <v>27</v>
      </c>
      <c r="C4708" s="16">
        <v>358</v>
      </c>
      <c r="D4708" s="16">
        <v>32</v>
      </c>
      <c r="E4708" s="16">
        <v>14</v>
      </c>
      <c r="F4708" s="16">
        <v>48</v>
      </c>
      <c r="G4708" s="16">
        <v>11</v>
      </c>
      <c r="H4708" s="16">
        <v>12.759311</v>
      </c>
      <c r="I4708" s="16"/>
    </row>
    <row r="4709" spans="1:9" x14ac:dyDescent="0.2">
      <c r="B4709" s="4">
        <v>28</v>
      </c>
      <c r="C4709" s="16"/>
      <c r="D4709" s="16"/>
      <c r="E4709" s="16"/>
      <c r="F4709" s="16"/>
      <c r="G4709" s="16"/>
      <c r="H4709" s="16"/>
      <c r="I4709" s="18"/>
    </row>
    <row r="4710" spans="1:9" x14ac:dyDescent="0.2">
      <c r="B4710" s="4">
        <v>29</v>
      </c>
      <c r="C4710" s="16"/>
      <c r="D4710" s="16"/>
      <c r="E4710" s="16"/>
      <c r="F4710" s="16"/>
      <c r="G4710" s="16"/>
      <c r="H4710" s="16"/>
      <c r="I4710" s="18"/>
    </row>
    <row r="4711" spans="1:9" x14ac:dyDescent="0.2">
      <c r="B4711" s="4">
        <v>30</v>
      </c>
      <c r="C4711" s="16"/>
      <c r="D4711" s="16"/>
      <c r="E4711" s="16"/>
      <c r="F4711" s="16"/>
      <c r="G4711" s="16"/>
      <c r="H4711" s="16"/>
      <c r="I4711" s="18"/>
    </row>
    <row r="4712" spans="1:9" x14ac:dyDescent="0.2">
      <c r="A4712" s="6"/>
      <c r="B4712" s="4">
        <v>31</v>
      </c>
      <c r="C4712" s="16"/>
      <c r="D4712" s="16"/>
      <c r="E4712" s="16"/>
      <c r="F4712" s="16"/>
      <c r="G4712" s="16"/>
      <c r="H4712" s="16"/>
      <c r="I4712" s="18"/>
    </row>
    <row r="4713" spans="1:9" x14ac:dyDescent="0.2">
      <c r="A4713" s="11"/>
      <c r="B4713" s="5">
        <v>32</v>
      </c>
      <c r="C4713" s="16"/>
      <c r="D4713" s="16"/>
      <c r="E4713" s="16"/>
      <c r="F4713" s="16"/>
      <c r="G4713" s="16"/>
      <c r="H4713" s="16"/>
      <c r="I4713" s="18"/>
    </row>
    <row r="4714" spans="1:9" x14ac:dyDescent="0.2">
      <c r="B4714" s="4">
        <v>33</v>
      </c>
      <c r="C4714" s="16"/>
      <c r="D4714" s="16"/>
      <c r="E4714" s="16"/>
      <c r="F4714" s="16"/>
      <c r="G4714" s="16"/>
      <c r="H4714" s="16"/>
      <c r="I4714" s="18"/>
    </row>
    <row r="4715" spans="1:9" x14ac:dyDescent="0.2">
      <c r="B4715" s="4">
        <v>34</v>
      </c>
      <c r="C4715" s="16"/>
      <c r="D4715" s="16"/>
      <c r="E4715" s="16"/>
      <c r="F4715" s="16"/>
      <c r="G4715" s="16"/>
      <c r="H4715" s="16"/>
      <c r="I4715" s="18"/>
    </row>
    <row r="4716" spans="1:9" x14ac:dyDescent="0.2">
      <c r="B4716" s="4">
        <v>35</v>
      </c>
      <c r="C4716" s="16"/>
      <c r="D4716" s="16"/>
      <c r="E4716" s="16"/>
      <c r="F4716" s="16"/>
      <c r="G4716" s="16"/>
      <c r="H4716" s="16"/>
      <c r="I4716" s="18"/>
    </row>
    <row r="4717" spans="1:9" x14ac:dyDescent="0.2">
      <c r="B4717" s="4">
        <v>36</v>
      </c>
      <c r="C4717" s="16"/>
      <c r="D4717" s="16"/>
      <c r="E4717" s="16"/>
      <c r="F4717" s="16"/>
      <c r="G4717" s="16"/>
      <c r="H4717" s="16"/>
      <c r="I4717" s="18"/>
    </row>
    <row r="4718" spans="1:9" x14ac:dyDescent="0.2">
      <c r="B4718" s="4">
        <v>37</v>
      </c>
      <c r="C4718" s="16"/>
      <c r="D4718" s="16"/>
      <c r="E4718" s="16"/>
      <c r="F4718" s="16"/>
      <c r="G4718" s="16"/>
      <c r="H4718" s="16"/>
      <c r="I4718" s="18"/>
    </row>
    <row r="4719" spans="1:9" x14ac:dyDescent="0.2">
      <c r="B4719" s="4">
        <v>38</v>
      </c>
      <c r="C4719" s="16"/>
      <c r="D4719" s="16"/>
      <c r="E4719" s="16"/>
      <c r="F4719" s="16"/>
      <c r="G4719" s="16"/>
      <c r="H4719" s="16"/>
      <c r="I4719" s="18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27</v>
      </c>
      <c r="I4863" s="6"/>
    </row>
    <row r="4864" spans="1:10" x14ac:dyDescent="0.2">
      <c r="A4864" t="s">
        <v>67</v>
      </c>
      <c r="B4864" s="15"/>
      <c r="C4864" s="8">
        <f>AVERAGE(C4682:C4862)</f>
        <v>1280</v>
      </c>
      <c r="D4864" s="8"/>
      <c r="E4864" s="8"/>
      <c r="F4864" s="8"/>
      <c r="G4864" s="8"/>
      <c r="H4864" s="8"/>
      <c r="I4864" s="9"/>
      <c r="J4864" s="17">
        <f>AVERAGE(D4682:D4862)</f>
        <v>53.555555555555557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63967226</v>
      </c>
      <c r="D4868" s="16">
        <v>77.590860000000006</v>
      </c>
      <c r="E4868" s="16">
        <v>1</v>
      </c>
      <c r="F4868" s="16">
        <v>676</v>
      </c>
      <c r="G4868" s="16">
        <v>824417</v>
      </c>
      <c r="H4868" s="16">
        <v>87.578540000000004</v>
      </c>
      <c r="I4868" s="16">
        <v>17.267631999999999</v>
      </c>
    </row>
    <row r="4869" spans="1:10" x14ac:dyDescent="0.2">
      <c r="A4869" s="6"/>
      <c r="B4869" s="16">
        <v>1</v>
      </c>
      <c r="C4869" s="16">
        <v>567</v>
      </c>
      <c r="D4869" s="16">
        <v>43</v>
      </c>
      <c r="E4869" s="16">
        <v>25</v>
      </c>
      <c r="F4869" s="16">
        <v>60</v>
      </c>
      <c r="G4869" s="16">
        <v>13</v>
      </c>
      <c r="H4869" s="16">
        <v>10.140677</v>
      </c>
      <c r="I4869" s="16"/>
    </row>
    <row r="4870" spans="1:10" x14ac:dyDescent="0.2">
      <c r="A4870" s="6"/>
      <c r="B4870" s="16">
        <v>2</v>
      </c>
      <c r="C4870" s="16">
        <v>1214</v>
      </c>
      <c r="D4870" s="16">
        <v>48</v>
      </c>
      <c r="E4870" s="16">
        <v>26</v>
      </c>
      <c r="F4870" s="16">
        <v>71</v>
      </c>
      <c r="G4870" s="16">
        <v>25</v>
      </c>
      <c r="H4870" s="16">
        <v>11.750885999999999</v>
      </c>
      <c r="I4870" s="16"/>
    </row>
    <row r="4871" spans="1:10" x14ac:dyDescent="0.2">
      <c r="A4871" s="6"/>
      <c r="B4871" s="16">
        <v>3</v>
      </c>
      <c r="C4871" s="16">
        <v>686</v>
      </c>
      <c r="D4871" s="16">
        <v>45</v>
      </c>
      <c r="E4871" s="16">
        <v>27</v>
      </c>
      <c r="F4871" s="16">
        <v>69</v>
      </c>
      <c r="G4871" s="16">
        <v>15</v>
      </c>
      <c r="H4871" s="16">
        <v>12.008925</v>
      </c>
      <c r="I4871" s="16"/>
    </row>
    <row r="4872" spans="1:10" x14ac:dyDescent="0.2">
      <c r="A4872" s="6"/>
      <c r="B4872" s="16">
        <v>4</v>
      </c>
      <c r="C4872" s="16">
        <v>1423</v>
      </c>
      <c r="D4872" s="16">
        <v>61</v>
      </c>
      <c r="E4872" s="16">
        <v>37</v>
      </c>
      <c r="F4872" s="16">
        <v>106</v>
      </c>
      <c r="G4872" s="16">
        <v>23</v>
      </c>
      <c r="H4872" s="16">
        <v>17.265309999999999</v>
      </c>
      <c r="I4872" s="16"/>
    </row>
    <row r="4873" spans="1:10" x14ac:dyDescent="0.2">
      <c r="A4873" s="6"/>
      <c r="B4873" s="16">
        <v>5</v>
      </c>
      <c r="C4873" s="16">
        <v>2790</v>
      </c>
      <c r="D4873" s="16">
        <v>75</v>
      </c>
      <c r="E4873" s="16">
        <v>32</v>
      </c>
      <c r="F4873" s="16">
        <v>136</v>
      </c>
      <c r="G4873" s="16">
        <v>37</v>
      </c>
      <c r="H4873" s="16">
        <v>23.048860000000001</v>
      </c>
      <c r="I4873" s="16"/>
    </row>
    <row r="4874" spans="1:10" x14ac:dyDescent="0.2">
      <c r="A4874" s="6"/>
      <c r="B4874" s="16">
        <v>6</v>
      </c>
      <c r="C4874" s="16">
        <v>2589</v>
      </c>
      <c r="D4874" s="16">
        <v>78</v>
      </c>
      <c r="E4874" s="16">
        <v>40</v>
      </c>
      <c r="F4874" s="16">
        <v>125</v>
      </c>
      <c r="G4874" s="16">
        <v>33</v>
      </c>
      <c r="H4874" s="16">
        <v>25.521436999999999</v>
      </c>
      <c r="I4874" s="16"/>
    </row>
    <row r="4875" spans="1:10" x14ac:dyDescent="0.2">
      <c r="A4875" s="6"/>
      <c r="B4875" s="16">
        <v>7</v>
      </c>
      <c r="C4875" s="16">
        <v>1077</v>
      </c>
      <c r="D4875" s="16">
        <v>53</v>
      </c>
      <c r="E4875" s="16">
        <v>32</v>
      </c>
      <c r="F4875" s="16">
        <v>82</v>
      </c>
      <c r="G4875" s="16">
        <v>20</v>
      </c>
      <c r="H4875" s="16">
        <v>13.709390000000001</v>
      </c>
      <c r="I4875" s="16"/>
    </row>
    <row r="4876" spans="1:10" x14ac:dyDescent="0.2">
      <c r="A4876" s="6"/>
      <c r="B4876" s="16">
        <v>8</v>
      </c>
      <c r="C4876" s="16">
        <v>942</v>
      </c>
      <c r="D4876" s="16">
        <v>55</v>
      </c>
      <c r="E4876" s="16">
        <v>37</v>
      </c>
      <c r="F4876" s="16">
        <v>76</v>
      </c>
      <c r="G4876" s="16">
        <v>17</v>
      </c>
      <c r="H4876" s="16">
        <v>10.015613</v>
      </c>
      <c r="I4876" s="16"/>
    </row>
    <row r="4877" spans="1:10" x14ac:dyDescent="0.2">
      <c r="A4877" s="6"/>
      <c r="B4877" s="16">
        <v>9</v>
      </c>
      <c r="C4877" s="16">
        <v>688</v>
      </c>
      <c r="D4877" s="16">
        <v>45</v>
      </c>
      <c r="E4877" s="16">
        <v>31</v>
      </c>
      <c r="F4877" s="16">
        <v>59</v>
      </c>
      <c r="G4877" s="16">
        <v>15</v>
      </c>
      <c r="H4877" s="16">
        <v>8.7054989999999997</v>
      </c>
      <c r="I4877" s="16"/>
    </row>
    <row r="4878" spans="1:10" x14ac:dyDescent="0.2">
      <c r="A4878" s="6"/>
      <c r="B4878" s="16">
        <v>10</v>
      </c>
      <c r="C4878" s="16">
        <v>1312</v>
      </c>
      <c r="D4878" s="16">
        <v>45</v>
      </c>
      <c r="E4878" s="16">
        <v>24</v>
      </c>
      <c r="F4878" s="16">
        <v>74</v>
      </c>
      <c r="G4878" s="16">
        <v>29</v>
      </c>
      <c r="H4878" s="16">
        <v>13.383092</v>
      </c>
      <c r="I4878" s="16"/>
    </row>
    <row r="4879" spans="1:10" x14ac:dyDescent="0.2">
      <c r="A4879" s="6"/>
      <c r="B4879" s="16">
        <v>11</v>
      </c>
      <c r="C4879" s="16">
        <v>1446</v>
      </c>
      <c r="D4879" s="16">
        <v>53</v>
      </c>
      <c r="E4879" s="16">
        <v>16</v>
      </c>
      <c r="F4879" s="16">
        <v>109</v>
      </c>
      <c r="G4879" s="16">
        <v>27</v>
      </c>
      <c r="H4879" s="16">
        <v>19.051549999999999</v>
      </c>
      <c r="I4879" s="16"/>
    </row>
    <row r="4880" spans="1:10" x14ac:dyDescent="0.2">
      <c r="A4880" s="6"/>
      <c r="B4880" s="16">
        <v>12</v>
      </c>
      <c r="C4880" s="16">
        <v>350</v>
      </c>
      <c r="D4880" s="16">
        <v>35</v>
      </c>
      <c r="E4880" s="16">
        <v>29</v>
      </c>
      <c r="F4880" s="16">
        <v>41</v>
      </c>
      <c r="G4880" s="16">
        <v>10</v>
      </c>
      <c r="H4880" s="16">
        <v>4.4721359999999999</v>
      </c>
      <c r="I4880" s="16"/>
    </row>
    <row r="4881" spans="2:9" x14ac:dyDescent="0.2">
      <c r="B4881" s="16">
        <v>13</v>
      </c>
      <c r="C4881" s="16">
        <v>616</v>
      </c>
      <c r="D4881" s="16">
        <v>41</v>
      </c>
      <c r="E4881" s="16">
        <v>28</v>
      </c>
      <c r="F4881" s="16">
        <v>56</v>
      </c>
      <c r="G4881" s="16">
        <v>15</v>
      </c>
      <c r="H4881" s="16">
        <v>6.6386320000000003</v>
      </c>
      <c r="I4881" s="16"/>
    </row>
    <row r="4882" spans="2:9" x14ac:dyDescent="0.2">
      <c r="B4882" s="16">
        <v>14</v>
      </c>
      <c r="C4882" s="16">
        <v>3039</v>
      </c>
      <c r="D4882" s="16">
        <v>74</v>
      </c>
      <c r="E4882" s="16">
        <v>28</v>
      </c>
      <c r="F4882" s="16">
        <v>137</v>
      </c>
      <c r="G4882" s="16">
        <v>41</v>
      </c>
      <c r="H4882" s="16">
        <v>29.383244000000001</v>
      </c>
      <c r="I4882" s="16"/>
    </row>
    <row r="4883" spans="2:9" x14ac:dyDescent="0.2">
      <c r="B4883" s="16">
        <v>15</v>
      </c>
      <c r="C4883" s="16">
        <v>1431</v>
      </c>
      <c r="D4883" s="16">
        <v>46</v>
      </c>
      <c r="E4883" s="16">
        <v>22</v>
      </c>
      <c r="F4883" s="16">
        <v>78</v>
      </c>
      <c r="G4883" s="16">
        <v>31</v>
      </c>
      <c r="H4883" s="16">
        <v>10.867381999999999</v>
      </c>
      <c r="I4883" s="16"/>
    </row>
    <row r="4884" spans="2:9" x14ac:dyDescent="0.2">
      <c r="B4884" s="16">
        <v>16</v>
      </c>
      <c r="C4884" s="16">
        <v>2970</v>
      </c>
      <c r="D4884" s="16">
        <v>74</v>
      </c>
      <c r="E4884" s="16">
        <v>23</v>
      </c>
      <c r="F4884" s="16">
        <v>142</v>
      </c>
      <c r="G4884" s="16">
        <v>40</v>
      </c>
      <c r="H4884" s="16">
        <v>33.27816</v>
      </c>
      <c r="I4884" s="16"/>
    </row>
    <row r="4885" spans="2:9" x14ac:dyDescent="0.2">
      <c r="B4885" s="16">
        <v>17</v>
      </c>
      <c r="C4885" s="16">
        <v>693</v>
      </c>
      <c r="D4885" s="16">
        <v>49</v>
      </c>
      <c r="E4885" s="16">
        <v>33</v>
      </c>
      <c r="F4885" s="16">
        <v>74</v>
      </c>
      <c r="G4885" s="16">
        <v>14</v>
      </c>
      <c r="H4885" s="16">
        <v>11.951827</v>
      </c>
      <c r="I4885" s="16"/>
    </row>
    <row r="4886" spans="2:9" x14ac:dyDescent="0.2">
      <c r="B4886" s="16">
        <v>18</v>
      </c>
      <c r="C4886" s="16">
        <v>1038</v>
      </c>
      <c r="D4886" s="16">
        <v>51</v>
      </c>
      <c r="E4886" s="16">
        <v>26</v>
      </c>
      <c r="F4886" s="16">
        <v>82</v>
      </c>
      <c r="G4886" s="16">
        <v>20</v>
      </c>
      <c r="H4886" s="16">
        <v>15.124048</v>
      </c>
      <c r="I4886" s="16"/>
    </row>
    <row r="4887" spans="2:9" x14ac:dyDescent="0.2">
      <c r="B4887" s="16">
        <v>19</v>
      </c>
      <c r="C4887" s="16">
        <v>1363</v>
      </c>
      <c r="D4887" s="16">
        <v>50</v>
      </c>
      <c r="E4887" s="16">
        <v>27</v>
      </c>
      <c r="F4887" s="16">
        <v>71</v>
      </c>
      <c r="G4887" s="16">
        <v>27</v>
      </c>
      <c r="H4887" s="16">
        <v>10.984254999999999</v>
      </c>
      <c r="I4887" s="16"/>
    </row>
    <row r="4888" spans="2:9" x14ac:dyDescent="0.2">
      <c r="B4888" s="16">
        <v>20</v>
      </c>
      <c r="C4888" s="16">
        <v>604</v>
      </c>
      <c r="D4888" s="16">
        <v>50</v>
      </c>
      <c r="E4888" s="16">
        <v>39</v>
      </c>
      <c r="F4888" s="16">
        <v>69</v>
      </c>
      <c r="G4888" s="16">
        <v>12</v>
      </c>
      <c r="H4888" s="16">
        <v>9.4772449999999999</v>
      </c>
      <c r="I4888" s="16"/>
    </row>
    <row r="4889" spans="2:9" x14ac:dyDescent="0.2">
      <c r="B4889" s="16">
        <v>21</v>
      </c>
      <c r="C4889" s="16">
        <v>1151</v>
      </c>
      <c r="D4889" s="16">
        <v>52</v>
      </c>
      <c r="E4889" s="16">
        <v>29</v>
      </c>
      <c r="F4889" s="16">
        <v>78</v>
      </c>
      <c r="G4889" s="16">
        <v>22</v>
      </c>
      <c r="H4889" s="16">
        <v>13.098528</v>
      </c>
      <c r="I4889" s="16"/>
    </row>
    <row r="4890" spans="2:9" x14ac:dyDescent="0.2">
      <c r="B4890" s="16">
        <v>22</v>
      </c>
      <c r="C4890" s="16">
        <v>357</v>
      </c>
      <c r="D4890" s="16">
        <v>35</v>
      </c>
      <c r="E4890" s="16">
        <v>17</v>
      </c>
      <c r="F4890" s="16">
        <v>54</v>
      </c>
      <c r="G4890" s="16">
        <v>10</v>
      </c>
      <c r="H4890" s="16">
        <v>12.627131</v>
      </c>
      <c r="I4890" s="16"/>
    </row>
    <row r="4891" spans="2:9" x14ac:dyDescent="0.2">
      <c r="B4891" s="16">
        <v>23</v>
      </c>
      <c r="C4891" s="16">
        <v>685</v>
      </c>
      <c r="D4891" s="16">
        <v>45</v>
      </c>
      <c r="E4891" s="16">
        <v>32</v>
      </c>
      <c r="F4891" s="16">
        <v>65</v>
      </c>
      <c r="G4891" s="16">
        <v>15</v>
      </c>
      <c r="H4891" s="16">
        <v>8.5773790000000005</v>
      </c>
      <c r="I4891" s="16"/>
    </row>
    <row r="4892" spans="2:9" x14ac:dyDescent="0.2">
      <c r="B4892" s="4">
        <v>24</v>
      </c>
      <c r="C4892" s="16"/>
      <c r="D4892" s="16"/>
      <c r="E4892" s="16"/>
      <c r="F4892" s="16"/>
      <c r="G4892" s="16"/>
      <c r="H4892" s="16"/>
      <c r="I4892" s="18"/>
    </row>
    <row r="4893" spans="2:9" x14ac:dyDescent="0.2">
      <c r="B4893" s="4">
        <v>25</v>
      </c>
      <c r="C4893" s="16"/>
      <c r="D4893" s="16"/>
      <c r="E4893" s="16"/>
      <c r="F4893" s="16"/>
      <c r="G4893" s="16"/>
      <c r="H4893" s="16"/>
      <c r="I4893" s="18"/>
    </row>
    <row r="4894" spans="2:9" x14ac:dyDescent="0.2">
      <c r="B4894" s="4">
        <v>26</v>
      </c>
      <c r="C4894" s="16"/>
      <c r="D4894" s="16"/>
      <c r="E4894" s="16"/>
      <c r="F4894" s="16"/>
      <c r="G4894" s="16"/>
      <c r="H4894" s="16"/>
      <c r="I4894" s="18"/>
    </row>
    <row r="4895" spans="2:9" x14ac:dyDescent="0.2">
      <c r="B4895" s="4">
        <v>27</v>
      </c>
      <c r="C4895" s="16"/>
      <c r="D4895" s="16"/>
      <c r="E4895" s="16"/>
      <c r="F4895" s="16"/>
      <c r="G4895" s="16"/>
      <c r="H4895" s="16"/>
      <c r="I4895" s="18"/>
    </row>
    <row r="4896" spans="2:9" x14ac:dyDescent="0.2">
      <c r="B4896" s="4">
        <v>28</v>
      </c>
      <c r="C4896" s="16"/>
      <c r="D4896" s="16"/>
      <c r="E4896" s="16"/>
      <c r="F4896" s="16"/>
      <c r="G4896" s="16"/>
      <c r="H4896" s="16"/>
      <c r="I4896" s="18"/>
    </row>
    <row r="4897" spans="1:9" x14ac:dyDescent="0.2">
      <c r="B4897" s="4">
        <v>29</v>
      </c>
      <c r="C4897" s="16"/>
      <c r="D4897" s="16"/>
      <c r="E4897" s="16"/>
      <c r="F4897" s="16"/>
      <c r="G4897" s="16"/>
      <c r="H4897" s="16"/>
      <c r="I4897" s="18"/>
    </row>
    <row r="4898" spans="1:9" x14ac:dyDescent="0.2">
      <c r="B4898" s="4">
        <v>30</v>
      </c>
      <c r="C4898" s="16"/>
      <c r="D4898" s="16"/>
      <c r="E4898" s="16"/>
      <c r="F4898" s="16"/>
      <c r="G4898" s="16"/>
      <c r="H4898" s="16"/>
      <c r="I4898" s="18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23</v>
      </c>
      <c r="I5050" s="6"/>
    </row>
    <row r="5051" spans="1:10" x14ac:dyDescent="0.2">
      <c r="A5051" t="s">
        <v>67</v>
      </c>
      <c r="B5051" s="15"/>
      <c r="C5051" s="8">
        <f>AVERAGE(C4869:C5049)</f>
        <v>1262.2173913043478</v>
      </c>
      <c r="D5051" s="8"/>
      <c r="E5051" s="8"/>
      <c r="F5051" s="8"/>
      <c r="G5051" s="8"/>
      <c r="H5051" s="8"/>
      <c r="I5051" s="9"/>
      <c r="J5051" s="17">
        <f>AVERAGE(D4869:D5049)</f>
        <v>52.304347826086953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33128411</v>
      </c>
      <c r="D5055" s="16">
        <v>44.438735999999999</v>
      </c>
      <c r="E5055" s="16">
        <v>1</v>
      </c>
      <c r="F5055" s="16">
        <v>719</v>
      </c>
      <c r="G5055" s="16">
        <v>745485</v>
      </c>
      <c r="H5055" s="16">
        <v>94.002679999999998</v>
      </c>
      <c r="I5055" s="16">
        <v>5.9660544</v>
      </c>
    </row>
    <row r="5056" spans="1:10" x14ac:dyDescent="0.2">
      <c r="A5056" s="6"/>
      <c r="B5056" s="16">
        <v>1</v>
      </c>
      <c r="C5056" s="16">
        <v>538</v>
      </c>
      <c r="D5056" s="16">
        <v>44</v>
      </c>
      <c r="E5056" s="16">
        <v>17</v>
      </c>
      <c r="F5056" s="16">
        <v>61</v>
      </c>
      <c r="G5056" s="16">
        <v>12</v>
      </c>
      <c r="H5056" s="16">
        <v>15.314876999999999</v>
      </c>
      <c r="I5056" s="16"/>
    </row>
    <row r="5057" spans="1:9" x14ac:dyDescent="0.2">
      <c r="A5057" s="6"/>
      <c r="B5057" s="16">
        <v>2</v>
      </c>
      <c r="C5057" s="16">
        <v>717</v>
      </c>
      <c r="D5057" s="16">
        <v>51</v>
      </c>
      <c r="E5057" s="16">
        <v>33</v>
      </c>
      <c r="F5057" s="16">
        <v>68</v>
      </c>
      <c r="G5057" s="16">
        <v>14</v>
      </c>
      <c r="H5057" s="16">
        <v>10.224405000000001</v>
      </c>
      <c r="I5057" s="16"/>
    </row>
    <row r="5058" spans="1:9" x14ac:dyDescent="0.2">
      <c r="A5058" s="6"/>
      <c r="B5058" s="16">
        <v>3</v>
      </c>
      <c r="C5058" s="16">
        <v>1414</v>
      </c>
      <c r="D5058" s="16">
        <v>67</v>
      </c>
      <c r="E5058" s="16">
        <v>43</v>
      </c>
      <c r="F5058" s="16">
        <v>107</v>
      </c>
      <c r="G5058" s="16">
        <v>21</v>
      </c>
      <c r="H5058" s="16">
        <v>18.348023999999999</v>
      </c>
      <c r="I5058" s="16"/>
    </row>
    <row r="5059" spans="1:9" x14ac:dyDescent="0.2">
      <c r="A5059" s="6"/>
      <c r="B5059" s="16">
        <v>4</v>
      </c>
      <c r="C5059" s="16">
        <v>1838</v>
      </c>
      <c r="D5059" s="16">
        <v>83</v>
      </c>
      <c r="E5059" s="16">
        <v>45</v>
      </c>
      <c r="F5059" s="16">
        <v>122</v>
      </c>
      <c r="G5059" s="16">
        <v>22</v>
      </c>
      <c r="H5059" s="16">
        <v>22.322313000000001</v>
      </c>
      <c r="I5059" s="16"/>
    </row>
    <row r="5060" spans="1:9" x14ac:dyDescent="0.2">
      <c r="A5060" s="6"/>
      <c r="B5060" s="16">
        <v>5</v>
      </c>
      <c r="C5060" s="16">
        <v>1192</v>
      </c>
      <c r="D5060" s="16">
        <v>62</v>
      </c>
      <c r="E5060" s="16">
        <v>36</v>
      </c>
      <c r="F5060" s="16">
        <v>96</v>
      </c>
      <c r="G5060" s="16">
        <v>19</v>
      </c>
      <c r="H5060" s="16">
        <v>14.456832</v>
      </c>
      <c r="I5060" s="16"/>
    </row>
    <row r="5061" spans="1:9" x14ac:dyDescent="0.2">
      <c r="A5061" s="6"/>
      <c r="B5061" s="16">
        <v>6</v>
      </c>
      <c r="C5061" s="16">
        <v>2069</v>
      </c>
      <c r="D5061" s="16">
        <v>62</v>
      </c>
      <c r="E5061" s="16">
        <v>26</v>
      </c>
      <c r="F5061" s="16">
        <v>108</v>
      </c>
      <c r="G5061" s="16">
        <v>33</v>
      </c>
      <c r="H5061" s="16">
        <v>21.178556</v>
      </c>
      <c r="I5061" s="16"/>
    </row>
    <row r="5062" spans="1:9" x14ac:dyDescent="0.2">
      <c r="A5062" s="6"/>
      <c r="B5062" s="16">
        <v>7</v>
      </c>
      <c r="C5062" s="16">
        <v>924</v>
      </c>
      <c r="D5062" s="16">
        <v>54</v>
      </c>
      <c r="E5062" s="16">
        <v>27</v>
      </c>
      <c r="F5062" s="16">
        <v>79</v>
      </c>
      <c r="G5062" s="16">
        <v>17</v>
      </c>
      <c r="H5062" s="16">
        <v>16.174825999999999</v>
      </c>
      <c r="I5062" s="16"/>
    </row>
    <row r="5063" spans="1:9" x14ac:dyDescent="0.2">
      <c r="A5063" s="6"/>
      <c r="B5063" s="16">
        <v>8</v>
      </c>
      <c r="C5063" s="16">
        <v>1492</v>
      </c>
      <c r="D5063" s="16">
        <v>74</v>
      </c>
      <c r="E5063" s="16">
        <v>43</v>
      </c>
      <c r="F5063" s="16">
        <v>104</v>
      </c>
      <c r="G5063" s="16">
        <v>20</v>
      </c>
      <c r="H5063" s="16">
        <v>19.711071</v>
      </c>
      <c r="I5063" s="16"/>
    </row>
    <row r="5064" spans="1:9" x14ac:dyDescent="0.2">
      <c r="A5064" s="6"/>
      <c r="B5064" s="16">
        <v>9</v>
      </c>
      <c r="C5064" s="16">
        <v>2111</v>
      </c>
      <c r="D5064" s="16">
        <v>65</v>
      </c>
      <c r="E5064" s="16">
        <v>32</v>
      </c>
      <c r="F5064" s="16">
        <v>120</v>
      </c>
      <c r="G5064" s="16">
        <v>32</v>
      </c>
      <c r="H5064" s="16">
        <v>20.234911</v>
      </c>
      <c r="I5064" s="16"/>
    </row>
    <row r="5065" spans="1:9" x14ac:dyDescent="0.2">
      <c r="A5065" s="6"/>
      <c r="B5065" s="16">
        <v>10</v>
      </c>
      <c r="C5065" s="16">
        <v>524</v>
      </c>
      <c r="D5065" s="16">
        <v>52</v>
      </c>
      <c r="E5065" s="16">
        <v>38</v>
      </c>
      <c r="F5065" s="16">
        <v>62</v>
      </c>
      <c r="G5065" s="16">
        <v>10</v>
      </c>
      <c r="H5065" s="16">
        <v>7.586538</v>
      </c>
      <c r="I5065" s="16"/>
    </row>
    <row r="5066" spans="1:9" x14ac:dyDescent="0.2">
      <c r="A5066" s="6"/>
      <c r="B5066" s="16">
        <v>11</v>
      </c>
      <c r="C5066" s="16">
        <v>618</v>
      </c>
      <c r="D5066" s="16">
        <v>38</v>
      </c>
      <c r="E5066" s="16">
        <v>7</v>
      </c>
      <c r="F5066" s="16">
        <v>59</v>
      </c>
      <c r="G5066" s="16">
        <v>16</v>
      </c>
      <c r="H5066" s="16">
        <v>13.084341999999999</v>
      </c>
      <c r="I5066" s="16"/>
    </row>
    <row r="5067" spans="1:9" x14ac:dyDescent="0.2">
      <c r="A5067" s="6"/>
      <c r="B5067" s="16">
        <v>12</v>
      </c>
      <c r="C5067" s="16">
        <v>1297</v>
      </c>
      <c r="D5067" s="16">
        <v>49</v>
      </c>
      <c r="E5067" s="16">
        <v>15</v>
      </c>
      <c r="F5067" s="16">
        <v>84</v>
      </c>
      <c r="G5067" s="16">
        <v>26</v>
      </c>
      <c r="H5067" s="16">
        <v>16.645720000000001</v>
      </c>
      <c r="I5067" s="16"/>
    </row>
    <row r="5068" spans="1:9" x14ac:dyDescent="0.2">
      <c r="B5068" s="16">
        <v>13</v>
      </c>
      <c r="C5068" s="16">
        <v>2459</v>
      </c>
      <c r="D5068" s="16">
        <v>84</v>
      </c>
      <c r="E5068" s="16">
        <v>26</v>
      </c>
      <c r="F5068" s="16">
        <v>151</v>
      </c>
      <c r="G5068" s="16">
        <v>29</v>
      </c>
      <c r="H5068" s="16">
        <v>35.015811999999997</v>
      </c>
      <c r="I5068" s="16"/>
    </row>
    <row r="5069" spans="1:9" x14ac:dyDescent="0.2">
      <c r="B5069" s="16">
        <v>14</v>
      </c>
      <c r="C5069" s="16">
        <v>1507</v>
      </c>
      <c r="D5069" s="16">
        <v>68</v>
      </c>
      <c r="E5069" s="16">
        <v>40</v>
      </c>
      <c r="F5069" s="16">
        <v>112</v>
      </c>
      <c r="G5069" s="16">
        <v>22</v>
      </c>
      <c r="H5069" s="16">
        <v>19.132370000000002</v>
      </c>
      <c r="I5069" s="16"/>
    </row>
    <row r="5070" spans="1:9" x14ac:dyDescent="0.2">
      <c r="B5070" s="16">
        <v>15</v>
      </c>
      <c r="C5070" s="16">
        <v>3449</v>
      </c>
      <c r="D5070" s="16">
        <v>101</v>
      </c>
      <c r="E5070" s="16">
        <v>39</v>
      </c>
      <c r="F5070" s="16">
        <v>187</v>
      </c>
      <c r="G5070" s="16">
        <v>34</v>
      </c>
      <c r="H5070" s="16">
        <v>40.297004999999999</v>
      </c>
      <c r="I5070" s="16"/>
    </row>
    <row r="5071" spans="1:9" x14ac:dyDescent="0.2">
      <c r="B5071" s="16">
        <v>16</v>
      </c>
      <c r="C5071" s="16">
        <v>475</v>
      </c>
      <c r="D5071" s="16">
        <v>47</v>
      </c>
      <c r="E5071" s="16">
        <v>34</v>
      </c>
      <c r="F5071" s="16">
        <v>58</v>
      </c>
      <c r="G5071" s="16">
        <v>10</v>
      </c>
      <c r="H5071" s="16">
        <v>8.5049010000000003</v>
      </c>
      <c r="I5071" s="16"/>
    </row>
    <row r="5072" spans="1:9" x14ac:dyDescent="0.2">
      <c r="B5072" s="16">
        <v>17</v>
      </c>
      <c r="C5072" s="16">
        <v>840</v>
      </c>
      <c r="D5072" s="16">
        <v>56</v>
      </c>
      <c r="E5072" s="16">
        <v>42</v>
      </c>
      <c r="F5072" s="16">
        <v>75</v>
      </c>
      <c r="G5072" s="16">
        <v>15</v>
      </c>
      <c r="H5072" s="16">
        <v>11.777702</v>
      </c>
      <c r="I5072" s="16"/>
    </row>
    <row r="5073" spans="1:9" x14ac:dyDescent="0.2">
      <c r="B5073" s="16">
        <v>18</v>
      </c>
      <c r="C5073" s="16">
        <v>480</v>
      </c>
      <c r="D5073" s="16">
        <v>48</v>
      </c>
      <c r="E5073" s="16">
        <v>25</v>
      </c>
      <c r="F5073" s="16">
        <v>63</v>
      </c>
      <c r="G5073" s="16">
        <v>10</v>
      </c>
      <c r="H5073" s="16">
        <v>13.767918</v>
      </c>
      <c r="I5073" s="16"/>
    </row>
    <row r="5074" spans="1:9" x14ac:dyDescent="0.2">
      <c r="B5074" s="16">
        <v>19</v>
      </c>
      <c r="C5074" s="16">
        <v>3043</v>
      </c>
      <c r="D5074" s="16">
        <v>104</v>
      </c>
      <c r="E5074" s="16">
        <v>49</v>
      </c>
      <c r="F5074" s="16">
        <v>169</v>
      </c>
      <c r="G5074" s="16">
        <v>29</v>
      </c>
      <c r="H5074" s="16">
        <v>34.978054</v>
      </c>
      <c r="I5074" s="16"/>
    </row>
    <row r="5075" spans="1:9" x14ac:dyDescent="0.2">
      <c r="B5075" s="16">
        <v>20</v>
      </c>
      <c r="C5075" s="16">
        <v>1418</v>
      </c>
      <c r="D5075" s="16">
        <v>61</v>
      </c>
      <c r="E5075" s="16">
        <v>32</v>
      </c>
      <c r="F5075" s="16">
        <v>90</v>
      </c>
      <c r="G5075" s="16">
        <v>23</v>
      </c>
      <c r="H5075" s="16">
        <v>16.807735000000001</v>
      </c>
      <c r="I5075" s="16"/>
    </row>
    <row r="5076" spans="1:9" x14ac:dyDescent="0.2">
      <c r="B5076" s="16">
        <v>21</v>
      </c>
      <c r="C5076" s="16">
        <v>2553</v>
      </c>
      <c r="D5076" s="16">
        <v>70</v>
      </c>
      <c r="E5076" s="16">
        <v>25</v>
      </c>
      <c r="F5076" s="16">
        <v>125</v>
      </c>
      <c r="G5076" s="16">
        <v>36</v>
      </c>
      <c r="H5076" s="16">
        <v>23.766123</v>
      </c>
      <c r="I5076" s="16"/>
    </row>
    <row r="5077" spans="1:9" x14ac:dyDescent="0.2">
      <c r="B5077" s="16">
        <v>22</v>
      </c>
      <c r="C5077" s="16">
        <v>852</v>
      </c>
      <c r="D5077" s="16">
        <v>47</v>
      </c>
      <c r="E5077" s="16">
        <v>28</v>
      </c>
      <c r="F5077" s="16">
        <v>67</v>
      </c>
      <c r="G5077" s="16">
        <v>18</v>
      </c>
      <c r="H5077" s="16">
        <v>10.420567500000001</v>
      </c>
      <c r="I5077" s="16"/>
    </row>
    <row r="5078" spans="1:9" x14ac:dyDescent="0.2">
      <c r="B5078" s="16">
        <v>23</v>
      </c>
      <c r="C5078" s="16">
        <v>514</v>
      </c>
      <c r="D5078" s="16">
        <v>46</v>
      </c>
      <c r="E5078" s="16">
        <v>30</v>
      </c>
      <c r="F5078" s="16">
        <v>69</v>
      </c>
      <c r="G5078" s="16">
        <v>11</v>
      </c>
      <c r="H5078" s="16">
        <v>10.295629999999999</v>
      </c>
      <c r="I5078" s="16"/>
    </row>
    <row r="5079" spans="1:9" x14ac:dyDescent="0.2">
      <c r="B5079" s="16">
        <v>24</v>
      </c>
      <c r="C5079" s="16">
        <v>575</v>
      </c>
      <c r="D5079" s="16">
        <v>47</v>
      </c>
      <c r="E5079" s="16">
        <v>36</v>
      </c>
      <c r="F5079" s="16">
        <v>65</v>
      </c>
      <c r="G5079" s="16">
        <v>12</v>
      </c>
      <c r="H5079" s="16">
        <v>9.9772470000000002</v>
      </c>
      <c r="I5079" s="16"/>
    </row>
    <row r="5080" spans="1:9" x14ac:dyDescent="0.2">
      <c r="B5080" s="16">
        <v>25</v>
      </c>
      <c r="C5080" s="16">
        <v>1349</v>
      </c>
      <c r="D5080" s="16">
        <v>58</v>
      </c>
      <c r="E5080" s="16">
        <v>29</v>
      </c>
      <c r="F5080" s="16">
        <v>76</v>
      </c>
      <c r="G5080" s="16">
        <v>23</v>
      </c>
      <c r="H5080" s="16">
        <v>11.718284000000001</v>
      </c>
      <c r="I5080" s="16"/>
    </row>
    <row r="5081" spans="1:9" x14ac:dyDescent="0.2">
      <c r="B5081" s="16">
        <v>26</v>
      </c>
      <c r="C5081" s="16">
        <v>1107</v>
      </c>
      <c r="D5081" s="16">
        <v>58</v>
      </c>
      <c r="E5081" s="16">
        <v>33</v>
      </c>
      <c r="F5081" s="16">
        <v>91</v>
      </c>
      <c r="G5081" s="16">
        <v>19</v>
      </c>
      <c r="H5081" s="16">
        <v>14.523927</v>
      </c>
      <c r="I5081" s="16"/>
    </row>
    <row r="5082" spans="1:9" x14ac:dyDescent="0.2">
      <c r="B5082" s="16">
        <v>27</v>
      </c>
      <c r="C5082" s="16">
        <v>2861</v>
      </c>
      <c r="D5082" s="16">
        <v>86</v>
      </c>
      <c r="E5082" s="16">
        <v>43</v>
      </c>
      <c r="F5082" s="16">
        <v>166</v>
      </c>
      <c r="G5082" s="16">
        <v>33</v>
      </c>
      <c r="H5082" s="16">
        <v>31.087076</v>
      </c>
      <c r="I5082" s="16"/>
    </row>
    <row r="5083" spans="1:9" x14ac:dyDescent="0.2">
      <c r="B5083" s="16">
        <v>28</v>
      </c>
      <c r="C5083" s="16">
        <v>2326</v>
      </c>
      <c r="D5083" s="16">
        <v>86</v>
      </c>
      <c r="E5083" s="16">
        <v>39</v>
      </c>
      <c r="F5083" s="16">
        <v>135</v>
      </c>
      <c r="G5083" s="16">
        <v>27</v>
      </c>
      <c r="H5083" s="16">
        <v>28.618175999999998</v>
      </c>
      <c r="I5083" s="16"/>
    </row>
    <row r="5084" spans="1:9" x14ac:dyDescent="0.2">
      <c r="B5084" s="16">
        <v>29</v>
      </c>
      <c r="C5084" s="16">
        <v>1375</v>
      </c>
      <c r="D5084" s="16">
        <v>62</v>
      </c>
      <c r="E5084" s="16">
        <v>41</v>
      </c>
      <c r="F5084" s="16">
        <v>81</v>
      </c>
      <c r="G5084" s="16">
        <v>22</v>
      </c>
      <c r="H5084" s="16">
        <v>10.153582999999999</v>
      </c>
      <c r="I5084" s="16"/>
    </row>
    <row r="5085" spans="1:9" x14ac:dyDescent="0.2">
      <c r="B5085" s="16">
        <v>30</v>
      </c>
      <c r="C5085" s="16">
        <v>678</v>
      </c>
      <c r="D5085" s="16">
        <v>48</v>
      </c>
      <c r="E5085" s="16">
        <v>33</v>
      </c>
      <c r="F5085" s="16">
        <v>77</v>
      </c>
      <c r="G5085" s="16">
        <v>14</v>
      </c>
      <c r="H5085" s="16">
        <v>11.858136</v>
      </c>
      <c r="I5085" s="16"/>
    </row>
    <row r="5086" spans="1:9" x14ac:dyDescent="0.2">
      <c r="A5086" s="6"/>
      <c r="B5086" s="16">
        <v>31</v>
      </c>
      <c r="C5086" s="16">
        <v>841</v>
      </c>
      <c r="D5086" s="16">
        <v>44</v>
      </c>
      <c r="E5086" s="16">
        <v>9</v>
      </c>
      <c r="F5086" s="16">
        <v>83</v>
      </c>
      <c r="G5086" s="16">
        <v>19</v>
      </c>
      <c r="H5086" s="16">
        <v>15.425447</v>
      </c>
      <c r="I5086" s="16"/>
    </row>
    <row r="5087" spans="1:9" x14ac:dyDescent="0.2">
      <c r="A5087" s="11"/>
      <c r="B5087" s="16">
        <v>32</v>
      </c>
      <c r="C5087" s="16">
        <v>745</v>
      </c>
      <c r="D5087" s="16">
        <v>46</v>
      </c>
      <c r="E5087" s="16">
        <v>22</v>
      </c>
      <c r="F5087" s="16">
        <v>66</v>
      </c>
      <c r="G5087" s="16">
        <v>16</v>
      </c>
      <c r="H5087" s="16">
        <v>10.748643</v>
      </c>
      <c r="I5087" s="16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32</v>
      </c>
      <c r="I5237" s="6"/>
    </row>
    <row r="5238" spans="1:10" x14ac:dyDescent="0.2">
      <c r="A5238" t="s">
        <v>67</v>
      </c>
      <c r="B5238" s="15"/>
      <c r="C5238" s="8">
        <f>AVERAGE(C5056:C5236)</f>
        <v>1380.65625</v>
      </c>
      <c r="D5238" s="8"/>
      <c r="E5238" s="8"/>
      <c r="F5238" s="8"/>
      <c r="G5238" s="8"/>
      <c r="H5238" s="8"/>
      <c r="I5238" s="9"/>
      <c r="J5238" s="17">
        <f>AVERAGE(D5056:D5236)</f>
        <v>61.5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29853280</v>
      </c>
      <c r="D5242" s="16">
        <v>60.369537000000001</v>
      </c>
      <c r="E5242" s="16">
        <v>1</v>
      </c>
      <c r="F5242" s="16">
        <v>743</v>
      </c>
      <c r="G5242" s="16">
        <v>494509</v>
      </c>
      <c r="H5242" s="16">
        <v>107.71259000000001</v>
      </c>
      <c r="I5242" s="16">
        <v>19.485942999999999</v>
      </c>
    </row>
    <row r="5243" spans="1:10" x14ac:dyDescent="0.2">
      <c r="A5243" s="6"/>
      <c r="B5243" s="16">
        <v>1</v>
      </c>
      <c r="C5243" s="16">
        <v>1270</v>
      </c>
      <c r="D5243" s="16">
        <v>50</v>
      </c>
      <c r="E5243" s="16">
        <v>29</v>
      </c>
      <c r="F5243" s="16">
        <v>72</v>
      </c>
      <c r="G5243" s="16">
        <v>25</v>
      </c>
      <c r="H5243" s="16">
        <v>12.017348999999999</v>
      </c>
      <c r="I5243" s="16"/>
    </row>
    <row r="5244" spans="1:10" x14ac:dyDescent="0.2">
      <c r="A5244" s="6"/>
      <c r="B5244" s="16">
        <v>2</v>
      </c>
      <c r="C5244" s="16">
        <v>1747</v>
      </c>
      <c r="D5244" s="16">
        <v>64</v>
      </c>
      <c r="E5244" s="16">
        <v>33</v>
      </c>
      <c r="F5244" s="16">
        <v>96</v>
      </c>
      <c r="G5244" s="16">
        <v>27</v>
      </c>
      <c r="H5244" s="16">
        <v>17.432286999999999</v>
      </c>
      <c r="I5244" s="16"/>
    </row>
    <row r="5245" spans="1:10" x14ac:dyDescent="0.2">
      <c r="A5245" s="6"/>
      <c r="B5245" s="16">
        <v>3</v>
      </c>
      <c r="C5245" s="16">
        <v>418</v>
      </c>
      <c r="D5245" s="16">
        <v>38</v>
      </c>
      <c r="E5245" s="16">
        <v>16</v>
      </c>
      <c r="F5245" s="16">
        <v>59</v>
      </c>
      <c r="G5245" s="16">
        <v>11</v>
      </c>
      <c r="H5245" s="16">
        <v>13.813038000000001</v>
      </c>
      <c r="I5245" s="16"/>
    </row>
    <row r="5246" spans="1:10" x14ac:dyDescent="0.2">
      <c r="A5246" s="6"/>
      <c r="B5246" s="16">
        <v>4</v>
      </c>
      <c r="C5246" s="16">
        <v>467</v>
      </c>
      <c r="D5246" s="16">
        <v>35</v>
      </c>
      <c r="E5246" s="16">
        <v>21</v>
      </c>
      <c r="F5246" s="16">
        <v>49</v>
      </c>
      <c r="G5246" s="16">
        <v>13</v>
      </c>
      <c r="H5246" s="16">
        <v>7.5277266999999997</v>
      </c>
      <c r="I5246" s="16"/>
    </row>
    <row r="5247" spans="1:10" x14ac:dyDescent="0.2">
      <c r="A5247" s="6"/>
      <c r="B5247" s="16">
        <v>5</v>
      </c>
      <c r="C5247" s="16">
        <v>475</v>
      </c>
      <c r="D5247" s="16">
        <v>43</v>
      </c>
      <c r="E5247" s="16">
        <v>30</v>
      </c>
      <c r="F5247" s="16">
        <v>60</v>
      </c>
      <c r="G5247" s="16">
        <v>11</v>
      </c>
      <c r="H5247" s="16">
        <v>10.217632</v>
      </c>
      <c r="I5247" s="16"/>
    </row>
    <row r="5248" spans="1:10" x14ac:dyDescent="0.2">
      <c r="A5248" s="6"/>
      <c r="B5248" s="16">
        <v>6</v>
      </c>
      <c r="C5248" s="16">
        <v>511</v>
      </c>
      <c r="D5248" s="16">
        <v>46</v>
      </c>
      <c r="E5248" s="16">
        <v>25</v>
      </c>
      <c r="F5248" s="16">
        <v>60</v>
      </c>
      <c r="G5248" s="16">
        <v>11</v>
      </c>
      <c r="H5248" s="16">
        <v>12.684635999999999</v>
      </c>
      <c r="I5248" s="16"/>
    </row>
    <row r="5249" spans="1:9" x14ac:dyDescent="0.2">
      <c r="A5249" s="6"/>
      <c r="B5249" s="16">
        <v>7</v>
      </c>
      <c r="C5249" s="16">
        <v>1643</v>
      </c>
      <c r="D5249" s="16">
        <v>63</v>
      </c>
      <c r="E5249" s="16">
        <v>27</v>
      </c>
      <c r="F5249" s="16">
        <v>104</v>
      </c>
      <c r="G5249" s="16">
        <v>26</v>
      </c>
      <c r="H5249" s="16">
        <v>17.779764</v>
      </c>
      <c r="I5249" s="16"/>
    </row>
    <row r="5250" spans="1:9" x14ac:dyDescent="0.2">
      <c r="A5250" s="6"/>
      <c r="B5250" s="16">
        <v>8</v>
      </c>
      <c r="C5250" s="16">
        <v>1758</v>
      </c>
      <c r="D5250" s="16">
        <v>65</v>
      </c>
      <c r="E5250" s="16">
        <v>35</v>
      </c>
      <c r="F5250" s="16">
        <v>109</v>
      </c>
      <c r="G5250" s="16">
        <v>27</v>
      </c>
      <c r="H5250" s="16">
        <v>20.532340000000001</v>
      </c>
      <c r="I5250" s="16"/>
    </row>
    <row r="5251" spans="1:9" x14ac:dyDescent="0.2">
      <c r="A5251" s="6"/>
      <c r="B5251" s="16">
        <v>9</v>
      </c>
      <c r="C5251" s="16">
        <v>901</v>
      </c>
      <c r="D5251" s="16">
        <v>53</v>
      </c>
      <c r="E5251" s="16">
        <v>27</v>
      </c>
      <c r="F5251" s="16">
        <v>75</v>
      </c>
      <c r="G5251" s="16">
        <v>17</v>
      </c>
      <c r="H5251" s="16">
        <v>12.971121999999999</v>
      </c>
      <c r="I5251" s="16"/>
    </row>
    <row r="5252" spans="1:9" x14ac:dyDescent="0.2">
      <c r="A5252" s="6"/>
      <c r="B5252" s="16">
        <v>10</v>
      </c>
      <c r="C5252" s="16">
        <v>905</v>
      </c>
      <c r="D5252" s="16">
        <v>56</v>
      </c>
      <c r="E5252" s="16">
        <v>30</v>
      </c>
      <c r="F5252" s="16">
        <v>78</v>
      </c>
      <c r="G5252" s="16">
        <v>16</v>
      </c>
      <c r="H5252" s="16">
        <v>11.381271</v>
      </c>
      <c r="I5252" s="16"/>
    </row>
    <row r="5253" spans="1:9" x14ac:dyDescent="0.2">
      <c r="A5253" s="6"/>
      <c r="B5253" s="16">
        <v>11</v>
      </c>
      <c r="C5253" s="16">
        <v>1730</v>
      </c>
      <c r="D5253" s="16">
        <v>61</v>
      </c>
      <c r="E5253" s="16">
        <v>36</v>
      </c>
      <c r="F5253" s="16">
        <v>100</v>
      </c>
      <c r="G5253" s="16">
        <v>28</v>
      </c>
      <c r="H5253" s="16">
        <v>16.909344000000001</v>
      </c>
      <c r="I5253" s="16"/>
    </row>
    <row r="5254" spans="1:9" x14ac:dyDescent="0.2">
      <c r="A5254" s="6"/>
      <c r="B5254" s="16">
        <v>12</v>
      </c>
      <c r="C5254" s="16">
        <v>868</v>
      </c>
      <c r="D5254" s="16">
        <v>51</v>
      </c>
      <c r="E5254" s="16">
        <v>27</v>
      </c>
      <c r="F5254" s="16">
        <v>74</v>
      </c>
      <c r="G5254" s="16">
        <v>17</v>
      </c>
      <c r="H5254" s="16">
        <v>10.807983</v>
      </c>
      <c r="I5254" s="16"/>
    </row>
    <row r="5255" spans="1:9" x14ac:dyDescent="0.2">
      <c r="B5255" s="16">
        <v>13</v>
      </c>
      <c r="C5255" s="16">
        <v>457</v>
      </c>
      <c r="D5255" s="16">
        <v>45</v>
      </c>
      <c r="E5255" s="16">
        <v>31</v>
      </c>
      <c r="F5255" s="16">
        <v>57</v>
      </c>
      <c r="G5255" s="16">
        <v>10</v>
      </c>
      <c r="H5255" s="16">
        <v>7.8102499999999999</v>
      </c>
      <c r="I5255" s="16"/>
    </row>
    <row r="5256" spans="1:9" x14ac:dyDescent="0.2">
      <c r="B5256" s="16">
        <v>14</v>
      </c>
      <c r="C5256" s="16">
        <v>628</v>
      </c>
      <c r="D5256" s="16">
        <v>52</v>
      </c>
      <c r="E5256" s="16">
        <v>36</v>
      </c>
      <c r="F5256" s="16">
        <v>67</v>
      </c>
      <c r="G5256" s="16">
        <v>12</v>
      </c>
      <c r="H5256" s="16">
        <v>10.896205</v>
      </c>
      <c r="I5256" s="16"/>
    </row>
    <row r="5257" spans="1:9" x14ac:dyDescent="0.2">
      <c r="B5257" s="16">
        <v>15</v>
      </c>
      <c r="C5257" s="16">
        <v>998</v>
      </c>
      <c r="D5257" s="16">
        <v>45</v>
      </c>
      <c r="E5257" s="16">
        <v>31</v>
      </c>
      <c r="F5257" s="16">
        <v>62</v>
      </c>
      <c r="G5257" s="16">
        <v>22</v>
      </c>
      <c r="H5257" s="16">
        <v>8.5356400000000008</v>
      </c>
      <c r="I5257" s="16"/>
    </row>
    <row r="5258" spans="1:9" x14ac:dyDescent="0.2">
      <c r="B5258" s="16">
        <v>16</v>
      </c>
      <c r="C5258" s="16">
        <v>839</v>
      </c>
      <c r="D5258" s="16">
        <v>49</v>
      </c>
      <c r="E5258" s="16">
        <v>28</v>
      </c>
      <c r="F5258" s="16">
        <v>67</v>
      </c>
      <c r="G5258" s="16">
        <v>17</v>
      </c>
      <c r="H5258" s="16">
        <v>11.779218999999999</v>
      </c>
      <c r="I5258" s="16"/>
    </row>
    <row r="5259" spans="1:9" x14ac:dyDescent="0.2">
      <c r="B5259" s="16">
        <v>17</v>
      </c>
      <c r="C5259" s="16">
        <v>3124</v>
      </c>
      <c r="D5259" s="16">
        <v>84</v>
      </c>
      <c r="E5259" s="16">
        <v>38</v>
      </c>
      <c r="F5259" s="16">
        <v>152</v>
      </c>
      <c r="G5259" s="16">
        <v>37</v>
      </c>
      <c r="H5259" s="16">
        <v>32.618160000000003</v>
      </c>
      <c r="I5259" s="16"/>
    </row>
    <row r="5260" spans="1:9" x14ac:dyDescent="0.2">
      <c r="B5260" s="16">
        <v>18</v>
      </c>
      <c r="C5260" s="16">
        <v>579</v>
      </c>
      <c r="D5260" s="16">
        <v>48</v>
      </c>
      <c r="E5260" s="16">
        <v>32</v>
      </c>
      <c r="F5260" s="16">
        <v>66</v>
      </c>
      <c r="G5260" s="16">
        <v>12</v>
      </c>
      <c r="H5260" s="16">
        <v>9.8488579999999999</v>
      </c>
      <c r="I5260" s="16"/>
    </row>
    <row r="5261" spans="1:9" x14ac:dyDescent="0.2">
      <c r="B5261" s="16">
        <v>19</v>
      </c>
      <c r="C5261" s="16">
        <v>1846</v>
      </c>
      <c r="D5261" s="16">
        <v>61</v>
      </c>
      <c r="E5261" s="16">
        <v>28</v>
      </c>
      <c r="F5261" s="16">
        <v>116</v>
      </c>
      <c r="G5261" s="16">
        <v>30</v>
      </c>
      <c r="H5261" s="16">
        <v>20.465277</v>
      </c>
      <c r="I5261" s="16"/>
    </row>
    <row r="5262" spans="1:9" x14ac:dyDescent="0.2">
      <c r="B5262" s="16">
        <v>20</v>
      </c>
      <c r="C5262" s="16">
        <v>1070</v>
      </c>
      <c r="D5262" s="16">
        <v>48</v>
      </c>
      <c r="E5262" s="16">
        <v>20</v>
      </c>
      <c r="F5262" s="16">
        <v>77</v>
      </c>
      <c r="G5262" s="16">
        <v>22</v>
      </c>
      <c r="H5262" s="16">
        <v>12.861903999999999</v>
      </c>
      <c r="I5262" s="16"/>
    </row>
    <row r="5263" spans="1:9" x14ac:dyDescent="0.2">
      <c r="B5263" s="16">
        <v>21</v>
      </c>
      <c r="C5263" s="16">
        <v>1155</v>
      </c>
      <c r="D5263" s="16">
        <v>67</v>
      </c>
      <c r="E5263" s="16">
        <v>47</v>
      </c>
      <c r="F5263" s="16">
        <v>94</v>
      </c>
      <c r="G5263" s="16">
        <v>17</v>
      </c>
      <c r="H5263" s="16">
        <v>13.91492</v>
      </c>
      <c r="I5263" s="16"/>
    </row>
    <row r="5264" spans="1:9" x14ac:dyDescent="0.2">
      <c r="B5264" s="16">
        <v>22</v>
      </c>
      <c r="C5264" s="16">
        <v>878</v>
      </c>
      <c r="D5264" s="16">
        <v>54</v>
      </c>
      <c r="E5264" s="16">
        <v>34</v>
      </c>
      <c r="F5264" s="16">
        <v>88</v>
      </c>
      <c r="G5264" s="16">
        <v>16</v>
      </c>
      <c r="H5264" s="16">
        <v>14.518953</v>
      </c>
      <c r="I5264" s="16"/>
    </row>
    <row r="5265" spans="1:9" x14ac:dyDescent="0.2">
      <c r="B5265" s="16">
        <v>23</v>
      </c>
      <c r="C5265" s="16">
        <v>1032</v>
      </c>
      <c r="D5265" s="16">
        <v>54</v>
      </c>
      <c r="E5265" s="16">
        <v>28</v>
      </c>
      <c r="F5265" s="16">
        <v>87</v>
      </c>
      <c r="G5265" s="16">
        <v>19</v>
      </c>
      <c r="H5265" s="16">
        <v>16.407993000000001</v>
      </c>
      <c r="I5265" s="16"/>
    </row>
    <row r="5266" spans="1:9" x14ac:dyDescent="0.2">
      <c r="B5266" s="16">
        <v>24</v>
      </c>
      <c r="C5266" s="16">
        <v>661</v>
      </c>
      <c r="D5266" s="16">
        <v>50</v>
      </c>
      <c r="E5266" s="16">
        <v>32</v>
      </c>
      <c r="F5266" s="16">
        <v>76</v>
      </c>
      <c r="G5266" s="16">
        <v>13</v>
      </c>
      <c r="H5266" s="16">
        <v>12.338963</v>
      </c>
      <c r="I5266" s="16"/>
    </row>
    <row r="5267" spans="1:9" x14ac:dyDescent="0.2">
      <c r="B5267" s="16">
        <v>25</v>
      </c>
      <c r="C5267" s="16">
        <v>534</v>
      </c>
      <c r="D5267" s="16">
        <v>35</v>
      </c>
      <c r="E5267" s="16">
        <v>20</v>
      </c>
      <c r="F5267" s="16">
        <v>48</v>
      </c>
      <c r="G5267" s="16">
        <v>15</v>
      </c>
      <c r="H5267" s="16">
        <v>8.9082620000000006</v>
      </c>
      <c r="I5267" s="16"/>
    </row>
    <row r="5268" spans="1:9" x14ac:dyDescent="0.2">
      <c r="B5268" s="16">
        <v>26</v>
      </c>
      <c r="C5268" s="16">
        <v>1574</v>
      </c>
      <c r="D5268" s="16">
        <v>58</v>
      </c>
      <c r="E5268" s="16">
        <v>22</v>
      </c>
      <c r="F5268" s="16">
        <v>108</v>
      </c>
      <c r="G5268" s="16">
        <v>27</v>
      </c>
      <c r="H5268" s="16">
        <v>20.195201999999998</v>
      </c>
      <c r="I5268" s="16"/>
    </row>
    <row r="5269" spans="1:9" x14ac:dyDescent="0.2">
      <c r="B5269" s="16">
        <v>27</v>
      </c>
      <c r="C5269" s="16">
        <v>1020</v>
      </c>
      <c r="D5269" s="16">
        <v>48</v>
      </c>
      <c r="E5269" s="16">
        <v>29</v>
      </c>
      <c r="F5269" s="16">
        <v>66</v>
      </c>
      <c r="G5269" s="16">
        <v>21</v>
      </c>
      <c r="H5269" s="16">
        <v>9.2412120000000009</v>
      </c>
      <c r="I5269" s="16"/>
    </row>
    <row r="5270" spans="1:9" x14ac:dyDescent="0.2">
      <c r="B5270" s="16">
        <v>28</v>
      </c>
      <c r="C5270" s="16">
        <v>1187</v>
      </c>
      <c r="D5270" s="16">
        <v>53</v>
      </c>
      <c r="E5270" s="16">
        <v>30</v>
      </c>
      <c r="F5270" s="16">
        <v>81</v>
      </c>
      <c r="G5270" s="16">
        <v>22</v>
      </c>
      <c r="H5270" s="16">
        <v>12.564121</v>
      </c>
      <c r="I5270" s="16"/>
    </row>
    <row r="5271" spans="1:9" x14ac:dyDescent="0.2">
      <c r="B5271" s="16">
        <v>29</v>
      </c>
      <c r="C5271" s="16">
        <v>485</v>
      </c>
      <c r="D5271" s="16">
        <v>44</v>
      </c>
      <c r="E5271" s="16">
        <v>37</v>
      </c>
      <c r="F5271" s="16">
        <v>51</v>
      </c>
      <c r="G5271" s="16">
        <v>11</v>
      </c>
      <c r="H5271" s="16">
        <v>4.4833026</v>
      </c>
      <c r="I5271" s="16"/>
    </row>
    <row r="5272" spans="1:9" x14ac:dyDescent="0.2">
      <c r="B5272" s="16">
        <v>30</v>
      </c>
      <c r="C5272" s="16">
        <v>1238</v>
      </c>
      <c r="D5272" s="16">
        <v>58</v>
      </c>
      <c r="E5272" s="16">
        <v>20</v>
      </c>
      <c r="F5272" s="16">
        <v>83</v>
      </c>
      <c r="G5272" s="16">
        <v>21</v>
      </c>
      <c r="H5272" s="16">
        <v>17.058721999999999</v>
      </c>
      <c r="I5272" s="16"/>
    </row>
    <row r="5273" spans="1:9" x14ac:dyDescent="0.2">
      <c r="A5273" s="6"/>
      <c r="B5273" s="16">
        <v>31</v>
      </c>
      <c r="C5273" s="16">
        <v>588</v>
      </c>
      <c r="D5273" s="16">
        <v>45</v>
      </c>
      <c r="E5273" s="16">
        <v>33</v>
      </c>
      <c r="F5273" s="16">
        <v>65</v>
      </c>
      <c r="G5273" s="16">
        <v>13</v>
      </c>
      <c r="H5273" s="16">
        <v>9.3674970000000002</v>
      </c>
      <c r="I5273" s="16"/>
    </row>
    <row r="5274" spans="1:9" x14ac:dyDescent="0.2">
      <c r="A5274" s="11"/>
      <c r="B5274" s="16">
        <v>32</v>
      </c>
      <c r="C5274" s="16">
        <v>491</v>
      </c>
      <c r="D5274" s="16">
        <v>44</v>
      </c>
      <c r="E5274" s="16">
        <v>24</v>
      </c>
      <c r="F5274" s="16">
        <v>65</v>
      </c>
      <c r="G5274" s="16">
        <v>11</v>
      </c>
      <c r="H5274" s="16">
        <v>13.96782</v>
      </c>
      <c r="I5274" s="16"/>
    </row>
    <row r="5275" spans="1:9" x14ac:dyDescent="0.2">
      <c r="B5275" s="16">
        <v>33</v>
      </c>
      <c r="C5275" s="16">
        <v>691</v>
      </c>
      <c r="D5275" s="16">
        <v>49</v>
      </c>
      <c r="E5275" s="16">
        <v>34</v>
      </c>
      <c r="F5275" s="16">
        <v>78</v>
      </c>
      <c r="G5275" s="16">
        <v>14</v>
      </c>
      <c r="H5275" s="16">
        <v>13.275194000000001</v>
      </c>
      <c r="I5275" s="16"/>
    </row>
    <row r="5276" spans="1:9" x14ac:dyDescent="0.2">
      <c r="B5276" s="16">
        <v>34</v>
      </c>
      <c r="C5276" s="16">
        <v>411</v>
      </c>
      <c r="D5276" s="16">
        <v>29</v>
      </c>
      <c r="E5276" s="16">
        <v>11</v>
      </c>
      <c r="F5276" s="16">
        <v>56</v>
      </c>
      <c r="G5276" s="16">
        <v>14</v>
      </c>
      <c r="H5276" s="16">
        <v>11.187218</v>
      </c>
      <c r="I5276" s="16"/>
    </row>
    <row r="5277" spans="1:9" x14ac:dyDescent="0.2">
      <c r="B5277" s="16">
        <v>35</v>
      </c>
      <c r="C5277" s="16">
        <v>2361</v>
      </c>
      <c r="D5277" s="16">
        <v>63</v>
      </c>
      <c r="E5277" s="16">
        <v>23</v>
      </c>
      <c r="F5277" s="16">
        <v>118</v>
      </c>
      <c r="G5277" s="16">
        <v>37</v>
      </c>
      <c r="H5277" s="16">
        <v>23.846733</v>
      </c>
      <c r="I5277" s="16"/>
    </row>
    <row r="5278" spans="1:9" x14ac:dyDescent="0.2">
      <c r="B5278" s="16">
        <v>36</v>
      </c>
      <c r="C5278" s="16">
        <v>1205</v>
      </c>
      <c r="D5278" s="16">
        <v>46</v>
      </c>
      <c r="E5278" s="16">
        <v>10</v>
      </c>
      <c r="F5278" s="16">
        <v>81</v>
      </c>
      <c r="G5278" s="16">
        <v>26</v>
      </c>
      <c r="H5278" s="16">
        <v>17.166246000000001</v>
      </c>
      <c r="I5278" s="16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36</v>
      </c>
      <c r="I5424" s="6"/>
    </row>
    <row r="5425" spans="1:10" x14ac:dyDescent="0.2">
      <c r="A5425" t="s">
        <v>67</v>
      </c>
      <c r="B5425" s="15"/>
      <c r="C5425" s="8">
        <f>AVERAGE(C5243:C5423)</f>
        <v>1048.4722222222222</v>
      </c>
      <c r="D5425" s="8"/>
      <c r="E5425" s="8"/>
      <c r="F5425" s="8"/>
      <c r="G5425" s="8"/>
      <c r="H5425" s="8"/>
      <c r="I5425" s="9"/>
      <c r="J5425" s="17">
        <f>AVERAGE(D5243:D5423)</f>
        <v>51.5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48186643</v>
      </c>
      <c r="D5429" s="16">
        <v>89.369079999999997</v>
      </c>
      <c r="E5429" s="16">
        <v>1</v>
      </c>
      <c r="F5429" s="16">
        <v>808</v>
      </c>
      <c r="G5429" s="16">
        <v>539187</v>
      </c>
      <c r="H5429" s="16">
        <v>100.96775</v>
      </c>
      <c r="I5429" s="16">
        <v>21.351427000000001</v>
      </c>
    </row>
    <row r="5430" spans="1:10" x14ac:dyDescent="0.2">
      <c r="A5430" s="6"/>
      <c r="B5430" s="16">
        <v>1</v>
      </c>
      <c r="C5430" s="16">
        <v>2439</v>
      </c>
      <c r="D5430" s="16">
        <v>97</v>
      </c>
      <c r="E5430" s="16">
        <v>53</v>
      </c>
      <c r="F5430" s="16">
        <v>148</v>
      </c>
      <c r="G5430" s="16">
        <v>25</v>
      </c>
      <c r="H5430" s="16">
        <v>25.59948</v>
      </c>
      <c r="I5430" s="16"/>
    </row>
    <row r="5431" spans="1:10" x14ac:dyDescent="0.2">
      <c r="A5431" s="6"/>
      <c r="B5431" s="16">
        <v>2</v>
      </c>
      <c r="C5431" s="16">
        <v>1042</v>
      </c>
      <c r="D5431" s="16">
        <v>74</v>
      </c>
      <c r="E5431" s="16">
        <v>47</v>
      </c>
      <c r="F5431" s="16">
        <v>99</v>
      </c>
      <c r="G5431" s="16">
        <v>14</v>
      </c>
      <c r="H5431" s="16">
        <v>13.541957999999999</v>
      </c>
      <c r="I5431" s="16"/>
    </row>
    <row r="5432" spans="1:10" x14ac:dyDescent="0.2">
      <c r="A5432" s="6"/>
      <c r="B5432" s="16">
        <v>3</v>
      </c>
      <c r="C5432" s="16">
        <v>1036</v>
      </c>
      <c r="D5432" s="16">
        <v>86</v>
      </c>
      <c r="E5432" s="16">
        <v>72</v>
      </c>
      <c r="F5432" s="16">
        <v>100</v>
      </c>
      <c r="G5432" s="16">
        <v>12</v>
      </c>
      <c r="H5432" s="16">
        <v>11.249243</v>
      </c>
      <c r="I5432" s="16"/>
    </row>
    <row r="5433" spans="1:10" x14ac:dyDescent="0.2">
      <c r="A5433" s="6"/>
      <c r="B5433" s="16">
        <v>4</v>
      </c>
      <c r="C5433" s="16">
        <v>1255</v>
      </c>
      <c r="D5433" s="16">
        <v>78</v>
      </c>
      <c r="E5433" s="16">
        <v>61</v>
      </c>
      <c r="F5433" s="16">
        <v>102</v>
      </c>
      <c r="G5433" s="16">
        <v>16</v>
      </c>
      <c r="H5433" s="16">
        <v>12.052662</v>
      </c>
      <c r="I5433" s="16"/>
    </row>
    <row r="5434" spans="1:10" x14ac:dyDescent="0.2">
      <c r="A5434" s="6"/>
      <c r="B5434" s="16">
        <v>5</v>
      </c>
      <c r="C5434" s="16">
        <v>3389</v>
      </c>
      <c r="D5434" s="16">
        <v>105</v>
      </c>
      <c r="E5434" s="16">
        <v>40</v>
      </c>
      <c r="F5434" s="16">
        <v>169</v>
      </c>
      <c r="G5434" s="16">
        <v>32</v>
      </c>
      <c r="H5434" s="16">
        <v>32.750770000000003</v>
      </c>
      <c r="I5434" s="16"/>
    </row>
    <row r="5435" spans="1:10" x14ac:dyDescent="0.2">
      <c r="A5435" s="6"/>
      <c r="B5435" s="16">
        <v>6</v>
      </c>
      <c r="C5435" s="16">
        <v>1636</v>
      </c>
      <c r="D5435" s="16">
        <v>90</v>
      </c>
      <c r="E5435" s="16">
        <v>59</v>
      </c>
      <c r="F5435" s="16">
        <v>116</v>
      </c>
      <c r="G5435" s="16">
        <v>18</v>
      </c>
      <c r="H5435" s="16">
        <v>16.524491999999999</v>
      </c>
      <c r="I5435" s="16"/>
    </row>
    <row r="5436" spans="1:10" x14ac:dyDescent="0.2">
      <c r="A5436" s="6"/>
      <c r="B5436" s="16">
        <v>7</v>
      </c>
      <c r="C5436" s="16">
        <v>678</v>
      </c>
      <c r="D5436" s="16">
        <v>67</v>
      </c>
      <c r="E5436" s="16">
        <v>39</v>
      </c>
      <c r="F5436" s="16">
        <v>85</v>
      </c>
      <c r="G5436" s="16">
        <v>10</v>
      </c>
      <c r="H5436" s="16">
        <v>13.824294</v>
      </c>
      <c r="I5436" s="16"/>
    </row>
    <row r="5437" spans="1:10" x14ac:dyDescent="0.2">
      <c r="A5437" s="6"/>
      <c r="B5437" s="16">
        <v>8</v>
      </c>
      <c r="C5437" s="16">
        <v>1619</v>
      </c>
      <c r="D5437" s="16">
        <v>85</v>
      </c>
      <c r="E5437" s="16">
        <v>60</v>
      </c>
      <c r="F5437" s="16">
        <v>115</v>
      </c>
      <c r="G5437" s="16">
        <v>19</v>
      </c>
      <c r="H5437" s="16">
        <v>14.317821500000001</v>
      </c>
      <c r="I5437" s="16"/>
    </row>
    <row r="5438" spans="1:10" x14ac:dyDescent="0.2">
      <c r="A5438" s="6"/>
      <c r="B5438" s="16">
        <v>9</v>
      </c>
      <c r="C5438" s="16">
        <v>812</v>
      </c>
      <c r="D5438" s="16">
        <v>81</v>
      </c>
      <c r="E5438" s="16">
        <v>70</v>
      </c>
      <c r="F5438" s="16">
        <v>99</v>
      </c>
      <c r="G5438" s="16">
        <v>10</v>
      </c>
      <c r="H5438" s="16">
        <v>9.7752520000000001</v>
      </c>
      <c r="I5438" s="16"/>
    </row>
    <row r="5439" spans="1:10" x14ac:dyDescent="0.2">
      <c r="A5439" s="6"/>
      <c r="B5439" s="16">
        <v>10</v>
      </c>
      <c r="C5439" s="16">
        <v>1402</v>
      </c>
      <c r="D5439" s="16">
        <v>77</v>
      </c>
      <c r="E5439" s="16">
        <v>52</v>
      </c>
      <c r="F5439" s="16">
        <v>109</v>
      </c>
      <c r="G5439" s="16">
        <v>18</v>
      </c>
      <c r="H5439" s="16">
        <v>15.491934000000001</v>
      </c>
      <c r="I5439" s="16"/>
    </row>
    <row r="5440" spans="1:10" x14ac:dyDescent="0.2">
      <c r="A5440" s="6"/>
      <c r="B5440" s="16">
        <v>11</v>
      </c>
      <c r="C5440" s="16">
        <v>1194</v>
      </c>
      <c r="D5440" s="16">
        <v>74</v>
      </c>
      <c r="E5440" s="16">
        <v>52</v>
      </c>
      <c r="F5440" s="16">
        <v>99</v>
      </c>
      <c r="G5440" s="16">
        <v>16</v>
      </c>
      <c r="H5440" s="16">
        <v>14.79189</v>
      </c>
      <c r="I5440" s="16"/>
    </row>
    <row r="5441" spans="1:9" x14ac:dyDescent="0.2">
      <c r="A5441" s="6"/>
      <c r="B5441" s="16">
        <v>12</v>
      </c>
      <c r="C5441" s="16">
        <v>764</v>
      </c>
      <c r="D5441" s="16">
        <v>63</v>
      </c>
      <c r="E5441" s="16">
        <v>37</v>
      </c>
      <c r="F5441" s="16">
        <v>87</v>
      </c>
      <c r="G5441" s="16">
        <v>12</v>
      </c>
      <c r="H5441" s="16">
        <v>14.52271</v>
      </c>
      <c r="I5441" s="16"/>
    </row>
    <row r="5442" spans="1:9" x14ac:dyDescent="0.2">
      <c r="B5442" s="16">
        <v>13</v>
      </c>
      <c r="C5442" s="16">
        <v>869</v>
      </c>
      <c r="D5442" s="16">
        <v>57</v>
      </c>
      <c r="E5442" s="16">
        <v>30</v>
      </c>
      <c r="F5442" s="16">
        <v>92</v>
      </c>
      <c r="G5442" s="16">
        <v>15</v>
      </c>
      <c r="H5442" s="16">
        <v>14.735766999999999</v>
      </c>
      <c r="I5442" s="16"/>
    </row>
    <row r="5443" spans="1:9" x14ac:dyDescent="0.2">
      <c r="B5443" s="4">
        <v>14</v>
      </c>
      <c r="C5443" s="16"/>
      <c r="D5443" s="16"/>
      <c r="E5443" s="16"/>
      <c r="F5443" s="16"/>
      <c r="G5443" s="16"/>
      <c r="H5443" s="16"/>
      <c r="I5443" s="18"/>
    </row>
    <row r="5444" spans="1:9" x14ac:dyDescent="0.2">
      <c r="B5444" s="4">
        <v>15</v>
      </c>
      <c r="C5444" s="16"/>
      <c r="D5444" s="16"/>
      <c r="E5444" s="16"/>
      <c r="F5444" s="16"/>
      <c r="G5444" s="16"/>
      <c r="H5444" s="16"/>
      <c r="I5444" s="18"/>
    </row>
    <row r="5445" spans="1:9" x14ac:dyDescent="0.2">
      <c r="B5445" s="4">
        <v>16</v>
      </c>
      <c r="C5445" s="16"/>
      <c r="D5445" s="16"/>
      <c r="E5445" s="16"/>
      <c r="F5445" s="16"/>
      <c r="G5445" s="16"/>
      <c r="H5445" s="16"/>
      <c r="I5445" s="18"/>
    </row>
    <row r="5446" spans="1:9" x14ac:dyDescent="0.2">
      <c r="B5446" s="4">
        <v>17</v>
      </c>
      <c r="C5446" s="16"/>
      <c r="D5446" s="16"/>
      <c r="E5446" s="16"/>
      <c r="F5446" s="16"/>
      <c r="G5446" s="16"/>
      <c r="H5446" s="16"/>
      <c r="I5446" s="18"/>
    </row>
    <row r="5447" spans="1:9" x14ac:dyDescent="0.2">
      <c r="B5447" s="4">
        <v>18</v>
      </c>
      <c r="C5447" s="16"/>
      <c r="D5447" s="16"/>
      <c r="E5447" s="16"/>
      <c r="F5447" s="16"/>
      <c r="G5447" s="16"/>
      <c r="H5447" s="16"/>
      <c r="I5447" s="18"/>
    </row>
    <row r="5448" spans="1:9" x14ac:dyDescent="0.2">
      <c r="B5448" s="4">
        <v>19</v>
      </c>
      <c r="C5448" s="16"/>
      <c r="D5448" s="16"/>
      <c r="E5448" s="16"/>
      <c r="F5448" s="16"/>
      <c r="G5448" s="16"/>
      <c r="H5448" s="16"/>
      <c r="I5448" s="18"/>
    </row>
    <row r="5449" spans="1:9" x14ac:dyDescent="0.2">
      <c r="B5449" s="4">
        <v>20</v>
      </c>
      <c r="C5449" s="16"/>
      <c r="D5449" s="16"/>
      <c r="E5449" s="16"/>
      <c r="F5449" s="16"/>
      <c r="G5449" s="16"/>
      <c r="H5449" s="16"/>
      <c r="I5449" s="18"/>
    </row>
    <row r="5450" spans="1:9" x14ac:dyDescent="0.2">
      <c r="B5450" s="4">
        <v>21</v>
      </c>
      <c r="C5450" s="16"/>
      <c r="D5450" s="16"/>
      <c r="E5450" s="16"/>
      <c r="F5450" s="16"/>
      <c r="G5450" s="16"/>
      <c r="H5450" s="16"/>
      <c r="I5450" s="18"/>
    </row>
    <row r="5451" spans="1:9" x14ac:dyDescent="0.2">
      <c r="B5451" s="4">
        <v>22</v>
      </c>
      <c r="C5451" s="16"/>
      <c r="D5451" s="16"/>
      <c r="E5451" s="16"/>
      <c r="F5451" s="16"/>
      <c r="G5451" s="16"/>
      <c r="H5451" s="16"/>
      <c r="I5451" s="18"/>
    </row>
    <row r="5452" spans="1:9" x14ac:dyDescent="0.2">
      <c r="B5452" s="4">
        <v>23</v>
      </c>
      <c r="C5452" s="16"/>
      <c r="D5452" s="16"/>
      <c r="E5452" s="16"/>
      <c r="F5452" s="16"/>
      <c r="G5452" s="16"/>
      <c r="H5452" s="16"/>
      <c r="I5452" s="18"/>
    </row>
    <row r="5453" spans="1:9" x14ac:dyDescent="0.2">
      <c r="B5453" s="4">
        <v>24</v>
      </c>
      <c r="C5453" s="16"/>
      <c r="D5453" s="16"/>
      <c r="E5453" s="16"/>
      <c r="F5453" s="16"/>
      <c r="G5453" s="16"/>
      <c r="H5453" s="16"/>
      <c r="I5453" s="18"/>
    </row>
    <row r="5454" spans="1:9" x14ac:dyDescent="0.2">
      <c r="B5454" s="4">
        <v>25</v>
      </c>
      <c r="C5454" s="16"/>
      <c r="D5454" s="16"/>
      <c r="E5454" s="16"/>
      <c r="F5454" s="16"/>
      <c r="G5454" s="16"/>
      <c r="H5454" s="16"/>
      <c r="I5454" s="18"/>
    </row>
    <row r="5455" spans="1:9" x14ac:dyDescent="0.2">
      <c r="B5455" s="4">
        <v>26</v>
      </c>
      <c r="C5455" s="16"/>
      <c r="D5455" s="16"/>
      <c r="E5455" s="16"/>
      <c r="F5455" s="16"/>
      <c r="G5455" s="16"/>
      <c r="H5455" s="16"/>
      <c r="I5455" s="18"/>
    </row>
    <row r="5456" spans="1:9" x14ac:dyDescent="0.2">
      <c r="B5456" s="4">
        <v>27</v>
      </c>
      <c r="C5456" s="16"/>
      <c r="D5456" s="16"/>
      <c r="E5456" s="16"/>
      <c r="F5456" s="16"/>
      <c r="G5456" s="16"/>
      <c r="H5456" s="16"/>
      <c r="I5456" s="18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13</v>
      </c>
      <c r="I5611" s="6"/>
    </row>
    <row r="5612" spans="1:10" x14ac:dyDescent="0.2">
      <c r="A5612" t="s">
        <v>67</v>
      </c>
      <c r="B5612" s="15"/>
      <c r="C5612" s="8">
        <f>AVERAGE(C5430:C5610)</f>
        <v>1395</v>
      </c>
      <c r="D5612" s="8"/>
      <c r="E5612" s="8"/>
      <c r="F5612" s="8"/>
      <c r="G5612" s="8"/>
      <c r="H5612" s="8"/>
      <c r="I5612" s="9"/>
      <c r="J5612" s="17">
        <f>AVERAGE(D5430:D5610)</f>
        <v>79.538461538461533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39334773</v>
      </c>
      <c r="D5616" s="16">
        <v>47.32094</v>
      </c>
      <c r="E5616" s="16">
        <v>1</v>
      </c>
      <c r="F5616" s="16">
        <v>922</v>
      </c>
      <c r="G5616" s="16">
        <v>831234</v>
      </c>
      <c r="H5616" s="16">
        <v>87.7453</v>
      </c>
      <c r="I5616" s="16">
        <v>10.513585000000001</v>
      </c>
    </row>
    <row r="5617" spans="1:9" x14ac:dyDescent="0.2">
      <c r="A5617" s="6"/>
      <c r="B5617" s="16">
        <v>1</v>
      </c>
      <c r="C5617" s="16">
        <v>1127</v>
      </c>
      <c r="D5617" s="16">
        <v>75</v>
      </c>
      <c r="E5617" s="16">
        <v>57</v>
      </c>
      <c r="F5617" s="16">
        <v>106</v>
      </c>
      <c r="G5617" s="16">
        <v>15</v>
      </c>
      <c r="H5617" s="16">
        <v>12.130245</v>
      </c>
      <c r="I5617" s="16"/>
    </row>
    <row r="5618" spans="1:9" x14ac:dyDescent="0.2">
      <c r="A5618" s="6"/>
      <c r="B5618" s="16">
        <v>2</v>
      </c>
      <c r="C5618" s="16">
        <v>962</v>
      </c>
      <c r="D5618" s="16">
        <v>68</v>
      </c>
      <c r="E5618" s="16">
        <v>41</v>
      </c>
      <c r="F5618" s="16">
        <v>98</v>
      </c>
      <c r="G5618" s="16">
        <v>14</v>
      </c>
      <c r="H5618" s="16">
        <v>15.130204000000001</v>
      </c>
      <c r="I5618" s="16"/>
    </row>
    <row r="5619" spans="1:9" x14ac:dyDescent="0.2">
      <c r="A5619" s="6"/>
      <c r="B5619" s="16">
        <v>3</v>
      </c>
      <c r="C5619" s="16">
        <v>715</v>
      </c>
      <c r="D5619" s="16">
        <v>59</v>
      </c>
      <c r="E5619" s="16">
        <v>40</v>
      </c>
      <c r="F5619" s="16">
        <v>80</v>
      </c>
      <c r="G5619" s="16">
        <v>12</v>
      </c>
      <c r="H5619" s="16">
        <v>10.715324000000001</v>
      </c>
      <c r="I5619" s="16"/>
    </row>
    <row r="5620" spans="1:9" x14ac:dyDescent="0.2">
      <c r="A5620" s="6"/>
      <c r="B5620" s="16">
        <v>4</v>
      </c>
      <c r="C5620" s="16">
        <v>642</v>
      </c>
      <c r="D5620" s="16">
        <v>64</v>
      </c>
      <c r="E5620" s="16">
        <v>47</v>
      </c>
      <c r="F5620" s="16">
        <v>80</v>
      </c>
      <c r="G5620" s="16">
        <v>10</v>
      </c>
      <c r="H5620" s="16">
        <v>11.897713</v>
      </c>
      <c r="I5620" s="16"/>
    </row>
    <row r="5621" spans="1:9" x14ac:dyDescent="0.2">
      <c r="A5621" s="6"/>
      <c r="B5621" s="16">
        <v>5</v>
      </c>
      <c r="C5621" s="16">
        <v>601</v>
      </c>
      <c r="D5621" s="16">
        <v>50</v>
      </c>
      <c r="E5621" s="16">
        <v>29</v>
      </c>
      <c r="F5621" s="16">
        <v>72</v>
      </c>
      <c r="G5621" s="16">
        <v>12</v>
      </c>
      <c r="H5621" s="16">
        <v>13.727874999999999</v>
      </c>
      <c r="I5621" s="16"/>
    </row>
    <row r="5622" spans="1:9" x14ac:dyDescent="0.2">
      <c r="A5622" s="6"/>
      <c r="B5622" s="16">
        <v>6</v>
      </c>
      <c r="C5622" s="16">
        <v>5188</v>
      </c>
      <c r="D5622" s="16">
        <v>86</v>
      </c>
      <c r="E5622" s="16">
        <v>39</v>
      </c>
      <c r="F5622" s="16">
        <v>161</v>
      </c>
      <c r="G5622" s="16">
        <v>60</v>
      </c>
      <c r="H5622" s="16">
        <v>23.948391000000001</v>
      </c>
      <c r="I5622" s="16"/>
    </row>
    <row r="5623" spans="1:9" x14ac:dyDescent="0.2">
      <c r="A5623" s="6"/>
      <c r="B5623" s="16">
        <v>7</v>
      </c>
      <c r="C5623" s="16">
        <v>594</v>
      </c>
      <c r="D5623" s="16">
        <v>54</v>
      </c>
      <c r="E5623" s="16">
        <v>38</v>
      </c>
      <c r="F5623" s="16">
        <v>67</v>
      </c>
      <c r="G5623" s="16">
        <v>11</v>
      </c>
      <c r="H5623" s="16">
        <v>9.7672919999999994</v>
      </c>
      <c r="I5623" s="16"/>
    </row>
    <row r="5624" spans="1:9" x14ac:dyDescent="0.2">
      <c r="A5624" s="6"/>
      <c r="B5624" s="16">
        <v>8</v>
      </c>
      <c r="C5624" s="16">
        <v>1429</v>
      </c>
      <c r="D5624" s="16">
        <v>84</v>
      </c>
      <c r="E5624" s="16">
        <v>62</v>
      </c>
      <c r="F5624" s="16">
        <v>107</v>
      </c>
      <c r="G5624" s="16">
        <v>17</v>
      </c>
      <c r="H5624" s="16">
        <v>12.837932</v>
      </c>
      <c r="I5624" s="16"/>
    </row>
    <row r="5625" spans="1:9" x14ac:dyDescent="0.2">
      <c r="A5625" s="6"/>
      <c r="B5625" s="16">
        <v>9</v>
      </c>
      <c r="C5625" s="16">
        <v>984</v>
      </c>
      <c r="D5625" s="16">
        <v>70</v>
      </c>
      <c r="E5625" s="16">
        <v>47</v>
      </c>
      <c r="F5625" s="16">
        <v>87</v>
      </c>
      <c r="G5625" s="16">
        <v>14</v>
      </c>
      <c r="H5625" s="16">
        <v>13.519216999999999</v>
      </c>
      <c r="I5625" s="16"/>
    </row>
    <row r="5626" spans="1:9" x14ac:dyDescent="0.2">
      <c r="A5626" s="6"/>
      <c r="B5626" s="16">
        <v>10</v>
      </c>
      <c r="C5626" s="16">
        <v>1361</v>
      </c>
      <c r="D5626" s="16">
        <v>68</v>
      </c>
      <c r="E5626" s="16">
        <v>32</v>
      </c>
      <c r="F5626" s="16">
        <v>101</v>
      </c>
      <c r="G5626" s="16">
        <v>20</v>
      </c>
      <c r="H5626" s="16">
        <v>17.425028000000001</v>
      </c>
      <c r="I5626" s="16"/>
    </row>
    <row r="5627" spans="1:9" x14ac:dyDescent="0.2">
      <c r="A5627" s="6"/>
      <c r="B5627" s="16">
        <v>11</v>
      </c>
      <c r="C5627" s="16">
        <v>1178</v>
      </c>
      <c r="D5627" s="16">
        <v>62</v>
      </c>
      <c r="E5627" s="16">
        <v>46</v>
      </c>
      <c r="F5627" s="16">
        <v>86</v>
      </c>
      <c r="G5627" s="16">
        <v>19</v>
      </c>
      <c r="H5627" s="16">
        <v>11.075499000000001</v>
      </c>
      <c r="I5627" s="16"/>
    </row>
    <row r="5628" spans="1:9" x14ac:dyDescent="0.2">
      <c r="A5628" s="6"/>
      <c r="B5628" s="16">
        <v>12</v>
      </c>
      <c r="C5628" s="16">
        <v>575</v>
      </c>
      <c r="D5628" s="16">
        <v>47</v>
      </c>
      <c r="E5628" s="16">
        <v>35</v>
      </c>
      <c r="F5628" s="16">
        <v>68</v>
      </c>
      <c r="G5628" s="16">
        <v>12</v>
      </c>
      <c r="H5628" s="16">
        <v>10.908712</v>
      </c>
      <c r="I5628" s="16"/>
    </row>
    <row r="5629" spans="1:9" x14ac:dyDescent="0.2">
      <c r="B5629" s="16">
        <v>13</v>
      </c>
      <c r="C5629" s="16">
        <v>1577</v>
      </c>
      <c r="D5629" s="16">
        <v>71</v>
      </c>
      <c r="E5629" s="16">
        <v>44</v>
      </c>
      <c r="F5629" s="16">
        <v>97</v>
      </c>
      <c r="G5629" s="16">
        <v>22</v>
      </c>
      <c r="H5629" s="16">
        <v>12.729793000000001</v>
      </c>
      <c r="I5629" s="16"/>
    </row>
    <row r="5630" spans="1:9" x14ac:dyDescent="0.2">
      <c r="B5630" s="16">
        <v>14</v>
      </c>
      <c r="C5630" s="16">
        <v>2223</v>
      </c>
      <c r="D5630" s="16">
        <v>85</v>
      </c>
      <c r="E5630" s="16">
        <v>36</v>
      </c>
      <c r="F5630" s="16">
        <v>130</v>
      </c>
      <c r="G5630" s="16">
        <v>26</v>
      </c>
      <c r="H5630" s="16">
        <v>24.554428000000001</v>
      </c>
      <c r="I5630" s="16"/>
    </row>
    <row r="5631" spans="1:9" x14ac:dyDescent="0.2">
      <c r="B5631" s="16">
        <v>15</v>
      </c>
      <c r="C5631" s="16">
        <v>2796</v>
      </c>
      <c r="D5631" s="16">
        <v>82</v>
      </c>
      <c r="E5631" s="16">
        <v>30</v>
      </c>
      <c r="F5631" s="16">
        <v>122</v>
      </c>
      <c r="G5631" s="16">
        <v>34</v>
      </c>
      <c r="H5631" s="16">
        <v>22.471530000000001</v>
      </c>
      <c r="I5631" s="16"/>
    </row>
    <row r="5632" spans="1:9" x14ac:dyDescent="0.2">
      <c r="B5632" s="16">
        <v>16</v>
      </c>
      <c r="C5632" s="16">
        <v>1431</v>
      </c>
      <c r="D5632" s="16">
        <v>71</v>
      </c>
      <c r="E5632" s="16">
        <v>49</v>
      </c>
      <c r="F5632" s="16">
        <v>103</v>
      </c>
      <c r="G5632" s="16">
        <v>20</v>
      </c>
      <c r="H5632" s="16">
        <v>16.744205000000001</v>
      </c>
      <c r="I5632" s="16"/>
    </row>
    <row r="5633" spans="1:9" x14ac:dyDescent="0.2">
      <c r="B5633" s="16">
        <v>17</v>
      </c>
      <c r="C5633" s="16">
        <v>5862</v>
      </c>
      <c r="D5633" s="16">
        <v>104</v>
      </c>
      <c r="E5633" s="16">
        <v>30</v>
      </c>
      <c r="F5633" s="16">
        <v>179</v>
      </c>
      <c r="G5633" s="16">
        <v>56</v>
      </c>
      <c r="H5633" s="16">
        <v>37.818226000000003</v>
      </c>
      <c r="I5633" s="16"/>
    </row>
    <row r="5634" spans="1:9" x14ac:dyDescent="0.2">
      <c r="B5634" s="16">
        <v>18</v>
      </c>
      <c r="C5634" s="16">
        <v>774</v>
      </c>
      <c r="D5634" s="16">
        <v>55</v>
      </c>
      <c r="E5634" s="16">
        <v>29</v>
      </c>
      <c r="F5634" s="16">
        <v>76</v>
      </c>
      <c r="G5634" s="16">
        <v>14</v>
      </c>
      <c r="H5634" s="16">
        <v>13.496437999999999</v>
      </c>
      <c r="I5634" s="16"/>
    </row>
    <row r="5635" spans="1:9" x14ac:dyDescent="0.2">
      <c r="B5635" s="16">
        <v>19</v>
      </c>
      <c r="C5635" s="16">
        <v>1644</v>
      </c>
      <c r="D5635" s="16">
        <v>74</v>
      </c>
      <c r="E5635" s="16">
        <v>49</v>
      </c>
      <c r="F5635" s="16">
        <v>115</v>
      </c>
      <c r="G5635" s="16">
        <v>22</v>
      </c>
      <c r="H5635" s="16">
        <v>14.4387045</v>
      </c>
      <c r="I5635" s="16"/>
    </row>
    <row r="5636" spans="1:9" x14ac:dyDescent="0.2">
      <c r="B5636" s="16">
        <v>20</v>
      </c>
      <c r="C5636" s="16">
        <v>1387</v>
      </c>
      <c r="D5636" s="16">
        <v>77</v>
      </c>
      <c r="E5636" s="16">
        <v>53</v>
      </c>
      <c r="F5636" s="16">
        <v>96</v>
      </c>
      <c r="G5636" s="16">
        <v>18</v>
      </c>
      <c r="H5636" s="16">
        <v>14.115073000000001</v>
      </c>
      <c r="I5636" s="16"/>
    </row>
    <row r="5637" spans="1:9" x14ac:dyDescent="0.2">
      <c r="B5637" s="16">
        <v>21</v>
      </c>
      <c r="C5637" s="16">
        <v>720</v>
      </c>
      <c r="D5637" s="16">
        <v>60</v>
      </c>
      <c r="E5637" s="16">
        <v>43</v>
      </c>
      <c r="F5637" s="16">
        <v>73</v>
      </c>
      <c r="G5637" s="16">
        <v>12</v>
      </c>
      <c r="H5637" s="16">
        <v>8.3666</v>
      </c>
      <c r="I5637" s="16"/>
    </row>
    <row r="5638" spans="1:9" x14ac:dyDescent="0.2">
      <c r="B5638" s="16">
        <v>22</v>
      </c>
      <c r="C5638" s="16">
        <v>1091</v>
      </c>
      <c r="D5638" s="16">
        <v>60</v>
      </c>
      <c r="E5638" s="16">
        <v>29</v>
      </c>
      <c r="F5638" s="16">
        <v>92</v>
      </c>
      <c r="G5638" s="16">
        <v>18</v>
      </c>
      <c r="H5638" s="16">
        <v>16.19913</v>
      </c>
      <c r="I5638" s="16"/>
    </row>
    <row r="5639" spans="1:9" x14ac:dyDescent="0.2">
      <c r="B5639" s="16">
        <v>23</v>
      </c>
      <c r="C5639" s="16">
        <v>1017</v>
      </c>
      <c r="D5639" s="16">
        <v>63</v>
      </c>
      <c r="E5639" s="16">
        <v>45</v>
      </c>
      <c r="F5639" s="16">
        <v>88</v>
      </c>
      <c r="G5639" s="16">
        <v>16</v>
      </c>
      <c r="H5639" s="16">
        <v>12.069245</v>
      </c>
      <c r="I5639" s="16"/>
    </row>
    <row r="5640" spans="1:9" x14ac:dyDescent="0.2">
      <c r="B5640" s="16">
        <v>24</v>
      </c>
      <c r="C5640" s="16">
        <v>3002</v>
      </c>
      <c r="D5640" s="16">
        <v>100</v>
      </c>
      <c r="E5640" s="16">
        <v>48</v>
      </c>
      <c r="F5640" s="16">
        <v>159</v>
      </c>
      <c r="G5640" s="16">
        <v>30</v>
      </c>
      <c r="H5640" s="16">
        <v>31.139285999999998</v>
      </c>
      <c r="I5640" s="16"/>
    </row>
    <row r="5641" spans="1:9" x14ac:dyDescent="0.2">
      <c r="B5641" s="16">
        <v>25</v>
      </c>
      <c r="C5641" s="16">
        <v>1989</v>
      </c>
      <c r="D5641" s="16">
        <v>90</v>
      </c>
      <c r="E5641" s="16">
        <v>51</v>
      </c>
      <c r="F5641" s="16">
        <v>135</v>
      </c>
      <c r="G5641" s="16">
        <v>22</v>
      </c>
      <c r="H5641" s="16">
        <v>21.645409999999998</v>
      </c>
      <c r="I5641" s="16"/>
    </row>
    <row r="5642" spans="1:9" x14ac:dyDescent="0.2">
      <c r="B5642" s="16">
        <v>26</v>
      </c>
      <c r="C5642" s="16">
        <v>777</v>
      </c>
      <c r="D5642" s="16">
        <v>51</v>
      </c>
      <c r="E5642" s="16">
        <v>27</v>
      </c>
      <c r="F5642" s="16">
        <v>75</v>
      </c>
      <c r="G5642" s="16">
        <v>15</v>
      </c>
      <c r="H5642" s="16">
        <v>12.811825000000001</v>
      </c>
      <c r="I5642" s="16"/>
    </row>
    <row r="5643" spans="1:9" x14ac:dyDescent="0.2">
      <c r="B5643" s="16">
        <v>27</v>
      </c>
      <c r="C5643" s="16">
        <v>914</v>
      </c>
      <c r="D5643" s="16">
        <v>65</v>
      </c>
      <c r="E5643" s="16">
        <v>52</v>
      </c>
      <c r="F5643" s="16">
        <v>75</v>
      </c>
      <c r="G5643" s="16">
        <v>14</v>
      </c>
      <c r="H5643" s="16">
        <v>8.1429539999999996</v>
      </c>
      <c r="I5643" s="16"/>
    </row>
    <row r="5644" spans="1:9" x14ac:dyDescent="0.2">
      <c r="B5644" s="16">
        <v>28</v>
      </c>
      <c r="C5644" s="16">
        <v>647</v>
      </c>
      <c r="D5644" s="16">
        <v>53</v>
      </c>
      <c r="E5644" s="16">
        <v>39</v>
      </c>
      <c r="F5644" s="16">
        <v>66</v>
      </c>
      <c r="G5644" s="16">
        <v>12</v>
      </c>
      <c r="H5644" s="16">
        <v>7.0388529999999996</v>
      </c>
      <c r="I5644" s="16"/>
    </row>
    <row r="5645" spans="1:9" x14ac:dyDescent="0.2">
      <c r="B5645" s="16">
        <v>29</v>
      </c>
      <c r="C5645" s="16">
        <v>794</v>
      </c>
      <c r="D5645" s="16">
        <v>66</v>
      </c>
      <c r="E5645" s="16">
        <v>42</v>
      </c>
      <c r="F5645" s="16">
        <v>86</v>
      </c>
      <c r="G5645" s="16">
        <v>12</v>
      </c>
      <c r="H5645" s="16">
        <v>12.350929000000001</v>
      </c>
      <c r="I5645" s="16"/>
    </row>
    <row r="5646" spans="1:9" x14ac:dyDescent="0.2">
      <c r="B5646" s="16">
        <v>30</v>
      </c>
      <c r="C5646" s="16">
        <v>865</v>
      </c>
      <c r="D5646" s="16">
        <v>66</v>
      </c>
      <c r="E5646" s="16">
        <v>53</v>
      </c>
      <c r="F5646" s="16">
        <v>85</v>
      </c>
      <c r="G5646" s="16">
        <v>13</v>
      </c>
      <c r="H5646" s="16">
        <v>9.2960569999999993</v>
      </c>
      <c r="I5646" s="16"/>
    </row>
    <row r="5647" spans="1:9" x14ac:dyDescent="0.2">
      <c r="A5647" s="6"/>
      <c r="B5647" s="16">
        <v>31</v>
      </c>
      <c r="C5647" s="16">
        <v>1136</v>
      </c>
      <c r="D5647" s="16">
        <v>71</v>
      </c>
      <c r="E5647" s="16">
        <v>54</v>
      </c>
      <c r="F5647" s="16">
        <v>90</v>
      </c>
      <c r="G5647" s="16">
        <v>16</v>
      </c>
      <c r="H5647" s="16">
        <v>9.933109</v>
      </c>
      <c r="I5647" s="16"/>
    </row>
    <row r="5648" spans="1:9" x14ac:dyDescent="0.2">
      <c r="A5648" s="11"/>
      <c r="B5648" s="16">
        <v>32</v>
      </c>
      <c r="C5648" s="16">
        <v>1061</v>
      </c>
      <c r="D5648" s="16">
        <v>62</v>
      </c>
      <c r="E5648" s="16">
        <v>39</v>
      </c>
      <c r="F5648" s="16">
        <v>88</v>
      </c>
      <c r="G5648" s="16">
        <v>17</v>
      </c>
      <c r="H5648" s="16">
        <v>14.872374000000001</v>
      </c>
      <c r="I5648" s="16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32</v>
      </c>
      <c r="I5798" s="6"/>
    </row>
    <row r="5799" spans="1:10" x14ac:dyDescent="0.2">
      <c r="A5799" t="s">
        <v>67</v>
      </c>
      <c r="B5799" s="15"/>
      <c r="C5799" s="8">
        <f>AVERAGE(C5617:C5797)</f>
        <v>1470.71875</v>
      </c>
      <c r="D5799" s="8"/>
      <c r="E5799" s="8"/>
      <c r="F5799" s="8"/>
      <c r="G5799" s="8"/>
      <c r="H5799" s="8"/>
      <c r="I5799" s="9"/>
      <c r="J5799" s="17">
        <f>AVERAGE(D5617:D5797)</f>
        <v>69.15625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32693224</v>
      </c>
      <c r="D5803" s="16">
        <v>70.780180000000001</v>
      </c>
      <c r="E5803" s="16">
        <v>1</v>
      </c>
      <c r="F5803" s="16">
        <v>761</v>
      </c>
      <c r="G5803" s="16">
        <v>461898</v>
      </c>
      <c r="H5803" s="16">
        <v>112.798965</v>
      </c>
      <c r="I5803" s="16">
        <v>14.73657</v>
      </c>
    </row>
    <row r="5804" spans="1:10" x14ac:dyDescent="0.2">
      <c r="A5804" s="6"/>
      <c r="B5804" s="16">
        <v>1</v>
      </c>
      <c r="C5804" s="16">
        <v>2338</v>
      </c>
      <c r="D5804" s="16">
        <v>68</v>
      </c>
      <c r="E5804" s="16">
        <v>36</v>
      </c>
      <c r="F5804" s="16">
        <v>118</v>
      </c>
      <c r="G5804" s="16">
        <v>34</v>
      </c>
      <c r="H5804" s="16">
        <v>23.927923</v>
      </c>
      <c r="I5804" s="16"/>
    </row>
    <row r="5805" spans="1:10" x14ac:dyDescent="0.2">
      <c r="A5805" s="6"/>
      <c r="B5805" s="16">
        <v>2</v>
      </c>
      <c r="C5805" s="16">
        <v>878</v>
      </c>
      <c r="D5805" s="16">
        <v>67</v>
      </c>
      <c r="E5805" s="16">
        <v>46</v>
      </c>
      <c r="F5805" s="16">
        <v>90</v>
      </c>
      <c r="G5805" s="16">
        <v>13</v>
      </c>
      <c r="H5805" s="16">
        <v>10.912531</v>
      </c>
      <c r="I5805" s="16"/>
    </row>
    <row r="5806" spans="1:10" x14ac:dyDescent="0.2">
      <c r="A5806" s="6"/>
      <c r="B5806" s="16">
        <v>3</v>
      </c>
      <c r="C5806" s="16">
        <v>1844</v>
      </c>
      <c r="D5806" s="16">
        <v>83</v>
      </c>
      <c r="E5806" s="16">
        <v>56</v>
      </c>
      <c r="F5806" s="16">
        <v>118</v>
      </c>
      <c r="G5806" s="16">
        <v>22</v>
      </c>
      <c r="H5806" s="16">
        <v>17.079644999999999</v>
      </c>
      <c r="I5806" s="16"/>
    </row>
    <row r="5807" spans="1:10" x14ac:dyDescent="0.2">
      <c r="A5807" s="6"/>
      <c r="B5807" s="16">
        <v>4</v>
      </c>
      <c r="C5807" s="16">
        <v>810</v>
      </c>
      <c r="D5807" s="16">
        <v>67</v>
      </c>
      <c r="E5807" s="16">
        <v>48</v>
      </c>
      <c r="F5807" s="16">
        <v>80</v>
      </c>
      <c r="G5807" s="16">
        <v>12</v>
      </c>
      <c r="H5807" s="16">
        <v>9.5916630000000005</v>
      </c>
      <c r="I5807" s="16"/>
    </row>
    <row r="5808" spans="1:10" x14ac:dyDescent="0.2">
      <c r="A5808" s="6"/>
      <c r="B5808" s="16">
        <v>5</v>
      </c>
      <c r="C5808" s="16">
        <v>1057</v>
      </c>
      <c r="D5808" s="16">
        <v>66</v>
      </c>
      <c r="E5808" s="16">
        <v>45</v>
      </c>
      <c r="F5808" s="16">
        <v>94</v>
      </c>
      <c r="G5808" s="16">
        <v>16</v>
      </c>
      <c r="H5808" s="16">
        <v>12.73054</v>
      </c>
      <c r="I5808" s="16"/>
    </row>
    <row r="5809" spans="1:9" x14ac:dyDescent="0.2">
      <c r="A5809" s="6"/>
      <c r="B5809" s="16">
        <v>6</v>
      </c>
      <c r="C5809" s="16">
        <v>3296</v>
      </c>
      <c r="D5809" s="16">
        <v>103</v>
      </c>
      <c r="E5809" s="16">
        <v>61</v>
      </c>
      <c r="F5809" s="16">
        <v>184</v>
      </c>
      <c r="G5809" s="16">
        <v>32</v>
      </c>
      <c r="H5809" s="16">
        <v>30.031165999999999</v>
      </c>
      <c r="I5809" s="16"/>
    </row>
    <row r="5810" spans="1:9" x14ac:dyDescent="0.2">
      <c r="A5810" s="6"/>
      <c r="B5810" s="16">
        <v>7</v>
      </c>
      <c r="C5810" s="16">
        <v>1128</v>
      </c>
      <c r="D5810" s="16">
        <v>75</v>
      </c>
      <c r="E5810" s="16">
        <v>58</v>
      </c>
      <c r="F5810" s="16">
        <v>101</v>
      </c>
      <c r="G5810" s="16">
        <v>15</v>
      </c>
      <c r="H5810" s="16">
        <v>13.333631499999999</v>
      </c>
      <c r="I5810" s="16"/>
    </row>
    <row r="5811" spans="1:9" x14ac:dyDescent="0.2">
      <c r="A5811" s="6"/>
      <c r="B5811" s="16">
        <v>8</v>
      </c>
      <c r="C5811" s="16">
        <v>1500</v>
      </c>
      <c r="D5811" s="16">
        <v>78</v>
      </c>
      <c r="E5811" s="16">
        <v>56</v>
      </c>
      <c r="F5811" s="16">
        <v>121</v>
      </c>
      <c r="G5811" s="16">
        <v>19</v>
      </c>
      <c r="H5811" s="16">
        <v>18.107702</v>
      </c>
      <c r="I5811" s="16"/>
    </row>
    <row r="5812" spans="1:9" x14ac:dyDescent="0.2">
      <c r="A5812" s="6"/>
      <c r="B5812" s="16">
        <v>9</v>
      </c>
      <c r="C5812" s="16">
        <v>1904</v>
      </c>
      <c r="D5812" s="16">
        <v>86</v>
      </c>
      <c r="E5812" s="16">
        <v>49</v>
      </c>
      <c r="F5812" s="16">
        <v>124</v>
      </c>
      <c r="G5812" s="16">
        <v>22</v>
      </c>
      <c r="H5812" s="16">
        <v>21.055482999999999</v>
      </c>
      <c r="I5812" s="16"/>
    </row>
    <row r="5813" spans="1:9" x14ac:dyDescent="0.2">
      <c r="A5813" s="6"/>
      <c r="B5813" s="16">
        <v>10</v>
      </c>
      <c r="C5813" s="16">
        <v>1439</v>
      </c>
      <c r="D5813" s="16">
        <v>79</v>
      </c>
      <c r="E5813" s="16">
        <v>58</v>
      </c>
      <c r="F5813" s="16">
        <v>120</v>
      </c>
      <c r="G5813" s="16">
        <v>18</v>
      </c>
      <c r="H5813" s="16">
        <v>17.19952</v>
      </c>
      <c r="I5813" s="16"/>
    </row>
    <row r="5814" spans="1:9" x14ac:dyDescent="0.2">
      <c r="A5814" s="6"/>
      <c r="B5814" s="16">
        <v>11</v>
      </c>
      <c r="C5814" s="16">
        <v>1421</v>
      </c>
      <c r="D5814" s="16">
        <v>88</v>
      </c>
      <c r="E5814" s="16">
        <v>67</v>
      </c>
      <c r="F5814" s="16">
        <v>111</v>
      </c>
      <c r="G5814" s="16">
        <v>16</v>
      </c>
      <c r="H5814" s="16">
        <v>14.749010999999999</v>
      </c>
      <c r="I5814" s="16"/>
    </row>
    <row r="5815" spans="1:9" x14ac:dyDescent="0.2">
      <c r="A5815" s="6"/>
      <c r="B5815" s="16">
        <v>12</v>
      </c>
      <c r="C5815" s="16">
        <v>1768</v>
      </c>
      <c r="D5815" s="16">
        <v>93</v>
      </c>
      <c r="E5815" s="16">
        <v>56</v>
      </c>
      <c r="F5815" s="16">
        <v>128</v>
      </c>
      <c r="G5815" s="16">
        <v>19</v>
      </c>
      <c r="H5815" s="16">
        <v>21.474789999999999</v>
      </c>
      <c r="I5815" s="16"/>
    </row>
    <row r="5816" spans="1:9" x14ac:dyDescent="0.2">
      <c r="B5816" s="16">
        <v>13</v>
      </c>
      <c r="C5816" s="16">
        <v>929</v>
      </c>
      <c r="D5816" s="16">
        <v>58</v>
      </c>
      <c r="E5816" s="16">
        <v>30</v>
      </c>
      <c r="F5816" s="16">
        <v>75</v>
      </c>
      <c r="G5816" s="16">
        <v>16</v>
      </c>
      <c r="H5816" s="16">
        <v>11.812423000000001</v>
      </c>
      <c r="I5816" s="16"/>
    </row>
    <row r="5817" spans="1:9" x14ac:dyDescent="0.2">
      <c r="B5817" s="16">
        <v>14</v>
      </c>
      <c r="C5817" s="16">
        <v>683</v>
      </c>
      <c r="D5817" s="16">
        <v>62</v>
      </c>
      <c r="E5817" s="16">
        <v>43</v>
      </c>
      <c r="F5817" s="16">
        <v>79</v>
      </c>
      <c r="G5817" s="16">
        <v>11</v>
      </c>
      <c r="H5817" s="16">
        <v>12.965339</v>
      </c>
      <c r="I5817" s="16"/>
    </row>
    <row r="5818" spans="1:9" x14ac:dyDescent="0.2">
      <c r="B5818" s="16">
        <v>15</v>
      </c>
      <c r="C5818" s="16">
        <v>969</v>
      </c>
      <c r="D5818" s="16">
        <v>57</v>
      </c>
      <c r="E5818" s="16">
        <v>24</v>
      </c>
      <c r="F5818" s="16">
        <v>80</v>
      </c>
      <c r="G5818" s="16">
        <v>17</v>
      </c>
      <c r="H5818" s="16">
        <v>15.992186</v>
      </c>
      <c r="I5818" s="16"/>
    </row>
    <row r="5819" spans="1:9" x14ac:dyDescent="0.2">
      <c r="B5819" s="16">
        <v>16</v>
      </c>
      <c r="C5819" s="16">
        <v>662</v>
      </c>
      <c r="D5819" s="16">
        <v>50</v>
      </c>
      <c r="E5819" s="16">
        <v>39</v>
      </c>
      <c r="F5819" s="16">
        <v>64</v>
      </c>
      <c r="G5819" s="16">
        <v>13</v>
      </c>
      <c r="H5819" s="16">
        <v>7.7244200000000003</v>
      </c>
      <c r="I5819" s="16"/>
    </row>
    <row r="5820" spans="1:9" x14ac:dyDescent="0.2">
      <c r="B5820" s="4">
        <v>17</v>
      </c>
      <c r="C5820" s="16"/>
      <c r="D5820" s="16"/>
      <c r="E5820" s="16"/>
      <c r="F5820" s="16"/>
      <c r="G5820" s="16"/>
      <c r="H5820" s="16"/>
      <c r="I5820" s="18"/>
    </row>
    <row r="5821" spans="1:9" x14ac:dyDescent="0.2">
      <c r="B5821" s="4">
        <v>18</v>
      </c>
      <c r="C5821" s="16"/>
      <c r="D5821" s="16"/>
      <c r="E5821" s="16"/>
      <c r="F5821" s="16"/>
      <c r="G5821" s="16"/>
      <c r="H5821" s="16"/>
      <c r="I5821" s="18"/>
    </row>
    <row r="5822" spans="1:9" x14ac:dyDescent="0.2">
      <c r="B5822" s="4">
        <v>19</v>
      </c>
      <c r="C5822" s="16"/>
      <c r="D5822" s="16"/>
      <c r="E5822" s="16"/>
      <c r="F5822" s="16"/>
      <c r="G5822" s="16"/>
      <c r="H5822" s="16"/>
      <c r="I5822" s="18"/>
    </row>
    <row r="5823" spans="1:9" x14ac:dyDescent="0.2">
      <c r="B5823" s="4">
        <v>20</v>
      </c>
      <c r="C5823" s="16"/>
      <c r="D5823" s="16"/>
      <c r="E5823" s="16"/>
      <c r="F5823" s="16"/>
      <c r="G5823" s="16"/>
      <c r="H5823" s="16"/>
      <c r="I5823" s="18"/>
    </row>
    <row r="5824" spans="1:9" x14ac:dyDescent="0.2">
      <c r="B5824" s="4">
        <v>21</v>
      </c>
      <c r="C5824" s="16"/>
      <c r="D5824" s="16"/>
      <c r="E5824" s="16"/>
      <c r="F5824" s="16"/>
      <c r="G5824" s="16"/>
      <c r="H5824" s="16"/>
      <c r="I5824" s="18"/>
    </row>
    <row r="5825" spans="1:9" x14ac:dyDescent="0.2">
      <c r="B5825" s="4">
        <v>22</v>
      </c>
      <c r="C5825" s="16"/>
      <c r="D5825" s="16"/>
      <c r="E5825" s="16"/>
      <c r="F5825" s="16"/>
      <c r="G5825" s="16"/>
      <c r="H5825" s="16"/>
      <c r="I5825" s="18"/>
    </row>
    <row r="5826" spans="1:9" x14ac:dyDescent="0.2">
      <c r="B5826" s="4">
        <v>23</v>
      </c>
      <c r="C5826" s="16"/>
      <c r="D5826" s="16"/>
      <c r="E5826" s="16"/>
      <c r="F5826" s="16"/>
      <c r="G5826" s="16"/>
      <c r="H5826" s="16"/>
      <c r="I5826" s="18"/>
    </row>
    <row r="5827" spans="1:9" x14ac:dyDescent="0.2">
      <c r="B5827" s="4">
        <v>24</v>
      </c>
      <c r="C5827" s="16"/>
      <c r="D5827" s="16"/>
      <c r="E5827" s="16"/>
      <c r="F5827" s="16"/>
      <c r="G5827" s="16"/>
      <c r="H5827" s="16"/>
      <c r="I5827" s="18"/>
    </row>
    <row r="5828" spans="1:9" x14ac:dyDescent="0.2">
      <c r="B5828" s="4">
        <v>25</v>
      </c>
      <c r="C5828" s="16"/>
      <c r="D5828" s="16"/>
      <c r="E5828" s="16"/>
      <c r="F5828" s="16"/>
      <c r="G5828" s="16"/>
      <c r="H5828" s="16"/>
      <c r="I5828" s="18"/>
    </row>
    <row r="5829" spans="1:9" x14ac:dyDescent="0.2">
      <c r="B5829" s="4">
        <v>26</v>
      </c>
      <c r="C5829" s="16"/>
      <c r="D5829" s="16"/>
      <c r="E5829" s="16"/>
      <c r="F5829" s="16"/>
      <c r="G5829" s="16"/>
      <c r="H5829" s="16"/>
      <c r="I5829" s="18"/>
    </row>
    <row r="5830" spans="1:9" x14ac:dyDescent="0.2">
      <c r="B5830" s="4">
        <v>27</v>
      </c>
      <c r="C5830" s="16"/>
      <c r="D5830" s="16"/>
      <c r="E5830" s="16"/>
      <c r="F5830" s="16"/>
      <c r="G5830" s="16"/>
      <c r="H5830" s="16"/>
      <c r="I5830" s="18"/>
    </row>
    <row r="5831" spans="1:9" x14ac:dyDescent="0.2">
      <c r="B5831" s="4">
        <v>28</v>
      </c>
      <c r="C5831" s="16"/>
      <c r="D5831" s="16"/>
      <c r="E5831" s="16"/>
      <c r="F5831" s="16"/>
      <c r="G5831" s="16"/>
      <c r="H5831" s="16"/>
      <c r="I5831" s="18"/>
    </row>
    <row r="5832" spans="1:9" x14ac:dyDescent="0.2">
      <c r="B5832" s="4">
        <v>29</v>
      </c>
      <c r="C5832" s="16"/>
      <c r="D5832" s="16"/>
      <c r="E5832" s="16"/>
      <c r="F5832" s="16"/>
      <c r="G5832" s="16"/>
      <c r="H5832" s="16"/>
      <c r="I5832" s="18"/>
    </row>
    <row r="5833" spans="1:9" x14ac:dyDescent="0.2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16</v>
      </c>
      <c r="I5985" s="6"/>
    </row>
    <row r="5986" spans="1:10" x14ac:dyDescent="0.2">
      <c r="A5986" t="s">
        <v>67</v>
      </c>
      <c r="B5986" s="15"/>
      <c r="C5986" s="8">
        <f>AVERAGE(C5804:C5984)</f>
        <v>1414.125</v>
      </c>
      <c r="D5986" s="8"/>
      <c r="E5986" s="8"/>
      <c r="F5986" s="8"/>
      <c r="G5986" s="8"/>
      <c r="H5986" s="8"/>
      <c r="I5986" s="9"/>
      <c r="J5986" s="17">
        <f>AVERAGE(D5804:D5984)</f>
        <v>73.75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59450283</v>
      </c>
      <c r="D5990" s="16">
        <v>51.017192999999999</v>
      </c>
      <c r="E5990" s="16">
        <v>1</v>
      </c>
      <c r="F5990" s="16">
        <v>701</v>
      </c>
      <c r="G5990" s="16">
        <v>1165299</v>
      </c>
      <c r="H5990" s="16">
        <v>69.548580000000001</v>
      </c>
      <c r="I5990" s="16">
        <v>14.857301</v>
      </c>
    </row>
    <row r="5991" spans="1:10" x14ac:dyDescent="0.2">
      <c r="A5991" s="6"/>
      <c r="B5991" s="16">
        <v>1</v>
      </c>
      <c r="C5991" s="16">
        <v>1907</v>
      </c>
      <c r="D5991" s="16">
        <v>100</v>
      </c>
      <c r="E5991" s="16">
        <v>68</v>
      </c>
      <c r="F5991" s="16">
        <v>153</v>
      </c>
      <c r="G5991" s="16">
        <v>19</v>
      </c>
      <c r="H5991" s="16">
        <v>22.846104</v>
      </c>
      <c r="I5991" s="16"/>
    </row>
    <row r="5992" spans="1:10" x14ac:dyDescent="0.2">
      <c r="A5992" s="6"/>
      <c r="B5992" s="16">
        <v>2</v>
      </c>
      <c r="C5992" s="16">
        <v>1106</v>
      </c>
      <c r="D5992" s="16">
        <v>92</v>
      </c>
      <c r="E5992" s="16">
        <v>74</v>
      </c>
      <c r="F5992" s="16">
        <v>113</v>
      </c>
      <c r="G5992" s="16">
        <v>12</v>
      </c>
      <c r="H5992" s="16">
        <v>14.219066</v>
      </c>
      <c r="I5992" s="16"/>
    </row>
    <row r="5993" spans="1:10" x14ac:dyDescent="0.2">
      <c r="A5993" s="6"/>
      <c r="B5993" s="16">
        <v>3</v>
      </c>
      <c r="C5993" s="16">
        <v>1242</v>
      </c>
      <c r="D5993" s="16">
        <v>82</v>
      </c>
      <c r="E5993" s="16">
        <v>54</v>
      </c>
      <c r="F5993" s="16">
        <v>100</v>
      </c>
      <c r="G5993" s="16">
        <v>15</v>
      </c>
      <c r="H5993" s="16">
        <v>12.654757</v>
      </c>
      <c r="I5993" s="16"/>
    </row>
    <row r="5994" spans="1:10" x14ac:dyDescent="0.2">
      <c r="A5994" s="6"/>
      <c r="B5994" s="16">
        <v>4</v>
      </c>
      <c r="C5994" s="16">
        <v>2138</v>
      </c>
      <c r="D5994" s="16">
        <v>92</v>
      </c>
      <c r="E5994" s="16">
        <v>56</v>
      </c>
      <c r="F5994" s="16">
        <v>123</v>
      </c>
      <c r="G5994" s="16">
        <v>23</v>
      </c>
      <c r="H5994" s="16">
        <v>21.187474999999999</v>
      </c>
      <c r="I5994" s="16"/>
    </row>
    <row r="5995" spans="1:10" x14ac:dyDescent="0.2">
      <c r="A5995" s="6"/>
      <c r="B5995" s="16">
        <v>5</v>
      </c>
      <c r="C5995" s="16">
        <v>2191</v>
      </c>
      <c r="D5995" s="16">
        <v>104</v>
      </c>
      <c r="E5995" s="16">
        <v>69</v>
      </c>
      <c r="F5995" s="16">
        <v>147</v>
      </c>
      <c r="G5995" s="16">
        <v>21</v>
      </c>
      <c r="H5995" s="16">
        <v>25.212101000000001</v>
      </c>
      <c r="I5995" s="16"/>
    </row>
    <row r="5996" spans="1:10" x14ac:dyDescent="0.2">
      <c r="A5996" s="6"/>
      <c r="B5996" s="16">
        <v>6</v>
      </c>
      <c r="C5996" s="16">
        <v>1619</v>
      </c>
      <c r="D5996" s="16">
        <v>95</v>
      </c>
      <c r="E5996" s="16">
        <v>57</v>
      </c>
      <c r="F5996" s="16">
        <v>133</v>
      </c>
      <c r="G5996" s="16">
        <v>17</v>
      </c>
      <c r="H5996" s="16">
        <v>22.723886</v>
      </c>
      <c r="I5996" s="16"/>
    </row>
    <row r="5997" spans="1:10" x14ac:dyDescent="0.2">
      <c r="A5997" s="6"/>
      <c r="B5997" s="16">
        <v>7</v>
      </c>
      <c r="C5997" s="16">
        <v>4577</v>
      </c>
      <c r="D5997" s="16">
        <v>106</v>
      </c>
      <c r="E5997" s="16">
        <v>52</v>
      </c>
      <c r="F5997" s="16">
        <v>156</v>
      </c>
      <c r="G5997" s="16">
        <v>43</v>
      </c>
      <c r="H5997" s="16">
        <v>28.328430000000001</v>
      </c>
      <c r="I5997" s="16"/>
    </row>
    <row r="5998" spans="1:10" x14ac:dyDescent="0.2">
      <c r="A5998" s="6"/>
      <c r="B5998" s="16">
        <v>8</v>
      </c>
      <c r="C5998" s="16">
        <v>1814</v>
      </c>
      <c r="D5998" s="16">
        <v>90</v>
      </c>
      <c r="E5998" s="16">
        <v>71</v>
      </c>
      <c r="F5998" s="16">
        <v>124</v>
      </c>
      <c r="G5998" s="16">
        <v>20</v>
      </c>
      <c r="H5998" s="16">
        <v>18.416239999999998</v>
      </c>
      <c r="I5998" s="16"/>
    </row>
    <row r="5999" spans="1:10" x14ac:dyDescent="0.2">
      <c r="A5999" s="6"/>
      <c r="B5999" s="16">
        <v>9</v>
      </c>
      <c r="C5999" s="16">
        <v>3537</v>
      </c>
      <c r="D5999" s="16">
        <v>131</v>
      </c>
      <c r="E5999" s="16">
        <v>67</v>
      </c>
      <c r="F5999" s="16">
        <v>235</v>
      </c>
      <c r="G5999" s="16">
        <v>27</v>
      </c>
      <c r="H5999" s="16">
        <v>45.102448000000003</v>
      </c>
      <c r="I5999" s="16"/>
    </row>
    <row r="6000" spans="1:10" x14ac:dyDescent="0.2">
      <c r="A6000" s="6"/>
      <c r="B6000" s="16">
        <v>10</v>
      </c>
      <c r="C6000" s="16">
        <v>1099</v>
      </c>
      <c r="D6000" s="16">
        <v>78</v>
      </c>
      <c r="E6000" s="16">
        <v>45</v>
      </c>
      <c r="F6000" s="16">
        <v>109</v>
      </c>
      <c r="G6000" s="16">
        <v>14</v>
      </c>
      <c r="H6000" s="16">
        <v>14.631368</v>
      </c>
      <c r="I6000" s="16"/>
    </row>
    <row r="6001" spans="1:9" x14ac:dyDescent="0.2">
      <c r="A6001" s="6"/>
      <c r="B6001" s="16">
        <v>11</v>
      </c>
      <c r="C6001" s="16">
        <v>830</v>
      </c>
      <c r="D6001" s="16">
        <v>75</v>
      </c>
      <c r="E6001" s="16">
        <v>56</v>
      </c>
      <c r="F6001" s="16">
        <v>93</v>
      </c>
      <c r="G6001" s="16">
        <v>11</v>
      </c>
      <c r="H6001" s="16">
        <v>11.588787999999999</v>
      </c>
      <c r="I6001" s="16"/>
    </row>
    <row r="6002" spans="1:9" x14ac:dyDescent="0.2">
      <c r="A6002" s="6"/>
      <c r="B6002" s="5">
        <v>12</v>
      </c>
      <c r="C6002" s="16"/>
      <c r="D6002" s="16"/>
      <c r="E6002" s="16"/>
      <c r="F6002" s="16"/>
      <c r="G6002" s="16"/>
      <c r="H6002" s="16"/>
      <c r="I6002" s="18"/>
    </row>
    <row r="6003" spans="1:9" x14ac:dyDescent="0.2">
      <c r="B6003" s="4">
        <v>13</v>
      </c>
      <c r="C6003" s="16"/>
      <c r="D6003" s="16"/>
      <c r="E6003" s="16"/>
      <c r="F6003" s="16"/>
      <c r="G6003" s="16"/>
      <c r="H6003" s="16"/>
      <c r="I6003" s="18"/>
    </row>
    <row r="6004" spans="1:9" x14ac:dyDescent="0.2">
      <c r="B6004" s="4">
        <v>14</v>
      </c>
      <c r="C6004" s="16"/>
      <c r="D6004" s="16"/>
      <c r="E6004" s="16"/>
      <c r="F6004" s="16"/>
      <c r="G6004" s="16"/>
      <c r="H6004" s="16"/>
      <c r="I6004" s="18"/>
    </row>
    <row r="6005" spans="1:9" x14ac:dyDescent="0.2">
      <c r="B6005" s="4">
        <v>15</v>
      </c>
      <c r="C6005" s="16"/>
      <c r="D6005" s="16"/>
      <c r="E6005" s="16"/>
      <c r="F6005" s="16"/>
      <c r="G6005" s="16"/>
      <c r="H6005" s="16"/>
      <c r="I6005" s="18"/>
    </row>
    <row r="6006" spans="1:9" x14ac:dyDescent="0.2">
      <c r="B6006" s="4">
        <v>16</v>
      </c>
      <c r="C6006" s="16"/>
      <c r="D6006" s="16"/>
      <c r="E6006" s="16"/>
      <c r="F6006" s="16"/>
      <c r="G6006" s="16"/>
      <c r="H6006" s="16"/>
      <c r="I6006" s="18"/>
    </row>
    <row r="6007" spans="1:9" x14ac:dyDescent="0.2">
      <c r="B6007" s="4">
        <v>17</v>
      </c>
      <c r="C6007" s="16"/>
      <c r="D6007" s="16"/>
      <c r="E6007" s="16"/>
      <c r="F6007" s="16"/>
      <c r="G6007" s="16"/>
      <c r="H6007" s="16"/>
      <c r="I6007" s="18"/>
    </row>
    <row r="6008" spans="1:9" x14ac:dyDescent="0.2">
      <c r="B6008" s="4">
        <v>18</v>
      </c>
      <c r="C6008" s="16"/>
      <c r="D6008" s="16"/>
      <c r="E6008" s="16"/>
      <c r="F6008" s="16"/>
      <c r="G6008" s="16"/>
      <c r="H6008" s="16"/>
      <c r="I6008" s="18"/>
    </row>
    <row r="6009" spans="1:9" x14ac:dyDescent="0.2">
      <c r="B6009" s="4">
        <v>19</v>
      </c>
      <c r="C6009" s="16"/>
      <c r="D6009" s="16"/>
      <c r="E6009" s="16"/>
      <c r="F6009" s="16"/>
      <c r="G6009" s="16"/>
      <c r="H6009" s="16"/>
      <c r="I6009" s="18"/>
    </row>
    <row r="6010" spans="1:9" x14ac:dyDescent="0.2">
      <c r="B6010" s="4">
        <v>20</v>
      </c>
      <c r="C6010" s="16"/>
      <c r="D6010" s="16"/>
      <c r="E6010" s="16"/>
      <c r="F6010" s="16"/>
      <c r="G6010" s="16"/>
      <c r="H6010" s="16"/>
      <c r="I6010" s="18"/>
    </row>
    <row r="6011" spans="1:9" x14ac:dyDescent="0.2">
      <c r="B6011" s="4">
        <v>21</v>
      </c>
      <c r="C6011" s="16"/>
      <c r="D6011" s="16"/>
      <c r="E6011" s="16"/>
      <c r="F6011" s="16"/>
      <c r="G6011" s="16"/>
      <c r="H6011" s="16"/>
      <c r="I6011" s="18"/>
    </row>
    <row r="6012" spans="1:9" x14ac:dyDescent="0.2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2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2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2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2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11</v>
      </c>
      <c r="I6172" s="6"/>
    </row>
    <row r="6173" spans="1:10" x14ac:dyDescent="0.2">
      <c r="A6173" t="s">
        <v>67</v>
      </c>
      <c r="B6173" s="15"/>
      <c r="C6173" s="8">
        <f>AVERAGE(C5991:C6171)</f>
        <v>2005.4545454545455</v>
      </c>
      <c r="D6173" s="8"/>
      <c r="E6173" s="8"/>
      <c r="F6173" s="8"/>
      <c r="G6173" s="8"/>
      <c r="H6173" s="8"/>
      <c r="I6173" s="9"/>
      <c r="J6173" s="17">
        <f>AVERAGE(D5991:D6171)</f>
        <v>95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41896239</v>
      </c>
      <c r="D6177" s="16">
        <v>82.042670000000001</v>
      </c>
      <c r="E6177" s="16">
        <v>1</v>
      </c>
      <c r="F6177" s="16">
        <v>662</v>
      </c>
      <c r="G6177" s="16">
        <v>510664</v>
      </c>
      <c r="H6177" s="16">
        <v>98.204346000000001</v>
      </c>
      <c r="I6177" s="16">
        <v>13.396376999999999</v>
      </c>
    </row>
    <row r="6178" spans="1:9" x14ac:dyDescent="0.2">
      <c r="A6178" s="6"/>
      <c r="B6178" s="16">
        <v>1</v>
      </c>
      <c r="C6178" s="16">
        <v>827</v>
      </c>
      <c r="D6178" s="16">
        <v>48</v>
      </c>
      <c r="E6178" s="16">
        <v>28</v>
      </c>
      <c r="F6178" s="16">
        <v>70</v>
      </c>
      <c r="G6178" s="16">
        <v>17</v>
      </c>
      <c r="H6178" s="16">
        <v>11.019869</v>
      </c>
      <c r="I6178" s="16"/>
    </row>
    <row r="6179" spans="1:9" x14ac:dyDescent="0.2">
      <c r="A6179" s="6"/>
      <c r="B6179" s="16">
        <v>2</v>
      </c>
      <c r="C6179" s="16">
        <v>1220</v>
      </c>
      <c r="D6179" s="16">
        <v>58</v>
      </c>
      <c r="E6179" s="16">
        <v>30</v>
      </c>
      <c r="F6179" s="16">
        <v>78</v>
      </c>
      <c r="G6179" s="16">
        <v>21</v>
      </c>
      <c r="H6179" s="16">
        <v>13.689412000000001</v>
      </c>
      <c r="I6179" s="16"/>
    </row>
    <row r="6180" spans="1:9" x14ac:dyDescent="0.2">
      <c r="A6180" s="6"/>
      <c r="B6180" s="16">
        <v>3</v>
      </c>
      <c r="C6180" s="16">
        <v>879</v>
      </c>
      <c r="D6180" s="16">
        <v>67</v>
      </c>
      <c r="E6180" s="16">
        <v>50</v>
      </c>
      <c r="F6180" s="16">
        <v>82</v>
      </c>
      <c r="G6180" s="16">
        <v>13</v>
      </c>
      <c r="H6180" s="16">
        <v>11.460075</v>
      </c>
      <c r="I6180" s="16"/>
    </row>
    <row r="6181" spans="1:9" x14ac:dyDescent="0.2">
      <c r="A6181" s="6"/>
      <c r="B6181" s="16">
        <v>4</v>
      </c>
      <c r="C6181" s="16">
        <v>582</v>
      </c>
      <c r="D6181" s="16">
        <v>52</v>
      </c>
      <c r="E6181" s="16">
        <v>31</v>
      </c>
      <c r="F6181" s="16">
        <v>75</v>
      </c>
      <c r="G6181" s="16">
        <v>11</v>
      </c>
      <c r="H6181" s="16">
        <v>11.991664</v>
      </c>
      <c r="I6181" s="16"/>
    </row>
    <row r="6182" spans="1:9" x14ac:dyDescent="0.2">
      <c r="A6182" s="6"/>
      <c r="B6182" s="16">
        <v>5</v>
      </c>
      <c r="C6182" s="16">
        <v>1677</v>
      </c>
      <c r="D6182" s="16">
        <v>64</v>
      </c>
      <c r="E6182" s="16">
        <v>50</v>
      </c>
      <c r="F6182" s="16">
        <v>103</v>
      </c>
      <c r="G6182" s="16">
        <v>26</v>
      </c>
      <c r="H6182" s="16">
        <v>13.666016000000001</v>
      </c>
      <c r="I6182" s="16"/>
    </row>
    <row r="6183" spans="1:9" x14ac:dyDescent="0.2">
      <c r="A6183" s="6"/>
      <c r="B6183" s="16">
        <v>6</v>
      </c>
      <c r="C6183" s="16">
        <v>893</v>
      </c>
      <c r="D6183" s="16">
        <v>55</v>
      </c>
      <c r="E6183" s="16">
        <v>38</v>
      </c>
      <c r="F6183" s="16">
        <v>72</v>
      </c>
      <c r="G6183" s="16">
        <v>16</v>
      </c>
      <c r="H6183" s="16">
        <v>9.8556240000000006</v>
      </c>
      <c r="I6183" s="16"/>
    </row>
    <row r="6184" spans="1:9" x14ac:dyDescent="0.2">
      <c r="A6184" s="6"/>
      <c r="B6184" s="16">
        <v>7</v>
      </c>
      <c r="C6184" s="16">
        <v>710</v>
      </c>
      <c r="D6184" s="16">
        <v>54</v>
      </c>
      <c r="E6184" s="16">
        <v>30</v>
      </c>
      <c r="F6184" s="16">
        <v>77</v>
      </c>
      <c r="G6184" s="16">
        <v>13</v>
      </c>
      <c r="H6184" s="16">
        <v>12.308534</v>
      </c>
      <c r="I6184" s="16"/>
    </row>
    <row r="6185" spans="1:9" x14ac:dyDescent="0.2">
      <c r="A6185" s="6"/>
      <c r="B6185" s="16">
        <v>8</v>
      </c>
      <c r="C6185" s="16">
        <v>1034</v>
      </c>
      <c r="D6185" s="16">
        <v>64</v>
      </c>
      <c r="E6185" s="16">
        <v>44</v>
      </c>
      <c r="F6185" s="16">
        <v>96</v>
      </c>
      <c r="G6185" s="16">
        <v>16</v>
      </c>
      <c r="H6185" s="16">
        <v>17.324356000000002</v>
      </c>
      <c r="I6185" s="16"/>
    </row>
    <row r="6186" spans="1:9" x14ac:dyDescent="0.2">
      <c r="A6186" s="6"/>
      <c r="B6186" s="16">
        <v>9</v>
      </c>
      <c r="C6186" s="16">
        <v>1010</v>
      </c>
      <c r="D6186" s="16">
        <v>53</v>
      </c>
      <c r="E6186" s="16">
        <v>39</v>
      </c>
      <c r="F6186" s="16">
        <v>78</v>
      </c>
      <c r="G6186" s="16">
        <v>19</v>
      </c>
      <c r="H6186" s="16">
        <v>10.002777</v>
      </c>
      <c r="I6186" s="16"/>
    </row>
    <row r="6187" spans="1:9" x14ac:dyDescent="0.2">
      <c r="A6187" s="6"/>
      <c r="B6187" s="16">
        <v>10</v>
      </c>
      <c r="C6187" s="16">
        <v>629</v>
      </c>
      <c r="D6187" s="16">
        <v>52</v>
      </c>
      <c r="E6187" s="16">
        <v>31</v>
      </c>
      <c r="F6187" s="16">
        <v>73</v>
      </c>
      <c r="G6187" s="16">
        <v>12</v>
      </c>
      <c r="H6187" s="16">
        <v>11.797535</v>
      </c>
      <c r="I6187" s="16"/>
    </row>
    <row r="6188" spans="1:9" x14ac:dyDescent="0.2">
      <c r="A6188" s="6"/>
      <c r="B6188" s="16">
        <v>11</v>
      </c>
      <c r="C6188" s="16">
        <v>2318</v>
      </c>
      <c r="D6188" s="16">
        <v>68</v>
      </c>
      <c r="E6188" s="16">
        <v>42</v>
      </c>
      <c r="F6188" s="16">
        <v>103</v>
      </c>
      <c r="G6188" s="16">
        <v>34</v>
      </c>
      <c r="H6188" s="16">
        <v>16.488747</v>
      </c>
      <c r="I6188" s="16"/>
    </row>
    <row r="6189" spans="1:9" x14ac:dyDescent="0.2">
      <c r="A6189" s="6"/>
      <c r="B6189" s="16">
        <v>12</v>
      </c>
      <c r="C6189" s="16">
        <v>1531</v>
      </c>
      <c r="D6189" s="16">
        <v>66</v>
      </c>
      <c r="E6189" s="16">
        <v>39</v>
      </c>
      <c r="F6189" s="16">
        <v>90</v>
      </c>
      <c r="G6189" s="16">
        <v>23</v>
      </c>
      <c r="H6189" s="16">
        <v>13.785698</v>
      </c>
      <c r="I6189" s="16"/>
    </row>
    <row r="6190" spans="1:9" x14ac:dyDescent="0.2">
      <c r="B6190" s="16">
        <v>13</v>
      </c>
      <c r="C6190" s="16">
        <v>2310</v>
      </c>
      <c r="D6190" s="16">
        <v>72</v>
      </c>
      <c r="E6190" s="16">
        <v>47</v>
      </c>
      <c r="F6190" s="16">
        <v>120</v>
      </c>
      <c r="G6190" s="16">
        <v>32</v>
      </c>
      <c r="H6190" s="16">
        <v>19.841307</v>
      </c>
      <c r="I6190" s="16"/>
    </row>
    <row r="6191" spans="1:9" x14ac:dyDescent="0.2">
      <c r="B6191" s="16">
        <v>14</v>
      </c>
      <c r="C6191" s="16">
        <v>2533</v>
      </c>
      <c r="D6191" s="16">
        <v>72</v>
      </c>
      <c r="E6191" s="16">
        <v>36</v>
      </c>
      <c r="F6191" s="16">
        <v>108</v>
      </c>
      <c r="G6191" s="16">
        <v>35</v>
      </c>
      <c r="H6191" s="16">
        <v>18.923220000000001</v>
      </c>
      <c r="I6191" s="16"/>
    </row>
    <row r="6192" spans="1:9" x14ac:dyDescent="0.2">
      <c r="B6192" s="16">
        <v>15</v>
      </c>
      <c r="C6192" s="16">
        <v>2390</v>
      </c>
      <c r="D6192" s="16">
        <v>70</v>
      </c>
      <c r="E6192" s="16">
        <v>33</v>
      </c>
      <c r="F6192" s="16">
        <v>108</v>
      </c>
      <c r="G6192" s="16">
        <v>34</v>
      </c>
      <c r="H6192" s="16">
        <v>19.398530999999998</v>
      </c>
      <c r="I6192" s="16"/>
    </row>
    <row r="6193" spans="1:9" x14ac:dyDescent="0.2">
      <c r="B6193" s="16">
        <v>16</v>
      </c>
      <c r="C6193" s="16">
        <v>1094</v>
      </c>
      <c r="D6193" s="16">
        <v>57</v>
      </c>
      <c r="E6193" s="16">
        <v>34</v>
      </c>
      <c r="F6193" s="16">
        <v>85</v>
      </c>
      <c r="G6193" s="16">
        <v>19</v>
      </c>
      <c r="H6193" s="16">
        <v>12.24518</v>
      </c>
      <c r="I6193" s="16"/>
    </row>
    <row r="6194" spans="1:9" x14ac:dyDescent="0.2">
      <c r="B6194" s="16">
        <v>17</v>
      </c>
      <c r="C6194" s="16">
        <v>527</v>
      </c>
      <c r="D6194" s="16">
        <v>52</v>
      </c>
      <c r="E6194" s="16">
        <v>13</v>
      </c>
      <c r="F6194" s="16">
        <v>72</v>
      </c>
      <c r="G6194" s="16">
        <v>10</v>
      </c>
      <c r="H6194" s="16">
        <v>16.017351000000001</v>
      </c>
      <c r="I6194" s="16"/>
    </row>
    <row r="6195" spans="1:9" x14ac:dyDescent="0.2">
      <c r="B6195" s="16">
        <v>18</v>
      </c>
      <c r="C6195" s="16">
        <v>631</v>
      </c>
      <c r="D6195" s="16">
        <v>57</v>
      </c>
      <c r="E6195" s="16">
        <v>41</v>
      </c>
      <c r="F6195" s="16">
        <v>73</v>
      </c>
      <c r="G6195" s="16">
        <v>11</v>
      </c>
      <c r="H6195" s="16">
        <v>11.436783</v>
      </c>
      <c r="I6195" s="16"/>
    </row>
    <row r="6196" spans="1:9" x14ac:dyDescent="0.2">
      <c r="B6196" s="16">
        <v>19</v>
      </c>
      <c r="C6196" s="16">
        <v>682</v>
      </c>
      <c r="D6196" s="16">
        <v>48</v>
      </c>
      <c r="E6196" s="16">
        <v>31</v>
      </c>
      <c r="F6196" s="16">
        <v>67</v>
      </c>
      <c r="G6196" s="16">
        <v>14</v>
      </c>
      <c r="H6196" s="16">
        <v>9.7349490000000003</v>
      </c>
      <c r="I6196" s="16"/>
    </row>
    <row r="6197" spans="1:9" x14ac:dyDescent="0.2">
      <c r="B6197" s="16">
        <v>20</v>
      </c>
      <c r="C6197" s="16">
        <v>1772</v>
      </c>
      <c r="D6197" s="16">
        <v>61</v>
      </c>
      <c r="E6197" s="16">
        <v>38</v>
      </c>
      <c r="F6197" s="16">
        <v>93</v>
      </c>
      <c r="G6197" s="16">
        <v>29</v>
      </c>
      <c r="H6197" s="16">
        <v>12.804853</v>
      </c>
      <c r="I6197" s="16"/>
    </row>
    <row r="6198" spans="1:9" x14ac:dyDescent="0.2">
      <c r="B6198" s="16">
        <v>21</v>
      </c>
      <c r="C6198" s="16">
        <v>624</v>
      </c>
      <c r="D6198" s="16">
        <v>44</v>
      </c>
      <c r="E6198" s="16">
        <v>24</v>
      </c>
      <c r="F6198" s="16">
        <v>65</v>
      </c>
      <c r="G6198" s="16">
        <v>14</v>
      </c>
      <c r="H6198" s="16">
        <v>11.135529</v>
      </c>
      <c r="I6198" s="16"/>
    </row>
    <row r="6199" spans="1:9" x14ac:dyDescent="0.2">
      <c r="B6199" s="16">
        <v>22</v>
      </c>
      <c r="C6199" s="16">
        <v>1880</v>
      </c>
      <c r="D6199" s="16">
        <v>62</v>
      </c>
      <c r="E6199" s="16">
        <v>40</v>
      </c>
      <c r="F6199" s="16">
        <v>90</v>
      </c>
      <c r="G6199" s="16">
        <v>30</v>
      </c>
      <c r="H6199" s="16">
        <v>14.350296999999999</v>
      </c>
      <c r="I6199" s="16"/>
    </row>
    <row r="6200" spans="1:9" x14ac:dyDescent="0.2">
      <c r="B6200" s="16">
        <v>23</v>
      </c>
      <c r="C6200" s="16">
        <v>997</v>
      </c>
      <c r="D6200" s="16">
        <v>62</v>
      </c>
      <c r="E6200" s="16">
        <v>37</v>
      </c>
      <c r="F6200" s="16">
        <v>84</v>
      </c>
      <c r="G6200" s="16">
        <v>16</v>
      </c>
      <c r="H6200" s="16">
        <v>15.154757500000001</v>
      </c>
      <c r="I6200" s="16"/>
    </row>
    <row r="6201" spans="1:9" x14ac:dyDescent="0.2">
      <c r="B6201" s="16">
        <v>1</v>
      </c>
      <c r="C6201" s="16">
        <v>2091</v>
      </c>
      <c r="D6201" s="16">
        <v>74</v>
      </c>
      <c r="E6201" s="16">
        <v>52</v>
      </c>
      <c r="F6201" s="16">
        <v>99</v>
      </c>
      <c r="G6201" s="16">
        <v>28</v>
      </c>
      <c r="H6201" s="16">
        <v>13.376319000000001</v>
      </c>
      <c r="I6201" s="16"/>
    </row>
    <row r="6202" spans="1:9" x14ac:dyDescent="0.2">
      <c r="B6202" s="16">
        <v>2</v>
      </c>
      <c r="C6202" s="16">
        <v>1899</v>
      </c>
      <c r="D6202" s="16">
        <v>82</v>
      </c>
      <c r="E6202" s="16">
        <v>56</v>
      </c>
      <c r="F6202" s="16">
        <v>109</v>
      </c>
      <c r="G6202" s="16">
        <v>23</v>
      </c>
      <c r="H6202" s="16">
        <v>15.534419</v>
      </c>
      <c r="I6202" s="16"/>
    </row>
    <row r="6203" spans="1:9" x14ac:dyDescent="0.2">
      <c r="B6203" s="16">
        <v>3</v>
      </c>
      <c r="C6203" s="16">
        <v>3228</v>
      </c>
      <c r="D6203" s="16">
        <v>104</v>
      </c>
      <c r="E6203" s="16">
        <v>44</v>
      </c>
      <c r="F6203" s="16">
        <v>161</v>
      </c>
      <c r="G6203" s="16">
        <v>31</v>
      </c>
      <c r="H6203" s="16">
        <v>32.919089999999997</v>
      </c>
      <c r="I6203" s="16"/>
    </row>
    <row r="6204" spans="1:9" x14ac:dyDescent="0.2">
      <c r="B6204" s="16">
        <v>4</v>
      </c>
      <c r="C6204" s="16">
        <v>3266</v>
      </c>
      <c r="D6204" s="16">
        <v>96</v>
      </c>
      <c r="E6204" s="16">
        <v>49</v>
      </c>
      <c r="F6204" s="16">
        <v>154</v>
      </c>
      <c r="G6204" s="16">
        <v>34</v>
      </c>
      <c r="H6204" s="16">
        <v>28.608115999999999</v>
      </c>
      <c r="I6204" s="16"/>
    </row>
    <row r="6205" spans="1:9" x14ac:dyDescent="0.2">
      <c r="B6205" s="16">
        <v>5</v>
      </c>
      <c r="C6205" s="16">
        <v>1070</v>
      </c>
      <c r="D6205" s="16">
        <v>62</v>
      </c>
      <c r="E6205" s="16">
        <v>36</v>
      </c>
      <c r="F6205" s="16">
        <v>92</v>
      </c>
      <c r="G6205" s="16">
        <v>17</v>
      </c>
      <c r="H6205" s="16">
        <v>17.779904999999999</v>
      </c>
      <c r="I6205" s="16"/>
    </row>
    <row r="6206" spans="1:9" x14ac:dyDescent="0.2">
      <c r="B6206" s="16">
        <v>6</v>
      </c>
      <c r="C6206" s="16">
        <v>1243</v>
      </c>
      <c r="D6206" s="16">
        <v>73</v>
      </c>
      <c r="E6206" s="16">
        <v>50</v>
      </c>
      <c r="F6206" s="16">
        <v>99</v>
      </c>
      <c r="G6206" s="16">
        <v>17</v>
      </c>
      <c r="H6206" s="16">
        <v>14.080128</v>
      </c>
      <c r="I6206" s="16"/>
    </row>
    <row r="6207" spans="1:9" x14ac:dyDescent="0.2">
      <c r="B6207" s="16">
        <v>7</v>
      </c>
      <c r="C6207" s="16">
        <v>790</v>
      </c>
      <c r="D6207" s="16">
        <v>60</v>
      </c>
      <c r="E6207" s="16">
        <v>39</v>
      </c>
      <c r="F6207" s="16">
        <v>92</v>
      </c>
      <c r="G6207" s="16">
        <v>13</v>
      </c>
      <c r="H6207" s="16">
        <v>13.089435999999999</v>
      </c>
      <c r="I6207" s="16"/>
    </row>
    <row r="6208" spans="1:9" x14ac:dyDescent="0.2">
      <c r="A6208" s="6"/>
      <c r="B6208" s="16">
        <v>8</v>
      </c>
      <c r="C6208" s="16">
        <v>3242</v>
      </c>
      <c r="D6208" s="16">
        <v>92</v>
      </c>
      <c r="E6208" s="16">
        <v>37</v>
      </c>
      <c r="F6208" s="16">
        <v>158</v>
      </c>
      <c r="G6208" s="16">
        <v>35</v>
      </c>
      <c r="H6208" s="16">
        <v>31.763833999999999</v>
      </c>
      <c r="I6208" s="16"/>
    </row>
    <row r="6209" spans="1:9" x14ac:dyDescent="0.2">
      <c r="A6209" s="11"/>
      <c r="B6209" s="16">
        <v>9</v>
      </c>
      <c r="C6209" s="16">
        <v>2456</v>
      </c>
      <c r="D6209" s="16">
        <v>87</v>
      </c>
      <c r="E6209" s="16">
        <v>43</v>
      </c>
      <c r="F6209" s="16">
        <v>138</v>
      </c>
      <c r="G6209" s="16">
        <v>28</v>
      </c>
      <c r="H6209" s="16">
        <v>25.998574999999999</v>
      </c>
      <c r="I6209" s="16"/>
    </row>
    <row r="6210" spans="1:9" x14ac:dyDescent="0.2">
      <c r="B6210" s="16">
        <v>10</v>
      </c>
      <c r="C6210" s="16">
        <v>3320</v>
      </c>
      <c r="D6210" s="16">
        <v>97</v>
      </c>
      <c r="E6210" s="16">
        <v>48</v>
      </c>
      <c r="F6210" s="16">
        <v>155</v>
      </c>
      <c r="G6210" s="16">
        <v>34</v>
      </c>
      <c r="H6210" s="16">
        <v>27.123733999999999</v>
      </c>
      <c r="I6210" s="16"/>
    </row>
    <row r="6211" spans="1:9" x14ac:dyDescent="0.2">
      <c r="B6211" s="16">
        <v>11</v>
      </c>
      <c r="C6211" s="16">
        <v>1987</v>
      </c>
      <c r="D6211" s="16">
        <v>79</v>
      </c>
      <c r="E6211" s="16">
        <v>43</v>
      </c>
      <c r="F6211" s="16">
        <v>127</v>
      </c>
      <c r="G6211" s="16">
        <v>25</v>
      </c>
      <c r="H6211" s="16">
        <v>23.027159000000001</v>
      </c>
      <c r="I6211" s="16"/>
    </row>
    <row r="6212" spans="1:9" x14ac:dyDescent="0.2">
      <c r="B6212" s="16">
        <v>12</v>
      </c>
      <c r="C6212" s="16">
        <v>2150</v>
      </c>
      <c r="D6212" s="16">
        <v>89</v>
      </c>
      <c r="E6212" s="16">
        <v>53</v>
      </c>
      <c r="F6212" s="16">
        <v>127</v>
      </c>
      <c r="G6212" s="16">
        <v>24</v>
      </c>
      <c r="H6212" s="16">
        <v>23.303293</v>
      </c>
      <c r="I6212" s="16"/>
    </row>
    <row r="6213" spans="1:9" x14ac:dyDescent="0.2">
      <c r="B6213" s="16">
        <v>13</v>
      </c>
      <c r="C6213" s="16">
        <v>794</v>
      </c>
      <c r="D6213" s="16">
        <v>66</v>
      </c>
      <c r="E6213" s="16">
        <v>49</v>
      </c>
      <c r="F6213" s="16">
        <v>81</v>
      </c>
      <c r="G6213" s="16">
        <v>12</v>
      </c>
      <c r="H6213" s="16">
        <v>10.171260999999999</v>
      </c>
      <c r="I6213" s="16"/>
    </row>
    <row r="6214" spans="1:9" x14ac:dyDescent="0.2">
      <c r="B6214" s="16">
        <v>14</v>
      </c>
      <c r="C6214" s="16">
        <v>1151</v>
      </c>
      <c r="D6214" s="16">
        <v>54</v>
      </c>
      <c r="E6214" s="16">
        <v>31</v>
      </c>
      <c r="F6214" s="16">
        <v>81</v>
      </c>
      <c r="G6214" s="16">
        <v>21</v>
      </c>
      <c r="H6214" s="16">
        <v>11.997916</v>
      </c>
      <c r="I6214" s="16"/>
    </row>
    <row r="6215" spans="1:9" x14ac:dyDescent="0.2">
      <c r="B6215" s="16">
        <v>15</v>
      </c>
      <c r="C6215" s="16">
        <v>783</v>
      </c>
      <c r="D6215" s="16">
        <v>60</v>
      </c>
      <c r="E6215" s="16">
        <v>42</v>
      </c>
      <c r="F6215" s="16">
        <v>80</v>
      </c>
      <c r="G6215" s="16">
        <v>13</v>
      </c>
      <c r="H6215" s="16">
        <v>11.354148</v>
      </c>
      <c r="I6215" s="16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38</v>
      </c>
      <c r="I6359" s="6"/>
    </row>
    <row r="6360" spans="1:10" x14ac:dyDescent="0.2">
      <c r="A6360" t="s">
        <v>67</v>
      </c>
      <c r="B6360" s="15"/>
      <c r="C6360" s="8">
        <f>AVERAGE(C6178:C6358)</f>
        <v>1532.1052631578948</v>
      </c>
      <c r="D6360" s="8"/>
      <c r="E6360" s="8"/>
      <c r="F6360" s="8"/>
      <c r="G6360" s="8"/>
      <c r="H6360" s="8"/>
      <c r="I6360" s="9"/>
      <c r="J6360" s="17">
        <f>AVERAGE(D6178:D6358)</f>
        <v>66.65789473684211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52061528</v>
      </c>
      <c r="D6364" s="16">
        <v>65.128280000000004</v>
      </c>
      <c r="E6364" s="16">
        <v>1</v>
      </c>
      <c r="F6364" s="16">
        <v>649</v>
      </c>
      <c r="G6364" s="16">
        <v>799369</v>
      </c>
      <c r="H6364" s="16">
        <v>69.143005000000002</v>
      </c>
      <c r="I6364" s="16">
        <v>18.225764999999999</v>
      </c>
    </row>
    <row r="6365" spans="1:10" x14ac:dyDescent="0.2">
      <c r="A6365" s="6"/>
      <c r="B6365" s="16">
        <v>1</v>
      </c>
      <c r="C6365" s="16">
        <v>1089</v>
      </c>
      <c r="D6365" s="16">
        <v>77</v>
      </c>
      <c r="E6365" s="16">
        <v>56</v>
      </c>
      <c r="F6365" s="16">
        <v>99</v>
      </c>
      <c r="G6365" s="16">
        <v>14</v>
      </c>
      <c r="H6365" s="16">
        <v>13.384836</v>
      </c>
      <c r="I6365" s="16"/>
    </row>
    <row r="6366" spans="1:10" x14ac:dyDescent="0.2">
      <c r="A6366" s="6"/>
      <c r="B6366" s="16">
        <v>2</v>
      </c>
      <c r="C6366" s="16">
        <v>1286</v>
      </c>
      <c r="D6366" s="16">
        <v>91</v>
      </c>
      <c r="E6366" s="16">
        <v>74</v>
      </c>
      <c r="F6366" s="16">
        <v>109</v>
      </c>
      <c r="G6366" s="16">
        <v>14</v>
      </c>
      <c r="H6366" s="16">
        <v>11.059281</v>
      </c>
      <c r="I6366" s="16"/>
    </row>
    <row r="6367" spans="1:10" x14ac:dyDescent="0.2">
      <c r="A6367" s="6"/>
      <c r="B6367" s="16">
        <v>3</v>
      </c>
      <c r="C6367" s="16">
        <v>2726</v>
      </c>
      <c r="D6367" s="16">
        <v>118</v>
      </c>
      <c r="E6367" s="16">
        <v>82</v>
      </c>
      <c r="F6367" s="16">
        <v>161</v>
      </c>
      <c r="G6367" s="16">
        <v>23</v>
      </c>
      <c r="H6367" s="16">
        <v>24.727606000000002</v>
      </c>
      <c r="I6367" s="16"/>
    </row>
    <row r="6368" spans="1:10" x14ac:dyDescent="0.2">
      <c r="A6368" s="6"/>
      <c r="B6368" s="16">
        <v>4</v>
      </c>
      <c r="C6368" s="16">
        <v>3026</v>
      </c>
      <c r="D6368" s="16">
        <v>100</v>
      </c>
      <c r="E6368" s="16">
        <v>60</v>
      </c>
      <c r="F6368" s="16">
        <v>154</v>
      </c>
      <c r="G6368" s="16">
        <v>30</v>
      </c>
      <c r="H6368" s="16">
        <v>26.751732000000001</v>
      </c>
      <c r="I6368" s="16"/>
    </row>
    <row r="6369" spans="1:9" x14ac:dyDescent="0.2">
      <c r="A6369" s="6"/>
      <c r="B6369" s="16">
        <v>5</v>
      </c>
      <c r="C6369" s="16">
        <v>801</v>
      </c>
      <c r="D6369" s="16">
        <v>72</v>
      </c>
      <c r="E6369" s="16">
        <v>54</v>
      </c>
      <c r="F6369" s="16">
        <v>92</v>
      </c>
      <c r="G6369" s="16">
        <v>11</v>
      </c>
      <c r="H6369" s="16">
        <v>13.736812</v>
      </c>
      <c r="I6369" s="16"/>
    </row>
    <row r="6370" spans="1:9" x14ac:dyDescent="0.2">
      <c r="A6370" s="6"/>
      <c r="B6370" s="16">
        <v>6</v>
      </c>
      <c r="C6370" s="16">
        <v>1112</v>
      </c>
      <c r="D6370" s="16">
        <v>74</v>
      </c>
      <c r="E6370" s="16">
        <v>50</v>
      </c>
      <c r="F6370" s="16">
        <v>99</v>
      </c>
      <c r="G6370" s="16">
        <v>15</v>
      </c>
      <c r="H6370" s="16">
        <v>14.638501</v>
      </c>
      <c r="I6370" s="16"/>
    </row>
    <row r="6371" spans="1:9" x14ac:dyDescent="0.2">
      <c r="A6371" s="6"/>
      <c r="B6371" s="16">
        <v>7</v>
      </c>
      <c r="C6371" s="16">
        <v>2923</v>
      </c>
      <c r="D6371" s="16">
        <v>100</v>
      </c>
      <c r="E6371" s="16">
        <v>45</v>
      </c>
      <c r="F6371" s="16">
        <v>158</v>
      </c>
      <c r="G6371" s="16">
        <v>29</v>
      </c>
      <c r="H6371" s="16">
        <v>28.379443999999999</v>
      </c>
      <c r="I6371" s="16"/>
    </row>
    <row r="6372" spans="1:9" x14ac:dyDescent="0.2">
      <c r="A6372" s="6"/>
      <c r="B6372" s="16">
        <v>8</v>
      </c>
      <c r="C6372" s="16">
        <v>1907</v>
      </c>
      <c r="D6372" s="16">
        <v>100</v>
      </c>
      <c r="E6372" s="16">
        <v>64</v>
      </c>
      <c r="F6372" s="16">
        <v>138</v>
      </c>
      <c r="G6372" s="16">
        <v>19</v>
      </c>
      <c r="H6372" s="16">
        <v>21.420394999999999</v>
      </c>
      <c r="I6372" s="16"/>
    </row>
    <row r="6373" spans="1:9" x14ac:dyDescent="0.2">
      <c r="A6373" s="6"/>
      <c r="B6373" s="16">
        <v>9</v>
      </c>
      <c r="C6373" s="16">
        <v>2963</v>
      </c>
      <c r="D6373" s="16">
        <v>105</v>
      </c>
      <c r="E6373" s="16">
        <v>73</v>
      </c>
      <c r="F6373" s="16">
        <v>155</v>
      </c>
      <c r="G6373" s="16">
        <v>28</v>
      </c>
      <c r="H6373" s="16">
        <v>22.173556999999999</v>
      </c>
      <c r="I6373" s="16"/>
    </row>
    <row r="6374" spans="1:9" x14ac:dyDescent="0.2">
      <c r="A6374" s="6"/>
      <c r="B6374" s="16">
        <v>10</v>
      </c>
      <c r="C6374" s="16">
        <v>1652</v>
      </c>
      <c r="D6374" s="16">
        <v>86</v>
      </c>
      <c r="E6374" s="16">
        <v>59</v>
      </c>
      <c r="F6374" s="16">
        <v>127</v>
      </c>
      <c r="G6374" s="16">
        <v>19</v>
      </c>
      <c r="H6374" s="16">
        <v>21.218440999999999</v>
      </c>
      <c r="I6374" s="16"/>
    </row>
    <row r="6375" spans="1:9" x14ac:dyDescent="0.2">
      <c r="A6375" s="6"/>
      <c r="B6375" s="16">
        <v>11</v>
      </c>
      <c r="C6375" s="16">
        <v>1851</v>
      </c>
      <c r="D6375" s="16">
        <v>97</v>
      </c>
      <c r="E6375" s="16">
        <v>53</v>
      </c>
      <c r="F6375" s="16">
        <v>127</v>
      </c>
      <c r="G6375" s="16">
        <v>19</v>
      </c>
      <c r="H6375" s="16">
        <v>19.399312999999999</v>
      </c>
      <c r="I6375" s="16"/>
    </row>
    <row r="6376" spans="1:9" x14ac:dyDescent="0.2">
      <c r="A6376" s="6"/>
      <c r="B6376" s="5">
        <v>12</v>
      </c>
      <c r="C6376" s="16"/>
      <c r="D6376" s="16"/>
      <c r="E6376" s="16"/>
      <c r="F6376" s="16"/>
      <c r="G6376" s="16"/>
      <c r="H6376" s="16"/>
      <c r="I6376" s="18"/>
    </row>
    <row r="6377" spans="1:9" x14ac:dyDescent="0.2">
      <c r="B6377" s="4">
        <v>13</v>
      </c>
      <c r="C6377" s="16"/>
      <c r="D6377" s="16"/>
      <c r="E6377" s="16"/>
      <c r="F6377" s="16"/>
      <c r="G6377" s="16"/>
      <c r="H6377" s="16"/>
      <c r="I6377" s="18"/>
    </row>
    <row r="6378" spans="1:9" x14ac:dyDescent="0.2">
      <c r="B6378" s="4">
        <v>14</v>
      </c>
      <c r="C6378" s="16"/>
      <c r="D6378" s="16"/>
      <c r="E6378" s="16"/>
      <c r="F6378" s="16"/>
      <c r="G6378" s="16"/>
      <c r="H6378" s="16"/>
      <c r="I6378" s="18"/>
    </row>
    <row r="6379" spans="1:9" x14ac:dyDescent="0.2">
      <c r="B6379" s="4">
        <v>15</v>
      </c>
      <c r="C6379" s="16"/>
      <c r="D6379" s="16"/>
      <c r="E6379" s="16"/>
      <c r="F6379" s="16"/>
      <c r="G6379" s="16"/>
      <c r="H6379" s="16"/>
      <c r="I6379" s="18"/>
    </row>
    <row r="6380" spans="1:9" x14ac:dyDescent="0.2">
      <c r="B6380" s="4">
        <v>16</v>
      </c>
      <c r="C6380" s="16"/>
      <c r="D6380" s="16"/>
      <c r="E6380" s="16"/>
      <c r="F6380" s="16"/>
      <c r="G6380" s="16"/>
      <c r="H6380" s="16"/>
      <c r="I6380" s="18"/>
    </row>
    <row r="6381" spans="1:9" x14ac:dyDescent="0.2">
      <c r="B6381" s="4">
        <v>17</v>
      </c>
      <c r="C6381" s="16"/>
      <c r="D6381" s="16"/>
      <c r="E6381" s="16"/>
      <c r="F6381" s="16"/>
      <c r="G6381" s="16"/>
      <c r="H6381" s="16"/>
      <c r="I6381" s="18"/>
    </row>
    <row r="6382" spans="1:9" x14ac:dyDescent="0.2">
      <c r="B6382" s="4">
        <v>18</v>
      </c>
      <c r="C6382" s="16"/>
      <c r="D6382" s="16"/>
      <c r="E6382" s="16"/>
      <c r="F6382" s="16"/>
      <c r="G6382" s="16"/>
      <c r="H6382" s="16"/>
      <c r="I6382" s="18"/>
    </row>
    <row r="6383" spans="1:9" x14ac:dyDescent="0.2">
      <c r="B6383" s="4">
        <v>19</v>
      </c>
      <c r="C6383" s="16"/>
      <c r="D6383" s="16"/>
      <c r="E6383" s="16"/>
      <c r="F6383" s="16"/>
      <c r="G6383" s="16"/>
      <c r="H6383" s="16"/>
      <c r="I6383" s="18"/>
    </row>
    <row r="6384" spans="1:9" x14ac:dyDescent="0.2">
      <c r="B6384" s="4">
        <v>20</v>
      </c>
      <c r="C6384" s="16"/>
      <c r="D6384" s="16"/>
      <c r="E6384" s="16"/>
      <c r="F6384" s="16"/>
      <c r="G6384" s="16"/>
      <c r="H6384" s="16"/>
      <c r="I6384" s="18"/>
    </row>
    <row r="6385" spans="1:9" x14ac:dyDescent="0.2">
      <c r="B6385" s="4">
        <v>21</v>
      </c>
      <c r="C6385" s="16"/>
      <c r="D6385" s="16"/>
      <c r="E6385" s="16"/>
      <c r="F6385" s="16"/>
      <c r="G6385" s="16"/>
      <c r="H6385" s="16"/>
      <c r="I6385" s="18"/>
    </row>
    <row r="6386" spans="1:9" x14ac:dyDescent="0.2">
      <c r="B6386" s="4">
        <v>22</v>
      </c>
      <c r="C6386" s="16"/>
      <c r="D6386" s="16"/>
      <c r="E6386" s="16"/>
      <c r="F6386" s="16"/>
      <c r="G6386" s="16"/>
      <c r="H6386" s="16"/>
      <c r="I6386" s="18"/>
    </row>
    <row r="6387" spans="1:9" x14ac:dyDescent="0.2">
      <c r="B6387" s="4">
        <v>23</v>
      </c>
      <c r="C6387" s="16"/>
      <c r="D6387" s="16"/>
      <c r="E6387" s="16"/>
      <c r="F6387" s="16"/>
      <c r="G6387" s="16"/>
      <c r="H6387" s="16"/>
      <c r="I6387" s="18"/>
    </row>
    <row r="6388" spans="1:9" x14ac:dyDescent="0.2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2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2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2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11</v>
      </c>
      <c r="I6546" s="6"/>
    </row>
    <row r="6547" spans="1:10" x14ac:dyDescent="0.2">
      <c r="A6547" t="s">
        <v>67</v>
      </c>
      <c r="B6547" s="15"/>
      <c r="C6547" s="8">
        <f>AVERAGE(C6365:C6545)</f>
        <v>1939.6363636363637</v>
      </c>
      <c r="D6547" s="8"/>
      <c r="E6547" s="8"/>
      <c r="F6547" s="8"/>
      <c r="G6547" s="8"/>
      <c r="H6547" s="8"/>
      <c r="I6547" s="9"/>
      <c r="J6547" s="17">
        <f>AVERAGE(D6365:D6545)</f>
        <v>92.727272727272734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34517335</v>
      </c>
      <c r="D6551" s="16">
        <v>44.609932000000001</v>
      </c>
      <c r="E6551" s="16">
        <v>1</v>
      </c>
      <c r="F6551" s="16">
        <v>904</v>
      </c>
      <c r="G6551" s="16">
        <v>773759</v>
      </c>
      <c r="H6551" s="16">
        <v>96.525665000000004</v>
      </c>
      <c r="I6551" s="16">
        <v>14.513817</v>
      </c>
    </row>
    <row r="6552" spans="1:10" x14ac:dyDescent="0.2">
      <c r="A6552" s="6"/>
      <c r="B6552" s="16">
        <v>1</v>
      </c>
      <c r="C6552" s="16">
        <v>1457</v>
      </c>
      <c r="D6552" s="16">
        <v>60</v>
      </c>
      <c r="E6552" s="16">
        <v>35</v>
      </c>
      <c r="F6552" s="16">
        <v>82</v>
      </c>
      <c r="G6552" s="16">
        <v>24</v>
      </c>
      <c r="H6552" s="16">
        <v>12.081246999999999</v>
      </c>
      <c r="I6552" s="16"/>
    </row>
    <row r="6553" spans="1:10" x14ac:dyDescent="0.2">
      <c r="A6553" s="6"/>
      <c r="B6553" s="16">
        <v>2</v>
      </c>
      <c r="C6553" s="16">
        <v>513</v>
      </c>
      <c r="D6553" s="16">
        <v>42</v>
      </c>
      <c r="E6553" s="16">
        <v>25</v>
      </c>
      <c r="F6553" s="16">
        <v>56</v>
      </c>
      <c r="G6553" s="16">
        <v>12</v>
      </c>
      <c r="H6553" s="16">
        <v>9.0100960000000008</v>
      </c>
      <c r="I6553" s="16"/>
    </row>
    <row r="6554" spans="1:10" x14ac:dyDescent="0.2">
      <c r="A6554" s="6"/>
      <c r="B6554" s="16">
        <v>3</v>
      </c>
      <c r="C6554" s="16">
        <v>1077</v>
      </c>
      <c r="D6554" s="16">
        <v>63</v>
      </c>
      <c r="E6554" s="16">
        <v>49</v>
      </c>
      <c r="F6554" s="16">
        <v>76</v>
      </c>
      <c r="G6554" s="16">
        <v>17</v>
      </c>
      <c r="H6554" s="16">
        <v>8.5</v>
      </c>
      <c r="I6554" s="16"/>
    </row>
    <row r="6555" spans="1:10" x14ac:dyDescent="0.2">
      <c r="A6555" s="6"/>
      <c r="B6555" s="16">
        <v>4</v>
      </c>
      <c r="C6555" s="16">
        <v>758</v>
      </c>
      <c r="D6555" s="16">
        <v>68</v>
      </c>
      <c r="E6555" s="16">
        <v>43</v>
      </c>
      <c r="F6555" s="16">
        <v>90</v>
      </c>
      <c r="G6555" s="16">
        <v>11</v>
      </c>
      <c r="H6555" s="16">
        <v>14.226735</v>
      </c>
      <c r="I6555" s="16"/>
    </row>
    <row r="6556" spans="1:10" x14ac:dyDescent="0.2">
      <c r="A6556" s="6"/>
      <c r="B6556" s="16">
        <v>5</v>
      </c>
      <c r="C6556" s="16">
        <v>815</v>
      </c>
      <c r="D6556" s="16">
        <v>62</v>
      </c>
      <c r="E6556" s="16">
        <v>47</v>
      </c>
      <c r="F6556" s="16">
        <v>76</v>
      </c>
      <c r="G6556" s="16">
        <v>13</v>
      </c>
      <c r="H6556" s="16">
        <v>7.6212419999999996</v>
      </c>
      <c r="I6556" s="16"/>
    </row>
    <row r="6557" spans="1:10" x14ac:dyDescent="0.2">
      <c r="A6557" s="6"/>
      <c r="B6557" s="16">
        <v>6</v>
      </c>
      <c r="C6557" s="16">
        <v>795</v>
      </c>
      <c r="D6557" s="16">
        <v>66</v>
      </c>
      <c r="E6557" s="16">
        <v>45</v>
      </c>
      <c r="F6557" s="16">
        <v>83</v>
      </c>
      <c r="G6557" s="16">
        <v>12</v>
      </c>
      <c r="H6557" s="16">
        <v>10.917043</v>
      </c>
      <c r="I6557" s="16"/>
    </row>
    <row r="6558" spans="1:10" x14ac:dyDescent="0.2">
      <c r="A6558" s="6"/>
      <c r="B6558" s="16">
        <v>7</v>
      </c>
      <c r="C6558" s="16">
        <v>1094</v>
      </c>
      <c r="D6558" s="16">
        <v>64</v>
      </c>
      <c r="E6558" s="16">
        <v>36</v>
      </c>
      <c r="F6558" s="16">
        <v>84</v>
      </c>
      <c r="G6558" s="16">
        <v>17</v>
      </c>
      <c r="H6558" s="16">
        <v>11.548809</v>
      </c>
      <c r="I6558" s="16"/>
    </row>
    <row r="6559" spans="1:10" x14ac:dyDescent="0.2">
      <c r="A6559" s="6"/>
      <c r="B6559" s="16">
        <v>8</v>
      </c>
      <c r="C6559" s="16">
        <v>2112</v>
      </c>
      <c r="D6559" s="16">
        <v>81</v>
      </c>
      <c r="E6559" s="16">
        <v>44</v>
      </c>
      <c r="F6559" s="16">
        <v>122</v>
      </c>
      <c r="G6559" s="16">
        <v>26</v>
      </c>
      <c r="H6559" s="16">
        <v>20.268201999999999</v>
      </c>
      <c r="I6559" s="16"/>
    </row>
    <row r="6560" spans="1:10" x14ac:dyDescent="0.2">
      <c r="A6560" s="6"/>
      <c r="B6560" s="16">
        <v>9</v>
      </c>
      <c r="C6560" s="16">
        <v>3241</v>
      </c>
      <c r="D6560" s="16">
        <v>101</v>
      </c>
      <c r="E6560" s="16">
        <v>50</v>
      </c>
      <c r="F6560" s="16">
        <v>157</v>
      </c>
      <c r="G6560" s="16">
        <v>32</v>
      </c>
      <c r="H6560" s="16">
        <v>28.568536999999999</v>
      </c>
      <c r="I6560" s="16"/>
    </row>
    <row r="6561" spans="1:9" x14ac:dyDescent="0.2">
      <c r="A6561" s="6"/>
      <c r="B6561" s="16">
        <v>10</v>
      </c>
      <c r="C6561" s="16">
        <v>3549</v>
      </c>
      <c r="D6561" s="16">
        <v>88</v>
      </c>
      <c r="E6561" s="16">
        <v>50</v>
      </c>
      <c r="F6561" s="16">
        <v>135</v>
      </c>
      <c r="G6561" s="16">
        <v>40</v>
      </c>
      <c r="H6561" s="16">
        <v>24.954830000000001</v>
      </c>
      <c r="I6561" s="16"/>
    </row>
    <row r="6562" spans="1:9" x14ac:dyDescent="0.2">
      <c r="A6562" s="6"/>
      <c r="B6562" s="16">
        <v>11</v>
      </c>
      <c r="C6562" s="16">
        <v>1211</v>
      </c>
      <c r="D6562" s="16">
        <v>80</v>
      </c>
      <c r="E6562" s="16">
        <v>54</v>
      </c>
      <c r="F6562" s="16">
        <v>101</v>
      </c>
      <c r="G6562" s="16">
        <v>15</v>
      </c>
      <c r="H6562" s="16">
        <v>14.709084000000001</v>
      </c>
      <c r="I6562" s="16"/>
    </row>
    <row r="6563" spans="1:9" x14ac:dyDescent="0.2">
      <c r="A6563" s="6"/>
      <c r="B6563" s="16">
        <v>12</v>
      </c>
      <c r="C6563" s="16">
        <v>971</v>
      </c>
      <c r="D6563" s="16">
        <v>69</v>
      </c>
      <c r="E6563" s="16">
        <v>48</v>
      </c>
      <c r="F6563" s="16">
        <v>94</v>
      </c>
      <c r="G6563" s="16">
        <v>14</v>
      </c>
      <c r="H6563" s="16">
        <v>13.292566000000001</v>
      </c>
      <c r="I6563" s="16"/>
    </row>
    <row r="6564" spans="1:9" x14ac:dyDescent="0.2">
      <c r="B6564" s="16">
        <v>13</v>
      </c>
      <c r="C6564" s="16">
        <v>1446</v>
      </c>
      <c r="D6564" s="16">
        <v>72</v>
      </c>
      <c r="E6564" s="16">
        <v>41</v>
      </c>
      <c r="F6564" s="16">
        <v>95</v>
      </c>
      <c r="G6564" s="16">
        <v>20</v>
      </c>
      <c r="H6564" s="16">
        <v>15.127528</v>
      </c>
      <c r="I6564" s="16"/>
    </row>
    <row r="6565" spans="1:9" x14ac:dyDescent="0.2">
      <c r="B6565" s="16">
        <v>14</v>
      </c>
      <c r="C6565" s="16">
        <v>1216</v>
      </c>
      <c r="D6565" s="16">
        <v>64</v>
      </c>
      <c r="E6565" s="16">
        <v>36</v>
      </c>
      <c r="F6565" s="16">
        <v>87</v>
      </c>
      <c r="G6565" s="16">
        <v>19</v>
      </c>
      <c r="H6565" s="16">
        <v>14.992590999999999</v>
      </c>
      <c r="I6565" s="16"/>
    </row>
    <row r="6566" spans="1:9" x14ac:dyDescent="0.2">
      <c r="B6566" s="16">
        <v>15</v>
      </c>
      <c r="C6566" s="16">
        <v>1259</v>
      </c>
      <c r="D6566" s="16">
        <v>69</v>
      </c>
      <c r="E6566" s="16">
        <v>49</v>
      </c>
      <c r="F6566" s="16">
        <v>90</v>
      </c>
      <c r="G6566" s="16">
        <v>18</v>
      </c>
      <c r="H6566" s="16">
        <v>12.674663000000001</v>
      </c>
      <c r="I6566" s="16"/>
    </row>
    <row r="6567" spans="1:9" x14ac:dyDescent="0.2">
      <c r="B6567" s="16">
        <v>16</v>
      </c>
      <c r="C6567" s="16">
        <v>1686</v>
      </c>
      <c r="D6567" s="16">
        <v>80</v>
      </c>
      <c r="E6567" s="16">
        <v>54</v>
      </c>
      <c r="F6567" s="16">
        <v>105</v>
      </c>
      <c r="G6567" s="16">
        <v>21</v>
      </c>
      <c r="H6567" s="16">
        <v>12.684635999999999</v>
      </c>
      <c r="I6567" s="16"/>
    </row>
    <row r="6568" spans="1:9" x14ac:dyDescent="0.2">
      <c r="B6568" s="4">
        <v>17</v>
      </c>
      <c r="C6568" s="16"/>
      <c r="D6568" s="16"/>
      <c r="E6568" s="16"/>
      <c r="F6568" s="16"/>
      <c r="G6568" s="16"/>
      <c r="H6568" s="16"/>
      <c r="I6568" s="18"/>
    </row>
    <row r="6569" spans="1:9" x14ac:dyDescent="0.2">
      <c r="B6569" s="4">
        <v>18</v>
      </c>
      <c r="C6569" s="16"/>
      <c r="D6569" s="16"/>
      <c r="E6569" s="16"/>
      <c r="F6569" s="16"/>
      <c r="G6569" s="16"/>
      <c r="H6569" s="16"/>
      <c r="I6569" s="18"/>
    </row>
    <row r="6570" spans="1:9" x14ac:dyDescent="0.2">
      <c r="B6570" s="4">
        <v>19</v>
      </c>
      <c r="C6570" s="16"/>
      <c r="D6570" s="16"/>
      <c r="E6570" s="16"/>
      <c r="F6570" s="16"/>
      <c r="G6570" s="16"/>
      <c r="H6570" s="16"/>
      <c r="I6570" s="18"/>
    </row>
    <row r="6571" spans="1:9" x14ac:dyDescent="0.2">
      <c r="B6571" s="4">
        <v>20</v>
      </c>
      <c r="C6571" s="16"/>
      <c r="D6571" s="16"/>
      <c r="E6571" s="16"/>
      <c r="F6571" s="16"/>
      <c r="G6571" s="16"/>
      <c r="H6571" s="16"/>
      <c r="I6571" s="18"/>
    </row>
    <row r="6572" spans="1:9" x14ac:dyDescent="0.2">
      <c r="B6572" s="4">
        <v>21</v>
      </c>
      <c r="C6572" s="16"/>
      <c r="D6572" s="16"/>
      <c r="E6572" s="16"/>
      <c r="F6572" s="16"/>
      <c r="G6572" s="16"/>
      <c r="H6572" s="16"/>
      <c r="I6572" s="18"/>
    </row>
    <row r="6573" spans="1:9" x14ac:dyDescent="0.2">
      <c r="B6573" s="4">
        <v>22</v>
      </c>
      <c r="C6573" s="16"/>
      <c r="D6573" s="16"/>
      <c r="E6573" s="16"/>
      <c r="F6573" s="16"/>
      <c r="G6573" s="16"/>
      <c r="H6573" s="16"/>
      <c r="I6573" s="18"/>
    </row>
    <row r="6574" spans="1:9" x14ac:dyDescent="0.2">
      <c r="B6574" s="4">
        <v>23</v>
      </c>
      <c r="C6574" s="16"/>
      <c r="D6574" s="16"/>
      <c r="E6574" s="16"/>
      <c r="F6574" s="16"/>
      <c r="G6574" s="16"/>
      <c r="H6574" s="16"/>
      <c r="I6574" s="18"/>
    </row>
    <row r="6575" spans="1:9" x14ac:dyDescent="0.2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2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2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16</v>
      </c>
      <c r="I6733" s="6"/>
    </row>
    <row r="6734" spans="1:10" x14ac:dyDescent="0.2">
      <c r="A6734" t="s">
        <v>67</v>
      </c>
      <c r="B6734" s="15"/>
      <c r="C6734" s="8">
        <f>AVERAGE(C6552:C6732)</f>
        <v>1450</v>
      </c>
      <c r="D6734" s="8"/>
      <c r="E6734" s="8"/>
      <c r="F6734" s="8"/>
      <c r="G6734" s="8"/>
      <c r="H6734" s="8"/>
      <c r="I6734" s="9"/>
      <c r="J6734" s="17">
        <f>AVERAGE(D6552:D6732)</f>
        <v>70.5625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47389982</v>
      </c>
      <c r="D6738" s="16">
        <v>125.857445</v>
      </c>
      <c r="E6738" s="16">
        <v>1</v>
      </c>
      <c r="F6738" s="16">
        <v>834</v>
      </c>
      <c r="G6738" s="16">
        <v>376537</v>
      </c>
      <c r="H6738" s="16">
        <v>125.75241</v>
      </c>
      <c r="I6738" s="16">
        <v>19.585850000000001</v>
      </c>
    </row>
    <row r="6739" spans="1:9" x14ac:dyDescent="0.2">
      <c r="A6739" s="6"/>
      <c r="B6739" s="16">
        <v>1</v>
      </c>
      <c r="C6739" s="16">
        <v>1435</v>
      </c>
      <c r="D6739" s="16">
        <v>62</v>
      </c>
      <c r="E6739" s="16">
        <v>28</v>
      </c>
      <c r="F6739" s="16">
        <v>92</v>
      </c>
      <c r="G6739" s="16">
        <v>23</v>
      </c>
      <c r="H6739" s="16">
        <v>16.842856999999999</v>
      </c>
      <c r="I6739" s="16"/>
    </row>
    <row r="6740" spans="1:9" x14ac:dyDescent="0.2">
      <c r="A6740" s="6"/>
      <c r="B6740" s="16">
        <v>2</v>
      </c>
      <c r="C6740" s="16">
        <v>807</v>
      </c>
      <c r="D6740" s="16">
        <v>57</v>
      </c>
      <c r="E6740" s="16">
        <v>47</v>
      </c>
      <c r="F6740" s="16">
        <v>86</v>
      </c>
      <c r="G6740" s="16">
        <v>14</v>
      </c>
      <c r="H6740" s="16">
        <v>9.7625659999999996</v>
      </c>
      <c r="I6740" s="16"/>
    </row>
    <row r="6741" spans="1:9" x14ac:dyDescent="0.2">
      <c r="A6741" s="6"/>
      <c r="B6741" s="16">
        <v>3</v>
      </c>
      <c r="C6741" s="16">
        <v>2431</v>
      </c>
      <c r="D6741" s="16">
        <v>73</v>
      </c>
      <c r="E6741" s="16">
        <v>43</v>
      </c>
      <c r="F6741" s="16">
        <v>115</v>
      </c>
      <c r="G6741" s="16">
        <v>33</v>
      </c>
      <c r="H6741" s="16">
        <v>22.353691000000001</v>
      </c>
      <c r="I6741" s="16"/>
    </row>
    <row r="6742" spans="1:9" x14ac:dyDescent="0.2">
      <c r="A6742" s="6"/>
      <c r="B6742" s="16">
        <v>4</v>
      </c>
      <c r="C6742" s="16">
        <v>2839</v>
      </c>
      <c r="D6742" s="16">
        <v>83</v>
      </c>
      <c r="E6742" s="16">
        <v>32</v>
      </c>
      <c r="F6742" s="16">
        <v>139</v>
      </c>
      <c r="G6742" s="16">
        <v>34</v>
      </c>
      <c r="H6742" s="16">
        <v>27.242457999999999</v>
      </c>
      <c r="I6742" s="16"/>
    </row>
    <row r="6743" spans="1:9" x14ac:dyDescent="0.2">
      <c r="A6743" s="6"/>
      <c r="B6743" s="16">
        <v>5</v>
      </c>
      <c r="C6743" s="16">
        <v>2482</v>
      </c>
      <c r="D6743" s="16">
        <v>73</v>
      </c>
      <c r="E6743" s="16">
        <v>34</v>
      </c>
      <c r="F6743" s="16">
        <v>112</v>
      </c>
      <c r="G6743" s="16">
        <v>34</v>
      </c>
      <c r="H6743" s="16">
        <v>19.733066999999998</v>
      </c>
      <c r="I6743" s="16"/>
    </row>
    <row r="6744" spans="1:9" x14ac:dyDescent="0.2">
      <c r="A6744" s="6"/>
      <c r="B6744" s="16">
        <v>6</v>
      </c>
      <c r="C6744" s="16">
        <v>901</v>
      </c>
      <c r="D6744" s="16">
        <v>60</v>
      </c>
      <c r="E6744" s="16">
        <v>40</v>
      </c>
      <c r="F6744" s="16">
        <v>86</v>
      </c>
      <c r="G6744" s="16">
        <v>15</v>
      </c>
      <c r="H6744" s="16">
        <v>12.809037</v>
      </c>
      <c r="I6744" s="16"/>
    </row>
    <row r="6745" spans="1:9" x14ac:dyDescent="0.2">
      <c r="A6745" s="6"/>
      <c r="B6745" s="16">
        <v>7</v>
      </c>
      <c r="C6745" s="16">
        <v>409</v>
      </c>
      <c r="D6745" s="16">
        <v>37</v>
      </c>
      <c r="E6745" s="16">
        <v>20</v>
      </c>
      <c r="F6745" s="16">
        <v>63</v>
      </c>
      <c r="G6745" s="16">
        <v>11</v>
      </c>
      <c r="H6745" s="16">
        <v>13.030733</v>
      </c>
      <c r="I6745" s="16"/>
    </row>
    <row r="6746" spans="1:9" x14ac:dyDescent="0.2">
      <c r="A6746" s="6"/>
      <c r="B6746" s="16">
        <v>8</v>
      </c>
      <c r="C6746" s="16">
        <v>625</v>
      </c>
      <c r="D6746" s="16">
        <v>56</v>
      </c>
      <c r="E6746" s="16">
        <v>45</v>
      </c>
      <c r="F6746" s="16">
        <v>67</v>
      </c>
      <c r="G6746" s="16">
        <v>11</v>
      </c>
      <c r="H6746" s="16">
        <v>6.935416</v>
      </c>
      <c r="I6746" s="16"/>
    </row>
    <row r="6747" spans="1:9" x14ac:dyDescent="0.2">
      <c r="A6747" s="6"/>
      <c r="B6747" s="16">
        <v>9</v>
      </c>
      <c r="C6747" s="16">
        <v>1781</v>
      </c>
      <c r="D6747" s="16">
        <v>71</v>
      </c>
      <c r="E6747" s="16">
        <v>33</v>
      </c>
      <c r="F6747" s="16">
        <v>105</v>
      </c>
      <c r="G6747" s="16">
        <v>25</v>
      </c>
      <c r="H6747" s="16">
        <v>19.278658</v>
      </c>
      <c r="I6747" s="16"/>
    </row>
    <row r="6748" spans="1:9" x14ac:dyDescent="0.2">
      <c r="A6748" s="6"/>
      <c r="B6748" s="16">
        <v>10</v>
      </c>
      <c r="C6748" s="16">
        <v>1331</v>
      </c>
      <c r="D6748" s="16">
        <v>73</v>
      </c>
      <c r="E6748" s="16">
        <v>59</v>
      </c>
      <c r="F6748" s="16">
        <v>92</v>
      </c>
      <c r="G6748" s="16">
        <v>18</v>
      </c>
      <c r="H6748" s="16">
        <v>11.321505</v>
      </c>
      <c r="I6748" s="16"/>
    </row>
    <row r="6749" spans="1:9" x14ac:dyDescent="0.2">
      <c r="A6749" s="6"/>
      <c r="B6749" s="16">
        <v>11</v>
      </c>
      <c r="C6749" s="16">
        <v>3129</v>
      </c>
      <c r="D6749" s="16">
        <v>76</v>
      </c>
      <c r="E6749" s="16">
        <v>44</v>
      </c>
      <c r="F6749" s="16">
        <v>125</v>
      </c>
      <c r="G6749" s="16">
        <v>41</v>
      </c>
      <c r="H6749" s="16">
        <v>17.324116</v>
      </c>
      <c r="I6749" s="16"/>
    </row>
    <row r="6750" spans="1:9" x14ac:dyDescent="0.2">
      <c r="A6750" s="6"/>
      <c r="B6750" s="16">
        <v>12</v>
      </c>
      <c r="C6750" s="16">
        <v>3232</v>
      </c>
      <c r="D6750" s="16">
        <v>92</v>
      </c>
      <c r="E6750" s="16">
        <v>48</v>
      </c>
      <c r="F6750" s="16">
        <v>156</v>
      </c>
      <c r="G6750" s="16">
        <v>35</v>
      </c>
      <c r="H6750" s="16">
        <v>30.376073999999999</v>
      </c>
      <c r="I6750" s="16"/>
    </row>
    <row r="6751" spans="1:9" x14ac:dyDescent="0.2">
      <c r="B6751" s="16">
        <v>13</v>
      </c>
      <c r="C6751" s="16">
        <v>4280</v>
      </c>
      <c r="D6751" s="16">
        <v>104</v>
      </c>
      <c r="E6751" s="16">
        <v>26</v>
      </c>
      <c r="F6751" s="16">
        <v>191</v>
      </c>
      <c r="G6751" s="16">
        <v>41</v>
      </c>
      <c r="H6751" s="16">
        <v>40.455531999999998</v>
      </c>
      <c r="I6751" s="16"/>
    </row>
    <row r="6752" spans="1:9" x14ac:dyDescent="0.2">
      <c r="B6752" s="16">
        <v>14</v>
      </c>
      <c r="C6752" s="16">
        <v>1793</v>
      </c>
      <c r="D6752" s="16">
        <v>68</v>
      </c>
      <c r="E6752" s="16">
        <v>28</v>
      </c>
      <c r="F6752" s="16">
        <v>108</v>
      </c>
      <c r="G6752" s="16">
        <v>26</v>
      </c>
      <c r="H6752" s="16">
        <v>23.434162000000001</v>
      </c>
      <c r="I6752" s="16"/>
    </row>
    <row r="6753" spans="2:9" x14ac:dyDescent="0.2">
      <c r="B6753" s="4">
        <v>15</v>
      </c>
      <c r="C6753" s="16"/>
      <c r="D6753" s="16"/>
      <c r="E6753" s="16"/>
      <c r="F6753" s="16"/>
      <c r="G6753" s="16"/>
      <c r="H6753" s="16"/>
      <c r="I6753" s="18"/>
    </row>
    <row r="6754" spans="2:9" x14ac:dyDescent="0.2">
      <c r="B6754" s="4">
        <v>16</v>
      </c>
      <c r="C6754" s="16"/>
      <c r="D6754" s="16"/>
      <c r="E6754" s="16"/>
      <c r="F6754" s="16"/>
      <c r="G6754" s="16"/>
      <c r="H6754" s="16"/>
      <c r="I6754" s="18"/>
    </row>
    <row r="6755" spans="2:9" x14ac:dyDescent="0.2">
      <c r="B6755" s="4">
        <v>17</v>
      </c>
      <c r="C6755" s="16"/>
      <c r="D6755" s="16"/>
      <c r="E6755" s="16"/>
      <c r="F6755" s="16"/>
      <c r="G6755" s="16"/>
      <c r="H6755" s="16"/>
      <c r="I6755" s="18"/>
    </row>
    <row r="6756" spans="2:9" x14ac:dyDescent="0.2">
      <c r="B6756" s="4">
        <v>18</v>
      </c>
      <c r="C6756" s="16"/>
      <c r="D6756" s="16"/>
      <c r="E6756" s="16"/>
      <c r="F6756" s="16"/>
      <c r="G6756" s="16"/>
      <c r="H6756" s="16"/>
      <c r="I6756" s="18"/>
    </row>
    <row r="6757" spans="2:9" x14ac:dyDescent="0.2">
      <c r="B6757" s="4">
        <v>19</v>
      </c>
      <c r="C6757" s="16"/>
      <c r="D6757" s="16"/>
      <c r="E6757" s="16"/>
      <c r="F6757" s="16"/>
      <c r="G6757" s="16"/>
      <c r="H6757" s="16"/>
      <c r="I6757" s="18"/>
    </row>
    <row r="6758" spans="2:9" x14ac:dyDescent="0.2">
      <c r="B6758" s="4">
        <v>20</v>
      </c>
      <c r="C6758" s="16"/>
      <c r="D6758" s="16"/>
      <c r="E6758" s="16"/>
      <c r="F6758" s="16"/>
      <c r="G6758" s="16"/>
      <c r="H6758" s="16"/>
      <c r="I6758" s="18"/>
    </row>
    <row r="6759" spans="2:9" x14ac:dyDescent="0.2">
      <c r="B6759" s="4">
        <v>21</v>
      </c>
      <c r="C6759" s="16"/>
      <c r="D6759" s="16"/>
      <c r="E6759" s="16"/>
      <c r="F6759" s="16"/>
      <c r="G6759" s="16"/>
      <c r="H6759" s="16"/>
      <c r="I6759" s="18"/>
    </row>
    <row r="6760" spans="2:9" x14ac:dyDescent="0.2">
      <c r="B6760" s="4">
        <v>22</v>
      </c>
      <c r="C6760" s="16"/>
      <c r="D6760" s="16"/>
      <c r="E6760" s="16"/>
      <c r="F6760" s="16"/>
      <c r="G6760" s="16"/>
      <c r="H6760" s="16"/>
      <c r="I6760" s="18"/>
    </row>
    <row r="6761" spans="2:9" x14ac:dyDescent="0.2">
      <c r="B6761" s="4">
        <v>23</v>
      </c>
      <c r="C6761" s="16"/>
      <c r="D6761" s="16"/>
      <c r="E6761" s="16"/>
      <c r="F6761" s="16"/>
      <c r="G6761" s="16"/>
      <c r="H6761" s="16"/>
      <c r="I6761" s="18"/>
    </row>
    <row r="6762" spans="2:9" x14ac:dyDescent="0.2">
      <c r="B6762" s="4">
        <v>24</v>
      </c>
      <c r="C6762" s="16"/>
      <c r="D6762" s="16"/>
      <c r="E6762" s="16"/>
      <c r="F6762" s="16"/>
      <c r="G6762" s="16"/>
      <c r="H6762" s="16"/>
      <c r="I6762" s="18"/>
    </row>
    <row r="6763" spans="2:9" x14ac:dyDescent="0.2">
      <c r="B6763" s="4">
        <v>25</v>
      </c>
      <c r="C6763" s="16"/>
      <c r="D6763" s="16"/>
      <c r="E6763" s="16"/>
      <c r="F6763" s="16"/>
      <c r="G6763" s="16"/>
      <c r="H6763" s="16"/>
      <c r="I6763" s="18"/>
    </row>
    <row r="6764" spans="2:9" x14ac:dyDescent="0.2">
      <c r="B6764" s="4">
        <v>26</v>
      </c>
      <c r="C6764" s="16"/>
      <c r="D6764" s="16"/>
      <c r="E6764" s="16"/>
      <c r="F6764" s="16"/>
      <c r="G6764" s="16"/>
      <c r="H6764" s="16"/>
      <c r="I6764" s="18"/>
    </row>
    <row r="6765" spans="2:9" x14ac:dyDescent="0.2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2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2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14</v>
      </c>
      <c r="I6920" s="6"/>
    </row>
    <row r="6921" spans="1:10" x14ac:dyDescent="0.2">
      <c r="A6921" t="s">
        <v>67</v>
      </c>
      <c r="B6921" s="15"/>
      <c r="C6921" s="8">
        <f>AVERAGE(C6739:C6919)</f>
        <v>1962.5</v>
      </c>
      <c r="D6921" s="8"/>
      <c r="E6921" s="8"/>
      <c r="F6921" s="8"/>
      <c r="G6921" s="8"/>
      <c r="H6921" s="8"/>
      <c r="I6921" s="9"/>
      <c r="J6921" s="17">
        <f>AVERAGE(D6739:D6919)</f>
        <v>70.357142857142861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29775002</v>
      </c>
      <c r="D6925" s="16">
        <v>34.626441999999997</v>
      </c>
      <c r="E6925" s="16">
        <v>1</v>
      </c>
      <c r="F6925" s="16">
        <v>821</v>
      </c>
      <c r="G6925" s="16">
        <v>859892</v>
      </c>
      <c r="H6925" s="16">
        <v>81.449196000000001</v>
      </c>
      <c r="I6925" s="16">
        <v>5.4041119999999996</v>
      </c>
    </row>
    <row r="6926" spans="1:10" x14ac:dyDescent="0.2">
      <c r="A6926" s="6"/>
      <c r="B6926" s="16">
        <v>1</v>
      </c>
      <c r="C6926" s="16">
        <v>1018</v>
      </c>
      <c r="D6926" s="16">
        <v>59</v>
      </c>
      <c r="E6926" s="16">
        <v>44</v>
      </c>
      <c r="F6926" s="16">
        <v>86</v>
      </c>
      <c r="G6926" s="16">
        <v>17</v>
      </c>
      <c r="H6926" s="16">
        <v>10.997159</v>
      </c>
      <c r="I6926" s="16"/>
    </row>
    <row r="6927" spans="1:10" x14ac:dyDescent="0.2">
      <c r="A6927" s="6"/>
      <c r="B6927" s="16">
        <v>2</v>
      </c>
      <c r="C6927" s="16">
        <v>853</v>
      </c>
      <c r="D6927" s="16">
        <v>56</v>
      </c>
      <c r="E6927" s="16">
        <v>41</v>
      </c>
      <c r="F6927" s="16">
        <v>70</v>
      </c>
      <c r="G6927" s="16">
        <v>15</v>
      </c>
      <c r="H6927" s="16">
        <v>9.1846139999999998</v>
      </c>
      <c r="I6927" s="16"/>
    </row>
    <row r="6928" spans="1:10" x14ac:dyDescent="0.2">
      <c r="A6928" s="6"/>
      <c r="B6928" s="16">
        <v>3</v>
      </c>
      <c r="C6928" s="16">
        <v>1725</v>
      </c>
      <c r="D6928" s="16">
        <v>63</v>
      </c>
      <c r="E6928" s="16">
        <v>36</v>
      </c>
      <c r="F6928" s="16">
        <v>98</v>
      </c>
      <c r="G6928" s="16">
        <v>27</v>
      </c>
      <c r="H6928" s="16">
        <v>16.622505</v>
      </c>
      <c r="I6928" s="16"/>
    </row>
    <row r="6929" spans="1:9" x14ac:dyDescent="0.2">
      <c r="A6929" s="6"/>
      <c r="B6929" s="16">
        <v>4</v>
      </c>
      <c r="C6929" s="16">
        <v>3068</v>
      </c>
      <c r="D6929" s="16">
        <v>85</v>
      </c>
      <c r="E6929" s="16">
        <v>41</v>
      </c>
      <c r="F6929" s="16">
        <v>164</v>
      </c>
      <c r="G6929" s="16">
        <v>36</v>
      </c>
      <c r="H6929" s="16">
        <v>31.466082</v>
      </c>
      <c r="I6929" s="16"/>
    </row>
    <row r="6930" spans="1:9" x14ac:dyDescent="0.2">
      <c r="A6930" s="6"/>
      <c r="B6930" s="16">
        <v>5</v>
      </c>
      <c r="C6930" s="16">
        <v>2019</v>
      </c>
      <c r="D6930" s="16">
        <v>72</v>
      </c>
      <c r="E6930" s="16">
        <v>27</v>
      </c>
      <c r="F6930" s="16">
        <v>107</v>
      </c>
      <c r="G6930" s="16">
        <v>28</v>
      </c>
      <c r="H6930" s="16">
        <v>22.146816000000001</v>
      </c>
      <c r="I6930" s="16"/>
    </row>
    <row r="6931" spans="1:9" x14ac:dyDescent="0.2">
      <c r="A6931" s="6"/>
      <c r="B6931" s="16">
        <v>6</v>
      </c>
      <c r="C6931" s="16">
        <v>935</v>
      </c>
      <c r="D6931" s="16">
        <v>55</v>
      </c>
      <c r="E6931" s="16">
        <v>36</v>
      </c>
      <c r="F6931" s="16">
        <v>71</v>
      </c>
      <c r="G6931" s="16">
        <v>17</v>
      </c>
      <c r="H6931" s="16">
        <v>8.6313379999999995</v>
      </c>
      <c r="I6931" s="16"/>
    </row>
    <row r="6932" spans="1:9" x14ac:dyDescent="0.2">
      <c r="A6932" s="6"/>
      <c r="B6932" s="16">
        <v>7</v>
      </c>
      <c r="C6932" s="16">
        <v>939</v>
      </c>
      <c r="D6932" s="16">
        <v>62</v>
      </c>
      <c r="E6932" s="16">
        <v>50</v>
      </c>
      <c r="F6932" s="16">
        <v>81</v>
      </c>
      <c r="G6932" s="16">
        <v>15</v>
      </c>
      <c r="H6932" s="16">
        <v>9.4981200000000001</v>
      </c>
      <c r="I6932" s="16"/>
    </row>
    <row r="6933" spans="1:9" x14ac:dyDescent="0.2">
      <c r="A6933" s="6"/>
      <c r="B6933" s="16">
        <v>8</v>
      </c>
      <c r="C6933" s="16">
        <v>1534</v>
      </c>
      <c r="D6933" s="16">
        <v>56</v>
      </c>
      <c r="E6933" s="16">
        <v>31</v>
      </c>
      <c r="F6933" s="16">
        <v>84</v>
      </c>
      <c r="G6933" s="16">
        <v>27</v>
      </c>
      <c r="H6933" s="16">
        <v>16.088697</v>
      </c>
      <c r="I6933" s="16"/>
    </row>
    <row r="6934" spans="1:9" x14ac:dyDescent="0.2">
      <c r="A6934" s="6"/>
      <c r="B6934" s="16">
        <v>9</v>
      </c>
      <c r="C6934" s="16">
        <v>2053</v>
      </c>
      <c r="D6934" s="16">
        <v>70</v>
      </c>
      <c r="E6934" s="16">
        <v>39</v>
      </c>
      <c r="F6934" s="16">
        <v>119</v>
      </c>
      <c r="G6934" s="16">
        <v>29</v>
      </c>
      <c r="H6934" s="16">
        <v>20.025874999999999</v>
      </c>
      <c r="I6934" s="16"/>
    </row>
    <row r="6935" spans="1:9" x14ac:dyDescent="0.2">
      <c r="A6935" s="6"/>
      <c r="B6935" s="16">
        <v>10</v>
      </c>
      <c r="C6935" s="16">
        <v>853</v>
      </c>
      <c r="D6935" s="16">
        <v>65</v>
      </c>
      <c r="E6935" s="16">
        <v>48</v>
      </c>
      <c r="F6935" s="16">
        <v>95</v>
      </c>
      <c r="G6935" s="16">
        <v>13</v>
      </c>
      <c r="H6935" s="16">
        <v>15.486553000000001</v>
      </c>
      <c r="I6935" s="16"/>
    </row>
    <row r="6936" spans="1:9" x14ac:dyDescent="0.2">
      <c r="A6936" s="6"/>
      <c r="B6936" s="16">
        <v>11</v>
      </c>
      <c r="C6936" s="16">
        <v>1057</v>
      </c>
      <c r="D6936" s="16">
        <v>55</v>
      </c>
      <c r="E6936" s="16">
        <v>26</v>
      </c>
      <c r="F6936" s="16">
        <v>97</v>
      </c>
      <c r="G6936" s="16">
        <v>19</v>
      </c>
      <c r="H6936" s="16">
        <v>15.790292000000001</v>
      </c>
      <c r="I6936" s="16"/>
    </row>
    <row r="6937" spans="1:9" x14ac:dyDescent="0.2">
      <c r="A6937" s="6"/>
      <c r="B6937" s="16">
        <v>12</v>
      </c>
      <c r="C6937" s="16">
        <v>1515</v>
      </c>
      <c r="D6937" s="16">
        <v>65</v>
      </c>
      <c r="E6937" s="16">
        <v>37</v>
      </c>
      <c r="F6937" s="16">
        <v>115</v>
      </c>
      <c r="G6937" s="16">
        <v>23</v>
      </c>
      <c r="H6937" s="16">
        <v>19.879180000000002</v>
      </c>
      <c r="I6937" s="16"/>
    </row>
    <row r="6938" spans="1:9" x14ac:dyDescent="0.2">
      <c r="B6938" s="16">
        <v>13</v>
      </c>
      <c r="C6938" s="16">
        <v>2208</v>
      </c>
      <c r="D6938" s="16">
        <v>73</v>
      </c>
      <c r="E6938" s="16">
        <v>30</v>
      </c>
      <c r="F6938" s="16">
        <v>111</v>
      </c>
      <c r="G6938" s="16">
        <v>30</v>
      </c>
      <c r="H6938" s="16">
        <v>22.258666999999999</v>
      </c>
      <c r="I6938" s="16"/>
    </row>
    <row r="6939" spans="1:9" x14ac:dyDescent="0.2">
      <c r="B6939" s="16">
        <v>14</v>
      </c>
      <c r="C6939" s="16">
        <v>1383</v>
      </c>
      <c r="D6939" s="16">
        <v>60</v>
      </c>
      <c r="E6939" s="16">
        <v>31</v>
      </c>
      <c r="F6939" s="16">
        <v>101</v>
      </c>
      <c r="G6939" s="16">
        <v>23</v>
      </c>
      <c r="H6939" s="16">
        <v>16.190626000000002</v>
      </c>
      <c r="I6939" s="16"/>
    </row>
    <row r="6940" spans="1:9" x14ac:dyDescent="0.2">
      <c r="B6940" s="16">
        <v>15</v>
      </c>
      <c r="C6940" s="16">
        <v>2021</v>
      </c>
      <c r="D6940" s="16">
        <v>80</v>
      </c>
      <c r="E6940" s="16">
        <v>33</v>
      </c>
      <c r="F6940" s="16">
        <v>138</v>
      </c>
      <c r="G6940" s="16">
        <v>25</v>
      </c>
      <c r="H6940" s="16">
        <v>24.695647999999998</v>
      </c>
      <c r="I6940" s="16"/>
    </row>
    <row r="6941" spans="1:9" x14ac:dyDescent="0.2">
      <c r="B6941" s="16">
        <v>16</v>
      </c>
      <c r="C6941" s="16">
        <v>3272</v>
      </c>
      <c r="D6941" s="16">
        <v>74</v>
      </c>
      <c r="E6941" s="16">
        <v>27</v>
      </c>
      <c r="F6941" s="16">
        <v>148</v>
      </c>
      <c r="G6941" s="16">
        <v>44</v>
      </c>
      <c r="H6941" s="16">
        <v>35.959927</v>
      </c>
      <c r="I6941" s="16"/>
    </row>
    <row r="6942" spans="1:9" x14ac:dyDescent="0.2">
      <c r="B6942" s="16">
        <v>17</v>
      </c>
      <c r="C6942" s="16">
        <v>1343</v>
      </c>
      <c r="D6942" s="16">
        <v>53</v>
      </c>
      <c r="E6942" s="16">
        <v>17</v>
      </c>
      <c r="F6942" s="16">
        <v>85</v>
      </c>
      <c r="G6942" s="16">
        <v>25</v>
      </c>
      <c r="H6942" s="16">
        <v>16.168385000000001</v>
      </c>
      <c r="I6942" s="16"/>
    </row>
    <row r="6943" spans="1:9" x14ac:dyDescent="0.2">
      <c r="B6943" s="16">
        <v>18</v>
      </c>
      <c r="C6943" s="16">
        <v>977</v>
      </c>
      <c r="D6943" s="16">
        <v>48</v>
      </c>
      <c r="E6943" s="16">
        <v>19</v>
      </c>
      <c r="F6943" s="16">
        <v>69</v>
      </c>
      <c r="G6943" s="16">
        <v>20</v>
      </c>
      <c r="H6943" s="16">
        <v>13.315998</v>
      </c>
      <c r="I6943" s="16"/>
    </row>
    <row r="6944" spans="1:9" x14ac:dyDescent="0.2">
      <c r="B6944" s="16">
        <v>19</v>
      </c>
      <c r="C6944" s="16">
        <v>1043</v>
      </c>
      <c r="D6944" s="16">
        <v>43</v>
      </c>
      <c r="E6944" s="16">
        <v>18</v>
      </c>
      <c r="F6944" s="16">
        <v>69</v>
      </c>
      <c r="G6944" s="16">
        <v>24</v>
      </c>
      <c r="H6944" s="16">
        <v>14.453823999999999</v>
      </c>
      <c r="I6944" s="16"/>
    </row>
    <row r="6945" spans="1:9" x14ac:dyDescent="0.2">
      <c r="B6945" s="16">
        <v>20</v>
      </c>
      <c r="C6945" s="16">
        <v>1160</v>
      </c>
      <c r="D6945" s="16">
        <v>52</v>
      </c>
      <c r="E6945" s="16">
        <v>21</v>
      </c>
      <c r="F6945" s="16">
        <v>84</v>
      </c>
      <c r="G6945" s="16">
        <v>22</v>
      </c>
      <c r="H6945" s="16">
        <v>16.953717999999999</v>
      </c>
      <c r="I6945" s="16"/>
    </row>
    <row r="6946" spans="1:9" x14ac:dyDescent="0.2">
      <c r="B6946" s="16">
        <v>21</v>
      </c>
      <c r="C6946" s="16">
        <v>3744</v>
      </c>
      <c r="D6946" s="16">
        <v>79</v>
      </c>
      <c r="E6946" s="16">
        <v>53</v>
      </c>
      <c r="F6946" s="16">
        <v>121</v>
      </c>
      <c r="G6946" s="16">
        <v>47</v>
      </c>
      <c r="H6946" s="16">
        <v>12.913592</v>
      </c>
      <c r="I6946" s="16"/>
    </row>
    <row r="6947" spans="1:9" x14ac:dyDescent="0.2">
      <c r="B6947" s="4">
        <v>22</v>
      </c>
      <c r="C6947" s="16"/>
      <c r="D6947" s="16"/>
      <c r="E6947" s="16"/>
      <c r="F6947" s="16"/>
      <c r="G6947" s="16"/>
      <c r="H6947" s="16"/>
      <c r="I6947" s="18"/>
    </row>
    <row r="6948" spans="1:9" x14ac:dyDescent="0.2">
      <c r="B6948" s="4">
        <v>23</v>
      </c>
      <c r="C6948" s="16"/>
      <c r="D6948" s="16"/>
      <c r="E6948" s="16"/>
      <c r="F6948" s="16"/>
      <c r="G6948" s="16"/>
      <c r="H6948" s="16"/>
      <c r="I6948" s="18"/>
    </row>
    <row r="6949" spans="1:9" x14ac:dyDescent="0.2">
      <c r="B6949" s="4">
        <v>24</v>
      </c>
      <c r="C6949" s="16"/>
      <c r="D6949" s="16"/>
      <c r="E6949" s="16"/>
      <c r="F6949" s="16"/>
      <c r="G6949" s="16"/>
      <c r="H6949" s="16"/>
      <c r="I6949" s="18"/>
    </row>
    <row r="6950" spans="1:9" x14ac:dyDescent="0.2">
      <c r="B6950" s="4">
        <v>25</v>
      </c>
      <c r="C6950" s="16"/>
      <c r="D6950" s="16"/>
      <c r="E6950" s="16"/>
      <c r="F6950" s="16"/>
      <c r="G6950" s="16"/>
      <c r="H6950" s="16"/>
      <c r="I6950" s="18"/>
    </row>
    <row r="6951" spans="1:9" x14ac:dyDescent="0.2">
      <c r="B6951" s="4">
        <v>26</v>
      </c>
      <c r="C6951" s="16"/>
      <c r="D6951" s="16"/>
      <c r="E6951" s="16"/>
      <c r="F6951" s="16"/>
      <c r="G6951" s="16"/>
      <c r="H6951" s="16"/>
      <c r="I6951" s="18"/>
    </row>
    <row r="6952" spans="1:9" x14ac:dyDescent="0.2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2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21</v>
      </c>
      <c r="I7107" s="6"/>
    </row>
    <row r="7108" spans="1:10" x14ac:dyDescent="0.2">
      <c r="A7108" t="s">
        <v>67</v>
      </c>
      <c r="B7108" s="15"/>
      <c r="C7108" s="8">
        <f>AVERAGE(C6926:C7106)</f>
        <v>1653.3333333333333</v>
      </c>
      <c r="D7108" s="8"/>
      <c r="E7108" s="8"/>
      <c r="F7108" s="8"/>
      <c r="G7108" s="8"/>
      <c r="H7108" s="8"/>
      <c r="I7108" s="9"/>
      <c r="J7108" s="17">
        <f>AVERAGE(D6926:D7106)</f>
        <v>63.095238095238095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59127310</v>
      </c>
      <c r="D7112" s="16">
        <v>60.43871</v>
      </c>
      <c r="E7112" s="16">
        <v>1</v>
      </c>
      <c r="F7112" s="16">
        <v>997</v>
      </c>
      <c r="G7112" s="16">
        <v>978302</v>
      </c>
      <c r="H7112" s="16">
        <v>92.412704000000005</v>
      </c>
      <c r="I7112" s="16">
        <v>22.120878000000001</v>
      </c>
    </row>
    <row r="7113" spans="1:10" x14ac:dyDescent="0.2">
      <c r="A7113" s="6"/>
      <c r="B7113" s="16">
        <v>1</v>
      </c>
      <c r="C7113" s="16">
        <v>1299</v>
      </c>
      <c r="D7113" s="16">
        <v>68</v>
      </c>
      <c r="E7113" s="16">
        <v>41</v>
      </c>
      <c r="F7113" s="16">
        <v>94</v>
      </c>
      <c r="G7113" s="16">
        <v>19</v>
      </c>
      <c r="H7113" s="16">
        <v>14.710163</v>
      </c>
      <c r="I7113" s="16"/>
    </row>
    <row r="7114" spans="1:10" x14ac:dyDescent="0.2">
      <c r="A7114" s="6"/>
      <c r="B7114" s="16">
        <v>2</v>
      </c>
      <c r="C7114" s="16">
        <v>712</v>
      </c>
      <c r="D7114" s="16">
        <v>59</v>
      </c>
      <c r="E7114" s="16">
        <v>34</v>
      </c>
      <c r="F7114" s="16">
        <v>79</v>
      </c>
      <c r="G7114" s="16">
        <v>12</v>
      </c>
      <c r="H7114" s="16">
        <v>13.204682</v>
      </c>
      <c r="I7114" s="16"/>
    </row>
    <row r="7115" spans="1:10" x14ac:dyDescent="0.2">
      <c r="A7115" s="6"/>
      <c r="B7115" s="16">
        <v>3</v>
      </c>
      <c r="C7115" s="16">
        <v>2988</v>
      </c>
      <c r="D7115" s="16">
        <v>90</v>
      </c>
      <c r="E7115" s="16">
        <v>42</v>
      </c>
      <c r="F7115" s="16">
        <v>153</v>
      </c>
      <c r="G7115" s="16">
        <v>33</v>
      </c>
      <c r="H7115" s="16">
        <v>25.537962</v>
      </c>
      <c r="I7115" s="16"/>
    </row>
    <row r="7116" spans="1:10" x14ac:dyDescent="0.2">
      <c r="A7116" s="6"/>
      <c r="B7116" s="16">
        <v>4</v>
      </c>
      <c r="C7116" s="16">
        <v>2266</v>
      </c>
      <c r="D7116" s="16">
        <v>83</v>
      </c>
      <c r="E7116" s="16">
        <v>47</v>
      </c>
      <c r="F7116" s="16">
        <v>117</v>
      </c>
      <c r="G7116" s="16">
        <v>27</v>
      </c>
      <c r="H7116" s="16">
        <v>18.179659000000001</v>
      </c>
      <c r="I7116" s="16"/>
    </row>
    <row r="7117" spans="1:10" x14ac:dyDescent="0.2">
      <c r="A7117" s="6"/>
      <c r="B7117" s="16">
        <v>5</v>
      </c>
      <c r="C7117" s="16">
        <v>4324</v>
      </c>
      <c r="D7117" s="16">
        <v>105</v>
      </c>
      <c r="E7117" s="16">
        <v>59</v>
      </c>
      <c r="F7117" s="16">
        <v>193</v>
      </c>
      <c r="G7117" s="16">
        <v>41</v>
      </c>
      <c r="H7117" s="16">
        <v>37.783923999999999</v>
      </c>
      <c r="I7117" s="16"/>
    </row>
    <row r="7118" spans="1:10" x14ac:dyDescent="0.2">
      <c r="A7118" s="6"/>
      <c r="B7118" s="16">
        <v>6</v>
      </c>
      <c r="C7118" s="16">
        <v>783</v>
      </c>
      <c r="D7118" s="16">
        <v>78</v>
      </c>
      <c r="E7118" s="16">
        <v>65</v>
      </c>
      <c r="F7118" s="16">
        <v>96</v>
      </c>
      <c r="G7118" s="16">
        <v>10</v>
      </c>
      <c r="H7118" s="16">
        <v>9.1833179999999999</v>
      </c>
      <c r="I7118" s="16"/>
    </row>
    <row r="7119" spans="1:10" x14ac:dyDescent="0.2">
      <c r="A7119" s="6"/>
      <c r="B7119" s="16">
        <v>7</v>
      </c>
      <c r="C7119" s="16">
        <v>2068</v>
      </c>
      <c r="D7119" s="16">
        <v>86</v>
      </c>
      <c r="E7119" s="16">
        <v>56</v>
      </c>
      <c r="F7119" s="16">
        <v>123</v>
      </c>
      <c r="G7119" s="16">
        <v>24</v>
      </c>
      <c r="H7119" s="16">
        <v>17.510245999999999</v>
      </c>
      <c r="I7119" s="16"/>
    </row>
    <row r="7120" spans="1:10" x14ac:dyDescent="0.2">
      <c r="A7120" s="6"/>
      <c r="B7120" s="16">
        <v>8</v>
      </c>
      <c r="C7120" s="16">
        <v>2741</v>
      </c>
      <c r="D7120" s="16">
        <v>83</v>
      </c>
      <c r="E7120" s="16">
        <v>30</v>
      </c>
      <c r="F7120" s="16">
        <v>129</v>
      </c>
      <c r="G7120" s="16">
        <v>33</v>
      </c>
      <c r="H7120" s="16">
        <v>26.001201999999999</v>
      </c>
      <c r="I7120" s="16"/>
    </row>
    <row r="7121" spans="1:9" x14ac:dyDescent="0.2">
      <c r="A7121" s="6"/>
      <c r="B7121" s="16">
        <v>9</v>
      </c>
      <c r="C7121" s="16">
        <v>3912</v>
      </c>
      <c r="D7121" s="16">
        <v>111</v>
      </c>
      <c r="E7121" s="16">
        <v>52</v>
      </c>
      <c r="F7121" s="16">
        <v>186</v>
      </c>
      <c r="G7121" s="16">
        <v>35</v>
      </c>
      <c r="H7121" s="16">
        <v>34.706757000000003</v>
      </c>
      <c r="I7121" s="16"/>
    </row>
    <row r="7122" spans="1:9" x14ac:dyDescent="0.2">
      <c r="A7122" s="6"/>
      <c r="B7122" s="16">
        <v>10</v>
      </c>
      <c r="C7122" s="16">
        <v>956</v>
      </c>
      <c r="D7122" s="16">
        <v>86</v>
      </c>
      <c r="E7122" s="16">
        <v>72</v>
      </c>
      <c r="F7122" s="16">
        <v>102</v>
      </c>
      <c r="G7122" s="16">
        <v>11</v>
      </c>
      <c r="H7122" s="16">
        <v>9.6020830000000004</v>
      </c>
      <c r="I7122" s="16"/>
    </row>
    <row r="7123" spans="1:9" x14ac:dyDescent="0.2">
      <c r="A7123" s="6"/>
      <c r="B7123" s="16">
        <v>11</v>
      </c>
      <c r="C7123" s="16">
        <v>1233</v>
      </c>
      <c r="D7123" s="16">
        <v>82</v>
      </c>
      <c r="E7123" s="16">
        <v>63</v>
      </c>
      <c r="F7123" s="16">
        <v>97</v>
      </c>
      <c r="G7123" s="16">
        <v>15</v>
      </c>
      <c r="H7123" s="16">
        <v>7.7505759999999997</v>
      </c>
      <c r="I7123" s="16"/>
    </row>
    <row r="7124" spans="1:9" x14ac:dyDescent="0.2">
      <c r="A7124" s="6"/>
      <c r="B7124" s="16">
        <v>12</v>
      </c>
      <c r="C7124" s="16">
        <v>1575</v>
      </c>
      <c r="D7124" s="16">
        <v>92</v>
      </c>
      <c r="E7124" s="16">
        <v>77</v>
      </c>
      <c r="F7124" s="16">
        <v>112</v>
      </c>
      <c r="G7124" s="16">
        <v>17</v>
      </c>
      <c r="H7124" s="16">
        <v>11.955647000000001</v>
      </c>
      <c r="I7124" s="16"/>
    </row>
    <row r="7125" spans="1:9" x14ac:dyDescent="0.2">
      <c r="B7125" s="16">
        <v>13</v>
      </c>
      <c r="C7125" s="16">
        <v>2100</v>
      </c>
      <c r="D7125" s="16">
        <v>95</v>
      </c>
      <c r="E7125" s="16">
        <v>75</v>
      </c>
      <c r="F7125" s="16">
        <v>127</v>
      </c>
      <c r="G7125" s="16">
        <v>22</v>
      </c>
      <c r="H7125" s="16">
        <v>18.657309999999999</v>
      </c>
      <c r="I7125" s="16"/>
    </row>
    <row r="7126" spans="1:9" x14ac:dyDescent="0.2">
      <c r="B7126" s="16">
        <v>14</v>
      </c>
      <c r="C7126" s="16">
        <v>707</v>
      </c>
      <c r="D7126" s="16">
        <v>70</v>
      </c>
      <c r="E7126" s="16">
        <v>42</v>
      </c>
      <c r="F7126" s="16">
        <v>88</v>
      </c>
      <c r="G7126" s="16">
        <v>10</v>
      </c>
      <c r="H7126" s="16">
        <v>13.034143</v>
      </c>
      <c r="I7126" s="16"/>
    </row>
    <row r="7127" spans="1:9" x14ac:dyDescent="0.2">
      <c r="B7127" s="16">
        <v>15</v>
      </c>
      <c r="C7127" s="16">
        <v>746</v>
      </c>
      <c r="D7127" s="16">
        <v>67</v>
      </c>
      <c r="E7127" s="16">
        <v>52</v>
      </c>
      <c r="F7127" s="16">
        <v>85</v>
      </c>
      <c r="G7127" s="16">
        <v>11</v>
      </c>
      <c r="H7127" s="16">
        <v>10.153817</v>
      </c>
      <c r="I7127" s="16"/>
    </row>
    <row r="7128" spans="1:9" x14ac:dyDescent="0.2">
      <c r="B7128" s="16">
        <v>16</v>
      </c>
      <c r="C7128" s="16">
        <v>762</v>
      </c>
      <c r="D7128" s="16">
        <v>58</v>
      </c>
      <c r="E7128" s="16">
        <v>39</v>
      </c>
      <c r="F7128" s="16">
        <v>81</v>
      </c>
      <c r="G7128" s="16">
        <v>13</v>
      </c>
      <c r="H7128" s="16">
        <v>11.590225</v>
      </c>
      <c r="I7128" s="16"/>
    </row>
    <row r="7129" spans="1:9" x14ac:dyDescent="0.2">
      <c r="B7129" s="16">
        <v>17</v>
      </c>
      <c r="C7129" s="16">
        <v>1242</v>
      </c>
      <c r="D7129" s="16">
        <v>82</v>
      </c>
      <c r="E7129" s="16">
        <v>61</v>
      </c>
      <c r="F7129" s="16">
        <v>112</v>
      </c>
      <c r="G7129" s="16">
        <v>15</v>
      </c>
      <c r="H7129" s="16">
        <v>15.775207</v>
      </c>
      <c r="I7129" s="16"/>
    </row>
    <row r="7130" spans="1:9" x14ac:dyDescent="0.2">
      <c r="B7130" s="16">
        <v>18</v>
      </c>
      <c r="C7130" s="16">
        <v>1195</v>
      </c>
      <c r="D7130" s="16">
        <v>74</v>
      </c>
      <c r="E7130" s="16">
        <v>44</v>
      </c>
      <c r="F7130" s="16">
        <v>94</v>
      </c>
      <c r="G7130" s="16">
        <v>16</v>
      </c>
      <c r="H7130" s="16">
        <v>12.772366</v>
      </c>
      <c r="I7130" s="16"/>
    </row>
    <row r="7131" spans="1:9" x14ac:dyDescent="0.2">
      <c r="B7131" s="16">
        <v>19</v>
      </c>
      <c r="C7131" s="16">
        <v>2041</v>
      </c>
      <c r="D7131" s="16">
        <v>92</v>
      </c>
      <c r="E7131" s="16">
        <v>61</v>
      </c>
      <c r="F7131" s="16">
        <v>123</v>
      </c>
      <c r="G7131" s="16">
        <v>22</v>
      </c>
      <c r="H7131" s="16">
        <v>20.310682</v>
      </c>
      <c r="I7131" s="16"/>
    </row>
    <row r="7132" spans="1:9" x14ac:dyDescent="0.2">
      <c r="B7132" s="16">
        <v>20</v>
      </c>
      <c r="C7132" s="16">
        <v>2072</v>
      </c>
      <c r="D7132" s="16">
        <v>90</v>
      </c>
      <c r="E7132" s="16">
        <v>57</v>
      </c>
      <c r="F7132" s="16">
        <v>130</v>
      </c>
      <c r="G7132" s="16">
        <v>23</v>
      </c>
      <c r="H7132" s="16">
        <v>17.635193000000001</v>
      </c>
      <c r="I7132" s="16"/>
    </row>
    <row r="7133" spans="1:9" x14ac:dyDescent="0.2">
      <c r="B7133" s="16">
        <v>21</v>
      </c>
      <c r="C7133" s="16">
        <v>1077</v>
      </c>
      <c r="D7133" s="16">
        <v>89</v>
      </c>
      <c r="E7133" s="16">
        <v>73</v>
      </c>
      <c r="F7133" s="16">
        <v>115</v>
      </c>
      <c r="G7133" s="16">
        <v>12</v>
      </c>
      <c r="H7133" s="16">
        <v>12.774264000000001</v>
      </c>
      <c r="I7133" s="16"/>
    </row>
    <row r="7134" spans="1:9" x14ac:dyDescent="0.2">
      <c r="B7134" s="16">
        <v>22</v>
      </c>
      <c r="C7134" s="16">
        <v>1509</v>
      </c>
      <c r="D7134" s="16">
        <v>83</v>
      </c>
      <c r="E7134" s="16">
        <v>54</v>
      </c>
      <c r="F7134" s="16">
        <v>118</v>
      </c>
      <c r="G7134" s="16">
        <v>18</v>
      </c>
      <c r="H7134" s="16">
        <v>16.752523</v>
      </c>
      <c r="I7134" s="16"/>
    </row>
    <row r="7135" spans="1:9" x14ac:dyDescent="0.2">
      <c r="B7135" s="16">
        <v>23</v>
      </c>
      <c r="C7135" s="16">
        <v>2482</v>
      </c>
      <c r="D7135" s="16">
        <v>85</v>
      </c>
      <c r="E7135" s="16">
        <v>57</v>
      </c>
      <c r="F7135" s="16">
        <v>128</v>
      </c>
      <c r="G7135" s="16">
        <v>29</v>
      </c>
      <c r="H7135" s="16">
        <v>19.808907999999999</v>
      </c>
      <c r="I7135" s="16"/>
    </row>
    <row r="7136" spans="1:9" x14ac:dyDescent="0.2">
      <c r="B7136" s="16">
        <v>24</v>
      </c>
      <c r="C7136" s="16">
        <v>3002</v>
      </c>
      <c r="D7136" s="16">
        <v>96</v>
      </c>
      <c r="E7136" s="16">
        <v>49</v>
      </c>
      <c r="F7136" s="16">
        <v>149</v>
      </c>
      <c r="G7136" s="16">
        <v>31</v>
      </c>
      <c r="H7136" s="16">
        <v>27.939219000000001</v>
      </c>
      <c r="I7136" s="16"/>
    </row>
    <row r="7137" spans="1:9" x14ac:dyDescent="0.2">
      <c r="B7137" s="16">
        <v>25</v>
      </c>
      <c r="C7137" s="16">
        <v>962</v>
      </c>
      <c r="D7137" s="16">
        <v>68</v>
      </c>
      <c r="E7137" s="16">
        <v>56</v>
      </c>
      <c r="F7137" s="16">
        <v>90</v>
      </c>
      <c r="G7137" s="16">
        <v>14</v>
      </c>
      <c r="H7137" s="16">
        <v>10.310561999999999</v>
      </c>
      <c r="I7137" s="16"/>
    </row>
    <row r="7138" spans="1:9" x14ac:dyDescent="0.2">
      <c r="B7138" s="16">
        <v>26</v>
      </c>
      <c r="C7138" s="16">
        <v>2175</v>
      </c>
      <c r="D7138" s="16">
        <v>87</v>
      </c>
      <c r="E7138" s="16">
        <v>50</v>
      </c>
      <c r="F7138" s="16">
        <v>115</v>
      </c>
      <c r="G7138" s="16">
        <v>25</v>
      </c>
      <c r="H7138" s="16">
        <v>16.454483</v>
      </c>
      <c r="I7138" s="16"/>
    </row>
    <row r="7139" spans="1:9" x14ac:dyDescent="0.2">
      <c r="B7139" s="16">
        <v>27</v>
      </c>
      <c r="C7139" s="16">
        <v>751</v>
      </c>
      <c r="D7139" s="16">
        <v>75</v>
      </c>
      <c r="E7139" s="16">
        <v>53</v>
      </c>
      <c r="F7139" s="16">
        <v>93</v>
      </c>
      <c r="G7139" s="16">
        <v>10</v>
      </c>
      <c r="H7139" s="16">
        <v>12.188337000000001</v>
      </c>
      <c r="I7139" s="16"/>
    </row>
    <row r="7140" spans="1:9" x14ac:dyDescent="0.2">
      <c r="B7140" s="16">
        <v>28</v>
      </c>
      <c r="C7140" s="16">
        <v>2488</v>
      </c>
      <c r="D7140" s="16">
        <v>82</v>
      </c>
      <c r="E7140" s="16">
        <v>50</v>
      </c>
      <c r="F7140" s="16">
        <v>123</v>
      </c>
      <c r="G7140" s="16">
        <v>30</v>
      </c>
      <c r="H7140" s="16">
        <v>21.798449999999999</v>
      </c>
      <c r="I7140" s="16"/>
    </row>
    <row r="7141" spans="1:9" x14ac:dyDescent="0.2">
      <c r="B7141" s="16">
        <v>29</v>
      </c>
      <c r="C7141" s="16">
        <v>3244</v>
      </c>
      <c r="D7141" s="16">
        <v>90</v>
      </c>
      <c r="E7141" s="16">
        <v>61</v>
      </c>
      <c r="F7141" s="16">
        <v>131</v>
      </c>
      <c r="G7141" s="16">
        <v>36</v>
      </c>
      <c r="H7141" s="16">
        <v>18.90427</v>
      </c>
      <c r="I7141" s="16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29</v>
      </c>
      <c r="I7294" s="6"/>
    </row>
    <row r="7295" spans="1:10" x14ac:dyDescent="0.2">
      <c r="A7295" t="s">
        <v>67</v>
      </c>
      <c r="B7295" s="15"/>
      <c r="C7295" s="8">
        <f>AVERAGE(C7113:C7293)</f>
        <v>1841.7931034482758</v>
      </c>
      <c r="D7295" s="8"/>
      <c r="E7295" s="8"/>
      <c r="F7295" s="8"/>
      <c r="G7295" s="8"/>
      <c r="H7295" s="8"/>
      <c r="I7295" s="9"/>
      <c r="J7295" s="17">
        <f>AVERAGE(D7113:D7293)</f>
        <v>82.965517241379317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45930178</v>
      </c>
      <c r="D7299" s="16">
        <v>55.847453999999999</v>
      </c>
      <c r="E7299" s="16">
        <v>1</v>
      </c>
      <c r="F7299" s="16">
        <v>1208</v>
      </c>
      <c r="G7299" s="16">
        <v>822422</v>
      </c>
      <c r="H7299" s="16">
        <v>88.372540000000001</v>
      </c>
      <c r="I7299" s="16">
        <v>33.401997000000001</v>
      </c>
    </row>
    <row r="7300" spans="1:9" x14ac:dyDescent="0.2">
      <c r="A7300" s="6"/>
      <c r="B7300" s="16">
        <v>1</v>
      </c>
      <c r="C7300" s="16">
        <v>2458</v>
      </c>
      <c r="D7300" s="16">
        <v>81</v>
      </c>
      <c r="E7300" s="16">
        <v>42</v>
      </c>
      <c r="F7300" s="16">
        <v>152</v>
      </c>
      <c r="G7300" s="16">
        <v>30</v>
      </c>
      <c r="H7300" s="16">
        <v>26.540796</v>
      </c>
      <c r="I7300" s="16"/>
    </row>
    <row r="7301" spans="1:9" x14ac:dyDescent="0.2">
      <c r="A7301" s="6"/>
      <c r="B7301" s="16">
        <v>2</v>
      </c>
      <c r="C7301" s="16">
        <v>1252</v>
      </c>
      <c r="D7301" s="16">
        <v>73</v>
      </c>
      <c r="E7301" s="16">
        <v>55</v>
      </c>
      <c r="F7301" s="16">
        <v>96</v>
      </c>
      <c r="G7301" s="16">
        <v>17</v>
      </c>
      <c r="H7301" s="16">
        <v>11.41545</v>
      </c>
      <c r="I7301" s="16"/>
    </row>
    <row r="7302" spans="1:9" x14ac:dyDescent="0.2">
      <c r="A7302" s="6"/>
      <c r="B7302" s="16">
        <v>3</v>
      </c>
      <c r="C7302" s="16">
        <v>918</v>
      </c>
      <c r="D7302" s="16">
        <v>61</v>
      </c>
      <c r="E7302" s="16">
        <v>33</v>
      </c>
      <c r="F7302" s="16">
        <v>88</v>
      </c>
      <c r="G7302" s="16">
        <v>15</v>
      </c>
      <c r="H7302" s="16">
        <v>15.894743</v>
      </c>
      <c r="I7302" s="16"/>
    </row>
    <row r="7303" spans="1:9" x14ac:dyDescent="0.2">
      <c r="A7303" s="6"/>
      <c r="B7303" s="16">
        <v>4</v>
      </c>
      <c r="C7303" s="16">
        <v>843</v>
      </c>
      <c r="D7303" s="16">
        <v>64</v>
      </c>
      <c r="E7303" s="16">
        <v>44</v>
      </c>
      <c r="F7303" s="16">
        <v>89</v>
      </c>
      <c r="G7303" s="16">
        <v>13</v>
      </c>
      <c r="H7303" s="16">
        <v>14.008925</v>
      </c>
      <c r="I7303" s="16"/>
    </row>
    <row r="7304" spans="1:9" x14ac:dyDescent="0.2">
      <c r="A7304" s="6"/>
      <c r="B7304" s="16">
        <v>5</v>
      </c>
      <c r="C7304" s="16">
        <v>1975</v>
      </c>
      <c r="D7304" s="16">
        <v>73</v>
      </c>
      <c r="E7304" s="16">
        <v>22</v>
      </c>
      <c r="F7304" s="16">
        <v>97</v>
      </c>
      <c r="G7304" s="16">
        <v>27</v>
      </c>
      <c r="H7304" s="16">
        <v>16.938803</v>
      </c>
      <c r="I7304" s="16"/>
    </row>
    <row r="7305" spans="1:9" x14ac:dyDescent="0.2">
      <c r="A7305" s="6"/>
      <c r="B7305" s="16">
        <v>6</v>
      </c>
      <c r="C7305" s="16">
        <v>1916</v>
      </c>
      <c r="D7305" s="16">
        <v>79</v>
      </c>
      <c r="E7305" s="16">
        <v>40</v>
      </c>
      <c r="F7305" s="16">
        <v>111</v>
      </c>
      <c r="G7305" s="16">
        <v>24</v>
      </c>
      <c r="H7305" s="16">
        <v>16.172976999999999</v>
      </c>
      <c r="I7305" s="16"/>
    </row>
    <row r="7306" spans="1:9" x14ac:dyDescent="0.2">
      <c r="A7306" s="6"/>
      <c r="B7306" s="16">
        <v>7</v>
      </c>
      <c r="C7306" s="16">
        <v>2511</v>
      </c>
      <c r="D7306" s="16">
        <v>86</v>
      </c>
      <c r="E7306" s="16">
        <v>56</v>
      </c>
      <c r="F7306" s="16">
        <v>117</v>
      </c>
      <c r="G7306" s="16">
        <v>29</v>
      </c>
      <c r="H7306" s="16">
        <v>16.904142</v>
      </c>
      <c r="I7306" s="16"/>
    </row>
    <row r="7307" spans="1:9" x14ac:dyDescent="0.2">
      <c r="A7307" s="6"/>
      <c r="B7307" s="16">
        <v>8</v>
      </c>
      <c r="C7307" s="16">
        <v>915</v>
      </c>
      <c r="D7307" s="16">
        <v>83</v>
      </c>
      <c r="E7307" s="16">
        <v>64</v>
      </c>
      <c r="F7307" s="16">
        <v>105</v>
      </c>
      <c r="G7307" s="16">
        <v>11</v>
      </c>
      <c r="H7307" s="16">
        <v>11.653326</v>
      </c>
      <c r="I7307" s="16"/>
    </row>
    <row r="7308" spans="1:9" x14ac:dyDescent="0.2">
      <c r="A7308" s="6"/>
      <c r="B7308" s="16">
        <v>9</v>
      </c>
      <c r="C7308" s="16">
        <v>1068</v>
      </c>
      <c r="D7308" s="16">
        <v>82</v>
      </c>
      <c r="E7308" s="16">
        <v>46</v>
      </c>
      <c r="F7308" s="16">
        <v>102</v>
      </c>
      <c r="G7308" s="16">
        <v>13</v>
      </c>
      <c r="H7308" s="16">
        <v>15.016658</v>
      </c>
      <c r="I7308" s="16"/>
    </row>
    <row r="7309" spans="1:9" x14ac:dyDescent="0.2">
      <c r="A7309" s="6"/>
      <c r="B7309" s="16">
        <v>10</v>
      </c>
      <c r="C7309" s="16">
        <v>2268</v>
      </c>
      <c r="D7309" s="16">
        <v>81</v>
      </c>
      <c r="E7309" s="16">
        <v>54</v>
      </c>
      <c r="F7309" s="16">
        <v>124</v>
      </c>
      <c r="G7309" s="16">
        <v>28</v>
      </c>
      <c r="H7309" s="16">
        <v>18.603065000000001</v>
      </c>
      <c r="I7309" s="16"/>
    </row>
    <row r="7310" spans="1:9" x14ac:dyDescent="0.2">
      <c r="A7310" s="6"/>
      <c r="B7310" s="16">
        <v>11</v>
      </c>
      <c r="C7310" s="16">
        <v>783</v>
      </c>
      <c r="D7310" s="16">
        <v>71</v>
      </c>
      <c r="E7310" s="16">
        <v>61</v>
      </c>
      <c r="F7310" s="16">
        <v>96</v>
      </c>
      <c r="G7310" s="16">
        <v>11</v>
      </c>
      <c r="H7310" s="16">
        <v>9.7877469999999995</v>
      </c>
      <c r="I7310" s="16"/>
    </row>
    <row r="7311" spans="1:9" x14ac:dyDescent="0.2">
      <c r="A7311" s="6"/>
      <c r="B7311" s="16">
        <v>12</v>
      </c>
      <c r="C7311" s="16">
        <v>961</v>
      </c>
      <c r="D7311" s="16">
        <v>87</v>
      </c>
      <c r="E7311" s="16">
        <v>76</v>
      </c>
      <c r="F7311" s="16">
        <v>107</v>
      </c>
      <c r="G7311" s="16">
        <v>11</v>
      </c>
      <c r="H7311" s="16">
        <v>10.917875</v>
      </c>
      <c r="I7311" s="16"/>
    </row>
    <row r="7312" spans="1:9" x14ac:dyDescent="0.2">
      <c r="B7312" s="16">
        <v>13</v>
      </c>
      <c r="C7312" s="16">
        <v>1131</v>
      </c>
      <c r="D7312" s="16">
        <v>56</v>
      </c>
      <c r="E7312" s="16">
        <v>38</v>
      </c>
      <c r="F7312" s="16">
        <v>75</v>
      </c>
      <c r="G7312" s="16">
        <v>20</v>
      </c>
      <c r="H7312" s="16">
        <v>10.644989000000001</v>
      </c>
      <c r="I7312" s="16"/>
    </row>
    <row r="7313" spans="2:9" x14ac:dyDescent="0.2">
      <c r="B7313" s="16">
        <v>14</v>
      </c>
      <c r="C7313" s="16">
        <v>1087</v>
      </c>
      <c r="D7313" s="16">
        <v>98</v>
      </c>
      <c r="E7313" s="16">
        <v>80</v>
      </c>
      <c r="F7313" s="16">
        <v>115</v>
      </c>
      <c r="G7313" s="16">
        <v>11</v>
      </c>
      <c r="H7313" s="16">
        <v>10.876580000000001</v>
      </c>
      <c r="I7313" s="16"/>
    </row>
    <row r="7314" spans="2:9" x14ac:dyDescent="0.2">
      <c r="B7314" s="16">
        <v>15</v>
      </c>
      <c r="C7314" s="16">
        <v>4351</v>
      </c>
      <c r="D7314" s="16">
        <v>131</v>
      </c>
      <c r="E7314" s="16">
        <v>90</v>
      </c>
      <c r="F7314" s="16">
        <v>187</v>
      </c>
      <c r="G7314" s="16">
        <v>33</v>
      </c>
      <c r="H7314" s="16">
        <v>26.333202</v>
      </c>
      <c r="I7314" s="16"/>
    </row>
    <row r="7315" spans="2:9" x14ac:dyDescent="0.2">
      <c r="B7315" s="16">
        <v>16</v>
      </c>
      <c r="C7315" s="16">
        <v>2853</v>
      </c>
      <c r="D7315" s="16">
        <v>114</v>
      </c>
      <c r="E7315" s="16">
        <v>79</v>
      </c>
      <c r="F7315" s="16">
        <v>146</v>
      </c>
      <c r="G7315" s="16">
        <v>25</v>
      </c>
      <c r="H7315" s="16">
        <v>17.181626999999999</v>
      </c>
      <c r="I7315" s="16"/>
    </row>
    <row r="7316" spans="2:9" x14ac:dyDescent="0.2">
      <c r="B7316" s="16">
        <v>17</v>
      </c>
      <c r="C7316" s="16">
        <v>1271</v>
      </c>
      <c r="D7316" s="16">
        <v>84</v>
      </c>
      <c r="E7316" s="16">
        <v>72</v>
      </c>
      <c r="F7316" s="16">
        <v>113</v>
      </c>
      <c r="G7316" s="16">
        <v>15</v>
      </c>
      <c r="H7316" s="16">
        <v>11.100193000000001</v>
      </c>
      <c r="I7316" s="16"/>
    </row>
    <row r="7317" spans="2:9" x14ac:dyDescent="0.2">
      <c r="B7317" s="16">
        <v>18</v>
      </c>
      <c r="C7317" s="16">
        <v>891</v>
      </c>
      <c r="D7317" s="16">
        <v>81</v>
      </c>
      <c r="E7317" s="16">
        <v>67</v>
      </c>
      <c r="F7317" s="16">
        <v>90</v>
      </c>
      <c r="G7317" s="16">
        <v>11</v>
      </c>
      <c r="H7317" s="16">
        <v>7.1693790000000002</v>
      </c>
      <c r="I7317" s="16"/>
    </row>
    <row r="7318" spans="2:9" x14ac:dyDescent="0.2">
      <c r="B7318" s="16">
        <v>19</v>
      </c>
      <c r="C7318" s="16">
        <v>841</v>
      </c>
      <c r="D7318" s="16">
        <v>84</v>
      </c>
      <c r="E7318" s="16">
        <v>65</v>
      </c>
      <c r="F7318" s="16">
        <v>101</v>
      </c>
      <c r="G7318" s="16">
        <v>10</v>
      </c>
      <c r="H7318" s="16">
        <v>9.7125350000000008</v>
      </c>
      <c r="I7318" s="16"/>
    </row>
    <row r="7319" spans="2:9" x14ac:dyDescent="0.2">
      <c r="B7319" s="16">
        <v>20</v>
      </c>
      <c r="C7319" s="16">
        <v>2650</v>
      </c>
      <c r="D7319" s="16">
        <v>101</v>
      </c>
      <c r="E7319" s="16">
        <v>60</v>
      </c>
      <c r="F7319" s="16">
        <v>135</v>
      </c>
      <c r="G7319" s="16">
        <v>26</v>
      </c>
      <c r="H7319" s="16">
        <v>19.893719000000001</v>
      </c>
      <c r="I7319" s="16"/>
    </row>
    <row r="7320" spans="2:9" x14ac:dyDescent="0.2">
      <c r="B7320" s="16">
        <v>21</v>
      </c>
      <c r="C7320" s="16">
        <v>1384</v>
      </c>
      <c r="D7320" s="16">
        <v>86</v>
      </c>
      <c r="E7320" s="16">
        <v>63</v>
      </c>
      <c r="F7320" s="16">
        <v>110</v>
      </c>
      <c r="G7320" s="16">
        <v>16</v>
      </c>
      <c r="H7320" s="16">
        <v>13.053735</v>
      </c>
      <c r="I7320" s="16"/>
    </row>
    <row r="7321" spans="2:9" x14ac:dyDescent="0.2">
      <c r="B7321" s="16">
        <v>22</v>
      </c>
      <c r="C7321" s="16">
        <v>4784</v>
      </c>
      <c r="D7321" s="16">
        <v>111</v>
      </c>
      <c r="E7321" s="16">
        <v>66</v>
      </c>
      <c r="F7321" s="16">
        <v>173</v>
      </c>
      <c r="G7321" s="16">
        <v>43</v>
      </c>
      <c r="H7321" s="16">
        <v>28.619423000000001</v>
      </c>
      <c r="I7321" s="16"/>
    </row>
    <row r="7322" spans="2:9" x14ac:dyDescent="0.2">
      <c r="B7322" s="16">
        <v>23</v>
      </c>
      <c r="C7322" s="16">
        <v>1119</v>
      </c>
      <c r="D7322" s="16">
        <v>86</v>
      </c>
      <c r="E7322" s="16">
        <v>67</v>
      </c>
      <c r="F7322" s="16">
        <v>105</v>
      </c>
      <c r="G7322" s="16">
        <v>13</v>
      </c>
      <c r="H7322" s="16">
        <v>11.708259</v>
      </c>
      <c r="I7322" s="16"/>
    </row>
    <row r="7323" spans="2:9" x14ac:dyDescent="0.2">
      <c r="B7323" s="16">
        <v>24</v>
      </c>
      <c r="C7323" s="16">
        <v>881</v>
      </c>
      <c r="D7323" s="16">
        <v>67</v>
      </c>
      <c r="E7323" s="16">
        <v>52</v>
      </c>
      <c r="F7323" s="16">
        <v>80</v>
      </c>
      <c r="G7323" s="16">
        <v>13</v>
      </c>
      <c r="H7323" s="16">
        <v>9.174239</v>
      </c>
      <c r="I7323" s="16"/>
    </row>
    <row r="7324" spans="2:9" x14ac:dyDescent="0.2">
      <c r="B7324" s="4">
        <v>25</v>
      </c>
      <c r="C7324" s="16"/>
      <c r="D7324" s="16"/>
      <c r="E7324" s="16"/>
      <c r="F7324" s="16"/>
      <c r="G7324" s="16"/>
      <c r="H7324" s="16"/>
      <c r="I7324" s="18"/>
    </row>
    <row r="7325" spans="2:9" x14ac:dyDescent="0.2">
      <c r="B7325" s="4">
        <v>26</v>
      </c>
      <c r="C7325" s="16"/>
      <c r="D7325" s="16"/>
      <c r="E7325" s="16"/>
      <c r="F7325" s="16"/>
      <c r="G7325" s="16"/>
      <c r="H7325" s="16"/>
      <c r="I7325" s="18"/>
    </row>
    <row r="7326" spans="2:9" x14ac:dyDescent="0.2">
      <c r="B7326" s="4">
        <v>27</v>
      </c>
      <c r="C7326" s="16"/>
      <c r="D7326" s="16"/>
      <c r="E7326" s="16"/>
      <c r="F7326" s="16"/>
      <c r="G7326" s="16"/>
      <c r="H7326" s="16"/>
      <c r="I7326" s="18"/>
    </row>
    <row r="7327" spans="2:9" x14ac:dyDescent="0.2">
      <c r="B7327" s="4">
        <v>28</v>
      </c>
      <c r="C7327" s="16"/>
      <c r="D7327" s="16"/>
      <c r="E7327" s="16"/>
      <c r="F7327" s="16"/>
      <c r="G7327" s="16"/>
      <c r="H7327" s="16"/>
      <c r="I7327" s="18"/>
    </row>
    <row r="7328" spans="2:9" x14ac:dyDescent="0.2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2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2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2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24</v>
      </c>
      <c r="I7481" s="6"/>
    </row>
    <row r="7482" spans="1:10" x14ac:dyDescent="0.2">
      <c r="A7482" t="s">
        <v>67</v>
      </c>
      <c r="B7482" s="15"/>
      <c r="C7482" s="8">
        <f>AVERAGE(C7300:C7480)</f>
        <v>1712.9583333333333</v>
      </c>
      <c r="D7482" s="8"/>
      <c r="E7482" s="8"/>
      <c r="F7482" s="8"/>
      <c r="G7482" s="8"/>
      <c r="H7482" s="8"/>
      <c r="I7482" s="9"/>
      <c r="J7482" s="17">
        <f>AVERAGE(D7300:D7480)</f>
        <v>84.166666666666671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37302149</v>
      </c>
      <c r="D7486" s="16">
        <v>41.268414</v>
      </c>
      <c r="E7486" s="16">
        <v>1</v>
      </c>
      <c r="F7486" s="16">
        <v>871</v>
      </c>
      <c r="G7486" s="16">
        <v>903891</v>
      </c>
      <c r="H7486" s="16">
        <v>88.082579999999993</v>
      </c>
      <c r="I7486" s="16">
        <v>15.77068</v>
      </c>
    </row>
    <row r="7487" spans="1:10" x14ac:dyDescent="0.2">
      <c r="A7487" s="6"/>
      <c r="B7487" s="16">
        <v>1</v>
      </c>
      <c r="C7487" s="16">
        <v>755</v>
      </c>
      <c r="D7487" s="16">
        <v>58</v>
      </c>
      <c r="E7487" s="16">
        <v>42</v>
      </c>
      <c r="F7487" s="16">
        <v>78</v>
      </c>
      <c r="G7487" s="16">
        <v>13</v>
      </c>
      <c r="H7487" s="16">
        <v>10.507934000000001</v>
      </c>
      <c r="I7487" s="16"/>
    </row>
    <row r="7488" spans="1:10" x14ac:dyDescent="0.2">
      <c r="A7488" s="6"/>
      <c r="B7488" s="16">
        <v>2</v>
      </c>
      <c r="C7488" s="16">
        <v>1239</v>
      </c>
      <c r="D7488" s="16">
        <v>65</v>
      </c>
      <c r="E7488" s="16">
        <v>43</v>
      </c>
      <c r="F7488" s="16">
        <v>88</v>
      </c>
      <c r="G7488" s="16">
        <v>19</v>
      </c>
      <c r="H7488" s="16">
        <v>13.258120999999999</v>
      </c>
      <c r="I7488" s="16"/>
    </row>
    <row r="7489" spans="1:9" x14ac:dyDescent="0.2">
      <c r="A7489" s="6"/>
      <c r="B7489" s="16">
        <v>3</v>
      </c>
      <c r="C7489" s="16">
        <v>441</v>
      </c>
      <c r="D7489" s="16">
        <v>44</v>
      </c>
      <c r="E7489" s="16">
        <v>32</v>
      </c>
      <c r="F7489" s="16">
        <v>52</v>
      </c>
      <c r="G7489" s="16">
        <v>10</v>
      </c>
      <c r="H7489" s="16">
        <v>6.9681816000000003</v>
      </c>
      <c r="I7489" s="16"/>
    </row>
    <row r="7490" spans="1:9" x14ac:dyDescent="0.2">
      <c r="A7490" s="6"/>
      <c r="B7490" s="16">
        <v>4</v>
      </c>
      <c r="C7490" s="16">
        <v>1119</v>
      </c>
      <c r="D7490" s="16">
        <v>69</v>
      </c>
      <c r="E7490" s="16">
        <v>50</v>
      </c>
      <c r="F7490" s="16">
        <v>93</v>
      </c>
      <c r="G7490" s="16">
        <v>16</v>
      </c>
      <c r="H7490" s="16">
        <v>10.617596000000001</v>
      </c>
      <c r="I7490" s="16"/>
    </row>
    <row r="7491" spans="1:9" x14ac:dyDescent="0.2">
      <c r="A7491" s="6"/>
      <c r="B7491" s="16">
        <v>5</v>
      </c>
      <c r="C7491" s="16">
        <v>1695</v>
      </c>
      <c r="D7491" s="16">
        <v>73</v>
      </c>
      <c r="E7491" s="16">
        <v>46</v>
      </c>
      <c r="F7491" s="16">
        <v>105</v>
      </c>
      <c r="G7491" s="16">
        <v>23</v>
      </c>
      <c r="H7491" s="16">
        <v>14.749421999999999</v>
      </c>
      <c r="I7491" s="16"/>
    </row>
    <row r="7492" spans="1:9" x14ac:dyDescent="0.2">
      <c r="A7492" s="6"/>
      <c r="B7492" s="16">
        <v>6</v>
      </c>
      <c r="C7492" s="16">
        <v>2362</v>
      </c>
      <c r="D7492" s="16">
        <v>69</v>
      </c>
      <c r="E7492" s="16">
        <v>33</v>
      </c>
      <c r="F7492" s="16">
        <v>118</v>
      </c>
      <c r="G7492" s="16">
        <v>34</v>
      </c>
      <c r="H7492" s="16">
        <v>24.605986000000001</v>
      </c>
      <c r="I7492" s="16"/>
    </row>
    <row r="7493" spans="1:9" x14ac:dyDescent="0.2">
      <c r="A7493" s="6"/>
      <c r="B7493" s="16">
        <v>7</v>
      </c>
      <c r="C7493" s="16">
        <v>683</v>
      </c>
      <c r="D7493" s="16">
        <v>56</v>
      </c>
      <c r="E7493" s="16">
        <v>31</v>
      </c>
      <c r="F7493" s="16">
        <v>76</v>
      </c>
      <c r="G7493" s="16">
        <v>12</v>
      </c>
      <c r="H7493" s="16">
        <v>13.621506999999999</v>
      </c>
      <c r="I7493" s="16"/>
    </row>
    <row r="7494" spans="1:9" x14ac:dyDescent="0.2">
      <c r="A7494" s="6"/>
      <c r="B7494" s="16">
        <v>8</v>
      </c>
      <c r="C7494" s="16">
        <v>1108</v>
      </c>
      <c r="D7494" s="16">
        <v>65</v>
      </c>
      <c r="E7494" s="16">
        <v>42</v>
      </c>
      <c r="F7494" s="16">
        <v>87</v>
      </c>
      <c r="G7494" s="16">
        <v>17</v>
      </c>
      <c r="H7494" s="16">
        <v>10.621323</v>
      </c>
      <c r="I7494" s="16"/>
    </row>
    <row r="7495" spans="1:9" x14ac:dyDescent="0.2">
      <c r="A7495" s="6"/>
      <c r="B7495" s="16">
        <v>9</v>
      </c>
      <c r="C7495" s="16">
        <v>2674</v>
      </c>
      <c r="D7495" s="16">
        <v>76</v>
      </c>
      <c r="E7495" s="16">
        <v>41</v>
      </c>
      <c r="F7495" s="16">
        <v>126</v>
      </c>
      <c r="G7495" s="16">
        <v>35</v>
      </c>
      <c r="H7495" s="16">
        <v>24.006125999999998</v>
      </c>
      <c r="I7495" s="16"/>
    </row>
    <row r="7496" spans="1:9" x14ac:dyDescent="0.2">
      <c r="A7496" s="6"/>
      <c r="B7496" s="16">
        <v>10</v>
      </c>
      <c r="C7496" s="16">
        <v>2749</v>
      </c>
      <c r="D7496" s="16">
        <v>88</v>
      </c>
      <c r="E7496" s="16">
        <v>55</v>
      </c>
      <c r="F7496" s="16">
        <v>144</v>
      </c>
      <c r="G7496" s="16">
        <v>31</v>
      </c>
      <c r="H7496" s="16">
        <v>23.728323</v>
      </c>
      <c r="I7496" s="16"/>
    </row>
    <row r="7497" spans="1:9" x14ac:dyDescent="0.2">
      <c r="A7497" s="6"/>
      <c r="B7497" s="16">
        <v>11</v>
      </c>
      <c r="C7497" s="16">
        <v>1557</v>
      </c>
      <c r="D7497" s="16">
        <v>74</v>
      </c>
      <c r="E7497" s="16">
        <v>48</v>
      </c>
      <c r="F7497" s="16">
        <v>114</v>
      </c>
      <c r="G7497" s="16">
        <v>21</v>
      </c>
      <c r="H7497" s="16">
        <v>16.605722</v>
      </c>
      <c r="I7497" s="16"/>
    </row>
    <row r="7498" spans="1:9" x14ac:dyDescent="0.2">
      <c r="A7498" s="6"/>
      <c r="B7498" s="16">
        <v>12</v>
      </c>
      <c r="C7498" s="16">
        <v>2413</v>
      </c>
      <c r="D7498" s="16">
        <v>89</v>
      </c>
      <c r="E7498" s="16">
        <v>59</v>
      </c>
      <c r="F7498" s="16">
        <v>129</v>
      </c>
      <c r="G7498" s="16">
        <v>27</v>
      </c>
      <c r="H7498" s="16">
        <v>18.108646</v>
      </c>
      <c r="I7498" s="16"/>
    </row>
    <row r="7499" spans="1:9" x14ac:dyDescent="0.2">
      <c r="B7499" s="16">
        <v>13</v>
      </c>
      <c r="C7499" s="16">
        <v>2220</v>
      </c>
      <c r="D7499" s="16">
        <v>79</v>
      </c>
      <c r="E7499" s="16">
        <v>54</v>
      </c>
      <c r="F7499" s="16">
        <v>112</v>
      </c>
      <c r="G7499" s="16">
        <v>28</v>
      </c>
      <c r="H7499" s="16">
        <v>16.686654999999998</v>
      </c>
      <c r="I7499" s="16"/>
    </row>
    <row r="7500" spans="1:9" x14ac:dyDescent="0.2">
      <c r="B7500" s="16">
        <v>14</v>
      </c>
      <c r="C7500" s="16">
        <v>1350</v>
      </c>
      <c r="D7500" s="16">
        <v>79</v>
      </c>
      <c r="E7500" s="16">
        <v>58</v>
      </c>
      <c r="F7500" s="16">
        <v>93</v>
      </c>
      <c r="G7500" s="16">
        <v>17</v>
      </c>
      <c r="H7500" s="16">
        <v>9.0795100000000009</v>
      </c>
      <c r="I7500" s="16"/>
    </row>
    <row r="7501" spans="1:9" x14ac:dyDescent="0.2">
      <c r="B7501" s="16">
        <v>15</v>
      </c>
      <c r="C7501" s="16">
        <v>677</v>
      </c>
      <c r="D7501" s="16">
        <v>61</v>
      </c>
      <c r="E7501" s="16">
        <v>41</v>
      </c>
      <c r="F7501" s="16">
        <v>77</v>
      </c>
      <c r="G7501" s="16">
        <v>11</v>
      </c>
      <c r="H7501" s="16">
        <v>10.714477</v>
      </c>
      <c r="I7501" s="16"/>
    </row>
    <row r="7502" spans="1:9" x14ac:dyDescent="0.2">
      <c r="B7502" s="16">
        <v>16</v>
      </c>
      <c r="C7502" s="16">
        <v>2337</v>
      </c>
      <c r="D7502" s="16">
        <v>93</v>
      </c>
      <c r="E7502" s="16">
        <v>62</v>
      </c>
      <c r="F7502" s="16">
        <v>139</v>
      </c>
      <c r="G7502" s="16">
        <v>25</v>
      </c>
      <c r="H7502" s="16">
        <v>17.757626999999999</v>
      </c>
      <c r="I7502" s="16"/>
    </row>
    <row r="7503" spans="1:9" x14ac:dyDescent="0.2">
      <c r="B7503" s="16">
        <v>17</v>
      </c>
      <c r="C7503" s="16">
        <v>1290</v>
      </c>
      <c r="D7503" s="16">
        <v>67</v>
      </c>
      <c r="E7503" s="16">
        <v>50</v>
      </c>
      <c r="F7503" s="16">
        <v>100</v>
      </c>
      <c r="G7503" s="16">
        <v>19</v>
      </c>
      <c r="H7503" s="16">
        <v>13.701176999999999</v>
      </c>
      <c r="I7503" s="16"/>
    </row>
    <row r="7504" spans="1:9" x14ac:dyDescent="0.2">
      <c r="B7504" s="16">
        <v>18</v>
      </c>
      <c r="C7504" s="16">
        <v>740</v>
      </c>
      <c r="D7504" s="16">
        <v>61</v>
      </c>
      <c r="E7504" s="16">
        <v>45</v>
      </c>
      <c r="F7504" s="16">
        <v>83</v>
      </c>
      <c r="G7504" s="16">
        <v>12</v>
      </c>
      <c r="H7504" s="16">
        <v>9.6859789999999997</v>
      </c>
      <c r="I7504" s="16"/>
    </row>
    <row r="7505" spans="1:9" x14ac:dyDescent="0.2">
      <c r="B7505" s="16">
        <v>19</v>
      </c>
      <c r="C7505" s="16">
        <v>602</v>
      </c>
      <c r="D7505" s="16">
        <v>54</v>
      </c>
      <c r="E7505" s="16">
        <v>45</v>
      </c>
      <c r="F7505" s="16">
        <v>68</v>
      </c>
      <c r="G7505" s="16">
        <v>11</v>
      </c>
      <c r="H7505" s="16">
        <v>6.8264193999999998</v>
      </c>
      <c r="I7505" s="16"/>
    </row>
    <row r="7506" spans="1:9" x14ac:dyDescent="0.2">
      <c r="B7506" s="16">
        <v>20</v>
      </c>
      <c r="C7506" s="16">
        <v>1499</v>
      </c>
      <c r="D7506" s="16">
        <v>83</v>
      </c>
      <c r="E7506" s="16">
        <v>60</v>
      </c>
      <c r="F7506" s="16">
        <v>126</v>
      </c>
      <c r="G7506" s="16">
        <v>18</v>
      </c>
      <c r="H7506" s="16">
        <v>17.768114000000001</v>
      </c>
      <c r="I7506" s="16"/>
    </row>
    <row r="7507" spans="1:9" x14ac:dyDescent="0.2">
      <c r="B7507" s="16">
        <v>21</v>
      </c>
      <c r="C7507" s="16">
        <v>1078</v>
      </c>
      <c r="D7507" s="16">
        <v>77</v>
      </c>
      <c r="E7507" s="16">
        <v>62</v>
      </c>
      <c r="F7507" s="16">
        <v>102</v>
      </c>
      <c r="G7507" s="16">
        <v>14</v>
      </c>
      <c r="H7507" s="16">
        <v>12.630853999999999</v>
      </c>
      <c r="I7507" s="16"/>
    </row>
    <row r="7508" spans="1:9" x14ac:dyDescent="0.2">
      <c r="B7508" s="16">
        <v>22</v>
      </c>
      <c r="C7508" s="16">
        <v>1764</v>
      </c>
      <c r="D7508" s="16">
        <v>76</v>
      </c>
      <c r="E7508" s="16">
        <v>52</v>
      </c>
      <c r="F7508" s="16">
        <v>107</v>
      </c>
      <c r="G7508" s="16">
        <v>23</v>
      </c>
      <c r="H7508" s="16">
        <v>14.591405</v>
      </c>
      <c r="I7508" s="16"/>
    </row>
    <row r="7509" spans="1:9" x14ac:dyDescent="0.2">
      <c r="B7509" s="16">
        <v>23</v>
      </c>
      <c r="C7509" s="16">
        <v>943</v>
      </c>
      <c r="D7509" s="16">
        <v>55</v>
      </c>
      <c r="E7509" s="16">
        <v>21</v>
      </c>
      <c r="F7509" s="16">
        <v>73</v>
      </c>
      <c r="G7509" s="16">
        <v>17</v>
      </c>
      <c r="H7509" s="16">
        <v>11.559628500000001</v>
      </c>
      <c r="I7509" s="16"/>
    </row>
    <row r="7510" spans="1:9" x14ac:dyDescent="0.2">
      <c r="B7510" s="16">
        <v>24</v>
      </c>
      <c r="C7510" s="16">
        <v>855</v>
      </c>
      <c r="D7510" s="16">
        <v>65</v>
      </c>
      <c r="E7510" s="16">
        <v>51</v>
      </c>
      <c r="F7510" s="16">
        <v>91</v>
      </c>
      <c r="G7510" s="16">
        <v>13</v>
      </c>
      <c r="H7510" s="16">
        <v>11.711817999999999</v>
      </c>
      <c r="I7510" s="16"/>
    </row>
    <row r="7511" spans="1:9" x14ac:dyDescent="0.2">
      <c r="B7511" s="16">
        <v>25</v>
      </c>
      <c r="C7511" s="16">
        <v>1755</v>
      </c>
      <c r="D7511" s="16">
        <v>76</v>
      </c>
      <c r="E7511" s="16">
        <v>49</v>
      </c>
      <c r="F7511" s="16">
        <v>99</v>
      </c>
      <c r="G7511" s="16">
        <v>23</v>
      </c>
      <c r="H7511" s="16">
        <v>13.462069</v>
      </c>
      <c r="I7511" s="16"/>
    </row>
    <row r="7512" spans="1:9" x14ac:dyDescent="0.2">
      <c r="B7512" s="16">
        <v>26</v>
      </c>
      <c r="C7512" s="16">
        <v>637</v>
      </c>
      <c r="D7512" s="16">
        <v>63</v>
      </c>
      <c r="E7512" s="16">
        <v>55</v>
      </c>
      <c r="F7512" s="16">
        <v>81</v>
      </c>
      <c r="G7512" s="16">
        <v>10</v>
      </c>
      <c r="H7512" s="16">
        <v>7.738791</v>
      </c>
      <c r="I7512" s="16"/>
    </row>
    <row r="7513" spans="1:9" x14ac:dyDescent="0.2">
      <c r="B7513" s="16">
        <v>27</v>
      </c>
      <c r="C7513" s="16">
        <v>1124</v>
      </c>
      <c r="D7513" s="16">
        <v>80</v>
      </c>
      <c r="E7513" s="16">
        <v>58</v>
      </c>
      <c r="F7513" s="16">
        <v>112</v>
      </c>
      <c r="G7513" s="16">
        <v>14</v>
      </c>
      <c r="H7513" s="16">
        <v>16.792856</v>
      </c>
      <c r="I7513" s="16"/>
    </row>
    <row r="7514" spans="1:9" x14ac:dyDescent="0.2">
      <c r="B7514" s="16">
        <v>28</v>
      </c>
      <c r="C7514" s="16">
        <v>1352</v>
      </c>
      <c r="D7514" s="16">
        <v>67</v>
      </c>
      <c r="E7514" s="16">
        <v>37</v>
      </c>
      <c r="F7514" s="16">
        <v>86</v>
      </c>
      <c r="G7514" s="16">
        <v>20</v>
      </c>
      <c r="H7514" s="16">
        <v>14.910258000000001</v>
      </c>
      <c r="I7514" s="16"/>
    </row>
    <row r="7515" spans="1:9" x14ac:dyDescent="0.2">
      <c r="B7515" s="16">
        <v>29</v>
      </c>
      <c r="C7515" s="16">
        <v>2308</v>
      </c>
      <c r="D7515" s="16">
        <v>76</v>
      </c>
      <c r="E7515" s="16">
        <v>45</v>
      </c>
      <c r="F7515" s="16">
        <v>108</v>
      </c>
      <c r="G7515" s="16">
        <v>30</v>
      </c>
      <c r="H7515" s="16">
        <v>16.901337000000002</v>
      </c>
      <c r="I7515" s="16"/>
    </row>
    <row r="7516" spans="1:9" x14ac:dyDescent="0.2">
      <c r="B7516" s="16">
        <v>30</v>
      </c>
      <c r="C7516" s="16">
        <v>782</v>
      </c>
      <c r="D7516" s="16">
        <v>60</v>
      </c>
      <c r="E7516" s="16">
        <v>47</v>
      </c>
      <c r="F7516" s="16">
        <v>82</v>
      </c>
      <c r="G7516" s="16">
        <v>13</v>
      </c>
      <c r="H7516" s="16">
        <v>8.9721790000000006</v>
      </c>
      <c r="I7516" s="16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30</v>
      </c>
      <c r="I7668" s="6"/>
    </row>
    <row r="7669" spans="1:10" x14ac:dyDescent="0.2">
      <c r="A7669" t="s">
        <v>67</v>
      </c>
      <c r="B7669" s="15"/>
      <c r="C7669" s="8">
        <f>AVERAGE(C7487:C7667)</f>
        <v>1403.6</v>
      </c>
      <c r="D7669" s="8"/>
      <c r="E7669" s="8"/>
      <c r="F7669" s="8"/>
      <c r="G7669" s="8"/>
      <c r="H7669" s="8"/>
      <c r="I7669" s="9"/>
      <c r="J7669" s="17">
        <f>AVERAGE(D7487:D7667)</f>
        <v>69.933333333333337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43041546</v>
      </c>
      <c r="D7673" s="16">
        <v>107.29351</v>
      </c>
      <c r="E7673" s="16">
        <v>1</v>
      </c>
      <c r="F7673" s="16">
        <v>622</v>
      </c>
      <c r="G7673" s="16">
        <v>401157</v>
      </c>
      <c r="H7673" s="16">
        <v>103.13724000000001</v>
      </c>
      <c r="I7673" s="16">
        <v>24.556684000000001</v>
      </c>
    </row>
    <row r="7674" spans="1:10" x14ac:dyDescent="0.2">
      <c r="A7674" s="6"/>
      <c r="B7674" s="16">
        <v>1</v>
      </c>
      <c r="C7674" s="16">
        <v>1308</v>
      </c>
      <c r="D7674" s="16">
        <v>68</v>
      </c>
      <c r="E7674" s="16">
        <v>50</v>
      </c>
      <c r="F7674" s="16">
        <v>95</v>
      </c>
      <c r="G7674" s="16">
        <v>19</v>
      </c>
      <c r="H7674" s="16">
        <v>13.072448</v>
      </c>
      <c r="I7674" s="16"/>
    </row>
    <row r="7675" spans="1:10" x14ac:dyDescent="0.2">
      <c r="A7675" s="6"/>
      <c r="B7675" s="16">
        <v>2</v>
      </c>
      <c r="C7675" s="16">
        <v>1560</v>
      </c>
      <c r="D7675" s="16">
        <v>65</v>
      </c>
      <c r="E7675" s="16">
        <v>39</v>
      </c>
      <c r="F7675" s="16">
        <v>97</v>
      </c>
      <c r="G7675" s="16">
        <v>24</v>
      </c>
      <c r="H7675" s="16">
        <v>14.182046</v>
      </c>
      <c r="I7675" s="16"/>
    </row>
    <row r="7676" spans="1:10" x14ac:dyDescent="0.2">
      <c r="A7676" s="6"/>
      <c r="B7676" s="16">
        <v>3</v>
      </c>
      <c r="C7676" s="16">
        <v>1751</v>
      </c>
      <c r="D7676" s="16">
        <v>70</v>
      </c>
      <c r="E7676" s="16">
        <v>51</v>
      </c>
      <c r="F7676" s="16">
        <v>91</v>
      </c>
      <c r="G7676" s="16">
        <v>25</v>
      </c>
      <c r="H7676" s="16">
        <v>11.656542999999999</v>
      </c>
      <c r="I7676" s="16"/>
    </row>
    <row r="7677" spans="1:10" x14ac:dyDescent="0.2">
      <c r="A7677" s="6"/>
      <c r="B7677" s="16">
        <v>4</v>
      </c>
      <c r="C7677" s="16">
        <v>2917</v>
      </c>
      <c r="D7677" s="16">
        <v>85</v>
      </c>
      <c r="E7677" s="16">
        <v>36</v>
      </c>
      <c r="F7677" s="16">
        <v>143</v>
      </c>
      <c r="G7677" s="16">
        <v>34</v>
      </c>
      <c r="H7677" s="16">
        <v>26.923573000000001</v>
      </c>
      <c r="I7677" s="16"/>
    </row>
    <row r="7678" spans="1:10" x14ac:dyDescent="0.2">
      <c r="A7678" s="6"/>
      <c r="B7678" s="16">
        <v>5</v>
      </c>
      <c r="C7678" s="16">
        <v>1217</v>
      </c>
      <c r="D7678" s="16">
        <v>76</v>
      </c>
      <c r="E7678" s="16">
        <v>61</v>
      </c>
      <c r="F7678" s="16">
        <v>98</v>
      </c>
      <c r="G7678" s="16">
        <v>16</v>
      </c>
      <c r="H7678" s="16">
        <v>11.198214999999999</v>
      </c>
      <c r="I7678" s="16"/>
    </row>
    <row r="7679" spans="1:10" x14ac:dyDescent="0.2">
      <c r="A7679" s="6"/>
      <c r="B7679" s="16">
        <v>6</v>
      </c>
      <c r="C7679" s="16">
        <v>2190</v>
      </c>
      <c r="D7679" s="16">
        <v>81</v>
      </c>
      <c r="E7679" s="16">
        <v>45</v>
      </c>
      <c r="F7679" s="16">
        <v>121</v>
      </c>
      <c r="G7679" s="16">
        <v>27</v>
      </c>
      <c r="H7679" s="16">
        <v>19.858149999999998</v>
      </c>
      <c r="I7679" s="16"/>
    </row>
    <row r="7680" spans="1:10" x14ac:dyDescent="0.2">
      <c r="A7680" s="6"/>
      <c r="B7680" s="16">
        <v>7</v>
      </c>
      <c r="C7680" s="16">
        <v>1874</v>
      </c>
      <c r="D7680" s="16">
        <v>78</v>
      </c>
      <c r="E7680" s="16">
        <v>47</v>
      </c>
      <c r="F7680" s="16">
        <v>118</v>
      </c>
      <c r="G7680" s="16">
        <v>24</v>
      </c>
      <c r="H7680" s="16">
        <v>17.393152000000001</v>
      </c>
      <c r="I7680" s="16"/>
    </row>
    <row r="7681" spans="1:9" x14ac:dyDescent="0.2">
      <c r="A7681" s="6"/>
      <c r="B7681" s="16">
        <v>8</v>
      </c>
      <c r="C7681" s="16">
        <v>2690</v>
      </c>
      <c r="D7681" s="16">
        <v>81</v>
      </c>
      <c r="E7681" s="16">
        <v>51</v>
      </c>
      <c r="F7681" s="16">
        <v>134</v>
      </c>
      <c r="G7681" s="16">
        <v>33</v>
      </c>
      <c r="H7681" s="16">
        <v>16.812384000000002</v>
      </c>
      <c r="I7681" s="16"/>
    </row>
    <row r="7682" spans="1:9" x14ac:dyDescent="0.2">
      <c r="A7682" s="6"/>
      <c r="B7682" s="16">
        <v>9</v>
      </c>
      <c r="C7682" s="16">
        <v>3331</v>
      </c>
      <c r="D7682" s="16">
        <v>87</v>
      </c>
      <c r="E7682" s="16">
        <v>52</v>
      </c>
      <c r="F7682" s="16">
        <v>121</v>
      </c>
      <c r="G7682" s="16">
        <v>38</v>
      </c>
      <c r="H7682" s="16">
        <v>17.335325000000001</v>
      </c>
      <c r="I7682" s="16"/>
    </row>
    <row r="7683" spans="1:9" x14ac:dyDescent="0.2">
      <c r="A7683" s="6"/>
      <c r="B7683" s="16">
        <v>10</v>
      </c>
      <c r="C7683" s="16">
        <v>2759</v>
      </c>
      <c r="D7683" s="16">
        <v>95</v>
      </c>
      <c r="E7683" s="16">
        <v>56</v>
      </c>
      <c r="F7683" s="16">
        <v>135</v>
      </c>
      <c r="G7683" s="16">
        <v>29</v>
      </c>
      <c r="H7683" s="16">
        <v>21.137305999999999</v>
      </c>
      <c r="I7683" s="16"/>
    </row>
    <row r="7684" spans="1:9" x14ac:dyDescent="0.2">
      <c r="A7684" s="6"/>
      <c r="B7684" s="16">
        <v>11</v>
      </c>
      <c r="C7684" s="16">
        <v>5949</v>
      </c>
      <c r="D7684" s="16">
        <v>112</v>
      </c>
      <c r="E7684" s="16">
        <v>57</v>
      </c>
      <c r="F7684" s="16">
        <v>183</v>
      </c>
      <c r="G7684" s="16">
        <v>53</v>
      </c>
      <c r="H7684" s="16">
        <v>38.475017999999999</v>
      </c>
      <c r="I7684" s="16"/>
    </row>
    <row r="7685" spans="1:9" x14ac:dyDescent="0.2">
      <c r="A7685" s="6"/>
      <c r="B7685" s="16">
        <v>12</v>
      </c>
      <c r="C7685" s="16">
        <v>6015</v>
      </c>
      <c r="D7685" s="16">
        <v>111</v>
      </c>
      <c r="E7685" s="16">
        <v>48</v>
      </c>
      <c r="F7685" s="16">
        <v>193</v>
      </c>
      <c r="G7685" s="16">
        <v>54</v>
      </c>
      <c r="H7685" s="16">
        <v>40.617637999999999</v>
      </c>
      <c r="I7685" s="16"/>
    </row>
    <row r="7686" spans="1:9" x14ac:dyDescent="0.2">
      <c r="B7686" s="16">
        <v>13</v>
      </c>
      <c r="C7686" s="16">
        <v>460</v>
      </c>
      <c r="D7686" s="16">
        <v>41</v>
      </c>
      <c r="E7686" s="16">
        <v>17</v>
      </c>
      <c r="F7686" s="16">
        <v>53</v>
      </c>
      <c r="G7686" s="16">
        <v>11</v>
      </c>
      <c r="H7686" s="16">
        <v>9.6280839999999994</v>
      </c>
      <c r="I7686" s="16"/>
    </row>
    <row r="7687" spans="1:9" x14ac:dyDescent="0.2">
      <c r="B7687" s="16">
        <v>14</v>
      </c>
      <c r="C7687" s="16">
        <v>1583</v>
      </c>
      <c r="D7687" s="16">
        <v>54</v>
      </c>
      <c r="E7687" s="16">
        <v>26</v>
      </c>
      <c r="F7687" s="16">
        <v>87</v>
      </c>
      <c r="G7687" s="16">
        <v>29</v>
      </c>
      <c r="H7687" s="16">
        <v>15.513819</v>
      </c>
      <c r="I7687" s="16"/>
    </row>
    <row r="7688" spans="1:9" x14ac:dyDescent="0.2">
      <c r="B7688" s="16">
        <v>15</v>
      </c>
      <c r="C7688" s="16">
        <v>757</v>
      </c>
      <c r="D7688" s="16">
        <v>68</v>
      </c>
      <c r="E7688" s="16">
        <v>50</v>
      </c>
      <c r="F7688" s="16">
        <v>94</v>
      </c>
      <c r="G7688" s="16">
        <v>11</v>
      </c>
      <c r="H7688" s="16">
        <v>12.144958000000001</v>
      </c>
      <c r="I7688" s="16"/>
    </row>
    <row r="7689" spans="1:9" x14ac:dyDescent="0.2">
      <c r="B7689" s="16">
        <v>16</v>
      </c>
      <c r="C7689" s="16">
        <v>1122</v>
      </c>
      <c r="D7689" s="16">
        <v>48</v>
      </c>
      <c r="E7689" s="16">
        <v>22</v>
      </c>
      <c r="F7689" s="16">
        <v>81</v>
      </c>
      <c r="G7689" s="16">
        <v>23</v>
      </c>
      <c r="H7689" s="16">
        <v>15.629227</v>
      </c>
      <c r="I7689" s="16"/>
    </row>
    <row r="7690" spans="1:9" x14ac:dyDescent="0.2">
      <c r="B7690" s="16">
        <v>17</v>
      </c>
      <c r="C7690" s="16">
        <v>656</v>
      </c>
      <c r="D7690" s="16">
        <v>54</v>
      </c>
      <c r="E7690" s="16">
        <v>33</v>
      </c>
      <c r="F7690" s="16">
        <v>73</v>
      </c>
      <c r="G7690" s="16">
        <v>12</v>
      </c>
      <c r="H7690" s="16">
        <v>12.613125</v>
      </c>
      <c r="I7690" s="16"/>
    </row>
    <row r="7691" spans="1:9" x14ac:dyDescent="0.2">
      <c r="B7691" s="16">
        <v>18</v>
      </c>
      <c r="C7691" s="16">
        <v>1922</v>
      </c>
      <c r="D7691" s="16">
        <v>71</v>
      </c>
      <c r="E7691" s="16">
        <v>42</v>
      </c>
      <c r="F7691" s="16">
        <v>98</v>
      </c>
      <c r="G7691" s="16">
        <v>27</v>
      </c>
      <c r="H7691" s="16">
        <v>16.199477999999999</v>
      </c>
      <c r="I7691" s="16"/>
    </row>
    <row r="7692" spans="1:9" x14ac:dyDescent="0.2">
      <c r="B7692" s="16">
        <v>19</v>
      </c>
      <c r="C7692" s="16">
        <v>746</v>
      </c>
      <c r="D7692" s="16">
        <v>46</v>
      </c>
      <c r="E7692" s="16">
        <v>30</v>
      </c>
      <c r="F7692" s="16">
        <v>64</v>
      </c>
      <c r="G7692" s="16">
        <v>16</v>
      </c>
      <c r="H7692" s="16">
        <v>9.7433739999999993</v>
      </c>
      <c r="I7692" s="16"/>
    </row>
    <row r="7693" spans="1:9" x14ac:dyDescent="0.2">
      <c r="B7693" s="16">
        <v>20</v>
      </c>
      <c r="C7693" s="16">
        <v>1688</v>
      </c>
      <c r="D7693" s="16">
        <v>52</v>
      </c>
      <c r="E7693" s="16">
        <v>10</v>
      </c>
      <c r="F7693" s="16">
        <v>93</v>
      </c>
      <c r="G7693" s="16">
        <v>32</v>
      </c>
      <c r="H7693" s="16">
        <v>19.875418</v>
      </c>
      <c r="I7693" s="16"/>
    </row>
    <row r="7694" spans="1:9" x14ac:dyDescent="0.2">
      <c r="B7694" s="4">
        <v>21</v>
      </c>
      <c r="C7694" s="16"/>
      <c r="D7694" s="16"/>
      <c r="E7694" s="16"/>
      <c r="F7694" s="16"/>
      <c r="G7694" s="16"/>
      <c r="H7694" s="16"/>
      <c r="I7694" s="18"/>
    </row>
    <row r="7695" spans="1:9" x14ac:dyDescent="0.2">
      <c r="B7695" s="4">
        <v>22</v>
      </c>
      <c r="C7695" s="16"/>
      <c r="D7695" s="16"/>
      <c r="E7695" s="16"/>
      <c r="F7695" s="16"/>
      <c r="G7695" s="16"/>
      <c r="H7695" s="16"/>
      <c r="I7695" s="18"/>
    </row>
    <row r="7696" spans="1:9" x14ac:dyDescent="0.2">
      <c r="B7696" s="4">
        <v>23</v>
      </c>
      <c r="C7696" s="16"/>
      <c r="D7696" s="16"/>
      <c r="E7696" s="16"/>
      <c r="F7696" s="16"/>
      <c r="G7696" s="16"/>
      <c r="H7696" s="16"/>
      <c r="I7696" s="18"/>
    </row>
    <row r="7697" spans="1:9" x14ac:dyDescent="0.2">
      <c r="B7697" s="4">
        <v>24</v>
      </c>
      <c r="C7697" s="16"/>
      <c r="D7697" s="16"/>
      <c r="E7697" s="16"/>
      <c r="F7697" s="16"/>
      <c r="G7697" s="16"/>
      <c r="H7697" s="16"/>
      <c r="I7697" s="18"/>
    </row>
    <row r="7698" spans="1:9" x14ac:dyDescent="0.2">
      <c r="B7698" s="4">
        <v>25</v>
      </c>
      <c r="C7698" s="16"/>
      <c r="D7698" s="16"/>
      <c r="E7698" s="16"/>
      <c r="F7698" s="16"/>
      <c r="G7698" s="16"/>
      <c r="H7698" s="16"/>
      <c r="I7698" s="18"/>
    </row>
    <row r="7699" spans="1:9" x14ac:dyDescent="0.2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2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2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2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2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2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2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20</v>
      </c>
      <c r="I7855" s="6"/>
    </row>
    <row r="7856" spans="1:10" x14ac:dyDescent="0.2">
      <c r="A7856" t="s">
        <v>67</v>
      </c>
      <c r="B7856" s="15"/>
      <c r="C7856" s="8">
        <f>AVERAGE(C7674:C7854)</f>
        <v>2124.75</v>
      </c>
      <c r="D7856" s="8"/>
      <c r="E7856" s="8"/>
      <c r="F7856" s="8"/>
      <c r="G7856" s="8"/>
      <c r="H7856" s="8"/>
      <c r="I7856" s="9"/>
      <c r="J7856" s="17">
        <f>AVERAGE(D7674:D7854)</f>
        <v>72.150000000000006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64217273</v>
      </c>
      <c r="D7860" s="16">
        <v>47.539226999999997</v>
      </c>
      <c r="E7860" s="16">
        <v>1</v>
      </c>
      <c r="F7860" s="16">
        <v>954</v>
      </c>
      <c r="G7860" s="16">
        <v>1350827</v>
      </c>
      <c r="H7860" s="16">
        <v>100.31121</v>
      </c>
      <c r="I7860" s="16">
        <v>18.324950999999999</v>
      </c>
    </row>
    <row r="7861" spans="1:10" x14ac:dyDescent="0.2">
      <c r="A7861" s="6"/>
      <c r="B7861" s="16">
        <v>1</v>
      </c>
      <c r="C7861" s="16">
        <v>1007</v>
      </c>
      <c r="D7861" s="16">
        <v>77</v>
      </c>
      <c r="E7861" s="16">
        <v>30</v>
      </c>
      <c r="F7861" s="16">
        <v>121</v>
      </c>
      <c r="G7861" s="16">
        <v>13</v>
      </c>
      <c r="H7861" s="16">
        <v>21.667947999999999</v>
      </c>
      <c r="I7861" s="16"/>
    </row>
    <row r="7862" spans="1:10" x14ac:dyDescent="0.2">
      <c r="A7862" s="6"/>
      <c r="B7862" s="16">
        <v>2</v>
      </c>
      <c r="C7862" s="16">
        <v>701</v>
      </c>
      <c r="D7862" s="16">
        <v>50</v>
      </c>
      <c r="E7862" s="16">
        <v>38</v>
      </c>
      <c r="F7862" s="16">
        <v>67</v>
      </c>
      <c r="G7862" s="16">
        <v>14</v>
      </c>
      <c r="H7862" s="16">
        <v>8.4625869999999992</v>
      </c>
      <c r="I7862" s="16"/>
    </row>
    <row r="7863" spans="1:10" x14ac:dyDescent="0.2">
      <c r="A7863" s="6"/>
      <c r="B7863" s="16">
        <v>3</v>
      </c>
      <c r="C7863" s="16">
        <v>1750</v>
      </c>
      <c r="D7863" s="16">
        <v>70</v>
      </c>
      <c r="E7863" s="16">
        <v>34</v>
      </c>
      <c r="F7863" s="16">
        <v>114</v>
      </c>
      <c r="G7863" s="16">
        <v>25</v>
      </c>
      <c r="H7863" s="16">
        <v>19.224550000000001</v>
      </c>
      <c r="I7863" s="16"/>
    </row>
    <row r="7864" spans="1:10" x14ac:dyDescent="0.2">
      <c r="A7864" s="6"/>
      <c r="B7864" s="16">
        <v>4</v>
      </c>
      <c r="C7864" s="16">
        <v>1146</v>
      </c>
      <c r="D7864" s="16">
        <v>60</v>
      </c>
      <c r="E7864" s="16">
        <v>31</v>
      </c>
      <c r="F7864" s="16">
        <v>87</v>
      </c>
      <c r="G7864" s="16">
        <v>19</v>
      </c>
      <c r="H7864" s="16">
        <v>16.062377999999999</v>
      </c>
      <c r="I7864" s="16"/>
    </row>
    <row r="7865" spans="1:10" x14ac:dyDescent="0.2">
      <c r="A7865" s="6"/>
      <c r="B7865" s="16">
        <v>5</v>
      </c>
      <c r="C7865" s="16">
        <v>2426</v>
      </c>
      <c r="D7865" s="16">
        <v>86</v>
      </c>
      <c r="E7865" s="16">
        <v>55</v>
      </c>
      <c r="F7865" s="16">
        <v>133</v>
      </c>
      <c r="G7865" s="16">
        <v>28</v>
      </c>
      <c r="H7865" s="16">
        <v>20.116326999999998</v>
      </c>
      <c r="I7865" s="16"/>
    </row>
    <row r="7866" spans="1:10" x14ac:dyDescent="0.2">
      <c r="A7866" s="6"/>
      <c r="B7866" s="16">
        <v>6</v>
      </c>
      <c r="C7866" s="16">
        <v>4119</v>
      </c>
      <c r="D7866" s="16">
        <v>105</v>
      </c>
      <c r="E7866" s="16">
        <v>48</v>
      </c>
      <c r="F7866" s="16">
        <v>178</v>
      </c>
      <c r="G7866" s="16">
        <v>39</v>
      </c>
      <c r="H7866" s="16">
        <v>34.714626000000003</v>
      </c>
      <c r="I7866" s="16"/>
    </row>
    <row r="7867" spans="1:10" x14ac:dyDescent="0.2">
      <c r="A7867" s="6"/>
      <c r="B7867" s="16">
        <v>7</v>
      </c>
      <c r="C7867" s="16">
        <v>3876</v>
      </c>
      <c r="D7867" s="16">
        <v>96</v>
      </c>
      <c r="E7867" s="16">
        <v>39</v>
      </c>
      <c r="F7867" s="16">
        <v>189</v>
      </c>
      <c r="G7867" s="16">
        <v>40</v>
      </c>
      <c r="H7867" s="16">
        <v>37.634543999999998</v>
      </c>
      <c r="I7867" s="16"/>
    </row>
    <row r="7868" spans="1:10" x14ac:dyDescent="0.2">
      <c r="A7868" s="6"/>
      <c r="B7868" s="16">
        <v>8</v>
      </c>
      <c r="C7868" s="16">
        <v>3116</v>
      </c>
      <c r="D7868" s="16">
        <v>82</v>
      </c>
      <c r="E7868" s="16">
        <v>35</v>
      </c>
      <c r="F7868" s="16">
        <v>144</v>
      </c>
      <c r="G7868" s="16">
        <v>38</v>
      </c>
      <c r="H7868" s="16">
        <v>28.20485</v>
      </c>
      <c r="I7868" s="16"/>
    </row>
    <row r="7869" spans="1:10" x14ac:dyDescent="0.2">
      <c r="A7869" s="6"/>
      <c r="B7869" s="16">
        <v>9</v>
      </c>
      <c r="C7869" s="16">
        <v>1127</v>
      </c>
      <c r="D7869" s="16">
        <v>53</v>
      </c>
      <c r="E7869" s="16">
        <v>33</v>
      </c>
      <c r="F7869" s="16">
        <v>73</v>
      </c>
      <c r="G7869" s="16">
        <v>21</v>
      </c>
      <c r="H7869" s="16">
        <v>10.904128</v>
      </c>
      <c r="I7869" s="16"/>
    </row>
    <row r="7870" spans="1:10" x14ac:dyDescent="0.2">
      <c r="A7870" s="6"/>
      <c r="B7870" s="16">
        <v>10</v>
      </c>
      <c r="C7870" s="16">
        <v>829</v>
      </c>
      <c r="D7870" s="16">
        <v>51</v>
      </c>
      <c r="E7870" s="16">
        <v>35</v>
      </c>
      <c r="F7870" s="16">
        <v>73</v>
      </c>
      <c r="G7870" s="16">
        <v>16</v>
      </c>
      <c r="H7870" s="16">
        <v>10.7300205</v>
      </c>
      <c r="I7870" s="16"/>
    </row>
    <row r="7871" spans="1:10" x14ac:dyDescent="0.2">
      <c r="A7871" s="6"/>
      <c r="B7871" s="16">
        <v>11</v>
      </c>
      <c r="C7871" s="16">
        <v>1776</v>
      </c>
      <c r="D7871" s="16">
        <v>63</v>
      </c>
      <c r="E7871" s="16">
        <v>42</v>
      </c>
      <c r="F7871" s="16">
        <v>103</v>
      </c>
      <c r="G7871" s="16">
        <v>28</v>
      </c>
      <c r="H7871" s="16">
        <v>14.686854</v>
      </c>
      <c r="I7871" s="16"/>
    </row>
    <row r="7872" spans="1:10" x14ac:dyDescent="0.2">
      <c r="A7872" s="6"/>
      <c r="B7872" s="16">
        <v>12</v>
      </c>
      <c r="C7872" s="16">
        <v>1227</v>
      </c>
      <c r="D7872" s="16">
        <v>58</v>
      </c>
      <c r="E7872" s="16">
        <v>33</v>
      </c>
      <c r="F7872" s="16">
        <v>83</v>
      </c>
      <c r="G7872" s="16">
        <v>21</v>
      </c>
      <c r="H7872" s="16">
        <v>13.120594000000001</v>
      </c>
      <c r="I7872" s="16"/>
    </row>
    <row r="7873" spans="2:9" x14ac:dyDescent="0.2">
      <c r="B7873" s="16">
        <v>13</v>
      </c>
      <c r="C7873" s="16">
        <v>1461</v>
      </c>
      <c r="D7873" s="16">
        <v>73</v>
      </c>
      <c r="E7873" s="16">
        <v>52</v>
      </c>
      <c r="F7873" s="16">
        <v>96</v>
      </c>
      <c r="G7873" s="16">
        <v>20</v>
      </c>
      <c r="H7873" s="16">
        <v>12.504735999999999</v>
      </c>
      <c r="I7873" s="16"/>
    </row>
    <row r="7874" spans="2:9" x14ac:dyDescent="0.2">
      <c r="B7874" s="16">
        <v>14</v>
      </c>
      <c r="C7874" s="16">
        <v>410</v>
      </c>
      <c r="D7874" s="16">
        <v>37</v>
      </c>
      <c r="E7874" s="16">
        <v>17</v>
      </c>
      <c r="F7874" s="16">
        <v>60</v>
      </c>
      <c r="G7874" s="16">
        <v>11</v>
      </c>
      <c r="H7874" s="16">
        <v>13.7659</v>
      </c>
      <c r="I7874" s="16"/>
    </row>
    <row r="7875" spans="2:9" x14ac:dyDescent="0.2">
      <c r="B7875" s="16">
        <v>15</v>
      </c>
      <c r="C7875" s="16">
        <v>2588</v>
      </c>
      <c r="D7875" s="16">
        <v>73</v>
      </c>
      <c r="E7875" s="16">
        <v>37</v>
      </c>
      <c r="F7875" s="16">
        <v>101</v>
      </c>
      <c r="G7875" s="16">
        <v>35</v>
      </c>
      <c r="H7875" s="16">
        <v>17.533999999999999</v>
      </c>
      <c r="I7875" s="16"/>
    </row>
    <row r="7876" spans="2:9" x14ac:dyDescent="0.2">
      <c r="B7876" s="16">
        <v>16</v>
      </c>
      <c r="C7876" s="16">
        <v>962</v>
      </c>
      <c r="D7876" s="16">
        <v>68</v>
      </c>
      <c r="E7876" s="16">
        <v>58</v>
      </c>
      <c r="F7876" s="16">
        <v>87</v>
      </c>
      <c r="G7876" s="16">
        <v>14</v>
      </c>
      <c r="H7876" s="16">
        <v>8.4762109999999993</v>
      </c>
      <c r="I7876" s="16"/>
    </row>
    <row r="7877" spans="2:9" x14ac:dyDescent="0.2">
      <c r="B7877" s="16">
        <v>17</v>
      </c>
      <c r="C7877" s="16">
        <v>2416</v>
      </c>
      <c r="D7877" s="16">
        <v>77</v>
      </c>
      <c r="E7877" s="16">
        <v>31</v>
      </c>
      <c r="F7877" s="16">
        <v>130</v>
      </c>
      <c r="G7877" s="16">
        <v>31</v>
      </c>
      <c r="H7877" s="16">
        <v>25.097809000000002</v>
      </c>
      <c r="I7877" s="16"/>
    </row>
    <row r="7878" spans="2:9" x14ac:dyDescent="0.2">
      <c r="B7878" s="16">
        <v>18</v>
      </c>
      <c r="C7878" s="16">
        <v>811</v>
      </c>
      <c r="D7878" s="16">
        <v>50</v>
      </c>
      <c r="E7878" s="16">
        <v>31</v>
      </c>
      <c r="F7878" s="16">
        <v>68</v>
      </c>
      <c r="G7878" s="16">
        <v>16</v>
      </c>
      <c r="H7878" s="16">
        <v>8.9925899999999999</v>
      </c>
      <c r="I7878" s="16"/>
    </row>
    <row r="7879" spans="2:9" x14ac:dyDescent="0.2">
      <c r="B7879" s="16">
        <v>19</v>
      </c>
      <c r="C7879" s="16">
        <v>3549</v>
      </c>
      <c r="D7879" s="16">
        <v>93</v>
      </c>
      <c r="E7879" s="16">
        <v>43</v>
      </c>
      <c r="F7879" s="16">
        <v>163</v>
      </c>
      <c r="G7879" s="16">
        <v>38</v>
      </c>
      <c r="H7879" s="16">
        <v>32.942619999999998</v>
      </c>
      <c r="I7879" s="16"/>
    </row>
    <row r="7880" spans="2:9" x14ac:dyDescent="0.2">
      <c r="B7880" s="16">
        <v>20</v>
      </c>
      <c r="C7880" s="16">
        <v>1801</v>
      </c>
      <c r="D7880" s="16">
        <v>75</v>
      </c>
      <c r="E7880" s="16">
        <v>43</v>
      </c>
      <c r="F7880" s="16">
        <v>111</v>
      </c>
      <c r="G7880" s="16">
        <v>24</v>
      </c>
      <c r="H7880" s="16">
        <v>19.523675999999998</v>
      </c>
      <c r="I7880" s="16"/>
    </row>
    <row r="7881" spans="2:9" x14ac:dyDescent="0.2">
      <c r="B7881" s="16">
        <v>21</v>
      </c>
      <c r="C7881" s="16">
        <v>2205</v>
      </c>
      <c r="D7881" s="16">
        <v>78</v>
      </c>
      <c r="E7881" s="16">
        <v>40</v>
      </c>
      <c r="F7881" s="16">
        <v>127</v>
      </c>
      <c r="G7881" s="16">
        <v>28</v>
      </c>
      <c r="H7881" s="16">
        <v>21.661536999999999</v>
      </c>
      <c r="I7881" s="16"/>
    </row>
    <row r="7882" spans="2:9" x14ac:dyDescent="0.2">
      <c r="B7882" s="16">
        <v>22</v>
      </c>
      <c r="C7882" s="16">
        <v>646</v>
      </c>
      <c r="D7882" s="16">
        <v>64</v>
      </c>
      <c r="E7882" s="16">
        <v>40</v>
      </c>
      <c r="F7882" s="16">
        <v>79</v>
      </c>
      <c r="G7882" s="16">
        <v>10</v>
      </c>
      <c r="H7882" s="16">
        <v>11.035297</v>
      </c>
      <c r="I7882" s="16"/>
    </row>
    <row r="7883" spans="2:9" x14ac:dyDescent="0.2">
      <c r="B7883" s="16">
        <v>23</v>
      </c>
      <c r="C7883" s="16">
        <v>611</v>
      </c>
      <c r="D7883" s="16">
        <v>61</v>
      </c>
      <c r="E7883" s="16">
        <v>43</v>
      </c>
      <c r="F7883" s="16">
        <v>81</v>
      </c>
      <c r="G7883" s="16">
        <v>10</v>
      </c>
      <c r="H7883" s="16">
        <v>11.986103</v>
      </c>
      <c r="I7883" s="16"/>
    </row>
    <row r="7884" spans="2:9" x14ac:dyDescent="0.2">
      <c r="B7884" s="16">
        <v>24</v>
      </c>
      <c r="C7884" s="16">
        <v>2774</v>
      </c>
      <c r="D7884" s="16">
        <v>77</v>
      </c>
      <c r="E7884" s="16">
        <v>36</v>
      </c>
      <c r="F7884" s="16">
        <v>132</v>
      </c>
      <c r="G7884" s="16">
        <v>36</v>
      </c>
      <c r="H7884" s="16">
        <v>27.330777999999999</v>
      </c>
      <c r="I7884" s="16"/>
    </row>
    <row r="7885" spans="2:9" x14ac:dyDescent="0.2">
      <c r="B7885" s="16">
        <v>25</v>
      </c>
      <c r="C7885" s="16">
        <v>866</v>
      </c>
      <c r="D7885" s="16">
        <v>61</v>
      </c>
      <c r="E7885" s="16">
        <v>35</v>
      </c>
      <c r="F7885" s="16">
        <v>82</v>
      </c>
      <c r="G7885" s="16">
        <v>14</v>
      </c>
      <c r="H7885" s="16">
        <v>13.62125</v>
      </c>
      <c r="I7885" s="16"/>
    </row>
    <row r="7886" spans="2:9" x14ac:dyDescent="0.2">
      <c r="B7886" s="16">
        <v>26</v>
      </c>
      <c r="C7886" s="16">
        <v>1795</v>
      </c>
      <c r="D7886" s="16">
        <v>74</v>
      </c>
      <c r="E7886" s="16">
        <v>53</v>
      </c>
      <c r="F7886" s="16">
        <v>109</v>
      </c>
      <c r="G7886" s="16">
        <v>24</v>
      </c>
      <c r="H7886" s="16">
        <v>14.561712</v>
      </c>
      <c r="I7886" s="16"/>
    </row>
    <row r="7887" spans="2:9" x14ac:dyDescent="0.2">
      <c r="B7887" s="16">
        <v>27</v>
      </c>
      <c r="C7887" s="16">
        <v>3793</v>
      </c>
      <c r="D7887" s="16">
        <v>102</v>
      </c>
      <c r="E7887" s="16">
        <v>51</v>
      </c>
      <c r="F7887" s="16">
        <v>174</v>
      </c>
      <c r="G7887" s="16">
        <v>37</v>
      </c>
      <c r="H7887" s="16">
        <v>31.136348999999999</v>
      </c>
      <c r="I7887" s="16"/>
    </row>
    <row r="7888" spans="2:9" x14ac:dyDescent="0.2">
      <c r="B7888" s="16">
        <v>28</v>
      </c>
      <c r="C7888" s="16">
        <v>749</v>
      </c>
      <c r="D7888" s="16">
        <v>57</v>
      </c>
      <c r="E7888" s="16">
        <v>31</v>
      </c>
      <c r="F7888" s="16">
        <v>92</v>
      </c>
      <c r="G7888" s="16">
        <v>13</v>
      </c>
      <c r="H7888" s="16">
        <v>16.916461999999999</v>
      </c>
      <c r="I7888" s="16"/>
    </row>
    <row r="7889" spans="1:9" x14ac:dyDescent="0.2">
      <c r="B7889" s="16">
        <v>29</v>
      </c>
      <c r="C7889" s="16">
        <v>632</v>
      </c>
      <c r="D7889" s="16">
        <v>57</v>
      </c>
      <c r="E7889" s="16">
        <v>40</v>
      </c>
      <c r="F7889" s="16">
        <v>71</v>
      </c>
      <c r="G7889" s="16">
        <v>11</v>
      </c>
      <c r="H7889" s="16">
        <v>9.1596949999999993</v>
      </c>
      <c r="I7889" s="16"/>
    </row>
    <row r="7890" spans="1:9" x14ac:dyDescent="0.2">
      <c r="B7890" s="16">
        <v>30</v>
      </c>
      <c r="C7890" s="16">
        <v>2393</v>
      </c>
      <c r="D7890" s="16">
        <v>85</v>
      </c>
      <c r="E7890" s="16">
        <v>42</v>
      </c>
      <c r="F7890" s="16">
        <v>130</v>
      </c>
      <c r="G7890" s="16">
        <v>28</v>
      </c>
      <c r="H7890" s="16">
        <v>22.606947000000002</v>
      </c>
      <c r="I7890" s="16"/>
    </row>
    <row r="7891" spans="1:9" x14ac:dyDescent="0.2">
      <c r="A7891" s="6"/>
      <c r="B7891" s="16">
        <v>31</v>
      </c>
      <c r="C7891" s="16">
        <v>901</v>
      </c>
      <c r="D7891" s="16">
        <v>56</v>
      </c>
      <c r="E7891" s="16">
        <v>30</v>
      </c>
      <c r="F7891" s="16">
        <v>87</v>
      </c>
      <c r="G7891" s="16">
        <v>16</v>
      </c>
      <c r="H7891" s="16">
        <v>14.676512000000001</v>
      </c>
      <c r="I7891" s="16"/>
    </row>
    <row r="7892" spans="1:9" x14ac:dyDescent="0.2">
      <c r="A7892" s="11"/>
      <c r="B7892" s="16">
        <v>32</v>
      </c>
      <c r="C7892" s="16">
        <v>1899</v>
      </c>
      <c r="D7892" s="16">
        <v>82</v>
      </c>
      <c r="E7892" s="16">
        <v>45</v>
      </c>
      <c r="F7892" s="16">
        <v>113</v>
      </c>
      <c r="G7892" s="16">
        <v>23</v>
      </c>
      <c r="H7892" s="16">
        <v>21.284863999999999</v>
      </c>
      <c r="I7892" s="16"/>
    </row>
    <row r="7893" spans="1:9" x14ac:dyDescent="0.2">
      <c r="B7893" s="16">
        <v>33</v>
      </c>
      <c r="C7893" s="16">
        <v>580</v>
      </c>
      <c r="D7893" s="16">
        <v>52</v>
      </c>
      <c r="E7893" s="16">
        <v>25</v>
      </c>
      <c r="F7893" s="16">
        <v>69</v>
      </c>
      <c r="G7893" s="16">
        <v>11</v>
      </c>
      <c r="H7893" s="16">
        <v>11.278297</v>
      </c>
      <c r="I7893" s="16"/>
    </row>
    <row r="7894" spans="1:9" x14ac:dyDescent="0.2">
      <c r="B7894" s="16">
        <v>34</v>
      </c>
      <c r="C7894" s="16">
        <v>1970</v>
      </c>
      <c r="D7894" s="16">
        <v>85</v>
      </c>
      <c r="E7894" s="16">
        <v>55</v>
      </c>
      <c r="F7894" s="16">
        <v>119</v>
      </c>
      <c r="G7894" s="16">
        <v>23</v>
      </c>
      <c r="H7894" s="16">
        <v>17.329689999999999</v>
      </c>
      <c r="I7894" s="16"/>
    </row>
    <row r="7895" spans="1:9" x14ac:dyDescent="0.2">
      <c r="B7895" s="16">
        <v>35</v>
      </c>
      <c r="C7895" s="16">
        <v>1923</v>
      </c>
      <c r="D7895" s="16">
        <v>71</v>
      </c>
      <c r="E7895" s="16">
        <v>38</v>
      </c>
      <c r="F7895" s="16">
        <v>107</v>
      </c>
      <c r="G7895" s="16">
        <v>27</v>
      </c>
      <c r="H7895" s="16">
        <v>19.71528</v>
      </c>
      <c r="I7895" s="16"/>
    </row>
    <row r="7896" spans="1:9" x14ac:dyDescent="0.2">
      <c r="B7896" s="16">
        <v>36</v>
      </c>
      <c r="C7896" s="16">
        <v>2430</v>
      </c>
      <c r="D7896" s="16">
        <v>78</v>
      </c>
      <c r="E7896" s="16">
        <v>41</v>
      </c>
      <c r="F7896" s="16">
        <v>124</v>
      </c>
      <c r="G7896" s="16">
        <v>31</v>
      </c>
      <c r="H7896" s="16">
        <v>23.741665000000001</v>
      </c>
      <c r="I7896" s="16"/>
    </row>
    <row r="7897" spans="1:9" x14ac:dyDescent="0.2">
      <c r="B7897" s="16">
        <v>37</v>
      </c>
      <c r="C7897" s="16">
        <v>4268</v>
      </c>
      <c r="D7897" s="16">
        <v>118</v>
      </c>
      <c r="E7897" s="16">
        <v>44</v>
      </c>
      <c r="F7897" s="16">
        <v>201</v>
      </c>
      <c r="G7897" s="16">
        <v>36</v>
      </c>
      <c r="H7897" s="16">
        <v>41.745486999999997</v>
      </c>
      <c r="I7897" s="16"/>
    </row>
    <row r="7898" spans="1:9" x14ac:dyDescent="0.2">
      <c r="B7898" s="16">
        <v>38</v>
      </c>
      <c r="C7898" s="16">
        <v>4593</v>
      </c>
      <c r="D7898" s="16">
        <v>106</v>
      </c>
      <c r="E7898" s="16">
        <v>33</v>
      </c>
      <c r="F7898" s="16">
        <v>201</v>
      </c>
      <c r="G7898" s="16">
        <v>43</v>
      </c>
      <c r="H7898" s="16">
        <v>45.870677999999998</v>
      </c>
      <c r="I7898" s="16"/>
    </row>
    <row r="7899" spans="1:9" x14ac:dyDescent="0.2">
      <c r="B7899" s="16">
        <v>39</v>
      </c>
      <c r="C7899" s="16">
        <v>1552</v>
      </c>
      <c r="D7899" s="16">
        <v>81</v>
      </c>
      <c r="E7899" s="16">
        <v>48</v>
      </c>
      <c r="F7899" s="16">
        <v>115</v>
      </c>
      <c r="G7899" s="16">
        <v>19</v>
      </c>
      <c r="H7899" s="16">
        <v>19.659603000000001</v>
      </c>
      <c r="I7899" s="16"/>
    </row>
    <row r="7900" spans="1:9" x14ac:dyDescent="0.2">
      <c r="B7900" s="16">
        <v>40</v>
      </c>
      <c r="C7900" s="16">
        <v>1052</v>
      </c>
      <c r="D7900" s="16">
        <v>61</v>
      </c>
      <c r="E7900" s="16">
        <v>38</v>
      </c>
      <c r="F7900" s="16">
        <v>93</v>
      </c>
      <c r="G7900" s="16">
        <v>17</v>
      </c>
      <c r="H7900" s="16">
        <v>15.105876</v>
      </c>
      <c r="I7900" s="16"/>
    </row>
    <row r="7901" spans="1:9" x14ac:dyDescent="0.2">
      <c r="B7901" s="16">
        <v>41</v>
      </c>
      <c r="C7901" s="16">
        <v>1011</v>
      </c>
      <c r="D7901" s="16">
        <v>53</v>
      </c>
      <c r="E7901" s="16">
        <v>38</v>
      </c>
      <c r="F7901" s="16">
        <v>77</v>
      </c>
      <c r="G7901" s="16">
        <v>19</v>
      </c>
      <c r="H7901" s="16">
        <v>9.6551659999999995</v>
      </c>
      <c r="I7901" s="16"/>
    </row>
    <row r="7902" spans="1:9" x14ac:dyDescent="0.2">
      <c r="B7902" s="16">
        <v>42</v>
      </c>
      <c r="C7902" s="16">
        <v>3676</v>
      </c>
      <c r="D7902" s="16">
        <v>108</v>
      </c>
      <c r="E7902" s="16">
        <v>60</v>
      </c>
      <c r="F7902" s="16">
        <v>182</v>
      </c>
      <c r="G7902" s="16">
        <v>34</v>
      </c>
      <c r="H7902" s="16">
        <v>33.871414000000001</v>
      </c>
      <c r="I7902" s="16"/>
    </row>
    <row r="7903" spans="1:9" x14ac:dyDescent="0.2">
      <c r="B7903" s="16">
        <v>43</v>
      </c>
      <c r="C7903" s="16">
        <v>5975</v>
      </c>
      <c r="D7903" s="16">
        <v>112</v>
      </c>
      <c r="E7903" s="16">
        <v>49</v>
      </c>
      <c r="F7903" s="16">
        <v>210</v>
      </c>
      <c r="G7903" s="16">
        <v>53</v>
      </c>
      <c r="H7903" s="16">
        <v>43.122590000000002</v>
      </c>
      <c r="I7903" s="16"/>
    </row>
    <row r="7904" spans="1:9" x14ac:dyDescent="0.2">
      <c r="B7904" s="16">
        <v>44</v>
      </c>
      <c r="C7904" s="16">
        <v>3801</v>
      </c>
      <c r="D7904" s="16">
        <v>100</v>
      </c>
      <c r="E7904" s="16">
        <v>59</v>
      </c>
      <c r="F7904" s="16">
        <v>158</v>
      </c>
      <c r="G7904" s="16">
        <v>38</v>
      </c>
      <c r="H7904" s="16">
        <v>27.081956999999999</v>
      </c>
      <c r="I7904" s="16"/>
    </row>
    <row r="7905" spans="2:9" x14ac:dyDescent="0.2">
      <c r="B7905" s="16">
        <v>45</v>
      </c>
      <c r="C7905" s="16">
        <v>4536</v>
      </c>
      <c r="D7905" s="16">
        <v>90</v>
      </c>
      <c r="E7905" s="16">
        <v>43</v>
      </c>
      <c r="F7905" s="16">
        <v>142</v>
      </c>
      <c r="G7905" s="16">
        <v>50</v>
      </c>
      <c r="H7905" s="16">
        <v>25.353822999999998</v>
      </c>
      <c r="I7905" s="16"/>
    </row>
    <row r="7906" spans="2:9" x14ac:dyDescent="0.2">
      <c r="B7906" s="16">
        <v>46</v>
      </c>
      <c r="C7906" s="16">
        <v>1658</v>
      </c>
      <c r="D7906" s="16">
        <v>82</v>
      </c>
      <c r="E7906" s="16">
        <v>64</v>
      </c>
      <c r="F7906" s="16">
        <v>120</v>
      </c>
      <c r="G7906" s="16">
        <v>20</v>
      </c>
      <c r="H7906" s="16">
        <v>14.323333999999999</v>
      </c>
      <c r="I7906" s="16"/>
    </row>
    <row r="7907" spans="2:9" x14ac:dyDescent="0.2">
      <c r="B7907" s="16">
        <v>47</v>
      </c>
      <c r="C7907" s="16">
        <v>1497</v>
      </c>
      <c r="D7907" s="16">
        <v>78</v>
      </c>
      <c r="E7907" s="16">
        <v>60</v>
      </c>
      <c r="F7907" s="16">
        <v>100</v>
      </c>
      <c r="G7907" s="16">
        <v>19</v>
      </c>
      <c r="H7907" s="16">
        <v>11.316163</v>
      </c>
      <c r="I7907" s="16"/>
    </row>
    <row r="7908" spans="2:9" x14ac:dyDescent="0.2">
      <c r="B7908" s="16">
        <v>48</v>
      </c>
      <c r="C7908" s="16">
        <v>1047</v>
      </c>
      <c r="D7908" s="16">
        <v>69</v>
      </c>
      <c r="E7908" s="16">
        <v>47</v>
      </c>
      <c r="F7908" s="16">
        <v>85</v>
      </c>
      <c r="G7908" s="16">
        <v>15</v>
      </c>
      <c r="H7908" s="16">
        <v>9.7833679999999994</v>
      </c>
      <c r="I7908" s="16"/>
    </row>
    <row r="7909" spans="2:9" x14ac:dyDescent="0.2">
      <c r="B7909" s="16">
        <v>49</v>
      </c>
      <c r="C7909" s="16">
        <v>3822</v>
      </c>
      <c r="D7909" s="16">
        <v>103</v>
      </c>
      <c r="E7909" s="16">
        <v>60</v>
      </c>
      <c r="F7909" s="16">
        <v>158</v>
      </c>
      <c r="G7909" s="16">
        <v>37</v>
      </c>
      <c r="H7909" s="16">
        <v>28.112373000000002</v>
      </c>
      <c r="I7909" s="16"/>
    </row>
    <row r="7910" spans="2:9" x14ac:dyDescent="0.2">
      <c r="B7910" s="16">
        <v>50</v>
      </c>
      <c r="C7910" s="16">
        <v>658</v>
      </c>
      <c r="D7910" s="16">
        <v>65</v>
      </c>
      <c r="E7910" s="16">
        <v>53</v>
      </c>
      <c r="F7910" s="16">
        <v>78</v>
      </c>
      <c r="G7910" s="16">
        <v>10</v>
      </c>
      <c r="H7910" s="16">
        <v>8.2865350000000007</v>
      </c>
      <c r="I7910" s="16"/>
    </row>
    <row r="7911" spans="2:9" x14ac:dyDescent="0.2">
      <c r="B7911" s="16">
        <v>51</v>
      </c>
      <c r="C7911" s="16">
        <v>1348</v>
      </c>
      <c r="D7911" s="16">
        <v>74</v>
      </c>
      <c r="E7911" s="16">
        <v>51</v>
      </c>
      <c r="F7911" s="16">
        <v>95</v>
      </c>
      <c r="G7911" s="16">
        <v>18</v>
      </c>
      <c r="H7911" s="16">
        <v>11.985286</v>
      </c>
      <c r="I7911" s="16"/>
    </row>
    <row r="7912" spans="2:9" x14ac:dyDescent="0.2">
      <c r="B7912" s="16">
        <v>52</v>
      </c>
      <c r="C7912" s="16">
        <v>1585</v>
      </c>
      <c r="D7912" s="16">
        <v>75</v>
      </c>
      <c r="E7912" s="16">
        <v>51</v>
      </c>
      <c r="F7912" s="16">
        <v>100</v>
      </c>
      <c r="G7912" s="16">
        <v>21</v>
      </c>
      <c r="H7912" s="16">
        <v>11.419282000000001</v>
      </c>
      <c r="I7912" s="16"/>
    </row>
    <row r="7913" spans="2:9" x14ac:dyDescent="0.2">
      <c r="B7913" s="16">
        <v>53</v>
      </c>
      <c r="C7913" s="16">
        <v>1656</v>
      </c>
      <c r="D7913" s="16">
        <v>78</v>
      </c>
      <c r="E7913" s="16">
        <v>45</v>
      </c>
      <c r="F7913" s="16">
        <v>106</v>
      </c>
      <c r="G7913" s="16">
        <v>21</v>
      </c>
      <c r="H7913" s="16">
        <v>17.487137000000001</v>
      </c>
      <c r="I7913" s="16"/>
    </row>
    <row r="7914" spans="2:9" x14ac:dyDescent="0.2">
      <c r="B7914" s="16">
        <v>54</v>
      </c>
      <c r="C7914" s="16">
        <v>1327</v>
      </c>
      <c r="D7914" s="16">
        <v>82</v>
      </c>
      <c r="E7914" s="16">
        <v>54</v>
      </c>
      <c r="F7914" s="16">
        <v>108</v>
      </c>
      <c r="G7914" s="16">
        <v>16</v>
      </c>
      <c r="H7914" s="16">
        <v>15.562775999999999</v>
      </c>
      <c r="I7914" s="16"/>
    </row>
    <row r="7915" spans="2:9" x14ac:dyDescent="0.2">
      <c r="B7915" s="16">
        <v>55</v>
      </c>
      <c r="C7915" s="16">
        <v>2895</v>
      </c>
      <c r="D7915" s="16">
        <v>87</v>
      </c>
      <c r="E7915" s="16">
        <v>53</v>
      </c>
      <c r="F7915" s="16">
        <v>135</v>
      </c>
      <c r="G7915" s="16">
        <v>33</v>
      </c>
      <c r="H7915" s="16">
        <v>23.972640999999999</v>
      </c>
      <c r="I7915" s="16"/>
    </row>
    <row r="7916" spans="2:9" x14ac:dyDescent="0.2">
      <c r="B7916" s="16">
        <v>56</v>
      </c>
      <c r="C7916" s="16">
        <v>3213</v>
      </c>
      <c r="D7916" s="16">
        <v>97</v>
      </c>
      <c r="E7916" s="16">
        <v>63</v>
      </c>
      <c r="F7916" s="16">
        <v>147</v>
      </c>
      <c r="G7916" s="16">
        <v>33</v>
      </c>
      <c r="H7916" s="16">
        <v>25.535515</v>
      </c>
      <c r="I7916" s="16"/>
    </row>
    <row r="7917" spans="2:9" x14ac:dyDescent="0.2">
      <c r="B7917" s="16">
        <v>57</v>
      </c>
      <c r="C7917" s="16">
        <v>4157</v>
      </c>
      <c r="D7917" s="16">
        <v>109</v>
      </c>
      <c r="E7917" s="16">
        <v>61</v>
      </c>
      <c r="F7917" s="16">
        <v>175</v>
      </c>
      <c r="G7917" s="16">
        <v>38</v>
      </c>
      <c r="H7917" s="16">
        <v>29.816102999999998</v>
      </c>
      <c r="I7917" s="16"/>
    </row>
    <row r="7918" spans="2:9" x14ac:dyDescent="0.2">
      <c r="B7918" s="16">
        <v>58</v>
      </c>
      <c r="C7918" s="16">
        <v>6131</v>
      </c>
      <c r="D7918" s="16">
        <v>105</v>
      </c>
      <c r="E7918" s="16">
        <v>48</v>
      </c>
      <c r="F7918" s="16">
        <v>202</v>
      </c>
      <c r="G7918" s="16">
        <v>58</v>
      </c>
      <c r="H7918" s="16">
        <v>38.63073</v>
      </c>
      <c r="I7918" s="16"/>
    </row>
    <row r="7919" spans="2:9" x14ac:dyDescent="0.2">
      <c r="B7919" s="16">
        <v>59</v>
      </c>
      <c r="C7919" s="16">
        <v>3792</v>
      </c>
      <c r="D7919" s="16">
        <v>99</v>
      </c>
      <c r="E7919" s="16">
        <v>47</v>
      </c>
      <c r="F7919" s="16">
        <v>175</v>
      </c>
      <c r="G7919" s="16">
        <v>38</v>
      </c>
      <c r="H7919" s="16">
        <v>34.475999999999999</v>
      </c>
      <c r="I7919" s="16"/>
    </row>
    <row r="7920" spans="2:9" x14ac:dyDescent="0.2">
      <c r="B7920" s="16">
        <v>60</v>
      </c>
      <c r="C7920" s="16">
        <v>773</v>
      </c>
      <c r="D7920" s="16">
        <v>64</v>
      </c>
      <c r="E7920" s="16">
        <v>51</v>
      </c>
      <c r="F7920" s="16">
        <v>89</v>
      </c>
      <c r="G7920" s="16">
        <v>12</v>
      </c>
      <c r="H7920" s="16">
        <v>11.988631</v>
      </c>
      <c r="I7920" s="16"/>
    </row>
    <row r="7921" spans="2:9" x14ac:dyDescent="0.2">
      <c r="B7921" s="16">
        <v>61</v>
      </c>
      <c r="C7921" s="16">
        <v>785</v>
      </c>
      <c r="D7921" s="16">
        <v>71</v>
      </c>
      <c r="E7921" s="16">
        <v>60</v>
      </c>
      <c r="F7921" s="16">
        <v>87</v>
      </c>
      <c r="G7921" s="16">
        <v>11</v>
      </c>
      <c r="H7921" s="16">
        <v>8.5205629999999992</v>
      </c>
      <c r="I7921" s="16"/>
    </row>
    <row r="7922" spans="2:9" x14ac:dyDescent="0.2">
      <c r="B7922" s="16">
        <v>62</v>
      </c>
      <c r="C7922" s="16">
        <v>2659</v>
      </c>
      <c r="D7922" s="16">
        <v>94</v>
      </c>
      <c r="E7922" s="16">
        <v>57</v>
      </c>
      <c r="F7922" s="16">
        <v>162</v>
      </c>
      <c r="G7922" s="16">
        <v>28</v>
      </c>
      <c r="H7922" s="16">
        <v>27.09722</v>
      </c>
      <c r="I7922" s="16"/>
    </row>
    <row r="7923" spans="2:9" x14ac:dyDescent="0.2">
      <c r="B7923" s="16">
        <v>63</v>
      </c>
      <c r="C7923" s="16">
        <v>638</v>
      </c>
      <c r="D7923" s="16">
        <v>58</v>
      </c>
      <c r="E7923" s="16">
        <v>44</v>
      </c>
      <c r="F7923" s="16">
        <v>70</v>
      </c>
      <c r="G7923" s="16">
        <v>11</v>
      </c>
      <c r="H7923" s="16">
        <v>7.9120160000000004</v>
      </c>
      <c r="I7923" s="16"/>
    </row>
    <row r="7924" spans="2:9" x14ac:dyDescent="0.2">
      <c r="B7924" s="16">
        <v>64</v>
      </c>
      <c r="C7924" s="16">
        <v>1574</v>
      </c>
      <c r="D7924" s="16">
        <v>78</v>
      </c>
      <c r="E7924" s="16">
        <v>44</v>
      </c>
      <c r="F7924" s="16">
        <v>98</v>
      </c>
      <c r="G7924" s="16">
        <v>20</v>
      </c>
      <c r="H7924" s="16">
        <v>15.650795</v>
      </c>
      <c r="I7924" s="16"/>
    </row>
    <row r="7925" spans="2:9" x14ac:dyDescent="0.2">
      <c r="B7925" s="16">
        <v>65</v>
      </c>
      <c r="C7925" s="16">
        <v>3300</v>
      </c>
      <c r="D7925" s="16">
        <v>110</v>
      </c>
      <c r="E7925" s="16">
        <v>67</v>
      </c>
      <c r="F7925" s="16">
        <v>156</v>
      </c>
      <c r="G7925" s="16">
        <v>30</v>
      </c>
      <c r="H7925" s="16">
        <v>24.096070999999998</v>
      </c>
      <c r="I7925" s="16"/>
    </row>
    <row r="7926" spans="2:9" x14ac:dyDescent="0.2">
      <c r="B7926" s="16">
        <v>66</v>
      </c>
      <c r="C7926" s="16">
        <v>860</v>
      </c>
      <c r="D7926" s="16">
        <v>57</v>
      </c>
      <c r="E7926" s="16">
        <v>30</v>
      </c>
      <c r="F7926" s="16">
        <v>82</v>
      </c>
      <c r="G7926" s="16">
        <v>15</v>
      </c>
      <c r="H7926" s="16">
        <v>15.045170000000001</v>
      </c>
      <c r="I7926" s="16"/>
    </row>
    <row r="7927" spans="2:9" x14ac:dyDescent="0.2">
      <c r="B7927" s="16">
        <v>67</v>
      </c>
      <c r="C7927" s="16">
        <v>1404</v>
      </c>
      <c r="D7927" s="16">
        <v>63</v>
      </c>
      <c r="E7927" s="16">
        <v>34</v>
      </c>
      <c r="F7927" s="16">
        <v>107</v>
      </c>
      <c r="G7927" s="16">
        <v>22</v>
      </c>
      <c r="H7927" s="16">
        <v>19.245283000000001</v>
      </c>
      <c r="I7927" s="16"/>
    </row>
    <row r="7928" spans="2:9" x14ac:dyDescent="0.2">
      <c r="B7928" s="16">
        <v>68</v>
      </c>
      <c r="C7928" s="16">
        <v>1667</v>
      </c>
      <c r="D7928" s="16">
        <v>59</v>
      </c>
      <c r="E7928" s="16">
        <v>29</v>
      </c>
      <c r="F7928" s="16">
        <v>92</v>
      </c>
      <c r="G7928" s="16">
        <v>28</v>
      </c>
      <c r="H7928" s="16">
        <v>17.058721999999999</v>
      </c>
      <c r="I7928" s="16"/>
    </row>
    <row r="7929" spans="2:9" x14ac:dyDescent="0.2">
      <c r="B7929" s="16">
        <v>69</v>
      </c>
      <c r="C7929" s="16">
        <v>936</v>
      </c>
      <c r="D7929" s="16">
        <v>58</v>
      </c>
      <c r="E7929" s="16">
        <v>48</v>
      </c>
      <c r="F7929" s="16">
        <v>78</v>
      </c>
      <c r="G7929" s="16">
        <v>16</v>
      </c>
      <c r="H7929" s="16">
        <v>8.3745639999999995</v>
      </c>
      <c r="I7929" s="16"/>
    </row>
    <row r="7930" spans="2:9" x14ac:dyDescent="0.2">
      <c r="B7930" s="16">
        <v>70</v>
      </c>
      <c r="C7930" s="16">
        <v>754</v>
      </c>
      <c r="D7930" s="16">
        <v>68</v>
      </c>
      <c r="E7930" s="16">
        <v>47</v>
      </c>
      <c r="F7930" s="16">
        <v>79</v>
      </c>
      <c r="G7930" s="16">
        <v>11</v>
      </c>
      <c r="H7930" s="16">
        <v>9.4127569999999992</v>
      </c>
      <c r="I7930" s="16"/>
    </row>
    <row r="7931" spans="2:9" x14ac:dyDescent="0.2">
      <c r="B7931" s="16">
        <v>71</v>
      </c>
      <c r="C7931" s="16">
        <v>2897</v>
      </c>
      <c r="D7931" s="16">
        <v>85</v>
      </c>
      <c r="E7931" s="16">
        <v>50</v>
      </c>
      <c r="F7931" s="16">
        <v>133</v>
      </c>
      <c r="G7931" s="16">
        <v>34</v>
      </c>
      <c r="H7931" s="16">
        <v>20.024984</v>
      </c>
      <c r="I7931" s="16"/>
    </row>
    <row r="7932" spans="2:9" x14ac:dyDescent="0.2">
      <c r="B7932" s="16">
        <v>72</v>
      </c>
      <c r="C7932" s="16">
        <v>4301</v>
      </c>
      <c r="D7932" s="16">
        <v>97</v>
      </c>
      <c r="E7932" s="16">
        <v>47</v>
      </c>
      <c r="F7932" s="16">
        <v>173</v>
      </c>
      <c r="G7932" s="16">
        <v>44</v>
      </c>
      <c r="H7932" s="16">
        <v>39.908324999999998</v>
      </c>
      <c r="I7932" s="16"/>
    </row>
    <row r="7933" spans="2:9" x14ac:dyDescent="0.2">
      <c r="B7933" s="16">
        <v>73</v>
      </c>
      <c r="C7933" s="16">
        <v>571</v>
      </c>
      <c r="D7933" s="16">
        <v>57</v>
      </c>
      <c r="E7933" s="16">
        <v>45</v>
      </c>
      <c r="F7933" s="16">
        <v>68</v>
      </c>
      <c r="G7933" s="16">
        <v>10</v>
      </c>
      <c r="H7933" s="16">
        <v>7.1569700000000003</v>
      </c>
      <c r="I7933" s="16"/>
    </row>
    <row r="7934" spans="2:9" x14ac:dyDescent="0.2">
      <c r="B7934" s="16">
        <v>74</v>
      </c>
      <c r="C7934" s="16">
        <v>869</v>
      </c>
      <c r="D7934" s="16">
        <v>62</v>
      </c>
      <c r="E7934" s="16">
        <v>43</v>
      </c>
      <c r="F7934" s="16">
        <v>74</v>
      </c>
      <c r="G7934" s="16">
        <v>14</v>
      </c>
      <c r="H7934" s="16">
        <v>9.0341229999999992</v>
      </c>
      <c r="I7934" s="16"/>
    </row>
    <row r="7935" spans="2:9" x14ac:dyDescent="0.2">
      <c r="B7935" s="16">
        <v>75</v>
      </c>
      <c r="C7935" s="16">
        <v>3892</v>
      </c>
      <c r="D7935" s="16">
        <v>90</v>
      </c>
      <c r="E7935" s="16">
        <v>44</v>
      </c>
      <c r="F7935" s="16">
        <v>167</v>
      </c>
      <c r="G7935" s="16">
        <v>43</v>
      </c>
      <c r="H7935" s="16">
        <v>33.280197000000001</v>
      </c>
      <c r="I7935" s="16"/>
    </row>
    <row r="7936" spans="2:9" x14ac:dyDescent="0.2">
      <c r="B7936" s="16">
        <v>76</v>
      </c>
      <c r="C7936" s="16">
        <v>716</v>
      </c>
      <c r="D7936" s="16">
        <v>51</v>
      </c>
      <c r="E7936" s="16">
        <v>34</v>
      </c>
      <c r="F7936" s="16">
        <v>64</v>
      </c>
      <c r="G7936" s="16">
        <v>14</v>
      </c>
      <c r="H7936" s="16">
        <v>8.7705800000000007</v>
      </c>
      <c r="I7936" s="16"/>
    </row>
    <row r="7937" spans="1:9" x14ac:dyDescent="0.2">
      <c r="B7937" s="16">
        <v>77</v>
      </c>
      <c r="C7937" s="16">
        <v>1307</v>
      </c>
      <c r="D7937" s="16">
        <v>62</v>
      </c>
      <c r="E7937" s="16">
        <v>40</v>
      </c>
      <c r="F7937" s="16">
        <v>91</v>
      </c>
      <c r="G7937" s="16">
        <v>21</v>
      </c>
      <c r="H7937" s="16">
        <v>13.253302</v>
      </c>
      <c r="I7937" s="16"/>
    </row>
    <row r="7938" spans="1:9" x14ac:dyDescent="0.2">
      <c r="B7938" s="16">
        <v>78</v>
      </c>
      <c r="C7938" s="16">
        <v>1298</v>
      </c>
      <c r="D7938" s="16">
        <v>64</v>
      </c>
      <c r="E7938" s="16">
        <v>44</v>
      </c>
      <c r="F7938" s="16">
        <v>85</v>
      </c>
      <c r="G7938" s="16">
        <v>20</v>
      </c>
      <c r="H7938" s="16">
        <v>11.271763</v>
      </c>
      <c r="I7938" s="16"/>
    </row>
    <row r="7939" spans="1:9" x14ac:dyDescent="0.2">
      <c r="A7939" s="13"/>
      <c r="B7939" s="16">
        <v>79</v>
      </c>
      <c r="C7939" s="16">
        <v>891</v>
      </c>
      <c r="D7939" s="16">
        <v>63</v>
      </c>
      <c r="E7939" s="16">
        <v>32</v>
      </c>
      <c r="F7939" s="16">
        <v>77</v>
      </c>
      <c r="G7939" s="16">
        <v>14</v>
      </c>
      <c r="H7939" s="16">
        <v>12.313219999999999</v>
      </c>
      <c r="I7939" s="1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79</v>
      </c>
      <c r="I8042" s="6"/>
    </row>
    <row r="8043" spans="1:10" x14ac:dyDescent="0.2">
      <c r="A8043" t="s">
        <v>67</v>
      </c>
      <c r="B8043" s="15"/>
      <c r="C8043" s="8">
        <f>AVERAGE(C7861:C8041)</f>
        <v>2033</v>
      </c>
      <c r="D8043" s="8"/>
      <c r="E8043" s="8"/>
      <c r="F8043" s="8"/>
      <c r="G8043" s="8"/>
      <c r="H8043" s="8"/>
      <c r="I8043" s="9"/>
      <c r="J8043" s="17">
        <f>AVERAGE(D7861:D8041)</f>
        <v>75.696202531645568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40567124</v>
      </c>
      <c r="D8047" s="16">
        <v>42.624122999999997</v>
      </c>
      <c r="E8047" s="16">
        <v>1</v>
      </c>
      <c r="F8047" s="16">
        <v>835</v>
      </c>
      <c r="G8047" s="16">
        <v>951741</v>
      </c>
      <c r="H8047" s="16">
        <v>90.079239999999999</v>
      </c>
      <c r="I8047" s="16">
        <v>10.310511999999999</v>
      </c>
    </row>
    <row r="8048" spans="1:10" x14ac:dyDescent="0.2">
      <c r="A8048" s="6"/>
      <c r="B8048" s="16">
        <v>1</v>
      </c>
      <c r="C8048" s="16">
        <v>1533</v>
      </c>
      <c r="D8048" s="16">
        <v>63</v>
      </c>
      <c r="E8048" s="16">
        <v>30</v>
      </c>
      <c r="F8048" s="16">
        <v>98</v>
      </c>
      <c r="G8048" s="16">
        <v>24</v>
      </c>
      <c r="H8048" s="16">
        <v>17.356869</v>
      </c>
      <c r="I8048" s="16"/>
    </row>
    <row r="8049" spans="1:9" x14ac:dyDescent="0.2">
      <c r="A8049" s="6"/>
      <c r="B8049" s="16">
        <v>2</v>
      </c>
      <c r="C8049" s="16">
        <v>1656</v>
      </c>
      <c r="D8049" s="16">
        <v>69</v>
      </c>
      <c r="E8049" s="16">
        <v>44</v>
      </c>
      <c r="F8049" s="16">
        <v>95</v>
      </c>
      <c r="G8049" s="16">
        <v>24</v>
      </c>
      <c r="H8049" s="16">
        <v>14.699897</v>
      </c>
      <c r="I8049" s="16"/>
    </row>
    <row r="8050" spans="1:9" x14ac:dyDescent="0.2">
      <c r="A8050" s="6"/>
      <c r="B8050" s="16">
        <v>3</v>
      </c>
      <c r="C8050" s="16">
        <v>592</v>
      </c>
      <c r="D8050" s="16">
        <v>59</v>
      </c>
      <c r="E8050" s="16">
        <v>47</v>
      </c>
      <c r="F8050" s="16">
        <v>79</v>
      </c>
      <c r="G8050" s="16">
        <v>10</v>
      </c>
      <c r="H8050" s="16">
        <v>10.509255</v>
      </c>
      <c r="I8050" s="16"/>
    </row>
    <row r="8051" spans="1:9" x14ac:dyDescent="0.2">
      <c r="A8051" s="6"/>
      <c r="B8051" s="16">
        <v>4</v>
      </c>
      <c r="C8051" s="16">
        <v>4009</v>
      </c>
      <c r="D8051" s="16">
        <v>111</v>
      </c>
      <c r="E8051" s="16">
        <v>61</v>
      </c>
      <c r="F8051" s="16">
        <v>173</v>
      </c>
      <c r="G8051" s="16">
        <v>36</v>
      </c>
      <c r="H8051" s="16">
        <v>30.661749</v>
      </c>
      <c r="I8051" s="16"/>
    </row>
    <row r="8052" spans="1:9" x14ac:dyDescent="0.2">
      <c r="A8052" s="6"/>
      <c r="B8052" s="16">
        <v>5</v>
      </c>
      <c r="C8052" s="16">
        <v>3349</v>
      </c>
      <c r="D8052" s="16">
        <v>79</v>
      </c>
      <c r="E8052" s="16">
        <v>44</v>
      </c>
      <c r="F8052" s="16">
        <v>139</v>
      </c>
      <c r="G8052" s="16">
        <v>42</v>
      </c>
      <c r="H8052" s="16">
        <v>24.885591999999999</v>
      </c>
      <c r="I8052" s="16"/>
    </row>
    <row r="8053" spans="1:9" x14ac:dyDescent="0.2">
      <c r="A8053" s="6"/>
      <c r="B8053" s="16">
        <v>6</v>
      </c>
      <c r="C8053" s="16">
        <v>4146</v>
      </c>
      <c r="D8053" s="16">
        <v>92</v>
      </c>
      <c r="E8053" s="16">
        <v>28</v>
      </c>
      <c r="F8053" s="16">
        <v>168</v>
      </c>
      <c r="G8053" s="16">
        <v>45</v>
      </c>
      <c r="H8053" s="16">
        <v>33.330986000000003</v>
      </c>
      <c r="I8053" s="16"/>
    </row>
    <row r="8054" spans="1:9" x14ac:dyDescent="0.2">
      <c r="A8054" s="6"/>
      <c r="B8054" s="16">
        <v>7</v>
      </c>
      <c r="C8054" s="16">
        <v>1245</v>
      </c>
      <c r="D8054" s="16">
        <v>69</v>
      </c>
      <c r="E8054" s="16">
        <v>52</v>
      </c>
      <c r="F8054" s="16">
        <v>90</v>
      </c>
      <c r="G8054" s="16">
        <v>18</v>
      </c>
      <c r="H8054" s="16">
        <v>11.290286999999999</v>
      </c>
      <c r="I8054" s="16"/>
    </row>
    <row r="8055" spans="1:9" x14ac:dyDescent="0.2">
      <c r="A8055" s="6"/>
      <c r="B8055" s="16">
        <v>8</v>
      </c>
      <c r="C8055" s="16">
        <v>1345</v>
      </c>
      <c r="D8055" s="16">
        <v>67</v>
      </c>
      <c r="E8055" s="16">
        <v>36</v>
      </c>
      <c r="F8055" s="16">
        <v>92</v>
      </c>
      <c r="G8055" s="16">
        <v>20</v>
      </c>
      <c r="H8055" s="16">
        <v>14.922606999999999</v>
      </c>
      <c r="I8055" s="16"/>
    </row>
    <row r="8056" spans="1:9" x14ac:dyDescent="0.2">
      <c r="A8056" s="6"/>
      <c r="B8056" s="16">
        <v>9</v>
      </c>
      <c r="C8056" s="16">
        <v>1783</v>
      </c>
      <c r="D8056" s="16">
        <v>66</v>
      </c>
      <c r="E8056" s="16">
        <v>39</v>
      </c>
      <c r="F8056" s="16">
        <v>100</v>
      </c>
      <c r="G8056" s="16">
        <v>27</v>
      </c>
      <c r="H8056" s="16">
        <v>14.656319999999999</v>
      </c>
      <c r="I8056" s="16"/>
    </row>
    <row r="8057" spans="1:9" x14ac:dyDescent="0.2">
      <c r="A8057" s="6"/>
      <c r="B8057" s="16">
        <v>10</v>
      </c>
      <c r="C8057" s="16">
        <v>2750</v>
      </c>
      <c r="D8057" s="16">
        <v>88</v>
      </c>
      <c r="E8057" s="16">
        <v>50</v>
      </c>
      <c r="F8057" s="16">
        <v>131</v>
      </c>
      <c r="G8057" s="16">
        <v>31</v>
      </c>
      <c r="H8057" s="16">
        <v>23.213501000000001</v>
      </c>
      <c r="I8057" s="16"/>
    </row>
    <row r="8058" spans="1:9" x14ac:dyDescent="0.2">
      <c r="A8058" s="6"/>
      <c r="B8058" s="16">
        <v>11</v>
      </c>
      <c r="C8058" s="16">
        <v>2659</v>
      </c>
      <c r="D8058" s="16">
        <v>66</v>
      </c>
      <c r="E8058" s="16">
        <v>30</v>
      </c>
      <c r="F8058" s="16">
        <v>96</v>
      </c>
      <c r="G8058" s="16">
        <v>40</v>
      </c>
      <c r="H8058" s="16">
        <v>13.365665</v>
      </c>
      <c r="I8058" s="16"/>
    </row>
    <row r="8059" spans="1:9" x14ac:dyDescent="0.2">
      <c r="A8059" s="6"/>
      <c r="B8059" s="16">
        <v>12</v>
      </c>
      <c r="C8059" s="16">
        <v>4894</v>
      </c>
      <c r="D8059" s="16">
        <v>113</v>
      </c>
      <c r="E8059" s="16">
        <v>64</v>
      </c>
      <c r="F8059" s="16">
        <v>173</v>
      </c>
      <c r="G8059" s="16">
        <v>43</v>
      </c>
      <c r="H8059" s="16">
        <v>29.362674999999999</v>
      </c>
      <c r="I8059" s="16"/>
    </row>
    <row r="8060" spans="1:9" x14ac:dyDescent="0.2">
      <c r="B8060" s="16">
        <v>13</v>
      </c>
      <c r="C8060" s="16">
        <v>2944</v>
      </c>
      <c r="D8060" s="16">
        <v>79</v>
      </c>
      <c r="E8060" s="16">
        <v>36</v>
      </c>
      <c r="F8060" s="16">
        <v>126</v>
      </c>
      <c r="G8060" s="16">
        <v>37</v>
      </c>
      <c r="H8060" s="16">
        <v>24.898126999999999</v>
      </c>
      <c r="I8060" s="16"/>
    </row>
    <row r="8061" spans="1:9" x14ac:dyDescent="0.2">
      <c r="B8061" s="16">
        <v>14</v>
      </c>
      <c r="C8061" s="16">
        <v>1627</v>
      </c>
      <c r="D8061" s="16">
        <v>67</v>
      </c>
      <c r="E8061" s="16">
        <v>43</v>
      </c>
      <c r="F8061" s="16">
        <v>95</v>
      </c>
      <c r="G8061" s="16">
        <v>24</v>
      </c>
      <c r="H8061" s="16">
        <v>14.898206</v>
      </c>
      <c r="I8061" s="16"/>
    </row>
    <row r="8062" spans="1:9" x14ac:dyDescent="0.2">
      <c r="B8062" s="16">
        <v>15</v>
      </c>
      <c r="C8062" s="16">
        <v>1623</v>
      </c>
      <c r="D8062" s="16">
        <v>73</v>
      </c>
      <c r="E8062" s="16">
        <v>50</v>
      </c>
      <c r="F8062" s="16">
        <v>99</v>
      </c>
      <c r="G8062" s="16">
        <v>22</v>
      </c>
      <c r="H8062" s="16">
        <v>14.840420999999999</v>
      </c>
      <c r="I8062" s="16"/>
    </row>
    <row r="8063" spans="1:9" x14ac:dyDescent="0.2">
      <c r="B8063" s="16">
        <v>16</v>
      </c>
      <c r="C8063" s="16">
        <v>3962</v>
      </c>
      <c r="D8063" s="16">
        <v>94</v>
      </c>
      <c r="E8063" s="16">
        <v>40</v>
      </c>
      <c r="F8063" s="16">
        <v>168</v>
      </c>
      <c r="G8063" s="16">
        <v>42</v>
      </c>
      <c r="H8063" s="16">
        <v>32.408969999999997</v>
      </c>
      <c r="I8063" s="16"/>
    </row>
    <row r="8064" spans="1:9" x14ac:dyDescent="0.2">
      <c r="B8064" s="16">
        <v>17</v>
      </c>
      <c r="C8064" s="16">
        <v>1205</v>
      </c>
      <c r="D8064" s="16">
        <v>63</v>
      </c>
      <c r="E8064" s="16">
        <v>36</v>
      </c>
      <c r="F8064" s="16">
        <v>91</v>
      </c>
      <c r="G8064" s="16">
        <v>19</v>
      </c>
      <c r="H8064" s="16">
        <v>12.771496000000001</v>
      </c>
      <c r="I8064" s="16"/>
    </row>
    <row r="8065" spans="1:9" x14ac:dyDescent="0.2">
      <c r="B8065" s="16">
        <v>18</v>
      </c>
      <c r="C8065" s="16">
        <v>1739</v>
      </c>
      <c r="D8065" s="16">
        <v>69</v>
      </c>
      <c r="E8065" s="16">
        <v>38</v>
      </c>
      <c r="F8065" s="16">
        <v>94</v>
      </c>
      <c r="G8065" s="16">
        <v>25</v>
      </c>
      <c r="H8065" s="16">
        <v>14.852048</v>
      </c>
      <c r="I8065" s="16"/>
    </row>
    <row r="8066" spans="1:9" x14ac:dyDescent="0.2">
      <c r="B8066" s="16">
        <v>19</v>
      </c>
      <c r="C8066" s="16">
        <v>590</v>
      </c>
      <c r="D8066" s="16">
        <v>59</v>
      </c>
      <c r="E8066" s="16">
        <v>41</v>
      </c>
      <c r="F8066" s="16">
        <v>71</v>
      </c>
      <c r="G8066" s="16">
        <v>10</v>
      </c>
      <c r="H8066" s="16">
        <v>9.1287099999999999</v>
      </c>
      <c r="I8066" s="16"/>
    </row>
    <row r="8067" spans="1:9" x14ac:dyDescent="0.2">
      <c r="B8067" s="16">
        <v>20</v>
      </c>
      <c r="C8067" s="16">
        <v>656</v>
      </c>
      <c r="D8067" s="16">
        <v>65</v>
      </c>
      <c r="E8067" s="16">
        <v>43</v>
      </c>
      <c r="F8067" s="16">
        <v>82</v>
      </c>
      <c r="G8067" s="16">
        <v>10</v>
      </c>
      <c r="H8067" s="16">
        <v>12.63153</v>
      </c>
      <c r="I8067" s="16"/>
    </row>
    <row r="8068" spans="1:9" x14ac:dyDescent="0.2">
      <c r="B8068" s="16">
        <v>21</v>
      </c>
      <c r="C8068" s="16">
        <v>1503</v>
      </c>
      <c r="D8068" s="16">
        <v>68</v>
      </c>
      <c r="E8068" s="16">
        <v>34</v>
      </c>
      <c r="F8068" s="16">
        <v>94</v>
      </c>
      <c r="G8068" s="16">
        <v>22</v>
      </c>
      <c r="H8068" s="16">
        <v>13.27547</v>
      </c>
      <c r="I8068" s="16"/>
    </row>
    <row r="8069" spans="1:9" x14ac:dyDescent="0.2">
      <c r="B8069" s="16">
        <v>22</v>
      </c>
      <c r="C8069" s="16">
        <v>1812</v>
      </c>
      <c r="D8069" s="16">
        <v>75</v>
      </c>
      <c r="E8069" s="16">
        <v>40</v>
      </c>
      <c r="F8069" s="16">
        <v>107</v>
      </c>
      <c r="G8069" s="16">
        <v>24</v>
      </c>
      <c r="H8069" s="16">
        <v>17.039597000000001</v>
      </c>
      <c r="I8069" s="16"/>
    </row>
    <row r="8070" spans="1:9" x14ac:dyDescent="0.2">
      <c r="B8070" s="16">
        <v>23</v>
      </c>
      <c r="C8070" s="16">
        <v>3195</v>
      </c>
      <c r="D8070" s="16">
        <v>79</v>
      </c>
      <c r="E8070" s="16">
        <v>52</v>
      </c>
      <c r="F8070" s="16">
        <v>114</v>
      </c>
      <c r="G8070" s="16">
        <v>40</v>
      </c>
      <c r="H8070" s="16">
        <v>15.421431</v>
      </c>
      <c r="I8070" s="16"/>
    </row>
    <row r="8071" spans="1:9" x14ac:dyDescent="0.2">
      <c r="B8071" s="16">
        <v>24</v>
      </c>
      <c r="C8071" s="16">
        <v>2347</v>
      </c>
      <c r="D8071" s="16">
        <v>73</v>
      </c>
      <c r="E8071" s="16">
        <v>48</v>
      </c>
      <c r="F8071" s="16">
        <v>115</v>
      </c>
      <c r="G8071" s="16">
        <v>32</v>
      </c>
      <c r="H8071" s="16">
        <v>17.243044000000001</v>
      </c>
      <c r="I8071" s="16"/>
    </row>
    <row r="8072" spans="1:9" x14ac:dyDescent="0.2">
      <c r="B8072" s="16">
        <v>25</v>
      </c>
      <c r="C8072" s="16">
        <v>2113</v>
      </c>
      <c r="D8072" s="16">
        <v>72</v>
      </c>
      <c r="E8072" s="16">
        <v>50</v>
      </c>
      <c r="F8072" s="16">
        <v>107</v>
      </c>
      <c r="G8072" s="16">
        <v>29</v>
      </c>
      <c r="H8072" s="16">
        <v>16.740670000000001</v>
      </c>
      <c r="I8072" s="16"/>
    </row>
    <row r="8073" spans="1:9" x14ac:dyDescent="0.2">
      <c r="B8073" s="16">
        <v>26</v>
      </c>
      <c r="C8073" s="16">
        <v>663</v>
      </c>
      <c r="D8073" s="16">
        <v>51</v>
      </c>
      <c r="E8073" s="16">
        <v>34</v>
      </c>
      <c r="F8073" s="16">
        <v>66</v>
      </c>
      <c r="G8073" s="16">
        <v>13</v>
      </c>
      <c r="H8073" s="16">
        <v>11.761519</v>
      </c>
      <c r="I8073" s="16"/>
    </row>
    <row r="8074" spans="1:9" x14ac:dyDescent="0.2">
      <c r="B8074" s="16">
        <v>27</v>
      </c>
      <c r="C8074" s="16">
        <v>3031</v>
      </c>
      <c r="D8074" s="16">
        <v>79</v>
      </c>
      <c r="E8074" s="16">
        <v>31</v>
      </c>
      <c r="F8074" s="16">
        <v>149</v>
      </c>
      <c r="G8074" s="16">
        <v>38</v>
      </c>
      <c r="H8074" s="16">
        <v>28.201495999999999</v>
      </c>
      <c r="I8074" s="16"/>
    </row>
    <row r="8075" spans="1:9" x14ac:dyDescent="0.2">
      <c r="B8075" s="16">
        <v>28</v>
      </c>
      <c r="C8075" s="16">
        <v>1305</v>
      </c>
      <c r="D8075" s="16">
        <v>68</v>
      </c>
      <c r="E8075" s="16">
        <v>41</v>
      </c>
      <c r="F8075" s="16">
        <v>109</v>
      </c>
      <c r="G8075" s="16">
        <v>19</v>
      </c>
      <c r="H8075" s="16">
        <v>17.883883999999998</v>
      </c>
      <c r="I8075" s="16"/>
    </row>
    <row r="8076" spans="1:9" x14ac:dyDescent="0.2">
      <c r="B8076" s="16">
        <v>29</v>
      </c>
      <c r="C8076" s="16">
        <v>934</v>
      </c>
      <c r="D8076" s="16">
        <v>46</v>
      </c>
      <c r="E8076" s="16">
        <v>27</v>
      </c>
      <c r="F8076" s="16">
        <v>65</v>
      </c>
      <c r="G8076" s="16">
        <v>20</v>
      </c>
      <c r="H8076" s="16">
        <v>9.3920460000000006</v>
      </c>
      <c r="I8076" s="16"/>
    </row>
    <row r="8077" spans="1:9" x14ac:dyDescent="0.2">
      <c r="B8077" s="16">
        <v>30</v>
      </c>
      <c r="C8077" s="16">
        <v>853</v>
      </c>
      <c r="D8077" s="16">
        <v>56</v>
      </c>
      <c r="E8077" s="16">
        <v>50</v>
      </c>
      <c r="F8077" s="16">
        <v>65</v>
      </c>
      <c r="G8077" s="16">
        <v>15</v>
      </c>
      <c r="H8077" s="16">
        <v>4.6213790000000001</v>
      </c>
      <c r="I8077" s="16"/>
    </row>
    <row r="8078" spans="1:9" x14ac:dyDescent="0.2">
      <c r="A8078" s="6"/>
      <c r="B8078" s="16">
        <v>31</v>
      </c>
      <c r="C8078" s="16">
        <v>944</v>
      </c>
      <c r="D8078" s="16">
        <v>59</v>
      </c>
      <c r="E8078" s="16">
        <v>29</v>
      </c>
      <c r="F8078" s="16">
        <v>89</v>
      </c>
      <c r="G8078" s="16">
        <v>16</v>
      </c>
      <c r="H8078" s="16">
        <v>14.592236</v>
      </c>
      <c r="I8078" s="16"/>
    </row>
    <row r="8079" spans="1:9" x14ac:dyDescent="0.2">
      <c r="A8079" s="11"/>
      <c r="B8079" s="16">
        <v>32</v>
      </c>
      <c r="C8079" s="16">
        <v>2699</v>
      </c>
      <c r="D8079" s="16">
        <v>87</v>
      </c>
      <c r="E8079" s="16">
        <v>51</v>
      </c>
      <c r="F8079" s="16">
        <v>128</v>
      </c>
      <c r="G8079" s="16">
        <v>31</v>
      </c>
      <c r="H8079" s="16">
        <v>21.243037999999999</v>
      </c>
      <c r="I8079" s="16"/>
    </row>
    <row r="8080" spans="1:9" x14ac:dyDescent="0.2">
      <c r="B8080" s="16">
        <v>33</v>
      </c>
      <c r="C8080" s="16">
        <v>1985</v>
      </c>
      <c r="D8080" s="16">
        <v>73</v>
      </c>
      <c r="E8080" s="16">
        <v>39</v>
      </c>
      <c r="F8080" s="16">
        <v>111</v>
      </c>
      <c r="G8080" s="16">
        <v>27</v>
      </c>
      <c r="H8080" s="16">
        <v>18.017085999999999</v>
      </c>
      <c r="I8080" s="16"/>
    </row>
    <row r="8081" spans="2:9" x14ac:dyDescent="0.2">
      <c r="B8081" s="16">
        <v>34</v>
      </c>
      <c r="C8081" s="16">
        <v>1815</v>
      </c>
      <c r="D8081" s="16">
        <v>67</v>
      </c>
      <c r="E8081" s="16">
        <v>36</v>
      </c>
      <c r="F8081" s="16">
        <v>105</v>
      </c>
      <c r="G8081" s="16">
        <v>27</v>
      </c>
      <c r="H8081" s="16">
        <v>16.583124000000002</v>
      </c>
      <c r="I8081" s="16"/>
    </row>
    <row r="8082" spans="2:9" x14ac:dyDescent="0.2">
      <c r="B8082" s="16">
        <v>35</v>
      </c>
      <c r="C8082" s="16">
        <v>3624</v>
      </c>
      <c r="D8082" s="16">
        <v>97</v>
      </c>
      <c r="E8082" s="16">
        <v>47</v>
      </c>
      <c r="F8082" s="16">
        <v>170</v>
      </c>
      <c r="G8082" s="16">
        <v>37</v>
      </c>
      <c r="H8082" s="16">
        <v>31.253</v>
      </c>
      <c r="I8082" s="16"/>
    </row>
    <row r="8083" spans="2:9" x14ac:dyDescent="0.2">
      <c r="B8083" s="16">
        <v>36</v>
      </c>
      <c r="C8083" s="16">
        <v>2954</v>
      </c>
      <c r="D8083" s="16">
        <v>72</v>
      </c>
      <c r="E8083" s="16">
        <v>34</v>
      </c>
      <c r="F8083" s="16">
        <v>125</v>
      </c>
      <c r="G8083" s="16">
        <v>41</v>
      </c>
      <c r="H8083" s="16">
        <v>26.431042000000001</v>
      </c>
      <c r="I8083" s="16"/>
    </row>
    <row r="8084" spans="2:9" x14ac:dyDescent="0.2">
      <c r="B8084" s="16">
        <v>37</v>
      </c>
      <c r="C8084" s="16">
        <v>1354</v>
      </c>
      <c r="D8084" s="16">
        <v>75</v>
      </c>
      <c r="E8084" s="16">
        <v>51</v>
      </c>
      <c r="F8084" s="16">
        <v>104</v>
      </c>
      <c r="G8084" s="16">
        <v>18</v>
      </c>
      <c r="H8084" s="16">
        <v>12.676983</v>
      </c>
      <c r="I8084" s="16"/>
    </row>
    <row r="8085" spans="2:9" x14ac:dyDescent="0.2">
      <c r="B8085" s="16">
        <v>38</v>
      </c>
      <c r="C8085" s="16">
        <v>1465</v>
      </c>
      <c r="D8085" s="16">
        <v>61</v>
      </c>
      <c r="E8085" s="16">
        <v>27</v>
      </c>
      <c r="F8085" s="16">
        <v>81</v>
      </c>
      <c r="G8085" s="16">
        <v>24</v>
      </c>
      <c r="H8085" s="16">
        <v>14.886526999999999</v>
      </c>
      <c r="I8085" s="16"/>
    </row>
    <row r="8086" spans="2:9" x14ac:dyDescent="0.2">
      <c r="B8086" s="16">
        <v>39</v>
      </c>
      <c r="C8086" s="16">
        <v>1387</v>
      </c>
      <c r="D8086" s="16">
        <v>63</v>
      </c>
      <c r="E8086" s="16">
        <v>25</v>
      </c>
      <c r="F8086" s="16">
        <v>92</v>
      </c>
      <c r="G8086" s="16">
        <v>22</v>
      </c>
      <c r="H8086" s="16">
        <v>17.025192000000001</v>
      </c>
      <c r="I8086" s="16"/>
    </row>
    <row r="8087" spans="2:9" x14ac:dyDescent="0.2">
      <c r="B8087" s="16">
        <v>40</v>
      </c>
      <c r="C8087" s="16">
        <v>1129</v>
      </c>
      <c r="D8087" s="16">
        <v>66</v>
      </c>
      <c r="E8087" s="16">
        <v>49</v>
      </c>
      <c r="F8087" s="16">
        <v>85</v>
      </c>
      <c r="G8087" s="16">
        <v>17</v>
      </c>
      <c r="H8087" s="16">
        <v>9.7564080000000004</v>
      </c>
      <c r="I8087" s="16"/>
    </row>
    <row r="8088" spans="2:9" x14ac:dyDescent="0.2">
      <c r="B8088" s="16">
        <v>41</v>
      </c>
      <c r="C8088" s="16">
        <v>2375</v>
      </c>
      <c r="D8088" s="16">
        <v>76</v>
      </c>
      <c r="E8088" s="16">
        <v>49</v>
      </c>
      <c r="F8088" s="16">
        <v>126</v>
      </c>
      <c r="G8088" s="16">
        <v>31</v>
      </c>
      <c r="H8088" s="16">
        <v>20.000834000000001</v>
      </c>
      <c r="I8088" s="16"/>
    </row>
    <row r="8089" spans="2:9" x14ac:dyDescent="0.2">
      <c r="B8089" s="16">
        <v>42</v>
      </c>
      <c r="C8089" s="16">
        <v>2346</v>
      </c>
      <c r="D8089" s="16">
        <v>73</v>
      </c>
      <c r="E8089" s="16">
        <v>38</v>
      </c>
      <c r="F8089" s="16">
        <v>117</v>
      </c>
      <c r="G8089" s="16">
        <v>32</v>
      </c>
      <c r="H8089" s="16">
        <v>23.373545</v>
      </c>
      <c r="I8089" s="16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42</v>
      </c>
      <c r="I8229" s="6"/>
    </row>
    <row r="8230" spans="1:10" x14ac:dyDescent="0.2">
      <c r="A8230" t="s">
        <v>67</v>
      </c>
      <c r="B8230" s="15"/>
      <c r="C8230" s="8">
        <f>AVERAGE(C8048:C8228)</f>
        <v>2050.9523809523807</v>
      </c>
      <c r="D8230" s="8"/>
      <c r="E8230" s="8"/>
      <c r="F8230" s="8"/>
      <c r="G8230" s="8"/>
      <c r="H8230" s="8"/>
      <c r="I8230" s="9"/>
      <c r="J8230" s="17">
        <f>AVERAGE(D8048:D8228)</f>
        <v>72.547619047619051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63368092</v>
      </c>
      <c r="D8234" s="16">
        <v>50.015149999999998</v>
      </c>
      <c r="E8234" s="16">
        <v>1</v>
      </c>
      <c r="F8234" s="16">
        <v>944</v>
      </c>
      <c r="G8234" s="16">
        <v>1266978</v>
      </c>
      <c r="H8234" s="16">
        <v>101.728584</v>
      </c>
      <c r="I8234" s="16">
        <v>17.359256999999999</v>
      </c>
    </row>
    <row r="8235" spans="1:10" x14ac:dyDescent="0.2">
      <c r="A8235" s="6"/>
      <c r="B8235" s="16">
        <v>1</v>
      </c>
      <c r="C8235" s="16">
        <v>1451</v>
      </c>
      <c r="D8235" s="16">
        <v>80</v>
      </c>
      <c r="E8235" s="16">
        <v>39</v>
      </c>
      <c r="F8235" s="16">
        <v>112</v>
      </c>
      <c r="G8235" s="16">
        <v>18</v>
      </c>
      <c r="H8235" s="16">
        <v>17.260973</v>
      </c>
      <c r="I8235" s="16"/>
    </row>
    <row r="8236" spans="1:10" x14ac:dyDescent="0.2">
      <c r="A8236" s="6"/>
      <c r="B8236" s="16">
        <v>2</v>
      </c>
      <c r="C8236" s="16">
        <v>1162</v>
      </c>
      <c r="D8236" s="16">
        <v>64</v>
      </c>
      <c r="E8236" s="16">
        <v>37</v>
      </c>
      <c r="F8236" s="16">
        <v>88</v>
      </c>
      <c r="G8236" s="16">
        <v>18</v>
      </c>
      <c r="H8236" s="16">
        <v>16.302292000000001</v>
      </c>
      <c r="I8236" s="16"/>
    </row>
    <row r="8237" spans="1:10" x14ac:dyDescent="0.2">
      <c r="A8237" s="6"/>
      <c r="B8237" s="16">
        <v>3</v>
      </c>
      <c r="C8237" s="16">
        <v>1192</v>
      </c>
      <c r="D8237" s="16">
        <v>66</v>
      </c>
      <c r="E8237" s="16">
        <v>42</v>
      </c>
      <c r="F8237" s="16">
        <v>85</v>
      </c>
      <c r="G8237" s="16">
        <v>18</v>
      </c>
      <c r="H8237" s="16">
        <v>12.504117000000001</v>
      </c>
      <c r="I8237" s="16"/>
    </row>
    <row r="8238" spans="1:10" x14ac:dyDescent="0.2">
      <c r="A8238" s="6"/>
      <c r="B8238" s="16">
        <v>4</v>
      </c>
      <c r="C8238" s="16">
        <v>1501</v>
      </c>
      <c r="D8238" s="16">
        <v>79</v>
      </c>
      <c r="E8238" s="16">
        <v>42</v>
      </c>
      <c r="F8238" s="16">
        <v>110</v>
      </c>
      <c r="G8238" s="16">
        <v>19</v>
      </c>
      <c r="H8238" s="16">
        <v>18.651779999999999</v>
      </c>
      <c r="I8238" s="16"/>
    </row>
    <row r="8239" spans="1:10" x14ac:dyDescent="0.2">
      <c r="A8239" s="6"/>
      <c r="B8239" s="16">
        <v>5</v>
      </c>
      <c r="C8239" s="16">
        <v>743</v>
      </c>
      <c r="D8239" s="16">
        <v>53</v>
      </c>
      <c r="E8239" s="16">
        <v>27</v>
      </c>
      <c r="F8239" s="16">
        <v>82</v>
      </c>
      <c r="G8239" s="16">
        <v>14</v>
      </c>
      <c r="H8239" s="16">
        <v>15.384808</v>
      </c>
      <c r="I8239" s="16"/>
    </row>
    <row r="8240" spans="1:10" x14ac:dyDescent="0.2">
      <c r="A8240" s="6"/>
      <c r="B8240" s="16">
        <v>6</v>
      </c>
      <c r="C8240" s="16">
        <v>2555</v>
      </c>
      <c r="D8240" s="16">
        <v>85</v>
      </c>
      <c r="E8240" s="16">
        <v>45</v>
      </c>
      <c r="F8240" s="16">
        <v>126</v>
      </c>
      <c r="G8240" s="16">
        <v>30</v>
      </c>
      <c r="H8240" s="16">
        <v>26.916857</v>
      </c>
      <c r="I8240" s="16"/>
    </row>
    <row r="8241" spans="1:9" x14ac:dyDescent="0.2">
      <c r="A8241" s="6"/>
      <c r="B8241" s="16">
        <v>7</v>
      </c>
      <c r="C8241" s="16">
        <v>831</v>
      </c>
      <c r="D8241" s="16">
        <v>63</v>
      </c>
      <c r="E8241" s="16">
        <v>48</v>
      </c>
      <c r="F8241" s="16">
        <v>80</v>
      </c>
      <c r="G8241" s="16">
        <v>13</v>
      </c>
      <c r="H8241" s="16">
        <v>11.232393</v>
      </c>
      <c r="I8241" s="16"/>
    </row>
    <row r="8242" spans="1:9" x14ac:dyDescent="0.2">
      <c r="A8242" s="6"/>
      <c r="B8242" s="16">
        <v>8</v>
      </c>
      <c r="C8242" s="16">
        <v>649</v>
      </c>
      <c r="D8242" s="16">
        <v>59</v>
      </c>
      <c r="E8242" s="16">
        <v>45</v>
      </c>
      <c r="F8242" s="16">
        <v>75</v>
      </c>
      <c r="G8242" s="16">
        <v>11</v>
      </c>
      <c r="H8242" s="16">
        <v>9.0664215000000006</v>
      </c>
      <c r="I8242" s="16"/>
    </row>
    <row r="8243" spans="1:9" x14ac:dyDescent="0.2">
      <c r="A8243" s="6"/>
      <c r="B8243" s="16">
        <v>9</v>
      </c>
      <c r="C8243" s="16">
        <v>2952</v>
      </c>
      <c r="D8243" s="16">
        <v>89</v>
      </c>
      <c r="E8243" s="16">
        <v>34</v>
      </c>
      <c r="F8243" s="16">
        <v>144</v>
      </c>
      <c r="G8243" s="16">
        <v>33</v>
      </c>
      <c r="H8243" s="16">
        <v>28.239488999999999</v>
      </c>
      <c r="I8243" s="16"/>
    </row>
    <row r="8244" spans="1:9" x14ac:dyDescent="0.2">
      <c r="A8244" s="6"/>
      <c r="B8244" s="16">
        <v>10</v>
      </c>
      <c r="C8244" s="16">
        <v>2336</v>
      </c>
      <c r="D8244" s="16">
        <v>77</v>
      </c>
      <c r="E8244" s="16">
        <v>41</v>
      </c>
      <c r="F8244" s="16">
        <v>108</v>
      </c>
      <c r="G8244" s="16">
        <v>30</v>
      </c>
      <c r="H8244" s="16">
        <v>15.881023000000001</v>
      </c>
      <c r="I8244" s="16"/>
    </row>
    <row r="8245" spans="1:9" x14ac:dyDescent="0.2">
      <c r="A8245" s="6"/>
      <c r="B8245" s="16">
        <v>11</v>
      </c>
      <c r="C8245" s="16">
        <v>2095</v>
      </c>
      <c r="D8245" s="16">
        <v>77</v>
      </c>
      <c r="E8245" s="16">
        <v>42</v>
      </c>
      <c r="F8245" s="16">
        <v>118</v>
      </c>
      <c r="G8245" s="16">
        <v>27</v>
      </c>
      <c r="H8245" s="16">
        <v>19.748417</v>
      </c>
      <c r="I8245" s="16"/>
    </row>
    <row r="8246" spans="1:9" x14ac:dyDescent="0.2">
      <c r="A8246" s="6"/>
      <c r="B8246" s="16">
        <v>12</v>
      </c>
      <c r="C8246" s="16">
        <v>732</v>
      </c>
      <c r="D8246" s="16">
        <v>66</v>
      </c>
      <c r="E8246" s="16">
        <v>57</v>
      </c>
      <c r="F8246" s="16">
        <v>79</v>
      </c>
      <c r="G8246" s="16">
        <v>11</v>
      </c>
      <c r="H8246" s="16">
        <v>8.2097499999999997</v>
      </c>
      <c r="I8246" s="16"/>
    </row>
    <row r="8247" spans="1:9" x14ac:dyDescent="0.2">
      <c r="B8247" s="16">
        <v>13</v>
      </c>
      <c r="C8247" s="16">
        <v>3035</v>
      </c>
      <c r="D8247" s="16">
        <v>108</v>
      </c>
      <c r="E8247" s="16">
        <v>61</v>
      </c>
      <c r="F8247" s="16">
        <v>180</v>
      </c>
      <c r="G8247" s="16">
        <v>28</v>
      </c>
      <c r="H8247" s="16">
        <v>30.106601999999999</v>
      </c>
      <c r="I8247" s="16"/>
    </row>
    <row r="8248" spans="1:9" x14ac:dyDescent="0.2">
      <c r="B8248" s="16">
        <v>14</v>
      </c>
      <c r="C8248" s="16">
        <v>1538</v>
      </c>
      <c r="D8248" s="16">
        <v>80</v>
      </c>
      <c r="E8248" s="16">
        <v>42</v>
      </c>
      <c r="F8248" s="16">
        <v>112</v>
      </c>
      <c r="G8248" s="16">
        <v>19</v>
      </c>
      <c r="H8248" s="16">
        <v>20.682789</v>
      </c>
      <c r="I8248" s="16"/>
    </row>
    <row r="8249" spans="1:9" x14ac:dyDescent="0.2">
      <c r="B8249" s="16">
        <v>15</v>
      </c>
      <c r="C8249" s="16">
        <v>2022</v>
      </c>
      <c r="D8249" s="16">
        <v>84</v>
      </c>
      <c r="E8249" s="16">
        <v>42</v>
      </c>
      <c r="F8249" s="16">
        <v>131</v>
      </c>
      <c r="G8249" s="16">
        <v>24</v>
      </c>
      <c r="H8249" s="16">
        <v>21.66544</v>
      </c>
      <c r="I8249" s="16"/>
    </row>
    <row r="8250" spans="1:9" x14ac:dyDescent="0.2">
      <c r="B8250" s="16">
        <v>16</v>
      </c>
      <c r="C8250" s="16">
        <v>3731</v>
      </c>
      <c r="D8250" s="16">
        <v>103</v>
      </c>
      <c r="E8250" s="16">
        <v>44</v>
      </c>
      <c r="F8250" s="16">
        <v>185</v>
      </c>
      <c r="G8250" s="16">
        <v>36</v>
      </c>
      <c r="H8250" s="16">
        <v>37.660514999999997</v>
      </c>
      <c r="I8250" s="16"/>
    </row>
    <row r="8251" spans="1:9" x14ac:dyDescent="0.2">
      <c r="B8251" s="16">
        <v>17</v>
      </c>
      <c r="C8251" s="16">
        <v>2535</v>
      </c>
      <c r="D8251" s="16">
        <v>81</v>
      </c>
      <c r="E8251" s="16">
        <v>23</v>
      </c>
      <c r="F8251" s="16">
        <v>150</v>
      </c>
      <c r="G8251" s="16">
        <v>31</v>
      </c>
      <c r="H8251" s="16">
        <v>27.859169999999999</v>
      </c>
      <c r="I8251" s="16"/>
    </row>
    <row r="8252" spans="1:9" x14ac:dyDescent="0.2">
      <c r="B8252" s="16">
        <v>18</v>
      </c>
      <c r="C8252" s="16">
        <v>770</v>
      </c>
      <c r="D8252" s="16">
        <v>59</v>
      </c>
      <c r="E8252" s="16">
        <v>44</v>
      </c>
      <c r="F8252" s="16">
        <v>73</v>
      </c>
      <c r="G8252" s="16">
        <v>13</v>
      </c>
      <c r="H8252" s="16">
        <v>10.307764000000001</v>
      </c>
      <c r="I8252" s="16"/>
    </row>
    <row r="8253" spans="1:9" x14ac:dyDescent="0.2">
      <c r="B8253" s="16">
        <v>19</v>
      </c>
      <c r="C8253" s="16">
        <v>1109</v>
      </c>
      <c r="D8253" s="16">
        <v>79</v>
      </c>
      <c r="E8253" s="16">
        <v>57</v>
      </c>
      <c r="F8253" s="16">
        <v>104</v>
      </c>
      <c r="G8253" s="16">
        <v>14</v>
      </c>
      <c r="H8253" s="16">
        <v>13.96424</v>
      </c>
      <c r="I8253" s="16"/>
    </row>
    <row r="8254" spans="1:9" x14ac:dyDescent="0.2">
      <c r="B8254" s="16">
        <v>20</v>
      </c>
      <c r="C8254" s="16">
        <v>2506</v>
      </c>
      <c r="D8254" s="16">
        <v>92</v>
      </c>
      <c r="E8254" s="16">
        <v>53</v>
      </c>
      <c r="F8254" s="16">
        <v>145</v>
      </c>
      <c r="G8254" s="16">
        <v>27</v>
      </c>
      <c r="H8254" s="16">
        <v>27.715589999999999</v>
      </c>
      <c r="I8254" s="16"/>
    </row>
    <row r="8255" spans="1:9" x14ac:dyDescent="0.2">
      <c r="B8255" s="16">
        <v>21</v>
      </c>
      <c r="C8255" s="16">
        <v>1422</v>
      </c>
      <c r="D8255" s="16">
        <v>83</v>
      </c>
      <c r="E8255" s="16">
        <v>62</v>
      </c>
      <c r="F8255" s="16">
        <v>103</v>
      </c>
      <c r="G8255" s="16">
        <v>17</v>
      </c>
      <c r="H8255" s="16">
        <v>11.966098000000001</v>
      </c>
      <c r="I8255" s="16"/>
    </row>
    <row r="8256" spans="1:9" x14ac:dyDescent="0.2">
      <c r="B8256" s="16">
        <v>22</v>
      </c>
      <c r="C8256" s="16">
        <v>1098</v>
      </c>
      <c r="D8256" s="16">
        <v>68</v>
      </c>
      <c r="E8256" s="16">
        <v>48</v>
      </c>
      <c r="F8256" s="16">
        <v>95</v>
      </c>
      <c r="G8256" s="16">
        <v>16</v>
      </c>
      <c r="H8256" s="16">
        <v>13.326665</v>
      </c>
      <c r="I8256" s="16"/>
    </row>
    <row r="8257" spans="1:9" x14ac:dyDescent="0.2">
      <c r="B8257" s="16">
        <v>23</v>
      </c>
      <c r="C8257" s="16">
        <v>606</v>
      </c>
      <c r="D8257" s="16">
        <v>60</v>
      </c>
      <c r="E8257" s="16">
        <v>43</v>
      </c>
      <c r="F8257" s="16">
        <v>75</v>
      </c>
      <c r="G8257" s="16">
        <v>10</v>
      </c>
      <c r="H8257" s="16">
        <v>10.187137999999999</v>
      </c>
      <c r="I8257" s="16"/>
    </row>
    <row r="8258" spans="1:9" x14ac:dyDescent="0.2">
      <c r="B8258" s="16">
        <v>24</v>
      </c>
      <c r="C8258" s="16">
        <v>735</v>
      </c>
      <c r="D8258" s="16">
        <v>56</v>
      </c>
      <c r="E8258" s="16">
        <v>37</v>
      </c>
      <c r="F8258" s="16">
        <v>72</v>
      </c>
      <c r="G8258" s="16">
        <v>13</v>
      </c>
      <c r="H8258" s="16">
        <v>8.9209490000000002</v>
      </c>
      <c r="I8258" s="16"/>
    </row>
    <row r="8259" spans="1:9" x14ac:dyDescent="0.2">
      <c r="B8259" s="16">
        <v>25</v>
      </c>
      <c r="C8259" s="16">
        <v>2085</v>
      </c>
      <c r="D8259" s="16">
        <v>94</v>
      </c>
      <c r="E8259" s="16">
        <v>62</v>
      </c>
      <c r="F8259" s="16">
        <v>136</v>
      </c>
      <c r="G8259" s="16">
        <v>22</v>
      </c>
      <c r="H8259" s="16">
        <v>23.532146000000001</v>
      </c>
      <c r="I8259" s="16"/>
    </row>
    <row r="8260" spans="1:9" x14ac:dyDescent="0.2">
      <c r="B8260" s="16">
        <v>26</v>
      </c>
      <c r="C8260" s="16">
        <v>1395</v>
      </c>
      <c r="D8260" s="16">
        <v>82</v>
      </c>
      <c r="E8260" s="16">
        <v>55</v>
      </c>
      <c r="F8260" s="16">
        <v>109</v>
      </c>
      <c r="G8260" s="16">
        <v>17</v>
      </c>
      <c r="H8260" s="16">
        <v>16.742536999999999</v>
      </c>
      <c r="I8260" s="16"/>
    </row>
    <row r="8261" spans="1:9" x14ac:dyDescent="0.2">
      <c r="B8261" s="16">
        <v>27</v>
      </c>
      <c r="C8261" s="16">
        <v>1100</v>
      </c>
      <c r="D8261" s="16">
        <v>61</v>
      </c>
      <c r="E8261" s="16">
        <v>42</v>
      </c>
      <c r="F8261" s="16">
        <v>91</v>
      </c>
      <c r="G8261" s="16">
        <v>18</v>
      </c>
      <c r="H8261" s="16">
        <v>15.107457999999999</v>
      </c>
      <c r="I8261" s="16"/>
    </row>
    <row r="8262" spans="1:9" x14ac:dyDescent="0.2">
      <c r="B8262" s="16">
        <v>28</v>
      </c>
      <c r="C8262" s="16">
        <v>2346</v>
      </c>
      <c r="D8262" s="16">
        <v>73</v>
      </c>
      <c r="E8262" s="16">
        <v>50</v>
      </c>
      <c r="F8262" s="16">
        <v>125</v>
      </c>
      <c r="G8262" s="16">
        <v>32</v>
      </c>
      <c r="H8262" s="16">
        <v>18.252707000000001</v>
      </c>
      <c r="I8262" s="16"/>
    </row>
    <row r="8263" spans="1:9" x14ac:dyDescent="0.2">
      <c r="B8263" s="16">
        <v>29</v>
      </c>
      <c r="C8263" s="16">
        <v>1712</v>
      </c>
      <c r="D8263" s="16">
        <v>77</v>
      </c>
      <c r="E8263" s="16">
        <v>44</v>
      </c>
      <c r="F8263" s="16">
        <v>107</v>
      </c>
      <c r="G8263" s="16">
        <v>22</v>
      </c>
      <c r="H8263" s="16">
        <v>17.883219</v>
      </c>
      <c r="I8263" s="16"/>
    </row>
    <row r="8264" spans="1:9" x14ac:dyDescent="0.2">
      <c r="B8264" s="16">
        <v>30</v>
      </c>
      <c r="C8264" s="16">
        <v>900</v>
      </c>
      <c r="D8264" s="16">
        <v>69</v>
      </c>
      <c r="E8264" s="16">
        <v>55</v>
      </c>
      <c r="F8264" s="16">
        <v>86</v>
      </c>
      <c r="G8264" s="16">
        <v>13</v>
      </c>
      <c r="H8264" s="16">
        <v>9.2601300000000002</v>
      </c>
      <c r="I8264" s="16"/>
    </row>
    <row r="8265" spans="1:9" x14ac:dyDescent="0.2">
      <c r="A8265" s="6"/>
      <c r="B8265" s="16">
        <v>31</v>
      </c>
      <c r="C8265" s="16">
        <v>1325</v>
      </c>
      <c r="D8265" s="16">
        <v>73</v>
      </c>
      <c r="E8265" s="16">
        <v>58</v>
      </c>
      <c r="F8265" s="16">
        <v>95</v>
      </c>
      <c r="G8265" s="16">
        <v>18</v>
      </c>
      <c r="H8265" s="16">
        <v>9.5885960000000008</v>
      </c>
      <c r="I8265" s="16"/>
    </row>
    <row r="8266" spans="1:9" x14ac:dyDescent="0.2">
      <c r="A8266" s="11"/>
      <c r="B8266" s="16">
        <v>32</v>
      </c>
      <c r="C8266" s="16">
        <v>1004</v>
      </c>
      <c r="D8266" s="16">
        <v>62</v>
      </c>
      <c r="E8266" s="16">
        <v>36</v>
      </c>
      <c r="F8266" s="16">
        <v>82</v>
      </c>
      <c r="G8266" s="16">
        <v>16</v>
      </c>
      <c r="H8266" s="16">
        <v>11.307815</v>
      </c>
      <c r="I8266" s="16"/>
    </row>
    <row r="8267" spans="1:9" x14ac:dyDescent="0.2">
      <c r="B8267" s="16">
        <v>33</v>
      </c>
      <c r="C8267" s="16">
        <v>928</v>
      </c>
      <c r="D8267" s="16">
        <v>77</v>
      </c>
      <c r="E8267" s="16">
        <v>62</v>
      </c>
      <c r="F8267" s="16">
        <v>93</v>
      </c>
      <c r="G8267" s="16">
        <v>12</v>
      </c>
      <c r="H8267" s="16">
        <v>11.401754</v>
      </c>
      <c r="I8267" s="16"/>
    </row>
    <row r="8268" spans="1:9" x14ac:dyDescent="0.2">
      <c r="B8268" s="16">
        <v>34</v>
      </c>
      <c r="C8268" s="16">
        <v>731</v>
      </c>
      <c r="D8268" s="16">
        <v>66</v>
      </c>
      <c r="E8268" s="16">
        <v>50</v>
      </c>
      <c r="F8268" s="16">
        <v>84</v>
      </c>
      <c r="G8268" s="16">
        <v>11</v>
      </c>
      <c r="H8268" s="16">
        <v>12.284136</v>
      </c>
      <c r="I8268" s="16"/>
    </row>
    <row r="8269" spans="1:9" x14ac:dyDescent="0.2">
      <c r="B8269" s="16">
        <v>35</v>
      </c>
      <c r="C8269" s="16">
        <v>2698</v>
      </c>
      <c r="D8269" s="16">
        <v>87</v>
      </c>
      <c r="E8269" s="16">
        <v>40</v>
      </c>
      <c r="F8269" s="16">
        <v>155</v>
      </c>
      <c r="G8269" s="16">
        <v>31</v>
      </c>
      <c r="H8269" s="16">
        <v>30.397917</v>
      </c>
      <c r="I8269" s="16"/>
    </row>
    <row r="8270" spans="1:9" x14ac:dyDescent="0.2">
      <c r="B8270" s="16">
        <v>36</v>
      </c>
      <c r="C8270" s="16">
        <v>2294</v>
      </c>
      <c r="D8270" s="16">
        <v>91</v>
      </c>
      <c r="E8270" s="16">
        <v>55</v>
      </c>
      <c r="F8270" s="16">
        <v>128</v>
      </c>
      <c r="G8270" s="16">
        <v>25</v>
      </c>
      <c r="H8270" s="16">
        <v>21.626566</v>
      </c>
      <c r="I8270" s="16"/>
    </row>
    <row r="8271" spans="1:9" x14ac:dyDescent="0.2">
      <c r="B8271" s="16">
        <v>37</v>
      </c>
      <c r="C8271" s="16">
        <v>2538</v>
      </c>
      <c r="D8271" s="16">
        <v>94</v>
      </c>
      <c r="E8271" s="16">
        <v>53</v>
      </c>
      <c r="F8271" s="16">
        <v>143</v>
      </c>
      <c r="G8271" s="16">
        <v>27</v>
      </c>
      <c r="H8271" s="16">
        <v>26.362852</v>
      </c>
      <c r="I8271" s="16"/>
    </row>
    <row r="8272" spans="1:9" x14ac:dyDescent="0.2">
      <c r="B8272" s="16">
        <v>38</v>
      </c>
      <c r="C8272" s="16">
        <v>935</v>
      </c>
      <c r="D8272" s="16">
        <v>71</v>
      </c>
      <c r="E8272" s="16">
        <v>51</v>
      </c>
      <c r="F8272" s="16">
        <v>93</v>
      </c>
      <c r="G8272" s="16">
        <v>13</v>
      </c>
      <c r="H8272" s="16">
        <v>11.747339999999999</v>
      </c>
      <c r="I8272" s="16"/>
    </row>
    <row r="8273" spans="2:9" x14ac:dyDescent="0.2">
      <c r="B8273" s="16">
        <v>39</v>
      </c>
      <c r="C8273" s="16">
        <v>1060</v>
      </c>
      <c r="D8273" s="16">
        <v>62</v>
      </c>
      <c r="E8273" s="16">
        <v>39</v>
      </c>
      <c r="F8273" s="16">
        <v>85</v>
      </c>
      <c r="G8273" s="16">
        <v>17</v>
      </c>
      <c r="H8273" s="16">
        <v>14.221462000000001</v>
      </c>
      <c r="I8273" s="16"/>
    </row>
    <row r="8274" spans="2:9" x14ac:dyDescent="0.2">
      <c r="B8274" s="16">
        <v>40</v>
      </c>
      <c r="C8274" s="16">
        <v>1843</v>
      </c>
      <c r="D8274" s="16">
        <v>76</v>
      </c>
      <c r="E8274" s="16">
        <v>49</v>
      </c>
      <c r="F8274" s="16">
        <v>112</v>
      </c>
      <c r="G8274" s="16">
        <v>24</v>
      </c>
      <c r="H8274" s="16">
        <v>15.624674000000001</v>
      </c>
      <c r="I8274" s="16"/>
    </row>
    <row r="8275" spans="2:9" x14ac:dyDescent="0.2">
      <c r="B8275" s="16">
        <v>41</v>
      </c>
      <c r="C8275" s="16">
        <v>912</v>
      </c>
      <c r="D8275" s="16">
        <v>70</v>
      </c>
      <c r="E8275" s="16">
        <v>47</v>
      </c>
      <c r="F8275" s="16">
        <v>98</v>
      </c>
      <c r="G8275" s="16">
        <v>13</v>
      </c>
      <c r="H8275" s="16">
        <v>12.062338</v>
      </c>
      <c r="I8275" s="16"/>
    </row>
    <row r="8276" spans="2:9" x14ac:dyDescent="0.2">
      <c r="B8276" s="16">
        <v>42</v>
      </c>
      <c r="C8276" s="16">
        <v>3402</v>
      </c>
      <c r="D8276" s="16">
        <v>100</v>
      </c>
      <c r="E8276" s="16">
        <v>66</v>
      </c>
      <c r="F8276" s="16">
        <v>172</v>
      </c>
      <c r="G8276" s="16">
        <v>34</v>
      </c>
      <c r="H8276" s="16">
        <v>26.822648999999998</v>
      </c>
      <c r="I8276" s="16"/>
    </row>
    <row r="8277" spans="2:9" x14ac:dyDescent="0.2">
      <c r="B8277" s="16">
        <v>43</v>
      </c>
      <c r="C8277" s="16">
        <v>2407</v>
      </c>
      <c r="D8277" s="16">
        <v>80</v>
      </c>
      <c r="E8277" s="16">
        <v>42</v>
      </c>
      <c r="F8277" s="16">
        <v>125</v>
      </c>
      <c r="G8277" s="16">
        <v>30</v>
      </c>
      <c r="H8277" s="16">
        <v>23.049423000000001</v>
      </c>
      <c r="I8277" s="16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43</v>
      </c>
      <c r="I8416" s="6"/>
    </row>
    <row r="8417" spans="1:10" x14ac:dyDescent="0.2">
      <c r="A8417" t="s">
        <v>67</v>
      </c>
      <c r="B8417" s="15"/>
      <c r="C8417" s="8">
        <f>AVERAGE(C8235:C8415)</f>
        <v>1649.3255813953488</v>
      </c>
      <c r="D8417" s="8"/>
      <c r="E8417" s="8"/>
      <c r="F8417" s="8"/>
      <c r="G8417" s="8"/>
      <c r="H8417" s="8"/>
      <c r="I8417" s="9"/>
      <c r="J8417" s="17">
        <f>AVERAGE(D8235:D8415)</f>
        <v>76.186046511627907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55048756</v>
      </c>
      <c r="D8421" s="16">
        <v>65.519645999999995</v>
      </c>
      <c r="E8421" s="16">
        <v>1</v>
      </c>
      <c r="F8421" s="16">
        <v>890</v>
      </c>
      <c r="G8421" s="16">
        <v>840187</v>
      </c>
      <c r="H8421" s="16">
        <v>84.453834999999998</v>
      </c>
      <c r="I8421" s="16">
        <v>25.431612000000001</v>
      </c>
    </row>
    <row r="8422" spans="1:10" x14ac:dyDescent="0.2">
      <c r="A8422" s="6"/>
      <c r="B8422" s="16">
        <v>1</v>
      </c>
      <c r="C8422" s="16">
        <v>1718</v>
      </c>
      <c r="D8422" s="16">
        <v>71</v>
      </c>
      <c r="E8422" s="16">
        <v>33</v>
      </c>
      <c r="F8422" s="16">
        <v>118</v>
      </c>
      <c r="G8422" s="16">
        <v>24</v>
      </c>
      <c r="H8422" s="16">
        <v>23.142282000000002</v>
      </c>
      <c r="I8422" s="16"/>
    </row>
    <row r="8423" spans="1:10" x14ac:dyDescent="0.2">
      <c r="A8423" s="6"/>
      <c r="B8423" s="16">
        <v>2</v>
      </c>
      <c r="C8423" s="16">
        <v>828</v>
      </c>
      <c r="D8423" s="16">
        <v>69</v>
      </c>
      <c r="E8423" s="16">
        <v>47</v>
      </c>
      <c r="F8423" s="16">
        <v>81</v>
      </c>
      <c r="G8423" s="16">
        <v>12</v>
      </c>
      <c r="H8423" s="16">
        <v>11.839841</v>
      </c>
      <c r="I8423" s="16"/>
    </row>
    <row r="8424" spans="1:10" x14ac:dyDescent="0.2">
      <c r="A8424" s="6"/>
      <c r="B8424" s="16">
        <v>3</v>
      </c>
      <c r="C8424" s="16">
        <v>2079</v>
      </c>
      <c r="D8424" s="16">
        <v>103</v>
      </c>
      <c r="E8424" s="16">
        <v>73</v>
      </c>
      <c r="F8424" s="16">
        <v>140</v>
      </c>
      <c r="G8424" s="16">
        <v>20</v>
      </c>
      <c r="H8424" s="16">
        <v>21.561419000000001</v>
      </c>
      <c r="I8424" s="16"/>
    </row>
    <row r="8425" spans="1:10" x14ac:dyDescent="0.2">
      <c r="A8425" s="6"/>
      <c r="B8425" s="16">
        <v>4</v>
      </c>
      <c r="C8425" s="16">
        <v>3442</v>
      </c>
      <c r="D8425" s="16">
        <v>127</v>
      </c>
      <c r="E8425" s="16">
        <v>76</v>
      </c>
      <c r="F8425" s="16">
        <v>211</v>
      </c>
      <c r="G8425" s="16">
        <v>27</v>
      </c>
      <c r="H8425" s="16">
        <v>36.743915999999999</v>
      </c>
      <c r="I8425" s="16"/>
    </row>
    <row r="8426" spans="1:10" x14ac:dyDescent="0.2">
      <c r="A8426" s="6"/>
      <c r="B8426" s="16">
        <v>5</v>
      </c>
      <c r="C8426" s="16">
        <v>1833</v>
      </c>
      <c r="D8426" s="16">
        <v>101</v>
      </c>
      <c r="E8426" s="16">
        <v>69</v>
      </c>
      <c r="F8426" s="16">
        <v>138</v>
      </c>
      <c r="G8426" s="16">
        <v>18</v>
      </c>
      <c r="H8426" s="16">
        <v>17.369682000000001</v>
      </c>
      <c r="I8426" s="16"/>
    </row>
    <row r="8427" spans="1:10" x14ac:dyDescent="0.2">
      <c r="A8427" s="6"/>
      <c r="B8427" s="16">
        <v>6</v>
      </c>
      <c r="C8427" s="16">
        <v>1666</v>
      </c>
      <c r="D8427" s="16">
        <v>98</v>
      </c>
      <c r="E8427" s="16">
        <v>84</v>
      </c>
      <c r="F8427" s="16">
        <v>122</v>
      </c>
      <c r="G8427" s="16">
        <v>17</v>
      </c>
      <c r="H8427" s="16">
        <v>10.89151</v>
      </c>
      <c r="I8427" s="16"/>
    </row>
    <row r="8428" spans="1:10" x14ac:dyDescent="0.2">
      <c r="A8428" s="6"/>
      <c r="B8428" s="16">
        <v>7</v>
      </c>
      <c r="C8428" s="16">
        <v>1054</v>
      </c>
      <c r="D8428" s="16">
        <v>81</v>
      </c>
      <c r="E8428" s="16">
        <v>53</v>
      </c>
      <c r="F8428" s="16">
        <v>118</v>
      </c>
      <c r="G8428" s="16">
        <v>13</v>
      </c>
      <c r="H8428" s="16">
        <v>17.109940000000002</v>
      </c>
      <c r="I8428" s="16"/>
    </row>
    <row r="8429" spans="1:10" x14ac:dyDescent="0.2">
      <c r="A8429" s="6"/>
      <c r="B8429" s="16">
        <v>1</v>
      </c>
      <c r="C8429" s="16">
        <v>2156</v>
      </c>
      <c r="D8429" s="16">
        <v>71</v>
      </c>
      <c r="E8429" s="16">
        <v>40</v>
      </c>
      <c r="F8429" s="16">
        <v>106</v>
      </c>
      <c r="G8429" s="16">
        <v>30</v>
      </c>
      <c r="H8429" s="16">
        <v>18.575104</v>
      </c>
      <c r="I8429" s="16"/>
    </row>
    <row r="8430" spans="1:10" x14ac:dyDescent="0.2">
      <c r="A8430" s="6"/>
      <c r="B8430" s="16">
        <v>2</v>
      </c>
      <c r="C8430" s="16">
        <v>1059</v>
      </c>
      <c r="D8430" s="16">
        <v>58</v>
      </c>
      <c r="E8430" s="16">
        <v>28</v>
      </c>
      <c r="F8430" s="16">
        <v>89</v>
      </c>
      <c r="G8430" s="16">
        <v>18</v>
      </c>
      <c r="H8430" s="16">
        <v>15.990807</v>
      </c>
      <c r="I8430" s="16"/>
    </row>
    <row r="8431" spans="1:10" x14ac:dyDescent="0.2">
      <c r="A8431" s="6"/>
      <c r="B8431" s="16">
        <v>3</v>
      </c>
      <c r="C8431" s="16">
        <v>3266</v>
      </c>
      <c r="D8431" s="16">
        <v>85</v>
      </c>
      <c r="E8431" s="16">
        <v>28</v>
      </c>
      <c r="F8431" s="16">
        <v>153</v>
      </c>
      <c r="G8431" s="16">
        <v>38</v>
      </c>
      <c r="H8431" s="16">
        <v>35.903022999999997</v>
      </c>
      <c r="I8431" s="16"/>
    </row>
    <row r="8432" spans="1:10" x14ac:dyDescent="0.2">
      <c r="A8432" s="6"/>
      <c r="B8432" s="16">
        <v>4</v>
      </c>
      <c r="C8432" s="16">
        <v>2509</v>
      </c>
      <c r="D8432" s="16">
        <v>73</v>
      </c>
      <c r="E8432" s="16">
        <v>37</v>
      </c>
      <c r="F8432" s="16">
        <v>118</v>
      </c>
      <c r="G8432" s="16">
        <v>34</v>
      </c>
      <c r="H8432" s="16">
        <v>17.999158999999999</v>
      </c>
      <c r="I8432" s="16"/>
    </row>
    <row r="8433" spans="1:9" x14ac:dyDescent="0.2">
      <c r="A8433" s="6"/>
      <c r="B8433" s="16">
        <v>5</v>
      </c>
      <c r="C8433" s="16">
        <v>3880</v>
      </c>
      <c r="D8433" s="16">
        <v>94</v>
      </c>
      <c r="E8433" s="16">
        <v>37</v>
      </c>
      <c r="F8433" s="16">
        <v>172</v>
      </c>
      <c r="G8433" s="16">
        <v>41</v>
      </c>
      <c r="H8433" s="16">
        <v>34.611412000000001</v>
      </c>
      <c r="I8433" s="16"/>
    </row>
    <row r="8434" spans="1:9" x14ac:dyDescent="0.2">
      <c r="B8434" s="16">
        <v>6</v>
      </c>
      <c r="C8434" s="16">
        <v>3401</v>
      </c>
      <c r="D8434" s="16">
        <v>85</v>
      </c>
      <c r="E8434" s="16">
        <v>43</v>
      </c>
      <c r="F8434" s="16">
        <v>156</v>
      </c>
      <c r="G8434" s="16">
        <v>40</v>
      </c>
      <c r="H8434" s="16">
        <v>30.694942000000001</v>
      </c>
      <c r="I8434" s="16"/>
    </row>
    <row r="8435" spans="1:9" x14ac:dyDescent="0.2">
      <c r="B8435" s="16">
        <v>7</v>
      </c>
      <c r="C8435" s="16">
        <v>549</v>
      </c>
      <c r="D8435" s="16">
        <v>54</v>
      </c>
      <c r="E8435" s="16">
        <v>32</v>
      </c>
      <c r="F8435" s="16">
        <v>69</v>
      </c>
      <c r="G8435" s="16">
        <v>10</v>
      </c>
      <c r="H8435" s="16">
        <v>10.929064</v>
      </c>
      <c r="I8435" s="16"/>
    </row>
    <row r="8436" spans="1:9" x14ac:dyDescent="0.2">
      <c r="B8436" s="16">
        <v>8</v>
      </c>
      <c r="C8436" s="16">
        <v>775</v>
      </c>
      <c r="D8436" s="16">
        <v>48</v>
      </c>
      <c r="E8436" s="16">
        <v>33</v>
      </c>
      <c r="F8436" s="16">
        <v>58</v>
      </c>
      <c r="G8436" s="16">
        <v>16</v>
      </c>
      <c r="H8436" s="16">
        <v>7.4966660000000003</v>
      </c>
      <c r="I8436" s="16"/>
    </row>
    <row r="8437" spans="1:9" x14ac:dyDescent="0.2">
      <c r="B8437" s="16">
        <v>9</v>
      </c>
      <c r="C8437" s="16">
        <v>953</v>
      </c>
      <c r="D8437" s="16">
        <v>63</v>
      </c>
      <c r="E8437" s="16">
        <v>42</v>
      </c>
      <c r="F8437" s="16">
        <v>88</v>
      </c>
      <c r="G8437" s="16">
        <v>15</v>
      </c>
      <c r="H8437" s="16">
        <v>13.320231</v>
      </c>
      <c r="I8437" s="16"/>
    </row>
    <row r="8438" spans="1:9" x14ac:dyDescent="0.2">
      <c r="B8438" s="16">
        <v>10</v>
      </c>
      <c r="C8438" s="16">
        <v>799</v>
      </c>
      <c r="D8438" s="16">
        <v>61</v>
      </c>
      <c r="E8438" s="16">
        <v>46</v>
      </c>
      <c r="F8438" s="16">
        <v>73</v>
      </c>
      <c r="G8438" s="16">
        <v>13</v>
      </c>
      <c r="H8438" s="16">
        <v>9.0461779999999994</v>
      </c>
      <c r="I8438" s="16"/>
    </row>
    <row r="8439" spans="1:9" x14ac:dyDescent="0.2">
      <c r="B8439" s="16">
        <v>11</v>
      </c>
      <c r="C8439" s="16">
        <v>603</v>
      </c>
      <c r="D8439" s="16">
        <v>54</v>
      </c>
      <c r="E8439" s="16">
        <v>36</v>
      </c>
      <c r="F8439" s="16">
        <v>69</v>
      </c>
      <c r="G8439" s="16">
        <v>11</v>
      </c>
      <c r="H8439" s="16">
        <v>10.728467</v>
      </c>
      <c r="I8439" s="16"/>
    </row>
    <row r="8440" spans="1:9" x14ac:dyDescent="0.2">
      <c r="B8440" s="16">
        <v>12</v>
      </c>
      <c r="C8440" s="16">
        <v>662</v>
      </c>
      <c r="D8440" s="16">
        <v>55</v>
      </c>
      <c r="E8440" s="16">
        <v>31</v>
      </c>
      <c r="F8440" s="16">
        <v>79</v>
      </c>
      <c r="G8440" s="16">
        <v>12</v>
      </c>
      <c r="H8440" s="16">
        <v>12.855843999999999</v>
      </c>
      <c r="I8440" s="16"/>
    </row>
    <row r="8441" spans="1:9" x14ac:dyDescent="0.2">
      <c r="B8441" s="16">
        <v>13</v>
      </c>
      <c r="C8441" s="16">
        <v>2931</v>
      </c>
      <c r="D8441" s="16">
        <v>79</v>
      </c>
      <c r="E8441" s="16">
        <v>22</v>
      </c>
      <c r="F8441" s="16">
        <v>123</v>
      </c>
      <c r="G8441" s="16">
        <v>37</v>
      </c>
      <c r="H8441" s="16">
        <v>26</v>
      </c>
      <c r="I8441" s="16"/>
    </row>
    <row r="8442" spans="1:9" x14ac:dyDescent="0.2">
      <c r="B8442" s="16">
        <v>14</v>
      </c>
      <c r="C8442" s="16">
        <v>1850</v>
      </c>
      <c r="D8442" s="16">
        <v>74</v>
      </c>
      <c r="E8442" s="16">
        <v>40</v>
      </c>
      <c r="F8442" s="16">
        <v>103</v>
      </c>
      <c r="G8442" s="16">
        <v>25</v>
      </c>
      <c r="H8442" s="16">
        <v>20.256686999999999</v>
      </c>
      <c r="I8442" s="16"/>
    </row>
    <row r="8443" spans="1:9" x14ac:dyDescent="0.2">
      <c r="B8443" s="16">
        <v>15</v>
      </c>
      <c r="C8443" s="16">
        <v>595</v>
      </c>
      <c r="D8443" s="16">
        <v>45</v>
      </c>
      <c r="E8443" s="16">
        <v>29</v>
      </c>
      <c r="F8443" s="16">
        <v>55</v>
      </c>
      <c r="G8443" s="16">
        <v>13</v>
      </c>
      <c r="H8443" s="16">
        <v>7.0592730000000001</v>
      </c>
      <c r="I8443" s="16"/>
    </row>
    <row r="8444" spans="1:9" x14ac:dyDescent="0.2">
      <c r="B8444" s="16">
        <v>16</v>
      </c>
      <c r="C8444" s="16">
        <v>732</v>
      </c>
      <c r="D8444" s="16">
        <v>52</v>
      </c>
      <c r="E8444" s="16">
        <v>36</v>
      </c>
      <c r="F8444" s="16">
        <v>69</v>
      </c>
      <c r="G8444" s="16">
        <v>14</v>
      </c>
      <c r="H8444" s="16">
        <v>10.626526999999999</v>
      </c>
      <c r="I8444" s="16"/>
    </row>
    <row r="8445" spans="1:9" x14ac:dyDescent="0.2">
      <c r="B8445" s="16">
        <v>17</v>
      </c>
      <c r="C8445" s="16">
        <v>1682</v>
      </c>
      <c r="D8445" s="16">
        <v>67</v>
      </c>
      <c r="E8445" s="16">
        <v>32</v>
      </c>
      <c r="F8445" s="16">
        <v>101</v>
      </c>
      <c r="G8445" s="16">
        <v>25</v>
      </c>
      <c r="H8445" s="16">
        <v>19.406828000000001</v>
      </c>
      <c r="I8445" s="16"/>
    </row>
    <row r="8446" spans="1:9" x14ac:dyDescent="0.2">
      <c r="B8446" s="16">
        <v>18</v>
      </c>
      <c r="C8446" s="16">
        <v>1281</v>
      </c>
      <c r="D8446" s="16">
        <v>64</v>
      </c>
      <c r="E8446" s="16">
        <v>35</v>
      </c>
      <c r="F8446" s="16">
        <v>104</v>
      </c>
      <c r="G8446" s="16">
        <v>20</v>
      </c>
      <c r="H8446" s="16">
        <v>16.478055999999999</v>
      </c>
      <c r="I8446" s="16"/>
    </row>
    <row r="8447" spans="1:9" x14ac:dyDescent="0.2">
      <c r="B8447" s="16">
        <v>19</v>
      </c>
      <c r="C8447" s="16">
        <v>3622</v>
      </c>
      <c r="D8447" s="16">
        <v>95</v>
      </c>
      <c r="E8447" s="16">
        <v>41</v>
      </c>
      <c r="F8447" s="16">
        <v>164</v>
      </c>
      <c r="G8447" s="16">
        <v>38</v>
      </c>
      <c r="H8447" s="16">
        <v>32.989759999999997</v>
      </c>
      <c r="I8447" s="16"/>
    </row>
    <row r="8448" spans="1:9" x14ac:dyDescent="0.2">
      <c r="B8448" s="16">
        <v>20</v>
      </c>
      <c r="C8448" s="16">
        <v>437</v>
      </c>
      <c r="D8448" s="16">
        <v>39</v>
      </c>
      <c r="E8448" s="16">
        <v>18</v>
      </c>
      <c r="F8448" s="16">
        <v>55</v>
      </c>
      <c r="G8448" s="16">
        <v>11</v>
      </c>
      <c r="H8448" s="16">
        <v>12.853014999999999</v>
      </c>
      <c r="I8448" s="16"/>
    </row>
    <row r="8449" spans="1:9" x14ac:dyDescent="0.2">
      <c r="B8449" s="16">
        <v>21</v>
      </c>
      <c r="C8449" s="16">
        <v>889</v>
      </c>
      <c r="D8449" s="16">
        <v>55</v>
      </c>
      <c r="E8449" s="16">
        <v>35</v>
      </c>
      <c r="F8449" s="16">
        <v>79</v>
      </c>
      <c r="G8449" s="16">
        <v>16</v>
      </c>
      <c r="H8449" s="16">
        <v>12.118855</v>
      </c>
      <c r="I8449" s="16"/>
    </row>
    <row r="8450" spans="1:9" x14ac:dyDescent="0.2">
      <c r="B8450" s="16">
        <v>22</v>
      </c>
      <c r="C8450" s="16">
        <v>1319</v>
      </c>
      <c r="D8450" s="16">
        <v>65</v>
      </c>
      <c r="E8450" s="16">
        <v>43</v>
      </c>
      <c r="F8450" s="16">
        <v>90</v>
      </c>
      <c r="G8450" s="16">
        <v>20</v>
      </c>
      <c r="H8450" s="16">
        <v>13.949156</v>
      </c>
      <c r="I8450" s="16"/>
    </row>
    <row r="8451" spans="1:9" x14ac:dyDescent="0.2">
      <c r="B8451" s="16">
        <v>23</v>
      </c>
      <c r="C8451" s="16">
        <v>2426</v>
      </c>
      <c r="D8451" s="16">
        <v>75</v>
      </c>
      <c r="E8451" s="16">
        <v>42</v>
      </c>
      <c r="F8451" s="16">
        <v>132</v>
      </c>
      <c r="G8451" s="16">
        <v>32</v>
      </c>
      <c r="H8451" s="16">
        <v>24.183437000000001</v>
      </c>
      <c r="I8451" s="16"/>
    </row>
    <row r="8452" spans="1:9" x14ac:dyDescent="0.2">
      <c r="A8452" s="6"/>
      <c r="B8452" s="16">
        <v>24</v>
      </c>
      <c r="C8452" s="16">
        <v>2555</v>
      </c>
      <c r="D8452" s="16">
        <v>82</v>
      </c>
      <c r="E8452" s="16">
        <v>47</v>
      </c>
      <c r="F8452" s="16">
        <v>119</v>
      </c>
      <c r="G8452" s="16">
        <v>31</v>
      </c>
      <c r="H8452" s="16">
        <v>19.937403</v>
      </c>
      <c r="I8452" s="16"/>
    </row>
    <row r="8453" spans="1:9" x14ac:dyDescent="0.2">
      <c r="A8453" s="11"/>
      <c r="B8453" s="16">
        <v>25</v>
      </c>
      <c r="C8453" s="16">
        <v>3391</v>
      </c>
      <c r="D8453" s="16">
        <v>80</v>
      </c>
      <c r="E8453" s="16">
        <v>55</v>
      </c>
      <c r="F8453" s="16">
        <v>111</v>
      </c>
      <c r="G8453" s="16">
        <v>42</v>
      </c>
      <c r="H8453" s="16">
        <v>16.834199999999999</v>
      </c>
      <c r="I8453" s="16"/>
    </row>
    <row r="8454" spans="1:9" x14ac:dyDescent="0.2">
      <c r="B8454" s="16">
        <v>26</v>
      </c>
      <c r="C8454" s="16">
        <v>859</v>
      </c>
      <c r="D8454" s="16">
        <v>57</v>
      </c>
      <c r="E8454" s="16">
        <v>34</v>
      </c>
      <c r="F8454" s="16">
        <v>76</v>
      </c>
      <c r="G8454" s="16">
        <v>15</v>
      </c>
      <c r="H8454" s="16">
        <v>10.743769</v>
      </c>
      <c r="I8454" s="16"/>
    </row>
    <row r="8455" spans="1:9" x14ac:dyDescent="0.2">
      <c r="B8455" s="16">
        <v>27</v>
      </c>
      <c r="C8455" s="16">
        <v>1162</v>
      </c>
      <c r="D8455" s="16">
        <v>55</v>
      </c>
      <c r="E8455" s="16">
        <v>31</v>
      </c>
      <c r="F8455" s="16">
        <v>77</v>
      </c>
      <c r="G8455" s="16">
        <v>21</v>
      </c>
      <c r="H8455" s="16">
        <v>13.211738</v>
      </c>
      <c r="I8455" s="16"/>
    </row>
    <row r="8456" spans="1:9" x14ac:dyDescent="0.2">
      <c r="B8456" s="16">
        <v>28</v>
      </c>
      <c r="C8456" s="16">
        <v>894</v>
      </c>
      <c r="D8456" s="16">
        <v>59</v>
      </c>
      <c r="E8456" s="16">
        <v>34</v>
      </c>
      <c r="F8456" s="16">
        <v>90</v>
      </c>
      <c r="G8456" s="16">
        <v>15</v>
      </c>
      <c r="H8456" s="16">
        <v>12.909022</v>
      </c>
      <c r="I8456" s="16"/>
    </row>
    <row r="8457" spans="1:9" x14ac:dyDescent="0.2">
      <c r="B8457" s="16">
        <v>29</v>
      </c>
      <c r="C8457" s="16">
        <v>1301</v>
      </c>
      <c r="D8457" s="16">
        <v>61</v>
      </c>
      <c r="E8457" s="16">
        <v>43</v>
      </c>
      <c r="F8457" s="16">
        <v>84</v>
      </c>
      <c r="G8457" s="16">
        <v>21</v>
      </c>
      <c r="H8457" s="16">
        <v>12.497999999999999</v>
      </c>
      <c r="I8457" s="16"/>
    </row>
    <row r="8458" spans="1:9" x14ac:dyDescent="0.2">
      <c r="B8458" s="16">
        <v>30</v>
      </c>
      <c r="C8458" s="16">
        <v>2083</v>
      </c>
      <c r="D8458" s="16">
        <v>71</v>
      </c>
      <c r="E8458" s="16">
        <v>36</v>
      </c>
      <c r="F8458" s="16">
        <v>108</v>
      </c>
      <c r="G8458" s="16">
        <v>29</v>
      </c>
      <c r="H8458" s="16">
        <v>22.087488</v>
      </c>
      <c r="I8458" s="16"/>
    </row>
    <row r="8459" spans="1:9" x14ac:dyDescent="0.2">
      <c r="B8459" s="16">
        <v>31</v>
      </c>
      <c r="C8459" s="16">
        <v>2861</v>
      </c>
      <c r="D8459" s="16">
        <v>79</v>
      </c>
      <c r="E8459" s="16">
        <v>23</v>
      </c>
      <c r="F8459" s="16">
        <v>142</v>
      </c>
      <c r="G8459" s="16">
        <v>36</v>
      </c>
      <c r="H8459" s="16">
        <v>30.436350000000001</v>
      </c>
      <c r="I8459" s="16"/>
    </row>
    <row r="8460" spans="1:9" x14ac:dyDescent="0.2">
      <c r="B8460" s="16">
        <v>32</v>
      </c>
      <c r="C8460" s="16">
        <v>1701</v>
      </c>
      <c r="D8460" s="16">
        <v>70</v>
      </c>
      <c r="E8460" s="16">
        <v>45</v>
      </c>
      <c r="F8460" s="16">
        <v>108</v>
      </c>
      <c r="G8460" s="16">
        <v>24</v>
      </c>
      <c r="H8460" s="16">
        <v>16.262789000000001</v>
      </c>
      <c r="I8460" s="16"/>
    </row>
    <row r="8461" spans="1:9" x14ac:dyDescent="0.2">
      <c r="B8461" s="16">
        <v>33</v>
      </c>
      <c r="C8461" s="16">
        <v>742</v>
      </c>
      <c r="D8461" s="16">
        <v>57</v>
      </c>
      <c r="E8461" s="16">
        <v>40</v>
      </c>
      <c r="F8461" s="16">
        <v>76</v>
      </c>
      <c r="G8461" s="16">
        <v>13</v>
      </c>
      <c r="H8461" s="16">
        <v>11.863811</v>
      </c>
      <c r="I8461" s="16"/>
    </row>
    <row r="8462" spans="1:9" x14ac:dyDescent="0.2">
      <c r="B8462" s="16">
        <v>34</v>
      </c>
      <c r="C8462" s="16">
        <v>830</v>
      </c>
      <c r="D8462" s="16">
        <v>51</v>
      </c>
      <c r="E8462" s="16">
        <v>23</v>
      </c>
      <c r="F8462" s="16">
        <v>78</v>
      </c>
      <c r="G8462" s="16">
        <v>16</v>
      </c>
      <c r="H8462" s="16">
        <v>13.711309</v>
      </c>
      <c r="I8462" s="16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41</v>
      </c>
      <c r="I8603" s="6"/>
    </row>
    <row r="8604" spans="1:10" x14ac:dyDescent="0.2">
      <c r="A8604" t="s">
        <v>67</v>
      </c>
      <c r="B8604" s="15"/>
      <c r="C8604" s="8">
        <f>AVERAGE(C8422:C8602)</f>
        <v>1692.0731707317073</v>
      </c>
      <c r="D8604" s="8"/>
      <c r="E8604" s="8"/>
      <c r="F8604" s="8"/>
      <c r="G8604" s="8"/>
      <c r="H8604" s="8"/>
      <c r="I8604" s="9"/>
      <c r="J8604" s="17">
        <f>AVERAGE(D8422:D8602)</f>
        <v>70.317073170731703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44049407</v>
      </c>
      <c r="D8608" s="16">
        <v>62.002296000000001</v>
      </c>
      <c r="E8608" s="16">
        <v>1</v>
      </c>
      <c r="F8608" s="16">
        <v>736</v>
      </c>
      <c r="G8608" s="16">
        <v>710448</v>
      </c>
      <c r="H8608" s="16">
        <v>91.722459999999998</v>
      </c>
      <c r="I8608" s="16">
        <v>10.747066500000001</v>
      </c>
    </row>
    <row r="8609" spans="1:9" x14ac:dyDescent="0.2">
      <c r="A8609" s="6"/>
      <c r="B8609" s="16">
        <v>1</v>
      </c>
      <c r="C8609" s="16">
        <v>1625</v>
      </c>
      <c r="D8609" s="16">
        <v>60</v>
      </c>
      <c r="E8609" s="16">
        <v>34</v>
      </c>
      <c r="F8609" s="16">
        <v>87</v>
      </c>
      <c r="G8609" s="16">
        <v>27</v>
      </c>
      <c r="H8609" s="16">
        <v>11.866241</v>
      </c>
      <c r="I8609" s="16"/>
    </row>
    <row r="8610" spans="1:9" x14ac:dyDescent="0.2">
      <c r="A8610" s="6"/>
      <c r="B8610" s="16">
        <v>2</v>
      </c>
      <c r="C8610" s="16">
        <v>814</v>
      </c>
      <c r="D8610" s="16">
        <v>62</v>
      </c>
      <c r="E8610" s="16">
        <v>34</v>
      </c>
      <c r="F8610" s="16">
        <v>74</v>
      </c>
      <c r="G8610" s="16">
        <v>13</v>
      </c>
      <c r="H8610" s="16">
        <v>11.61895</v>
      </c>
      <c r="I8610" s="16"/>
    </row>
    <row r="8611" spans="1:9" x14ac:dyDescent="0.2">
      <c r="A8611" s="6"/>
      <c r="B8611" s="16">
        <v>3</v>
      </c>
      <c r="C8611" s="16">
        <v>676</v>
      </c>
      <c r="D8611" s="16">
        <v>56</v>
      </c>
      <c r="E8611" s="16">
        <v>40</v>
      </c>
      <c r="F8611" s="16">
        <v>78</v>
      </c>
      <c r="G8611" s="16">
        <v>12</v>
      </c>
      <c r="H8611" s="16">
        <v>9.7607750000000006</v>
      </c>
      <c r="I8611" s="16"/>
    </row>
    <row r="8612" spans="1:9" x14ac:dyDescent="0.2">
      <c r="A8612" s="6"/>
      <c r="B8612" s="16">
        <v>4</v>
      </c>
      <c r="C8612" s="16">
        <v>1064</v>
      </c>
      <c r="D8612" s="16">
        <v>70</v>
      </c>
      <c r="E8612" s="16">
        <v>52</v>
      </c>
      <c r="F8612" s="16">
        <v>84</v>
      </c>
      <c r="G8612" s="16">
        <v>15</v>
      </c>
      <c r="H8612" s="16">
        <v>8.0356349999999992</v>
      </c>
      <c r="I8612" s="16"/>
    </row>
    <row r="8613" spans="1:9" x14ac:dyDescent="0.2">
      <c r="A8613" s="6"/>
      <c r="B8613" s="16">
        <v>5</v>
      </c>
      <c r="C8613" s="16">
        <v>2008</v>
      </c>
      <c r="D8613" s="16">
        <v>77</v>
      </c>
      <c r="E8613" s="16">
        <v>48</v>
      </c>
      <c r="F8613" s="16">
        <v>110</v>
      </c>
      <c r="G8613" s="16">
        <v>26</v>
      </c>
      <c r="H8613" s="16">
        <v>17.997778</v>
      </c>
      <c r="I8613" s="16"/>
    </row>
    <row r="8614" spans="1:9" x14ac:dyDescent="0.2">
      <c r="A8614" s="6"/>
      <c r="B8614" s="16">
        <v>6</v>
      </c>
      <c r="C8614" s="16">
        <v>1970</v>
      </c>
      <c r="D8614" s="16">
        <v>78</v>
      </c>
      <c r="E8614" s="16">
        <v>47</v>
      </c>
      <c r="F8614" s="16">
        <v>114</v>
      </c>
      <c r="G8614" s="16">
        <v>25</v>
      </c>
      <c r="H8614" s="16">
        <v>21.089096000000001</v>
      </c>
      <c r="I8614" s="16"/>
    </row>
    <row r="8615" spans="1:9" x14ac:dyDescent="0.2">
      <c r="A8615" s="6"/>
      <c r="B8615" s="16">
        <v>7</v>
      </c>
      <c r="C8615" s="16">
        <v>925</v>
      </c>
      <c r="D8615" s="16">
        <v>66</v>
      </c>
      <c r="E8615" s="16">
        <v>50</v>
      </c>
      <c r="F8615" s="16">
        <v>83</v>
      </c>
      <c r="G8615" s="16">
        <v>14</v>
      </c>
      <c r="H8615" s="16">
        <v>10.586638000000001</v>
      </c>
      <c r="I8615" s="16"/>
    </row>
    <row r="8616" spans="1:9" x14ac:dyDescent="0.2">
      <c r="A8616" s="6"/>
      <c r="B8616" s="16">
        <v>8</v>
      </c>
      <c r="C8616" s="16">
        <v>1076</v>
      </c>
      <c r="D8616" s="16">
        <v>71</v>
      </c>
      <c r="E8616" s="16">
        <v>59</v>
      </c>
      <c r="F8616" s="16">
        <v>90</v>
      </c>
      <c r="G8616" s="16">
        <v>15</v>
      </c>
      <c r="H8616" s="16">
        <v>8.7952910000000006</v>
      </c>
      <c r="I8616" s="16"/>
    </row>
    <row r="8617" spans="1:9" x14ac:dyDescent="0.2">
      <c r="A8617" s="6"/>
      <c r="B8617" s="16">
        <v>9</v>
      </c>
      <c r="C8617" s="16">
        <v>1203</v>
      </c>
      <c r="D8617" s="16">
        <v>66</v>
      </c>
      <c r="E8617" s="16">
        <v>39</v>
      </c>
      <c r="F8617" s="16">
        <v>88</v>
      </c>
      <c r="G8617" s="16">
        <v>18</v>
      </c>
      <c r="H8617" s="16">
        <v>13.9768715</v>
      </c>
      <c r="I8617" s="16"/>
    </row>
    <row r="8618" spans="1:9" x14ac:dyDescent="0.2">
      <c r="A8618" s="6"/>
      <c r="B8618" s="16">
        <v>10</v>
      </c>
      <c r="C8618" s="16">
        <v>1658</v>
      </c>
      <c r="D8618" s="16">
        <v>66</v>
      </c>
      <c r="E8618" s="16">
        <v>33</v>
      </c>
      <c r="F8618" s="16">
        <v>101</v>
      </c>
      <c r="G8618" s="16">
        <v>25</v>
      </c>
      <c r="H8618" s="16">
        <v>19.542687999999998</v>
      </c>
      <c r="I8618" s="16"/>
    </row>
    <row r="8619" spans="1:9" x14ac:dyDescent="0.2">
      <c r="A8619" s="6"/>
      <c r="B8619" s="16">
        <v>11</v>
      </c>
      <c r="C8619" s="16">
        <v>2147</v>
      </c>
      <c r="D8619" s="16">
        <v>85</v>
      </c>
      <c r="E8619" s="16">
        <v>56</v>
      </c>
      <c r="F8619" s="16">
        <v>116</v>
      </c>
      <c r="G8619" s="16">
        <v>25</v>
      </c>
      <c r="H8619" s="16">
        <v>20.371549999999999</v>
      </c>
      <c r="I8619" s="16"/>
    </row>
    <row r="8620" spans="1:9" x14ac:dyDescent="0.2">
      <c r="A8620" s="6"/>
      <c r="B8620" s="16">
        <v>12</v>
      </c>
      <c r="C8620" s="16">
        <v>1062</v>
      </c>
      <c r="D8620" s="16">
        <v>62</v>
      </c>
      <c r="E8620" s="16">
        <v>32</v>
      </c>
      <c r="F8620" s="16">
        <v>100</v>
      </c>
      <c r="G8620" s="16">
        <v>17</v>
      </c>
      <c r="H8620" s="16">
        <v>20.612494999999999</v>
      </c>
      <c r="I8620" s="16"/>
    </row>
    <row r="8621" spans="1:9" x14ac:dyDescent="0.2">
      <c r="B8621" s="16">
        <v>13</v>
      </c>
      <c r="C8621" s="16">
        <v>661</v>
      </c>
      <c r="D8621" s="16">
        <v>66</v>
      </c>
      <c r="E8621" s="16">
        <v>41</v>
      </c>
      <c r="F8621" s="16">
        <v>84</v>
      </c>
      <c r="G8621" s="16">
        <v>10</v>
      </c>
      <c r="H8621" s="16">
        <v>11.986103</v>
      </c>
      <c r="I8621" s="16"/>
    </row>
    <row r="8622" spans="1:9" x14ac:dyDescent="0.2">
      <c r="B8622" s="16">
        <v>14</v>
      </c>
      <c r="C8622" s="16">
        <v>649</v>
      </c>
      <c r="D8622" s="16">
        <v>59</v>
      </c>
      <c r="E8622" s="16">
        <v>43</v>
      </c>
      <c r="F8622" s="16">
        <v>75</v>
      </c>
      <c r="G8622" s="16">
        <v>11</v>
      </c>
      <c r="H8622" s="16">
        <v>9.7365290000000009</v>
      </c>
      <c r="I8622" s="16"/>
    </row>
    <row r="8623" spans="1:9" x14ac:dyDescent="0.2">
      <c r="B8623" s="16">
        <v>15</v>
      </c>
      <c r="C8623" s="16">
        <v>894</v>
      </c>
      <c r="D8623" s="16">
        <v>52</v>
      </c>
      <c r="E8623" s="16">
        <v>28</v>
      </c>
      <c r="F8623" s="16">
        <v>72</v>
      </c>
      <c r="G8623" s="16">
        <v>17</v>
      </c>
      <c r="H8623" s="16">
        <v>12.514991</v>
      </c>
      <c r="I8623" s="16"/>
    </row>
    <row r="8624" spans="1:9" x14ac:dyDescent="0.2">
      <c r="B8624" s="16">
        <v>16</v>
      </c>
      <c r="C8624" s="16">
        <v>582</v>
      </c>
      <c r="D8624" s="16">
        <v>52</v>
      </c>
      <c r="E8624" s="16">
        <v>27</v>
      </c>
      <c r="F8624" s="16">
        <v>63</v>
      </c>
      <c r="G8624" s="16">
        <v>11</v>
      </c>
      <c r="H8624" s="16">
        <v>10.583005</v>
      </c>
      <c r="I8624" s="16"/>
    </row>
    <row r="8625" spans="1:9" x14ac:dyDescent="0.2">
      <c r="B8625" s="4">
        <v>17</v>
      </c>
      <c r="C8625" s="16"/>
      <c r="D8625" s="16"/>
      <c r="E8625" s="16"/>
      <c r="F8625" s="16"/>
      <c r="G8625" s="16"/>
      <c r="H8625" s="16"/>
      <c r="I8625" s="18"/>
    </row>
    <row r="8626" spans="1:9" x14ac:dyDescent="0.2">
      <c r="B8626" s="4">
        <v>18</v>
      </c>
      <c r="C8626" s="16"/>
      <c r="D8626" s="16"/>
      <c r="E8626" s="16"/>
      <c r="F8626" s="16"/>
      <c r="G8626" s="16"/>
      <c r="H8626" s="16"/>
      <c r="I8626" s="18"/>
    </row>
    <row r="8627" spans="1:9" x14ac:dyDescent="0.2">
      <c r="B8627" s="4">
        <v>19</v>
      </c>
      <c r="C8627" s="16"/>
      <c r="D8627" s="16"/>
      <c r="E8627" s="16"/>
      <c r="F8627" s="16"/>
      <c r="G8627" s="16"/>
      <c r="H8627" s="16"/>
      <c r="I8627" s="18"/>
    </row>
    <row r="8628" spans="1:9" x14ac:dyDescent="0.2">
      <c r="B8628" s="4">
        <v>20</v>
      </c>
      <c r="C8628" s="16"/>
      <c r="D8628" s="16"/>
      <c r="E8628" s="16"/>
      <c r="F8628" s="16"/>
      <c r="G8628" s="16"/>
      <c r="H8628" s="16"/>
      <c r="I8628" s="18"/>
    </row>
    <row r="8629" spans="1:9" x14ac:dyDescent="0.2">
      <c r="B8629" s="4">
        <v>21</v>
      </c>
      <c r="C8629" s="16"/>
      <c r="D8629" s="16"/>
      <c r="E8629" s="16"/>
      <c r="F8629" s="16"/>
      <c r="G8629" s="16"/>
      <c r="H8629" s="16"/>
      <c r="I8629" s="18"/>
    </row>
    <row r="8630" spans="1:9" x14ac:dyDescent="0.2">
      <c r="B8630" s="4">
        <v>22</v>
      </c>
      <c r="C8630" s="16"/>
      <c r="D8630" s="16"/>
      <c r="E8630" s="16"/>
      <c r="F8630" s="16"/>
      <c r="G8630" s="16"/>
      <c r="H8630" s="16"/>
      <c r="I8630" s="18"/>
    </row>
    <row r="8631" spans="1:9" x14ac:dyDescent="0.2">
      <c r="B8631" s="4">
        <v>23</v>
      </c>
      <c r="C8631" s="16"/>
      <c r="D8631" s="16"/>
      <c r="E8631" s="16"/>
      <c r="F8631" s="16"/>
      <c r="G8631" s="16"/>
      <c r="H8631" s="16"/>
      <c r="I8631" s="18"/>
    </row>
    <row r="8632" spans="1:9" x14ac:dyDescent="0.2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2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2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2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2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2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16</v>
      </c>
      <c r="I8790" s="6"/>
    </row>
    <row r="8791" spans="1:10" x14ac:dyDescent="0.2">
      <c r="A8791" t="s">
        <v>67</v>
      </c>
      <c r="B8791" s="15"/>
      <c r="C8791" s="8">
        <f>AVERAGE(C8609:C8789)</f>
        <v>1188.375</v>
      </c>
      <c r="D8791" s="8"/>
      <c r="E8791" s="8"/>
      <c r="F8791" s="8"/>
      <c r="G8791" s="8"/>
      <c r="H8791" s="8"/>
      <c r="I8791" s="9"/>
      <c r="J8791" s="17">
        <f>AVERAGE(D8609:D8789)</f>
        <v>65.5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32584220</v>
      </c>
      <c r="D8795" s="16">
        <v>35.805103000000003</v>
      </c>
      <c r="E8795" s="16">
        <v>1</v>
      </c>
      <c r="F8795" s="16">
        <v>600</v>
      </c>
      <c r="G8795" s="16">
        <v>910044</v>
      </c>
      <c r="H8795" s="16">
        <v>77.165599999999998</v>
      </c>
      <c r="I8795" s="16">
        <v>6.2037525000000002</v>
      </c>
    </row>
    <row r="8796" spans="1:10" x14ac:dyDescent="0.2">
      <c r="A8796" s="6"/>
      <c r="B8796" s="16">
        <v>1</v>
      </c>
      <c r="C8796" s="16">
        <v>3254</v>
      </c>
      <c r="D8796" s="16">
        <v>81</v>
      </c>
      <c r="E8796" s="16">
        <v>33</v>
      </c>
      <c r="F8796" s="16">
        <v>131</v>
      </c>
      <c r="G8796" s="16">
        <v>40</v>
      </c>
      <c r="H8796" s="16">
        <v>26.015774</v>
      </c>
      <c r="I8796" s="16"/>
    </row>
    <row r="8797" spans="1:10" x14ac:dyDescent="0.2">
      <c r="A8797" s="6"/>
      <c r="B8797" s="16">
        <v>2</v>
      </c>
      <c r="C8797" s="16">
        <v>11635</v>
      </c>
      <c r="D8797" s="16">
        <v>157</v>
      </c>
      <c r="E8797" s="16">
        <v>55</v>
      </c>
      <c r="F8797" s="16">
        <v>323</v>
      </c>
      <c r="G8797" s="16">
        <v>74</v>
      </c>
      <c r="H8797" s="16">
        <v>74.896190000000004</v>
      </c>
      <c r="I8797" s="16"/>
    </row>
    <row r="8798" spans="1:10" x14ac:dyDescent="0.2">
      <c r="A8798" s="6"/>
      <c r="B8798" s="16">
        <v>3</v>
      </c>
      <c r="C8798" s="16">
        <v>1122</v>
      </c>
      <c r="D8798" s="16">
        <v>62</v>
      </c>
      <c r="E8798" s="16">
        <v>32</v>
      </c>
      <c r="F8798" s="16">
        <v>90</v>
      </c>
      <c r="G8798" s="16">
        <v>18</v>
      </c>
      <c r="H8798" s="16">
        <v>13.114877</v>
      </c>
      <c r="I8798" s="16"/>
    </row>
    <row r="8799" spans="1:10" x14ac:dyDescent="0.2">
      <c r="A8799" s="6"/>
      <c r="B8799" s="16">
        <v>4</v>
      </c>
      <c r="C8799" s="16">
        <v>904</v>
      </c>
      <c r="D8799" s="16">
        <v>60</v>
      </c>
      <c r="E8799" s="16">
        <v>44</v>
      </c>
      <c r="F8799" s="16">
        <v>79</v>
      </c>
      <c r="G8799" s="16">
        <v>15</v>
      </c>
      <c r="H8799" s="16">
        <v>8.9042530000000006</v>
      </c>
      <c r="I8799" s="16"/>
    </row>
    <row r="8800" spans="1:10" x14ac:dyDescent="0.2">
      <c r="A8800" s="6"/>
      <c r="B8800" s="16">
        <v>5</v>
      </c>
      <c r="C8800" s="16">
        <v>2056</v>
      </c>
      <c r="D8800" s="16">
        <v>76</v>
      </c>
      <c r="E8800" s="16">
        <v>33</v>
      </c>
      <c r="F8800" s="16">
        <v>111</v>
      </c>
      <c r="G8800" s="16">
        <v>27</v>
      </c>
      <c r="H8800" s="16">
        <v>18.726780000000002</v>
      </c>
      <c r="I8800" s="16"/>
    </row>
    <row r="8801" spans="1:9" x14ac:dyDescent="0.2">
      <c r="A8801" s="6"/>
      <c r="B8801" s="16">
        <v>6</v>
      </c>
      <c r="C8801" s="16">
        <v>831</v>
      </c>
      <c r="D8801" s="16">
        <v>63</v>
      </c>
      <c r="E8801" s="16">
        <v>46</v>
      </c>
      <c r="F8801" s="16">
        <v>84</v>
      </c>
      <c r="G8801" s="16">
        <v>13</v>
      </c>
      <c r="H8801" s="16">
        <v>11.95129</v>
      </c>
      <c r="I8801" s="16"/>
    </row>
    <row r="8802" spans="1:9" x14ac:dyDescent="0.2">
      <c r="A8802" s="6"/>
      <c r="B8802" s="16">
        <v>7</v>
      </c>
      <c r="C8802" s="16">
        <v>3294</v>
      </c>
      <c r="D8802" s="16">
        <v>74</v>
      </c>
      <c r="E8802" s="16">
        <v>22</v>
      </c>
      <c r="F8802" s="16">
        <v>133</v>
      </c>
      <c r="G8802" s="16">
        <v>44</v>
      </c>
      <c r="H8802" s="16">
        <v>24.630289999999999</v>
      </c>
      <c r="I8802" s="16"/>
    </row>
    <row r="8803" spans="1:9" x14ac:dyDescent="0.2">
      <c r="A8803" s="6"/>
      <c r="B8803" s="16">
        <v>8</v>
      </c>
      <c r="C8803" s="16">
        <v>1454</v>
      </c>
      <c r="D8803" s="16">
        <v>72</v>
      </c>
      <c r="E8803" s="16">
        <v>44</v>
      </c>
      <c r="F8803" s="16">
        <v>91</v>
      </c>
      <c r="G8803" s="16">
        <v>20</v>
      </c>
      <c r="H8803" s="16">
        <v>11.836607000000001</v>
      </c>
      <c r="I8803" s="16"/>
    </row>
    <row r="8804" spans="1:9" x14ac:dyDescent="0.2">
      <c r="A8804" s="6"/>
      <c r="B8804" s="16">
        <v>9</v>
      </c>
      <c r="C8804" s="16">
        <v>2025</v>
      </c>
      <c r="D8804" s="16">
        <v>75</v>
      </c>
      <c r="E8804" s="16">
        <v>40</v>
      </c>
      <c r="F8804" s="16">
        <v>121</v>
      </c>
      <c r="G8804" s="16">
        <v>27</v>
      </c>
      <c r="H8804" s="16">
        <v>19.633175000000001</v>
      </c>
      <c r="I8804" s="16"/>
    </row>
    <row r="8805" spans="1:9" x14ac:dyDescent="0.2">
      <c r="A8805" s="6"/>
      <c r="B8805" s="16">
        <v>10</v>
      </c>
      <c r="C8805" s="16">
        <v>2727</v>
      </c>
      <c r="D8805" s="16">
        <v>80</v>
      </c>
      <c r="E8805" s="16">
        <v>32</v>
      </c>
      <c r="F8805" s="16">
        <v>132</v>
      </c>
      <c r="G8805" s="16">
        <v>34</v>
      </c>
      <c r="H8805" s="16">
        <v>24.29927</v>
      </c>
      <c r="I8805" s="16"/>
    </row>
    <row r="8806" spans="1:9" x14ac:dyDescent="0.2">
      <c r="A8806" s="6"/>
      <c r="B8806" s="16">
        <v>11</v>
      </c>
      <c r="C8806" s="16">
        <v>1017</v>
      </c>
      <c r="D8806" s="16">
        <v>53</v>
      </c>
      <c r="E8806" s="16">
        <v>26</v>
      </c>
      <c r="F8806" s="16">
        <v>80</v>
      </c>
      <c r="G8806" s="16">
        <v>19</v>
      </c>
      <c r="H8806" s="16">
        <v>14.734691</v>
      </c>
      <c r="I8806" s="16"/>
    </row>
    <row r="8807" spans="1:9" x14ac:dyDescent="0.2">
      <c r="A8807" s="6"/>
      <c r="B8807" s="16">
        <v>12</v>
      </c>
      <c r="C8807" s="16">
        <v>926</v>
      </c>
      <c r="D8807" s="16">
        <v>57</v>
      </c>
      <c r="E8807" s="16">
        <v>42</v>
      </c>
      <c r="F8807" s="16">
        <v>86</v>
      </c>
      <c r="G8807" s="16">
        <v>16</v>
      </c>
      <c r="H8807" s="16">
        <v>11.448435</v>
      </c>
      <c r="I8807" s="16"/>
    </row>
    <row r="8808" spans="1:9" x14ac:dyDescent="0.2">
      <c r="B8808" s="16">
        <v>13</v>
      </c>
      <c r="C8808" s="16">
        <v>998</v>
      </c>
      <c r="D8808" s="16">
        <v>58</v>
      </c>
      <c r="E8808" s="16">
        <v>32</v>
      </c>
      <c r="F8808" s="16">
        <v>82</v>
      </c>
      <c r="G8808" s="16">
        <v>17</v>
      </c>
      <c r="H8808" s="16">
        <v>11.768602</v>
      </c>
      <c r="I8808" s="16"/>
    </row>
    <row r="8809" spans="1:9" x14ac:dyDescent="0.2">
      <c r="B8809" s="16">
        <v>14</v>
      </c>
      <c r="C8809" s="16">
        <v>854</v>
      </c>
      <c r="D8809" s="16">
        <v>56</v>
      </c>
      <c r="E8809" s="16">
        <v>35</v>
      </c>
      <c r="F8809" s="16">
        <v>78</v>
      </c>
      <c r="G8809" s="16">
        <v>15</v>
      </c>
      <c r="H8809" s="16">
        <v>11.716899</v>
      </c>
      <c r="I8809" s="16"/>
    </row>
    <row r="8810" spans="1:9" x14ac:dyDescent="0.2">
      <c r="B8810" s="16">
        <v>15</v>
      </c>
      <c r="C8810" s="16">
        <v>1669</v>
      </c>
      <c r="D8810" s="16">
        <v>59</v>
      </c>
      <c r="E8810" s="16">
        <v>41</v>
      </c>
      <c r="F8810" s="16">
        <v>81</v>
      </c>
      <c r="G8810" s="16">
        <v>28</v>
      </c>
      <c r="H8810" s="16">
        <v>9.2915740000000007</v>
      </c>
      <c r="I8810" s="16"/>
    </row>
    <row r="8811" spans="1:9" x14ac:dyDescent="0.2">
      <c r="B8811" s="16">
        <v>16</v>
      </c>
      <c r="C8811" s="16">
        <v>1500</v>
      </c>
      <c r="D8811" s="16">
        <v>68</v>
      </c>
      <c r="E8811" s="16">
        <v>41</v>
      </c>
      <c r="F8811" s="16">
        <v>93</v>
      </c>
      <c r="G8811" s="16">
        <v>22</v>
      </c>
      <c r="H8811" s="16">
        <v>14.609195</v>
      </c>
      <c r="I8811" s="16"/>
    </row>
    <row r="8812" spans="1:9" x14ac:dyDescent="0.2">
      <c r="B8812" s="4">
        <v>17</v>
      </c>
      <c r="C8812" s="16"/>
      <c r="D8812" s="16"/>
      <c r="E8812" s="16"/>
      <c r="F8812" s="16"/>
      <c r="G8812" s="16"/>
      <c r="H8812" s="16"/>
      <c r="I8812" s="18"/>
    </row>
    <row r="8813" spans="1:9" x14ac:dyDescent="0.2">
      <c r="B8813" s="4">
        <v>18</v>
      </c>
      <c r="C8813" s="16"/>
      <c r="D8813" s="16"/>
      <c r="E8813" s="16"/>
      <c r="F8813" s="16"/>
      <c r="G8813" s="16"/>
      <c r="H8813" s="16"/>
      <c r="I8813" s="18"/>
    </row>
    <row r="8814" spans="1:9" x14ac:dyDescent="0.2">
      <c r="B8814" s="4">
        <v>19</v>
      </c>
      <c r="C8814" s="16"/>
      <c r="D8814" s="16"/>
      <c r="E8814" s="16"/>
      <c r="F8814" s="16"/>
      <c r="G8814" s="16"/>
      <c r="H8814" s="16"/>
      <c r="I8814" s="18"/>
    </row>
    <row r="8815" spans="1:9" x14ac:dyDescent="0.2">
      <c r="B8815" s="4">
        <v>20</v>
      </c>
      <c r="C8815" s="16"/>
      <c r="D8815" s="16"/>
      <c r="E8815" s="16"/>
      <c r="F8815" s="16"/>
      <c r="G8815" s="16"/>
      <c r="H8815" s="16"/>
      <c r="I8815" s="18"/>
    </row>
    <row r="8816" spans="1:9" x14ac:dyDescent="0.2">
      <c r="B8816" s="4">
        <v>21</v>
      </c>
      <c r="C8816" s="16"/>
      <c r="D8816" s="16"/>
      <c r="E8816" s="16"/>
      <c r="F8816" s="16"/>
      <c r="G8816" s="16"/>
      <c r="H8816" s="16"/>
      <c r="I8816" s="18"/>
    </row>
    <row r="8817" spans="1:9" x14ac:dyDescent="0.2">
      <c r="B8817" s="4">
        <v>22</v>
      </c>
      <c r="C8817" s="16"/>
      <c r="D8817" s="16"/>
      <c r="E8817" s="16"/>
      <c r="F8817" s="16"/>
      <c r="G8817" s="16"/>
      <c r="H8817" s="16"/>
      <c r="I8817" s="18"/>
    </row>
    <row r="8818" spans="1:9" x14ac:dyDescent="0.2">
      <c r="B8818" s="4">
        <v>23</v>
      </c>
      <c r="C8818" s="16"/>
      <c r="D8818" s="16"/>
      <c r="E8818" s="16"/>
      <c r="F8818" s="16"/>
      <c r="G8818" s="16"/>
      <c r="H8818" s="16"/>
      <c r="I8818" s="18"/>
    </row>
    <row r="8819" spans="1:9" x14ac:dyDescent="0.2">
      <c r="B8819" s="4">
        <v>24</v>
      </c>
      <c r="C8819" s="16"/>
      <c r="D8819" s="16"/>
      <c r="E8819" s="16"/>
      <c r="F8819" s="16"/>
      <c r="G8819" s="16"/>
      <c r="H8819" s="16"/>
      <c r="I8819" s="18"/>
    </row>
    <row r="8820" spans="1:9" x14ac:dyDescent="0.2">
      <c r="B8820" s="4">
        <v>25</v>
      </c>
      <c r="C8820" s="16"/>
      <c r="D8820" s="16"/>
      <c r="E8820" s="16"/>
      <c r="F8820" s="16"/>
      <c r="G8820" s="16"/>
      <c r="H8820" s="16"/>
      <c r="I8820" s="18"/>
    </row>
    <row r="8821" spans="1:9" x14ac:dyDescent="0.2">
      <c r="B8821" s="4">
        <v>26</v>
      </c>
      <c r="C8821" s="16"/>
      <c r="D8821" s="16"/>
      <c r="E8821" s="16"/>
      <c r="F8821" s="16"/>
      <c r="G8821" s="16"/>
      <c r="H8821" s="16"/>
      <c r="I8821" s="18"/>
    </row>
    <row r="8822" spans="1:9" x14ac:dyDescent="0.2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2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16</v>
      </c>
      <c r="I8977" s="6"/>
    </row>
    <row r="8978" spans="1:10" x14ac:dyDescent="0.2">
      <c r="A8978" t="s">
        <v>67</v>
      </c>
      <c r="B8978" s="15"/>
      <c r="C8978" s="8">
        <f>AVERAGE(C8796:C8976)</f>
        <v>2266.625</v>
      </c>
      <c r="D8978" s="8"/>
      <c r="E8978" s="8"/>
      <c r="F8978" s="8"/>
      <c r="G8978" s="8"/>
      <c r="H8978" s="8"/>
      <c r="I8978" s="9"/>
      <c r="J8978" s="17">
        <f>AVERAGE(D8796:D8976)</f>
        <v>71.9375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35531181</v>
      </c>
      <c r="D8982" s="16">
        <v>47.528393000000001</v>
      </c>
      <c r="E8982" s="16">
        <v>1</v>
      </c>
      <c r="F8982" s="16">
        <v>711</v>
      </c>
      <c r="G8982" s="16">
        <v>747578</v>
      </c>
      <c r="H8982" s="16">
        <v>63.305129999999998</v>
      </c>
      <c r="I8982" s="16">
        <v>3.9106982000000001</v>
      </c>
    </row>
    <row r="8983" spans="1:10" x14ac:dyDescent="0.2">
      <c r="A8983" s="6"/>
      <c r="B8983" s="16">
        <v>1</v>
      </c>
      <c r="C8983" s="16">
        <v>1380</v>
      </c>
      <c r="D8983" s="16">
        <v>60</v>
      </c>
      <c r="E8983" s="16">
        <v>26</v>
      </c>
      <c r="F8983" s="16">
        <v>87</v>
      </c>
      <c r="G8983" s="16">
        <v>23</v>
      </c>
      <c r="H8983" s="16">
        <v>17.149077999999999</v>
      </c>
      <c r="I8983" s="16"/>
    </row>
    <row r="8984" spans="1:10" x14ac:dyDescent="0.2">
      <c r="A8984" s="6"/>
      <c r="B8984" s="16">
        <v>2</v>
      </c>
      <c r="C8984" s="16">
        <v>787</v>
      </c>
      <c r="D8984" s="16">
        <v>49</v>
      </c>
      <c r="E8984" s="16">
        <v>28</v>
      </c>
      <c r="F8984" s="16">
        <v>70</v>
      </c>
      <c r="G8984" s="16">
        <v>16</v>
      </c>
      <c r="H8984" s="16">
        <v>12.535283</v>
      </c>
      <c r="I8984" s="16"/>
    </row>
    <row r="8985" spans="1:10" x14ac:dyDescent="0.2">
      <c r="A8985" s="6"/>
      <c r="B8985" s="16">
        <v>3</v>
      </c>
      <c r="C8985" s="16">
        <v>1418</v>
      </c>
      <c r="D8985" s="16">
        <v>64</v>
      </c>
      <c r="E8985" s="16">
        <v>31</v>
      </c>
      <c r="F8985" s="16">
        <v>116</v>
      </c>
      <c r="G8985" s="16">
        <v>22</v>
      </c>
      <c r="H8985" s="16">
        <v>19.292238000000001</v>
      </c>
      <c r="I8985" s="16"/>
    </row>
    <row r="8986" spans="1:10" x14ac:dyDescent="0.2">
      <c r="A8986" s="6"/>
      <c r="B8986" s="16">
        <v>4</v>
      </c>
      <c r="C8986" s="16">
        <v>908</v>
      </c>
      <c r="D8986" s="16">
        <v>56</v>
      </c>
      <c r="E8986" s="16">
        <v>38</v>
      </c>
      <c r="F8986" s="16">
        <v>69</v>
      </c>
      <c r="G8986" s="16">
        <v>16</v>
      </c>
      <c r="H8986" s="16">
        <v>10.645813</v>
      </c>
      <c r="I8986" s="16"/>
    </row>
    <row r="8987" spans="1:10" x14ac:dyDescent="0.2">
      <c r="A8987" s="6"/>
      <c r="B8987" s="16">
        <v>5</v>
      </c>
      <c r="C8987" s="16">
        <v>877</v>
      </c>
      <c r="D8987" s="16">
        <v>54</v>
      </c>
      <c r="E8987" s="16">
        <v>35</v>
      </c>
      <c r="F8987" s="16">
        <v>77</v>
      </c>
      <c r="G8987" s="16">
        <v>16</v>
      </c>
      <c r="H8987" s="16">
        <v>13.882842999999999</v>
      </c>
      <c r="I8987" s="16"/>
    </row>
    <row r="8988" spans="1:10" x14ac:dyDescent="0.2">
      <c r="A8988" s="6"/>
      <c r="B8988" s="16">
        <v>6</v>
      </c>
      <c r="C8988" s="16">
        <v>785</v>
      </c>
      <c r="D8988" s="16">
        <v>52</v>
      </c>
      <c r="E8988" s="16">
        <v>25</v>
      </c>
      <c r="F8988" s="16">
        <v>65</v>
      </c>
      <c r="G8988" s="16">
        <v>15</v>
      </c>
      <c r="H8988" s="16">
        <v>12.435548000000001</v>
      </c>
      <c r="I8988" s="16"/>
    </row>
    <row r="8989" spans="1:10" x14ac:dyDescent="0.2">
      <c r="A8989" s="6"/>
      <c r="B8989" s="16">
        <v>7</v>
      </c>
      <c r="C8989" s="16">
        <v>866</v>
      </c>
      <c r="D8989" s="16">
        <v>48</v>
      </c>
      <c r="E8989" s="16">
        <v>21</v>
      </c>
      <c r="F8989" s="16">
        <v>74</v>
      </c>
      <c r="G8989" s="16">
        <v>18</v>
      </c>
      <c r="H8989" s="16">
        <v>12.489996</v>
      </c>
      <c r="I8989" s="16"/>
    </row>
    <row r="8990" spans="1:10" x14ac:dyDescent="0.2">
      <c r="A8990" s="6"/>
      <c r="B8990" s="16">
        <v>8</v>
      </c>
      <c r="C8990" s="16">
        <v>1465</v>
      </c>
      <c r="D8990" s="16">
        <v>61</v>
      </c>
      <c r="E8990" s="16">
        <v>31</v>
      </c>
      <c r="F8990" s="16">
        <v>88</v>
      </c>
      <c r="G8990" s="16">
        <v>24</v>
      </c>
      <c r="H8990" s="16">
        <v>15.757676</v>
      </c>
      <c r="I8990" s="16"/>
    </row>
    <row r="8991" spans="1:10" x14ac:dyDescent="0.2">
      <c r="A8991" s="6"/>
      <c r="B8991" s="16">
        <v>9</v>
      </c>
      <c r="C8991" s="16">
        <v>1142</v>
      </c>
      <c r="D8991" s="16">
        <v>57</v>
      </c>
      <c r="E8991" s="16">
        <v>31</v>
      </c>
      <c r="F8991" s="16">
        <v>73</v>
      </c>
      <c r="G8991" s="16">
        <v>20</v>
      </c>
      <c r="H8991" s="16">
        <v>10.954452</v>
      </c>
      <c r="I8991" s="16"/>
    </row>
    <row r="8992" spans="1:10" x14ac:dyDescent="0.2">
      <c r="A8992" s="6"/>
      <c r="B8992" s="16">
        <v>10</v>
      </c>
      <c r="C8992" s="16">
        <v>798</v>
      </c>
      <c r="D8992" s="16">
        <v>53</v>
      </c>
      <c r="E8992" s="16">
        <v>19</v>
      </c>
      <c r="F8992" s="16">
        <v>77</v>
      </c>
      <c r="G8992" s="16">
        <v>15</v>
      </c>
      <c r="H8992" s="16">
        <v>13.604096</v>
      </c>
      <c r="I8992" s="16"/>
    </row>
    <row r="8993" spans="1:9" x14ac:dyDescent="0.2">
      <c r="A8993" s="6"/>
      <c r="B8993" s="16">
        <v>11</v>
      </c>
      <c r="C8993" s="16">
        <v>1053</v>
      </c>
      <c r="D8993" s="16">
        <v>61</v>
      </c>
      <c r="E8993" s="16">
        <v>40</v>
      </c>
      <c r="F8993" s="16">
        <v>87</v>
      </c>
      <c r="G8993" s="16">
        <v>17</v>
      </c>
      <c r="H8993" s="16">
        <v>11.710038000000001</v>
      </c>
      <c r="I8993" s="16"/>
    </row>
    <row r="8994" spans="1:9" x14ac:dyDescent="0.2">
      <c r="A8994" s="6"/>
      <c r="B8994" s="16">
        <v>12</v>
      </c>
      <c r="C8994" s="16">
        <v>2169</v>
      </c>
      <c r="D8994" s="16">
        <v>69</v>
      </c>
      <c r="E8994" s="16">
        <v>23</v>
      </c>
      <c r="F8994" s="16">
        <v>123</v>
      </c>
      <c r="G8994" s="16">
        <v>31</v>
      </c>
      <c r="H8994" s="16">
        <v>26.023067000000001</v>
      </c>
      <c r="I8994" s="16"/>
    </row>
    <row r="8995" spans="1:9" x14ac:dyDescent="0.2">
      <c r="B8995" s="16">
        <v>13</v>
      </c>
      <c r="C8995" s="16">
        <v>1701</v>
      </c>
      <c r="D8995" s="16">
        <v>65</v>
      </c>
      <c r="E8995" s="16">
        <v>42</v>
      </c>
      <c r="F8995" s="16">
        <v>87</v>
      </c>
      <c r="G8995" s="16">
        <v>26</v>
      </c>
      <c r="H8995" s="16">
        <v>14.191546000000001</v>
      </c>
      <c r="I8995" s="16"/>
    </row>
    <row r="8996" spans="1:9" x14ac:dyDescent="0.2">
      <c r="B8996" s="16">
        <v>14</v>
      </c>
      <c r="C8996" s="16">
        <v>3238</v>
      </c>
      <c r="D8996" s="16">
        <v>83</v>
      </c>
      <c r="E8996" s="16">
        <v>23</v>
      </c>
      <c r="F8996" s="16">
        <v>155</v>
      </c>
      <c r="G8996" s="16">
        <v>39</v>
      </c>
      <c r="H8996" s="16">
        <v>31.841301000000001</v>
      </c>
      <c r="I8996" s="16"/>
    </row>
    <row r="8997" spans="1:9" x14ac:dyDescent="0.2">
      <c r="B8997" s="16">
        <v>15</v>
      </c>
      <c r="C8997" s="16">
        <v>2173</v>
      </c>
      <c r="D8997" s="16">
        <v>70</v>
      </c>
      <c r="E8997" s="16">
        <v>34</v>
      </c>
      <c r="F8997" s="16">
        <v>133</v>
      </c>
      <c r="G8997" s="16">
        <v>31</v>
      </c>
      <c r="H8997" s="16">
        <v>24.261768</v>
      </c>
      <c r="I8997" s="16"/>
    </row>
    <row r="8998" spans="1:9" x14ac:dyDescent="0.2">
      <c r="B8998" s="16">
        <v>16</v>
      </c>
      <c r="C8998" s="16">
        <v>1636</v>
      </c>
      <c r="D8998" s="16">
        <v>60</v>
      </c>
      <c r="E8998" s="16">
        <v>32</v>
      </c>
      <c r="F8998" s="16">
        <v>100</v>
      </c>
      <c r="G8998" s="16">
        <v>27</v>
      </c>
      <c r="H8998" s="16">
        <v>19.281319</v>
      </c>
      <c r="I8998" s="16"/>
    </row>
    <row r="8999" spans="1:9" x14ac:dyDescent="0.2">
      <c r="B8999" s="16">
        <v>17</v>
      </c>
      <c r="C8999" s="16">
        <v>840</v>
      </c>
      <c r="D8999" s="16">
        <v>52</v>
      </c>
      <c r="E8999" s="16">
        <v>37</v>
      </c>
      <c r="F8999" s="16">
        <v>68</v>
      </c>
      <c r="G8999" s="16">
        <v>16</v>
      </c>
      <c r="H8999" s="16">
        <v>11.523889</v>
      </c>
      <c r="I8999" s="16"/>
    </row>
    <row r="9000" spans="1:9" x14ac:dyDescent="0.2">
      <c r="B9000" s="16">
        <v>18</v>
      </c>
      <c r="C9000" s="16"/>
      <c r="D9000" s="16"/>
      <c r="E9000" s="16"/>
      <c r="F9000" s="16"/>
      <c r="G9000" s="16"/>
      <c r="H9000" s="16"/>
      <c r="I9000" s="16"/>
    </row>
    <row r="9001" spans="1:9" x14ac:dyDescent="0.2">
      <c r="B9001" s="16">
        <v>20</v>
      </c>
      <c r="C9001" s="16"/>
      <c r="D9001" s="16"/>
      <c r="E9001" s="16"/>
      <c r="F9001" s="16"/>
      <c r="G9001" s="16"/>
      <c r="H9001" s="16"/>
      <c r="I9001" s="16"/>
    </row>
    <row r="9002" spans="1:9" x14ac:dyDescent="0.2">
      <c r="B9002" s="16">
        <v>21</v>
      </c>
      <c r="C9002" s="16"/>
      <c r="D9002" s="16"/>
      <c r="E9002" s="16"/>
      <c r="F9002" s="16"/>
      <c r="G9002" s="16"/>
      <c r="H9002" s="16"/>
      <c r="I9002" s="16"/>
    </row>
    <row r="9003" spans="1:9" x14ac:dyDescent="0.2">
      <c r="B9003" s="16">
        <v>22</v>
      </c>
      <c r="C9003" s="16"/>
      <c r="D9003" s="16"/>
      <c r="E9003" s="16"/>
      <c r="F9003" s="16"/>
      <c r="G9003" s="16"/>
      <c r="H9003" s="16"/>
      <c r="I9003" s="16"/>
    </row>
    <row r="9004" spans="1:9" x14ac:dyDescent="0.2">
      <c r="B9004" s="16">
        <v>23</v>
      </c>
      <c r="C9004" s="16"/>
      <c r="D9004" s="16"/>
      <c r="E9004" s="16"/>
      <c r="F9004" s="16"/>
      <c r="G9004" s="16"/>
      <c r="H9004" s="16"/>
      <c r="I9004" s="16"/>
    </row>
    <row r="9005" spans="1:9" x14ac:dyDescent="0.2">
      <c r="B9005" s="16">
        <v>24</v>
      </c>
      <c r="C9005" s="16"/>
      <c r="D9005" s="16"/>
      <c r="E9005" s="16"/>
      <c r="F9005" s="16"/>
      <c r="G9005" s="16"/>
      <c r="H9005" s="16"/>
      <c r="I9005" s="16"/>
    </row>
    <row r="9006" spans="1:9" x14ac:dyDescent="0.2">
      <c r="B9006" s="16">
        <v>25</v>
      </c>
      <c r="C9006" s="16"/>
      <c r="D9006" s="16"/>
      <c r="E9006" s="16"/>
      <c r="F9006" s="16"/>
      <c r="G9006" s="16"/>
      <c r="H9006" s="16"/>
      <c r="I9006" s="16"/>
    </row>
    <row r="9007" spans="1:9" x14ac:dyDescent="0.2">
      <c r="B9007" s="16">
        <v>26</v>
      </c>
      <c r="C9007" s="16"/>
      <c r="D9007" s="16"/>
      <c r="E9007" s="16"/>
      <c r="F9007" s="16"/>
      <c r="G9007" s="16"/>
      <c r="H9007" s="16"/>
      <c r="I9007" s="16"/>
    </row>
    <row r="9008" spans="1:9" x14ac:dyDescent="0.2">
      <c r="B9008" s="16">
        <v>27</v>
      </c>
      <c r="C9008" s="16"/>
      <c r="D9008" s="16"/>
      <c r="E9008" s="16"/>
      <c r="F9008" s="16"/>
      <c r="G9008" s="16"/>
      <c r="H9008" s="16"/>
      <c r="I9008" s="16"/>
    </row>
    <row r="9009" spans="1:9" x14ac:dyDescent="0.2">
      <c r="B9009" s="16">
        <v>28</v>
      </c>
      <c r="C9009" s="16"/>
      <c r="D9009" s="16"/>
      <c r="E9009" s="16"/>
      <c r="F9009" s="16"/>
      <c r="G9009" s="16"/>
      <c r="H9009" s="16"/>
      <c r="I9009" s="16"/>
    </row>
    <row r="9010" spans="1:9" x14ac:dyDescent="0.2">
      <c r="B9010" s="16">
        <v>29</v>
      </c>
      <c r="C9010" s="16"/>
      <c r="D9010" s="16"/>
      <c r="E9010" s="16"/>
      <c r="F9010" s="16"/>
      <c r="G9010" s="16"/>
      <c r="H9010" s="16"/>
      <c r="I9010" s="16"/>
    </row>
    <row r="9011" spans="1:9" x14ac:dyDescent="0.2">
      <c r="B9011" s="16">
        <v>30</v>
      </c>
      <c r="C9011" s="16"/>
      <c r="D9011" s="16"/>
      <c r="E9011" s="16"/>
      <c r="F9011" s="16"/>
      <c r="G9011" s="16"/>
      <c r="H9011" s="16"/>
      <c r="I9011" s="16"/>
    </row>
    <row r="9012" spans="1:9" x14ac:dyDescent="0.2">
      <c r="B9012" s="16">
        <v>31</v>
      </c>
      <c r="C9012" s="16"/>
      <c r="D9012" s="16"/>
      <c r="E9012" s="16"/>
      <c r="F9012" s="16"/>
      <c r="G9012" s="16"/>
      <c r="H9012" s="16"/>
      <c r="I9012" s="16"/>
    </row>
    <row r="9013" spans="1:9" x14ac:dyDescent="0.2">
      <c r="A9013" s="6"/>
      <c r="B9013" s="16">
        <v>32</v>
      </c>
      <c r="C9013" s="16"/>
      <c r="D9013" s="16"/>
      <c r="E9013" s="16"/>
      <c r="F9013" s="16"/>
      <c r="G9013" s="16"/>
      <c r="H9013" s="16"/>
      <c r="I9013" s="16"/>
    </row>
    <row r="9014" spans="1:9" x14ac:dyDescent="0.2">
      <c r="A9014" s="11"/>
      <c r="B9014" s="16">
        <v>33</v>
      </c>
      <c r="C9014" s="16"/>
      <c r="D9014" s="16"/>
      <c r="E9014" s="16"/>
      <c r="F9014" s="16"/>
      <c r="G9014" s="16"/>
      <c r="H9014" s="16"/>
      <c r="I9014" s="16"/>
    </row>
    <row r="9015" spans="1:9" x14ac:dyDescent="0.2">
      <c r="B9015" s="16">
        <v>34</v>
      </c>
      <c r="C9015" s="16"/>
      <c r="D9015" s="16"/>
      <c r="E9015" s="16"/>
      <c r="F9015" s="16"/>
      <c r="G9015" s="16"/>
      <c r="H9015" s="16"/>
      <c r="I9015" s="16"/>
    </row>
    <row r="9016" spans="1:9" x14ac:dyDescent="0.2">
      <c r="B9016" s="16">
        <v>35</v>
      </c>
      <c r="C9016" s="16"/>
      <c r="D9016" s="16"/>
      <c r="E9016" s="16"/>
      <c r="F9016" s="16"/>
      <c r="G9016" s="16"/>
      <c r="H9016" s="16"/>
      <c r="I9016" s="16"/>
    </row>
    <row r="9017" spans="1:9" x14ac:dyDescent="0.2">
      <c r="B9017" s="16">
        <v>36</v>
      </c>
      <c r="C9017" s="16"/>
      <c r="D9017" s="16"/>
      <c r="E9017" s="16"/>
      <c r="F9017" s="16"/>
      <c r="G9017" s="16"/>
      <c r="H9017" s="16"/>
      <c r="I9017" s="16"/>
    </row>
    <row r="9018" spans="1:9" x14ac:dyDescent="0.2">
      <c r="B9018" s="16">
        <v>37</v>
      </c>
      <c r="C9018" s="16"/>
      <c r="D9018" s="16"/>
      <c r="E9018" s="16"/>
      <c r="F9018" s="16"/>
      <c r="G9018" s="16"/>
      <c r="H9018" s="16"/>
      <c r="I9018" s="16"/>
    </row>
    <row r="9019" spans="1:9" x14ac:dyDescent="0.2">
      <c r="B9019" s="16">
        <v>38</v>
      </c>
      <c r="C9019" s="16"/>
      <c r="D9019" s="16"/>
      <c r="E9019" s="16"/>
      <c r="F9019" s="16"/>
      <c r="G9019" s="16"/>
      <c r="H9019" s="16"/>
      <c r="I9019" s="16"/>
    </row>
    <row r="9020" spans="1:9" x14ac:dyDescent="0.2">
      <c r="B9020" s="16">
        <v>39</v>
      </c>
      <c r="C9020" s="16"/>
      <c r="D9020" s="16"/>
      <c r="E9020" s="16"/>
      <c r="F9020" s="16"/>
      <c r="G9020" s="16"/>
      <c r="H9020" s="16"/>
      <c r="I9020" s="16"/>
    </row>
    <row r="9021" spans="1:9" x14ac:dyDescent="0.2">
      <c r="B9021" s="16">
        <v>40</v>
      </c>
      <c r="C9021" s="16"/>
      <c r="D9021" s="16"/>
      <c r="E9021" s="16"/>
      <c r="F9021" s="16"/>
      <c r="G9021" s="16"/>
      <c r="H9021" s="16"/>
      <c r="I9021" s="16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17</v>
      </c>
      <c r="I9164" s="6"/>
    </row>
    <row r="9165" spans="1:10" x14ac:dyDescent="0.2">
      <c r="A9165" t="s">
        <v>67</v>
      </c>
      <c r="B9165" s="15"/>
      <c r="C9165" s="8">
        <f>AVERAGE(C8983:C9163)</f>
        <v>1366.8235294117646</v>
      </c>
      <c r="D9165" s="8"/>
      <c r="E9165" s="8"/>
      <c r="F9165" s="8"/>
      <c r="G9165" s="8"/>
      <c r="H9165" s="8"/>
      <c r="I9165" s="9"/>
      <c r="J9165" s="17">
        <f>AVERAGE(D8983:D9163)</f>
        <v>59.647058823529413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49661684</v>
      </c>
      <c r="D9169" s="16">
        <v>69.916884999999994</v>
      </c>
      <c r="E9169" s="16">
        <v>1</v>
      </c>
      <c r="F9169" s="16">
        <v>733</v>
      </c>
      <c r="G9169" s="16">
        <v>710296</v>
      </c>
      <c r="H9169" s="16">
        <v>81.319370000000006</v>
      </c>
      <c r="I9169" s="16">
        <v>15.875738</v>
      </c>
    </row>
    <row r="9170" spans="1:9" x14ac:dyDescent="0.2">
      <c r="A9170" s="6"/>
      <c r="B9170" s="16">
        <v>1</v>
      </c>
      <c r="C9170" s="16">
        <v>735</v>
      </c>
      <c r="D9170" s="16">
        <v>56</v>
      </c>
      <c r="E9170" s="16">
        <v>45</v>
      </c>
      <c r="F9170" s="16">
        <v>71</v>
      </c>
      <c r="G9170" s="16">
        <v>13</v>
      </c>
      <c r="H9170" s="16">
        <v>8.1802609999999998</v>
      </c>
      <c r="I9170" s="16"/>
    </row>
    <row r="9171" spans="1:9" x14ac:dyDescent="0.2">
      <c r="A9171" s="6"/>
      <c r="B9171" s="16">
        <v>2</v>
      </c>
      <c r="C9171" s="16">
        <v>1330</v>
      </c>
      <c r="D9171" s="16">
        <v>66</v>
      </c>
      <c r="E9171" s="16">
        <v>41</v>
      </c>
      <c r="F9171" s="16">
        <v>104</v>
      </c>
      <c r="G9171" s="16">
        <v>20</v>
      </c>
      <c r="H9171" s="16">
        <v>17.879715000000001</v>
      </c>
      <c r="I9171" s="16"/>
    </row>
    <row r="9172" spans="1:9" x14ac:dyDescent="0.2">
      <c r="A9172" s="6"/>
      <c r="B9172" s="16">
        <v>3</v>
      </c>
      <c r="C9172" s="16">
        <v>833</v>
      </c>
      <c r="D9172" s="16">
        <v>64</v>
      </c>
      <c r="E9172" s="16">
        <v>52</v>
      </c>
      <c r="F9172" s="16">
        <v>80</v>
      </c>
      <c r="G9172" s="16">
        <v>13</v>
      </c>
      <c r="H9172" s="16">
        <v>7.6321690000000002</v>
      </c>
      <c r="I9172" s="16"/>
    </row>
    <row r="9173" spans="1:9" x14ac:dyDescent="0.2">
      <c r="A9173" s="6"/>
      <c r="B9173" s="16">
        <v>4</v>
      </c>
      <c r="C9173" s="16">
        <v>1659</v>
      </c>
      <c r="D9173" s="16">
        <v>75</v>
      </c>
      <c r="E9173" s="16">
        <v>46</v>
      </c>
      <c r="F9173" s="16">
        <v>105</v>
      </c>
      <c r="G9173" s="16">
        <v>22</v>
      </c>
      <c r="H9173" s="16">
        <v>17.376778000000002</v>
      </c>
      <c r="I9173" s="16"/>
    </row>
    <row r="9174" spans="1:9" x14ac:dyDescent="0.2">
      <c r="A9174" s="6"/>
      <c r="B9174" s="16">
        <v>5</v>
      </c>
      <c r="C9174" s="16">
        <v>773</v>
      </c>
      <c r="D9174" s="16">
        <v>59</v>
      </c>
      <c r="E9174" s="16">
        <v>21</v>
      </c>
      <c r="F9174" s="16">
        <v>74</v>
      </c>
      <c r="G9174" s="16">
        <v>13</v>
      </c>
      <c r="H9174" s="16">
        <v>14.153915</v>
      </c>
      <c r="I9174" s="16"/>
    </row>
    <row r="9175" spans="1:9" x14ac:dyDescent="0.2">
      <c r="A9175" s="6"/>
      <c r="B9175" s="16">
        <v>6</v>
      </c>
      <c r="C9175" s="16">
        <v>561</v>
      </c>
      <c r="D9175" s="16">
        <v>51</v>
      </c>
      <c r="E9175" s="16">
        <v>38</v>
      </c>
      <c r="F9175" s="16">
        <v>66</v>
      </c>
      <c r="G9175" s="16">
        <v>11</v>
      </c>
      <c r="H9175" s="16">
        <v>9.284395</v>
      </c>
      <c r="I9175" s="16"/>
    </row>
    <row r="9176" spans="1:9" x14ac:dyDescent="0.2">
      <c r="A9176" s="6"/>
      <c r="B9176" s="16">
        <v>7</v>
      </c>
      <c r="C9176" s="16">
        <v>2202</v>
      </c>
      <c r="D9176" s="16">
        <v>75</v>
      </c>
      <c r="E9176" s="16">
        <v>47</v>
      </c>
      <c r="F9176" s="16">
        <v>125</v>
      </c>
      <c r="G9176" s="16">
        <v>29</v>
      </c>
      <c r="H9176" s="16">
        <v>18.176711999999998</v>
      </c>
      <c r="I9176" s="16"/>
    </row>
    <row r="9177" spans="1:9" x14ac:dyDescent="0.2">
      <c r="A9177" s="6"/>
      <c r="B9177" s="16">
        <v>8</v>
      </c>
      <c r="C9177" s="16">
        <v>2788</v>
      </c>
      <c r="D9177" s="16">
        <v>87</v>
      </c>
      <c r="E9177" s="16">
        <v>54</v>
      </c>
      <c r="F9177" s="16">
        <v>141</v>
      </c>
      <c r="G9177" s="16">
        <v>32</v>
      </c>
      <c r="H9177" s="16">
        <v>22.885408000000002</v>
      </c>
      <c r="I9177" s="16"/>
    </row>
    <row r="9178" spans="1:9" x14ac:dyDescent="0.2">
      <c r="A9178" s="6"/>
      <c r="B9178" s="16">
        <v>9</v>
      </c>
      <c r="C9178" s="16">
        <v>1060</v>
      </c>
      <c r="D9178" s="16">
        <v>70</v>
      </c>
      <c r="E9178" s="16">
        <v>43</v>
      </c>
      <c r="F9178" s="16">
        <v>92</v>
      </c>
      <c r="G9178" s="16">
        <v>15</v>
      </c>
      <c r="H9178" s="16">
        <v>12.983506</v>
      </c>
      <c r="I9178" s="16"/>
    </row>
    <row r="9179" spans="1:9" x14ac:dyDescent="0.2">
      <c r="A9179" s="6"/>
      <c r="B9179" s="16">
        <v>10</v>
      </c>
      <c r="C9179" s="16">
        <v>828</v>
      </c>
      <c r="D9179" s="16">
        <v>63</v>
      </c>
      <c r="E9179" s="16">
        <v>48</v>
      </c>
      <c r="F9179" s="16">
        <v>80</v>
      </c>
      <c r="G9179" s="16">
        <v>13</v>
      </c>
      <c r="H9179" s="16">
        <v>8.6458080000000006</v>
      </c>
      <c r="I9179" s="16"/>
    </row>
    <row r="9180" spans="1:9" x14ac:dyDescent="0.2">
      <c r="A9180" s="6"/>
      <c r="B9180" s="16">
        <v>11</v>
      </c>
      <c r="C9180" s="16">
        <v>765</v>
      </c>
      <c r="D9180" s="16">
        <v>54</v>
      </c>
      <c r="E9180" s="16">
        <v>28</v>
      </c>
      <c r="F9180" s="16">
        <v>73</v>
      </c>
      <c r="G9180" s="16">
        <v>14</v>
      </c>
      <c r="H9180" s="16">
        <v>11.41187</v>
      </c>
      <c r="I9180" s="16"/>
    </row>
    <row r="9181" spans="1:9" x14ac:dyDescent="0.2">
      <c r="A9181" s="6"/>
      <c r="B9181" s="5">
        <v>12</v>
      </c>
      <c r="C9181" s="16"/>
      <c r="D9181" s="16"/>
      <c r="E9181" s="16"/>
      <c r="F9181" s="16"/>
      <c r="G9181" s="16"/>
      <c r="H9181" s="16"/>
      <c r="I9181" s="18"/>
    </row>
    <row r="9182" spans="1:9" x14ac:dyDescent="0.2">
      <c r="B9182" s="4">
        <v>13</v>
      </c>
      <c r="C9182" s="16"/>
      <c r="D9182" s="16"/>
      <c r="E9182" s="16"/>
      <c r="F9182" s="16"/>
      <c r="G9182" s="16"/>
      <c r="H9182" s="16"/>
      <c r="I9182" s="18"/>
    </row>
    <row r="9183" spans="1:9" x14ac:dyDescent="0.2">
      <c r="B9183" s="4">
        <v>14</v>
      </c>
      <c r="C9183" s="16"/>
      <c r="D9183" s="16"/>
      <c r="E9183" s="16"/>
      <c r="F9183" s="16"/>
      <c r="G9183" s="16"/>
      <c r="H9183" s="16"/>
      <c r="I9183" s="18"/>
    </row>
    <row r="9184" spans="1:9" x14ac:dyDescent="0.2">
      <c r="B9184" s="4">
        <v>15</v>
      </c>
      <c r="C9184" s="16"/>
      <c r="D9184" s="16"/>
      <c r="E9184" s="16"/>
      <c r="F9184" s="16"/>
      <c r="G9184" s="16"/>
      <c r="H9184" s="16"/>
      <c r="I9184" s="18"/>
    </row>
    <row r="9185" spans="1:9" x14ac:dyDescent="0.2">
      <c r="B9185" s="4">
        <v>16</v>
      </c>
      <c r="C9185" s="16"/>
      <c r="D9185" s="16"/>
      <c r="E9185" s="16"/>
      <c r="F9185" s="16"/>
      <c r="G9185" s="16"/>
      <c r="H9185" s="16"/>
      <c r="I9185" s="18"/>
    </row>
    <row r="9186" spans="1:9" x14ac:dyDescent="0.2">
      <c r="B9186" s="4">
        <v>17</v>
      </c>
      <c r="C9186" s="16"/>
      <c r="D9186" s="16"/>
      <c r="E9186" s="16"/>
      <c r="F9186" s="16"/>
      <c r="G9186" s="16"/>
      <c r="H9186" s="16"/>
      <c r="I9186" s="18"/>
    </row>
    <row r="9187" spans="1:9" x14ac:dyDescent="0.2">
      <c r="B9187" s="4">
        <v>18</v>
      </c>
      <c r="C9187" s="16"/>
      <c r="D9187" s="16"/>
      <c r="E9187" s="16"/>
      <c r="F9187" s="16"/>
      <c r="G9187" s="16"/>
      <c r="H9187" s="16"/>
      <c r="I9187" s="18"/>
    </row>
    <row r="9188" spans="1:9" x14ac:dyDescent="0.2">
      <c r="B9188" s="4">
        <v>19</v>
      </c>
      <c r="C9188" s="16"/>
      <c r="D9188" s="16"/>
      <c r="E9188" s="16"/>
      <c r="F9188" s="16"/>
      <c r="G9188" s="16"/>
      <c r="H9188" s="16"/>
      <c r="I9188" s="18"/>
    </row>
    <row r="9189" spans="1:9" x14ac:dyDescent="0.2">
      <c r="B9189" s="4">
        <v>20</v>
      </c>
      <c r="C9189" s="16"/>
      <c r="D9189" s="16"/>
      <c r="E9189" s="16"/>
      <c r="F9189" s="16"/>
      <c r="G9189" s="16"/>
      <c r="H9189" s="16"/>
      <c r="I9189" s="18"/>
    </row>
    <row r="9190" spans="1:9" x14ac:dyDescent="0.2">
      <c r="B9190" s="4">
        <v>21</v>
      </c>
      <c r="C9190" s="16"/>
      <c r="D9190" s="16"/>
      <c r="E9190" s="16"/>
      <c r="F9190" s="16"/>
      <c r="G9190" s="16"/>
      <c r="H9190" s="16"/>
      <c r="I9190" s="18"/>
    </row>
    <row r="9191" spans="1:9" x14ac:dyDescent="0.2">
      <c r="B9191" s="4">
        <v>22</v>
      </c>
      <c r="C9191" s="16"/>
      <c r="D9191" s="16"/>
      <c r="E9191" s="16"/>
      <c r="F9191" s="16"/>
      <c r="G9191" s="16"/>
      <c r="H9191" s="16"/>
      <c r="I9191" s="18"/>
    </row>
    <row r="9192" spans="1:9" x14ac:dyDescent="0.2">
      <c r="B9192" s="4">
        <v>23</v>
      </c>
      <c r="C9192" s="16"/>
      <c r="D9192" s="16"/>
      <c r="E9192" s="16"/>
      <c r="F9192" s="16"/>
      <c r="G9192" s="16"/>
      <c r="H9192" s="16"/>
      <c r="I9192" s="18"/>
    </row>
    <row r="9193" spans="1:9" x14ac:dyDescent="0.2">
      <c r="B9193" s="4">
        <v>24</v>
      </c>
      <c r="C9193" s="16"/>
      <c r="D9193" s="16"/>
      <c r="E9193" s="16"/>
      <c r="F9193" s="16"/>
      <c r="G9193" s="16"/>
      <c r="H9193" s="16"/>
      <c r="I9193" s="18"/>
    </row>
    <row r="9194" spans="1:9" x14ac:dyDescent="0.2">
      <c r="B9194" s="4">
        <v>25</v>
      </c>
      <c r="C9194" s="16"/>
      <c r="D9194" s="16"/>
      <c r="E9194" s="16"/>
      <c r="F9194" s="16"/>
      <c r="G9194" s="16"/>
      <c r="H9194" s="16"/>
      <c r="I9194" s="18"/>
    </row>
    <row r="9195" spans="1:9" x14ac:dyDescent="0.2">
      <c r="B9195" s="4">
        <v>26</v>
      </c>
      <c r="C9195" s="16"/>
      <c r="D9195" s="16"/>
      <c r="E9195" s="16"/>
      <c r="F9195" s="16"/>
      <c r="G9195" s="16"/>
      <c r="H9195" s="16"/>
      <c r="I9195" s="18"/>
    </row>
    <row r="9196" spans="1:9" x14ac:dyDescent="0.2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2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2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2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2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11</v>
      </c>
      <c r="I9351" s="6"/>
    </row>
    <row r="9352" spans="1:10" x14ac:dyDescent="0.2">
      <c r="A9352" t="s">
        <v>67</v>
      </c>
      <c r="B9352" s="15"/>
      <c r="C9352" s="8">
        <f>AVERAGE(C9170:C9350)</f>
        <v>1230.3636363636363</v>
      </c>
      <c r="D9352" s="8"/>
      <c r="E9352" s="8"/>
      <c r="F9352" s="8"/>
      <c r="G9352" s="8"/>
      <c r="H9352" s="8"/>
      <c r="I9352" s="9"/>
      <c r="J9352" s="17">
        <f>AVERAGE(D9170:D9350)</f>
        <v>65.454545454545453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16" t="s">
        <v>131</v>
      </c>
      <c r="C9356" s="16">
        <v>38910632</v>
      </c>
      <c r="D9356" s="16">
        <v>119.60652</v>
      </c>
      <c r="E9356" s="16">
        <v>1</v>
      </c>
      <c r="F9356" s="16">
        <v>664</v>
      </c>
      <c r="G9356" s="16">
        <v>325322</v>
      </c>
      <c r="H9356" s="16">
        <v>112.029945</v>
      </c>
      <c r="I9356" s="16">
        <v>20.345338999999999</v>
      </c>
    </row>
    <row r="9357" spans="1:10" x14ac:dyDescent="0.2">
      <c r="A9357" s="6"/>
      <c r="B9357" s="16">
        <v>1</v>
      </c>
      <c r="C9357" s="16">
        <v>1347</v>
      </c>
      <c r="D9357" s="16">
        <v>61</v>
      </c>
      <c r="E9357" s="16">
        <v>25</v>
      </c>
      <c r="F9357" s="16">
        <v>86</v>
      </c>
      <c r="G9357" s="16">
        <v>22</v>
      </c>
      <c r="H9357" s="16">
        <v>16.217275999999998</v>
      </c>
      <c r="I9357" s="16"/>
    </row>
    <row r="9358" spans="1:10" x14ac:dyDescent="0.2">
      <c r="A9358" s="6"/>
      <c r="B9358" s="16">
        <v>2</v>
      </c>
      <c r="C9358" s="16">
        <v>1105</v>
      </c>
      <c r="D9358" s="16">
        <v>58</v>
      </c>
      <c r="E9358" s="16">
        <v>40</v>
      </c>
      <c r="F9358" s="16">
        <v>92</v>
      </c>
      <c r="G9358" s="16">
        <v>19</v>
      </c>
      <c r="H9358" s="16">
        <v>13.20143</v>
      </c>
      <c r="I9358" s="16"/>
    </row>
    <row r="9359" spans="1:10" x14ac:dyDescent="0.2">
      <c r="A9359" s="6"/>
      <c r="B9359" s="16">
        <v>3</v>
      </c>
      <c r="C9359" s="16">
        <v>581</v>
      </c>
      <c r="D9359" s="16">
        <v>58</v>
      </c>
      <c r="E9359" s="16">
        <v>47</v>
      </c>
      <c r="F9359" s="16">
        <v>75</v>
      </c>
      <c r="G9359" s="16">
        <v>10</v>
      </c>
      <c r="H9359" s="16">
        <v>8.0484650000000002</v>
      </c>
      <c r="I9359" s="16"/>
    </row>
    <row r="9360" spans="1:10" x14ac:dyDescent="0.2">
      <c r="A9360" s="6"/>
      <c r="B9360" s="16">
        <v>4</v>
      </c>
      <c r="C9360" s="16">
        <v>751</v>
      </c>
      <c r="D9360" s="16">
        <v>50</v>
      </c>
      <c r="E9360" s="16">
        <v>32</v>
      </c>
      <c r="F9360" s="16">
        <v>72</v>
      </c>
      <c r="G9360" s="16">
        <v>15</v>
      </c>
      <c r="H9360" s="16">
        <v>9.8161670000000001</v>
      </c>
      <c r="I9360" s="16"/>
    </row>
    <row r="9361" spans="1:9" x14ac:dyDescent="0.2">
      <c r="A9361" s="6"/>
      <c r="B9361" s="16">
        <v>5</v>
      </c>
      <c r="C9361" s="16">
        <v>542</v>
      </c>
      <c r="D9361" s="16">
        <v>38</v>
      </c>
      <c r="E9361" s="16">
        <v>15</v>
      </c>
      <c r="F9361" s="16">
        <v>58</v>
      </c>
      <c r="G9361" s="16">
        <v>14</v>
      </c>
      <c r="H9361" s="16">
        <v>13.643821000000001</v>
      </c>
      <c r="I9361" s="16"/>
    </row>
    <row r="9362" spans="1:9" x14ac:dyDescent="0.2">
      <c r="A9362" s="6"/>
      <c r="B9362" s="16">
        <v>6</v>
      </c>
      <c r="C9362" s="16">
        <v>1428</v>
      </c>
      <c r="D9362" s="16">
        <v>49</v>
      </c>
      <c r="E9362" s="16">
        <v>6</v>
      </c>
      <c r="F9362" s="16">
        <v>78</v>
      </c>
      <c r="G9362" s="16">
        <v>29</v>
      </c>
      <c r="H9362" s="16">
        <v>16.545393000000001</v>
      </c>
      <c r="I9362" s="16"/>
    </row>
    <row r="9363" spans="1:9" x14ac:dyDescent="0.2">
      <c r="A9363" s="6"/>
      <c r="B9363" s="16">
        <v>7</v>
      </c>
      <c r="C9363" s="16">
        <v>2493</v>
      </c>
      <c r="D9363" s="16">
        <v>77</v>
      </c>
      <c r="E9363" s="16">
        <v>33</v>
      </c>
      <c r="F9363" s="16">
        <v>118</v>
      </c>
      <c r="G9363" s="16">
        <v>32</v>
      </c>
      <c r="H9363" s="16">
        <v>21.663855000000002</v>
      </c>
      <c r="I9363" s="16"/>
    </row>
    <row r="9364" spans="1:9" x14ac:dyDescent="0.2">
      <c r="A9364" s="6"/>
      <c r="B9364" s="16">
        <v>8</v>
      </c>
      <c r="C9364" s="16">
        <v>2783</v>
      </c>
      <c r="D9364" s="16">
        <v>84</v>
      </c>
      <c r="E9364" s="16">
        <v>52</v>
      </c>
      <c r="F9364" s="16">
        <v>148</v>
      </c>
      <c r="G9364" s="16">
        <v>33</v>
      </c>
      <c r="H9364" s="16">
        <v>27.210407</v>
      </c>
      <c r="I9364" s="16"/>
    </row>
    <row r="9365" spans="1:9" x14ac:dyDescent="0.2">
      <c r="A9365" s="6"/>
      <c r="B9365" s="16">
        <v>9</v>
      </c>
      <c r="C9365" s="16">
        <v>675</v>
      </c>
      <c r="D9365" s="16">
        <v>48</v>
      </c>
      <c r="E9365" s="16">
        <v>28</v>
      </c>
      <c r="F9365" s="16">
        <v>64</v>
      </c>
      <c r="G9365" s="16">
        <v>14</v>
      </c>
      <c r="H9365" s="16">
        <v>9.8878330000000005</v>
      </c>
      <c r="I9365" s="16"/>
    </row>
    <row r="9366" spans="1:9" x14ac:dyDescent="0.2">
      <c r="A9366" s="6"/>
      <c r="B9366" s="16">
        <v>10</v>
      </c>
      <c r="C9366" s="16">
        <v>780</v>
      </c>
      <c r="D9366" s="16">
        <v>55</v>
      </c>
      <c r="E9366" s="16">
        <v>38</v>
      </c>
      <c r="F9366" s="16">
        <v>77</v>
      </c>
      <c r="G9366" s="16">
        <v>14</v>
      </c>
      <c r="H9366" s="16">
        <v>12.878126999999999</v>
      </c>
      <c r="I9366" s="16"/>
    </row>
    <row r="9367" spans="1:9" x14ac:dyDescent="0.2">
      <c r="A9367" s="6"/>
      <c r="B9367" s="16">
        <v>11</v>
      </c>
      <c r="C9367" s="16">
        <v>2272</v>
      </c>
      <c r="D9367" s="16">
        <v>71</v>
      </c>
      <c r="E9367" s="16">
        <v>32</v>
      </c>
      <c r="F9367" s="16">
        <v>122</v>
      </c>
      <c r="G9367" s="16">
        <v>32</v>
      </c>
      <c r="H9367" s="16">
        <v>22.432694999999999</v>
      </c>
      <c r="I9367" s="16"/>
    </row>
    <row r="9368" spans="1:9" x14ac:dyDescent="0.2">
      <c r="A9368" s="6"/>
      <c r="B9368" s="16">
        <v>12</v>
      </c>
      <c r="C9368" s="16">
        <v>517</v>
      </c>
      <c r="D9368" s="16">
        <v>47</v>
      </c>
      <c r="E9368" s="16">
        <v>31</v>
      </c>
      <c r="F9368" s="16">
        <v>59</v>
      </c>
      <c r="G9368" s="16">
        <v>11</v>
      </c>
      <c r="H9368" s="16">
        <v>9.7775250000000007</v>
      </c>
      <c r="I9368" s="16"/>
    </row>
    <row r="9369" spans="1:9" x14ac:dyDescent="0.2">
      <c r="B9369" s="16">
        <v>13</v>
      </c>
      <c r="C9369" s="16">
        <v>1121</v>
      </c>
      <c r="D9369" s="16">
        <v>65</v>
      </c>
      <c r="E9369" s="16">
        <v>42</v>
      </c>
      <c r="F9369" s="16">
        <v>86</v>
      </c>
      <c r="G9369" s="16">
        <v>17</v>
      </c>
      <c r="H9369" s="16">
        <v>10.606602000000001</v>
      </c>
      <c r="I9369" s="16"/>
    </row>
    <row r="9370" spans="1:9" x14ac:dyDescent="0.2">
      <c r="B9370" s="16">
        <v>14</v>
      </c>
      <c r="C9370" s="16">
        <v>3199</v>
      </c>
      <c r="D9370" s="16">
        <v>88</v>
      </c>
      <c r="E9370" s="16">
        <v>38</v>
      </c>
      <c r="F9370" s="16">
        <v>152</v>
      </c>
      <c r="G9370" s="16">
        <v>36</v>
      </c>
      <c r="H9370" s="16">
        <v>30.457933000000001</v>
      </c>
      <c r="I9370" s="16"/>
    </row>
    <row r="9371" spans="1:9" x14ac:dyDescent="0.2">
      <c r="B9371" s="16">
        <v>15</v>
      </c>
      <c r="C9371" s="16">
        <v>731</v>
      </c>
      <c r="D9371" s="16">
        <v>52</v>
      </c>
      <c r="E9371" s="16">
        <v>39</v>
      </c>
      <c r="F9371" s="16">
        <v>70</v>
      </c>
      <c r="G9371" s="16">
        <v>14</v>
      </c>
      <c r="H9371" s="16">
        <v>9.9961529999999996</v>
      </c>
      <c r="I9371" s="16"/>
    </row>
    <row r="9372" spans="1:9" x14ac:dyDescent="0.2">
      <c r="B9372" s="16">
        <v>16</v>
      </c>
      <c r="C9372" s="16">
        <v>877</v>
      </c>
      <c r="D9372" s="16">
        <v>51</v>
      </c>
      <c r="E9372" s="16">
        <v>25</v>
      </c>
      <c r="F9372" s="16">
        <v>71</v>
      </c>
      <c r="G9372" s="16">
        <v>17</v>
      </c>
      <c r="H9372" s="16">
        <v>11.8374405</v>
      </c>
      <c r="I9372" s="16"/>
    </row>
    <row r="9373" spans="1:9" x14ac:dyDescent="0.2">
      <c r="B9373" s="16">
        <v>17</v>
      </c>
      <c r="C9373" s="16">
        <v>912</v>
      </c>
      <c r="D9373" s="16">
        <v>57</v>
      </c>
      <c r="E9373" s="16">
        <v>35</v>
      </c>
      <c r="F9373" s="16">
        <v>83</v>
      </c>
      <c r="G9373" s="16">
        <v>16</v>
      </c>
      <c r="H9373" s="16">
        <v>11.741664</v>
      </c>
      <c r="I9373" s="16"/>
    </row>
    <row r="9374" spans="1:9" x14ac:dyDescent="0.2">
      <c r="B9374" s="16">
        <v>18</v>
      </c>
      <c r="C9374" s="16">
        <v>3825</v>
      </c>
      <c r="D9374" s="16">
        <v>106</v>
      </c>
      <c r="E9374" s="16">
        <v>54</v>
      </c>
      <c r="F9374" s="16">
        <v>182</v>
      </c>
      <c r="G9374" s="16">
        <v>36</v>
      </c>
      <c r="H9374" s="16">
        <v>36.464072999999999</v>
      </c>
      <c r="I9374" s="16"/>
    </row>
    <row r="9375" spans="1:9" x14ac:dyDescent="0.2">
      <c r="B9375" s="16">
        <v>19</v>
      </c>
      <c r="C9375" s="16">
        <v>900</v>
      </c>
      <c r="D9375" s="16">
        <v>64</v>
      </c>
      <c r="E9375" s="16">
        <v>50</v>
      </c>
      <c r="F9375" s="16">
        <v>75</v>
      </c>
      <c r="G9375" s="16">
        <v>14</v>
      </c>
      <c r="H9375" s="16">
        <v>8.5304880000000001</v>
      </c>
      <c r="I9375" s="16"/>
    </row>
    <row r="9376" spans="1:9" x14ac:dyDescent="0.2">
      <c r="B9376" s="16">
        <v>20</v>
      </c>
      <c r="C9376" s="16">
        <v>591</v>
      </c>
      <c r="D9376" s="16">
        <v>49</v>
      </c>
      <c r="E9376" s="16">
        <v>34</v>
      </c>
      <c r="F9376" s="16">
        <v>64</v>
      </c>
      <c r="G9376" s="16">
        <v>12</v>
      </c>
      <c r="H9376" s="16">
        <v>9.5774355</v>
      </c>
      <c r="I9376" s="16"/>
    </row>
    <row r="9377" spans="1:9" x14ac:dyDescent="0.2">
      <c r="B9377" s="16">
        <v>21</v>
      </c>
      <c r="C9377" s="16">
        <v>532</v>
      </c>
      <c r="D9377" s="16">
        <v>48</v>
      </c>
      <c r="E9377" s="16">
        <v>19</v>
      </c>
      <c r="F9377" s="16">
        <v>66</v>
      </c>
      <c r="G9377" s="16">
        <v>11</v>
      </c>
      <c r="H9377" s="16">
        <v>13.416408000000001</v>
      </c>
      <c r="I9377" s="16"/>
    </row>
    <row r="9378" spans="1:9" x14ac:dyDescent="0.2">
      <c r="B9378" s="16">
        <v>22</v>
      </c>
      <c r="C9378" s="16">
        <v>1400</v>
      </c>
      <c r="D9378" s="16">
        <v>63</v>
      </c>
      <c r="E9378" s="16">
        <v>37</v>
      </c>
      <c r="F9378" s="16">
        <v>96</v>
      </c>
      <c r="G9378" s="16">
        <v>22</v>
      </c>
      <c r="H9378" s="16">
        <v>14.232758499999999</v>
      </c>
      <c r="I9378" s="16"/>
    </row>
    <row r="9379" spans="1:9" x14ac:dyDescent="0.2">
      <c r="B9379" s="16">
        <v>23</v>
      </c>
      <c r="C9379" s="16">
        <v>3967</v>
      </c>
      <c r="D9379" s="16">
        <v>92</v>
      </c>
      <c r="E9379" s="16">
        <v>38</v>
      </c>
      <c r="F9379" s="16">
        <v>166</v>
      </c>
      <c r="G9379" s="16">
        <v>43</v>
      </c>
      <c r="H9379" s="16">
        <v>35.668114000000003</v>
      </c>
      <c r="I9379" s="16"/>
    </row>
    <row r="9380" spans="1:9" x14ac:dyDescent="0.2">
      <c r="B9380" s="16">
        <v>24</v>
      </c>
      <c r="C9380" s="16">
        <v>1436</v>
      </c>
      <c r="D9380" s="16">
        <v>59</v>
      </c>
      <c r="E9380" s="16">
        <v>38</v>
      </c>
      <c r="F9380" s="16">
        <v>82</v>
      </c>
      <c r="G9380" s="16">
        <v>24</v>
      </c>
      <c r="H9380" s="16">
        <v>13.364456000000001</v>
      </c>
      <c r="I9380" s="16"/>
    </row>
    <row r="9381" spans="1:9" x14ac:dyDescent="0.2">
      <c r="B9381" s="16">
        <v>25</v>
      </c>
      <c r="C9381" s="16">
        <v>2465</v>
      </c>
      <c r="D9381" s="16">
        <v>74</v>
      </c>
      <c r="E9381" s="16">
        <v>27</v>
      </c>
      <c r="F9381" s="16">
        <v>126</v>
      </c>
      <c r="G9381" s="16">
        <v>33</v>
      </c>
      <c r="H9381" s="16">
        <v>23.504653999999999</v>
      </c>
      <c r="I9381" s="16"/>
    </row>
    <row r="9382" spans="1:9" x14ac:dyDescent="0.2">
      <c r="B9382" s="16">
        <v>26</v>
      </c>
      <c r="C9382" s="16"/>
      <c r="D9382" s="16"/>
      <c r="E9382" s="16"/>
      <c r="F9382" s="16"/>
      <c r="G9382" s="16"/>
      <c r="H9382" s="16"/>
      <c r="I9382" s="16"/>
    </row>
    <row r="9383" spans="1:9" x14ac:dyDescent="0.2">
      <c r="B9383" s="16">
        <v>27</v>
      </c>
      <c r="C9383" s="16"/>
      <c r="D9383" s="16"/>
      <c r="E9383" s="16"/>
      <c r="F9383" s="16"/>
      <c r="G9383" s="16"/>
      <c r="H9383" s="16"/>
      <c r="I9383" s="16"/>
    </row>
    <row r="9384" spans="1:9" x14ac:dyDescent="0.2">
      <c r="B9384" s="16">
        <v>28</v>
      </c>
      <c r="C9384" s="16"/>
      <c r="D9384" s="16"/>
      <c r="E9384" s="16"/>
      <c r="F9384" s="16"/>
      <c r="G9384" s="16"/>
      <c r="H9384" s="16"/>
      <c r="I9384" s="16"/>
    </row>
    <row r="9385" spans="1:9" x14ac:dyDescent="0.2">
      <c r="B9385" s="16">
        <v>29</v>
      </c>
      <c r="C9385" s="16"/>
      <c r="D9385" s="16"/>
      <c r="E9385" s="16"/>
      <c r="F9385" s="16"/>
      <c r="G9385" s="16"/>
      <c r="H9385" s="16"/>
      <c r="I9385" s="16"/>
    </row>
    <row r="9386" spans="1:9" x14ac:dyDescent="0.2">
      <c r="B9386" s="16">
        <v>30</v>
      </c>
      <c r="C9386" s="16"/>
      <c r="D9386" s="16"/>
      <c r="E9386" s="16"/>
      <c r="F9386" s="16"/>
      <c r="G9386" s="16"/>
      <c r="H9386" s="16"/>
      <c r="I9386" s="16"/>
    </row>
    <row r="9387" spans="1:9" x14ac:dyDescent="0.2">
      <c r="A9387" s="6"/>
      <c r="B9387" s="16">
        <v>31</v>
      </c>
      <c r="C9387" s="16"/>
      <c r="D9387" s="16"/>
      <c r="E9387" s="16"/>
      <c r="F9387" s="16"/>
      <c r="G9387" s="16"/>
      <c r="H9387" s="16"/>
      <c r="I9387" s="16"/>
    </row>
    <row r="9388" spans="1:9" x14ac:dyDescent="0.2">
      <c r="A9388" s="11"/>
      <c r="B9388" s="16">
        <v>32</v>
      </c>
      <c r="C9388" s="16"/>
      <c r="D9388" s="16"/>
      <c r="E9388" s="16"/>
      <c r="F9388" s="16"/>
      <c r="G9388" s="16"/>
      <c r="H9388" s="16"/>
      <c r="I9388" s="16"/>
    </row>
    <row r="9389" spans="1:9" x14ac:dyDescent="0.2">
      <c r="B9389" s="16">
        <v>33</v>
      </c>
      <c r="C9389" s="16"/>
      <c r="D9389" s="16"/>
      <c r="E9389" s="16"/>
      <c r="F9389" s="16"/>
      <c r="G9389" s="16"/>
      <c r="H9389" s="16"/>
      <c r="I9389" s="16"/>
    </row>
    <row r="9390" spans="1:9" x14ac:dyDescent="0.2">
      <c r="B9390" s="16">
        <v>34</v>
      </c>
      <c r="C9390" s="16"/>
      <c r="D9390" s="16"/>
      <c r="E9390" s="16"/>
      <c r="F9390" s="16"/>
      <c r="G9390" s="16"/>
      <c r="H9390" s="16"/>
      <c r="I9390" s="16"/>
    </row>
    <row r="9391" spans="1:9" x14ac:dyDescent="0.2">
      <c r="B9391" s="16">
        <v>35</v>
      </c>
      <c r="C9391" s="16"/>
      <c r="D9391" s="16"/>
      <c r="E9391" s="16"/>
      <c r="F9391" s="16"/>
      <c r="G9391" s="16"/>
      <c r="H9391" s="16"/>
      <c r="I9391" s="16"/>
    </row>
    <row r="9392" spans="1:9" x14ac:dyDescent="0.2">
      <c r="B9392" s="16">
        <v>36</v>
      </c>
      <c r="C9392" s="16"/>
      <c r="D9392" s="16"/>
      <c r="E9392" s="16"/>
      <c r="F9392" s="16"/>
      <c r="G9392" s="16"/>
      <c r="H9392" s="16"/>
      <c r="I9392" s="16"/>
    </row>
    <row r="9393" spans="2:9" x14ac:dyDescent="0.2">
      <c r="B9393" s="16">
        <v>37</v>
      </c>
      <c r="C9393" s="16"/>
      <c r="D9393" s="16"/>
      <c r="E9393" s="16"/>
      <c r="F9393" s="16"/>
      <c r="G9393" s="16"/>
      <c r="H9393" s="16"/>
      <c r="I9393" s="16"/>
    </row>
    <row r="9394" spans="2:9" x14ac:dyDescent="0.2">
      <c r="B9394" s="16">
        <v>38</v>
      </c>
      <c r="C9394" s="16"/>
      <c r="D9394" s="16"/>
      <c r="E9394" s="16"/>
      <c r="F9394" s="16"/>
      <c r="G9394" s="16"/>
      <c r="H9394" s="16"/>
      <c r="I9394" s="16"/>
    </row>
    <row r="9395" spans="2:9" x14ac:dyDescent="0.2">
      <c r="B9395" s="16">
        <v>39</v>
      </c>
      <c r="C9395" s="16"/>
      <c r="D9395" s="16"/>
      <c r="E9395" s="16"/>
      <c r="F9395" s="16"/>
      <c r="G9395" s="16"/>
      <c r="H9395" s="16"/>
      <c r="I9395" s="16"/>
    </row>
    <row r="9396" spans="2:9" x14ac:dyDescent="0.2">
      <c r="B9396" s="16">
        <v>40</v>
      </c>
      <c r="C9396" s="16"/>
      <c r="D9396" s="16"/>
      <c r="E9396" s="16"/>
      <c r="F9396" s="16"/>
      <c r="G9396" s="16"/>
      <c r="H9396" s="16"/>
      <c r="I9396" s="16"/>
    </row>
    <row r="9397" spans="2:9" x14ac:dyDescent="0.2">
      <c r="B9397" s="16">
        <v>41</v>
      </c>
      <c r="C9397" s="16"/>
      <c r="D9397" s="16"/>
      <c r="E9397" s="16"/>
      <c r="F9397" s="16"/>
      <c r="G9397" s="16"/>
      <c r="H9397" s="16"/>
      <c r="I9397" s="16"/>
    </row>
    <row r="9398" spans="2:9" x14ac:dyDescent="0.2">
      <c r="B9398" s="16">
        <v>42</v>
      </c>
      <c r="C9398" s="16"/>
      <c r="D9398" s="16"/>
      <c r="E9398" s="16"/>
      <c r="F9398" s="16"/>
      <c r="G9398" s="16"/>
      <c r="H9398" s="16"/>
      <c r="I9398" s="16"/>
    </row>
    <row r="9399" spans="2:9" x14ac:dyDescent="0.2">
      <c r="B9399" s="16">
        <v>43</v>
      </c>
      <c r="C9399" s="16"/>
      <c r="D9399" s="16"/>
      <c r="E9399" s="16"/>
      <c r="F9399" s="16"/>
      <c r="G9399" s="16"/>
      <c r="H9399" s="16"/>
      <c r="I9399" s="16"/>
    </row>
    <row r="9400" spans="2:9" x14ac:dyDescent="0.2">
      <c r="B9400" s="16">
        <v>44</v>
      </c>
      <c r="C9400" s="16"/>
      <c r="D9400" s="16"/>
      <c r="E9400" s="16"/>
      <c r="F9400" s="16"/>
      <c r="G9400" s="16"/>
      <c r="H9400" s="16"/>
      <c r="I9400" s="16"/>
    </row>
    <row r="9401" spans="2:9" x14ac:dyDescent="0.2">
      <c r="B9401" s="16">
        <v>45</v>
      </c>
      <c r="C9401" s="16"/>
      <c r="D9401" s="16"/>
      <c r="E9401" s="16"/>
      <c r="F9401" s="16"/>
      <c r="G9401" s="16"/>
      <c r="H9401" s="16"/>
      <c r="I9401" s="16"/>
    </row>
    <row r="9402" spans="2:9" x14ac:dyDescent="0.2">
      <c r="B9402" s="16">
        <v>46</v>
      </c>
      <c r="C9402" s="16"/>
      <c r="D9402" s="16"/>
      <c r="E9402" s="16"/>
      <c r="F9402" s="16"/>
      <c r="G9402" s="16"/>
      <c r="H9402" s="16"/>
      <c r="I9402" s="16"/>
    </row>
    <row r="9403" spans="2:9" x14ac:dyDescent="0.2">
      <c r="B9403" s="16">
        <v>47</v>
      </c>
      <c r="C9403" s="16"/>
      <c r="D9403" s="16"/>
      <c r="E9403" s="16"/>
      <c r="F9403" s="16"/>
      <c r="G9403" s="16"/>
      <c r="H9403" s="16"/>
      <c r="I9403" s="16"/>
    </row>
    <row r="9404" spans="2:9" x14ac:dyDescent="0.2">
      <c r="B9404" s="16">
        <v>48</v>
      </c>
      <c r="C9404" s="16"/>
      <c r="D9404" s="16"/>
      <c r="E9404" s="16"/>
      <c r="F9404" s="16"/>
      <c r="G9404" s="16"/>
      <c r="H9404" s="16"/>
      <c r="I9404" s="16"/>
    </row>
    <row r="9405" spans="2:9" x14ac:dyDescent="0.2">
      <c r="B9405" s="16">
        <v>49</v>
      </c>
      <c r="C9405" s="16"/>
      <c r="D9405" s="16"/>
      <c r="E9405" s="16"/>
      <c r="F9405" s="16"/>
      <c r="G9405" s="16"/>
      <c r="H9405" s="16"/>
      <c r="I9405" s="16"/>
    </row>
    <row r="9406" spans="2:9" x14ac:dyDescent="0.2">
      <c r="B9406" s="16">
        <v>50</v>
      </c>
      <c r="C9406" s="16"/>
      <c r="D9406" s="16"/>
      <c r="E9406" s="16"/>
      <c r="F9406" s="16"/>
      <c r="G9406" s="16"/>
      <c r="H9406" s="16"/>
      <c r="I9406" s="16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>
        <f>AVERAGE(D9357:D9537)</f>
        <v>62.56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2019-05-22T01:07:20Z</dcterms:modified>
</cp:coreProperties>
</file>