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0_ telo length excel sheets\"/>
    </mc:Choice>
  </mc:AlternateContent>
  <xr:revisionPtr revIDLastSave="0" documentId="13_ncr:1_{3F41DDA8-0718-4B3F-9947-BAE6B93AF5A3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 s="1"/>
  <c r="J8604" i="8"/>
  <c r="M50" i="8" s="1"/>
  <c r="U50" i="8" s="1"/>
  <c r="J8417" i="8"/>
  <c r="M49" i="8" s="1"/>
  <c r="U49" i="8" s="1"/>
  <c r="J8230" i="8"/>
  <c r="M48" i="8"/>
  <c r="U48" i="8" s="1"/>
  <c r="J8043" i="8"/>
  <c r="M47" i="8"/>
  <c r="U47" i="8" s="1"/>
  <c r="J7856" i="8"/>
  <c r="M46" i="8"/>
  <c r="U46" i="8"/>
  <c r="J7669" i="8"/>
  <c r="M45" i="8" s="1"/>
  <c r="U45" i="8" s="1"/>
  <c r="J7482" i="8"/>
  <c r="M44" i="8" s="1"/>
  <c r="U44" i="8" s="1"/>
  <c r="J7295" i="8"/>
  <c r="M43" i="8"/>
  <c r="U43" i="8" s="1"/>
  <c r="J7108" i="8"/>
  <c r="M42" i="8"/>
  <c r="U42" i="8"/>
  <c r="J6921" i="8"/>
  <c r="M41" i="8" s="1"/>
  <c r="U41" i="8" s="1"/>
  <c r="J6734" i="8"/>
  <c r="M40" i="8" s="1"/>
  <c r="U40" i="8" s="1"/>
  <c r="J6547" i="8"/>
  <c r="M39" i="8"/>
  <c r="U39" i="8" s="1"/>
  <c r="J6360" i="8"/>
  <c r="M38" i="8"/>
  <c r="U38" i="8"/>
  <c r="J6173" i="8"/>
  <c r="M37" i="8"/>
  <c r="U37" i="8"/>
  <c r="J5986" i="8"/>
  <c r="M36" i="8" s="1"/>
  <c r="U36" i="8" s="1"/>
  <c r="J5799" i="8"/>
  <c r="M35" i="8"/>
  <c r="U35" i="8" s="1"/>
  <c r="J5612" i="8"/>
  <c r="M34" i="8"/>
  <c r="U34" i="8"/>
  <c r="J5425" i="8"/>
  <c r="M33" i="8" s="1"/>
  <c r="U33" i="8" s="1"/>
  <c r="J5238" i="8"/>
  <c r="M32" i="8" s="1"/>
  <c r="U32" i="8" s="1"/>
  <c r="J5051" i="8"/>
  <c r="M31" i="8"/>
  <c r="U31" i="8" s="1"/>
  <c r="J4864" i="8"/>
  <c r="M30" i="8"/>
  <c r="U30" i="8"/>
  <c r="J4677" i="8"/>
  <c r="M29" i="8"/>
  <c r="U29" i="8"/>
  <c r="J4490" i="8"/>
  <c r="M28" i="8" s="1"/>
  <c r="U28" i="8" s="1"/>
  <c r="J4303" i="8"/>
  <c r="M27" i="8"/>
  <c r="U27" i="8"/>
  <c r="J4116" i="8"/>
  <c r="M26" i="8"/>
  <c r="U26" i="8"/>
  <c r="J3929" i="8"/>
  <c r="M25" i="8" s="1"/>
  <c r="U25" i="8" s="1"/>
  <c r="J3742" i="8"/>
  <c r="M24" i="8" s="1"/>
  <c r="U24" i="8" s="1"/>
  <c r="J3555" i="8"/>
  <c r="M23" i="8"/>
  <c r="U23" i="8" s="1"/>
  <c r="J3368" i="8"/>
  <c r="M22" i="8"/>
  <c r="U22" i="8"/>
  <c r="J3181" i="8"/>
  <c r="M21" i="8"/>
  <c r="U21" i="8" s="1"/>
  <c r="J2994" i="8"/>
  <c r="M20" i="8" s="1"/>
  <c r="U20" i="8" s="1"/>
  <c r="J2807" i="8"/>
  <c r="M19" i="8"/>
  <c r="U19" i="8" s="1"/>
  <c r="J2620" i="8"/>
  <c r="M18" i="8"/>
  <c r="U18" i="8"/>
  <c r="J2433" i="8"/>
  <c r="M17" i="8"/>
  <c r="U17" i="8"/>
  <c r="J2246" i="8"/>
  <c r="M16" i="8" s="1"/>
  <c r="U16" i="8" s="1"/>
  <c r="J2059" i="8"/>
  <c r="M15" i="8"/>
  <c r="U15" i="8" s="1"/>
  <c r="J1872" i="8"/>
  <c r="M14" i="8"/>
  <c r="U14" i="8"/>
  <c r="J1685" i="8"/>
  <c r="M13" i="8" s="1"/>
  <c r="U13" i="8" s="1"/>
  <c r="J1498" i="8"/>
  <c r="M12" i="8" s="1"/>
  <c r="U12" i="8" s="1"/>
  <c r="J1311" i="8"/>
  <c r="M11" i="8"/>
  <c r="U11" i="8" s="1"/>
  <c r="J937" i="8"/>
  <c r="M9" i="8"/>
  <c r="U9" i="8" s="1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W35" i="8"/>
  <c r="X35" i="8" s="1"/>
  <c r="W30" i="8"/>
  <c r="X30" i="8" s="1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<sst xmlns="http://schemas.openxmlformats.org/spreadsheetml/2006/main" count="708" uniqueCount="133">
  <si>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</si>
  <si>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</si>
  <si>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</si>
  <si>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</si>
  <si>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</si>
  <si>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</si>
  <si>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</si>
  <si>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</si>
  <si>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</si>
  <si>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</si>
  <si>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</si>
  <si>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</si>
  <si>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</si>
  <si>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</si>
  <si>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</si>
  <si>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</si>
  <si>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</si>
  <si>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</si>
  <si>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</si>
  <si>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</si>
  <si>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</si>
  <si>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</si>
  <si>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</si>
  <si>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</si>
  <si>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</si>
  <si>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</si>
  <si>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</si>
  <si>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</si>
  <si>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</si>
  <si>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</si>
  <si>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</si>
  <si>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</si>
  <si>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</si>
  <si>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</si>
  <si>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</si>
  <si>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</si>
  <si>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</si>
  <si>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</si>
  <si>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</si>
  <si>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</si>
  <si>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</si>
  <si>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</si>
  <si>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</si>
  <si>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</si>
  <si>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</si>
  <si>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</si>
  <si>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</si>
  <si>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</si>
  <si>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</si>
  <si>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</si>
  <si>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</si>
  <si>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</si>
  <si>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</si>
  <si>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</si>
  <si>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</si>
  <si>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</si>
  <si>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</si>
  <si>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</si>
  <si>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</si>
  <si>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</si>
  <si>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</si>
  <si>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</si>
  <si>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</si>
  <si>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</si>
  <si>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</si>
  <si>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</si>
  <si>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</si>
  <si>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</si>
  <si>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</si>
  <si>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</si>
  <si>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</si>
  <si>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</si>
  <si>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</si>
  <si>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</si>
  <si>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</si>
  <si>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</si>
  <si>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</si>
  <si>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</si>
  <si>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</si>
  <si>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</si>
  <si>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</si>
  <si>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</si>
  <si>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</si>
  <si>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</si>
  <si>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</si>
  <si>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</si>
  <si>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</si>
  <si>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</si>
  <si>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</si>
  <si>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</si>
  <si>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</si>
  <si>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</si>
  <si>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</si>
  <si>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</si>
  <si>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</si>
  <si>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</si>
  <si>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</si>
  <si>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</si>
  <si>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</si>
  <si>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</si>
  <si>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</si>
  <si>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</si>
  <si>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</si>
  <si>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</si>
  <si>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</si>
  <si>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</si>
  <si>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</si>
  <si>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</si>
  <si>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</si>
  <si>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</si>
  <si>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</si>
  <si>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</si>
  <si>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</si>
  <si>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</si>
  <si>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</si>
  <si>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</si>
  <si>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</si>
  <si>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</si>
  <si>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</si>
  <si>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</si>
  <si>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</si>
  <si>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</si>
  <si>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</si>
  <si>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</si>
  <si>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</si>
  <si>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</si>
  <si>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</si>
  <si>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</si>
  <si>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</si>
  <si>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</si>
  <si>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</si>
  <si>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</si>
  <si>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SW10C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</si>
</sst>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79</c:v>
                </c:pt>
                <c:pt idx="2">
                  <c:v>53</c:v>
                </c:pt>
                <c:pt idx="3">
                  <c:v>56</c:v>
                </c:pt>
                <c:pt idx="4">
                  <c:v>36</c:v>
                </c:pt>
                <c:pt idx="5">
                  <c:v>81</c:v>
                </c:pt>
                <c:pt idx="6">
                  <c:v>61</c:v>
                </c:pt>
                <c:pt idx="7">
                  <c:v>58</c:v>
                </c:pt>
                <c:pt idx="8">
                  <c:v>78</c:v>
                </c:pt>
                <c:pt idx="9">
                  <c:v>37</c:v>
                </c:pt>
                <c:pt idx="10">
                  <c:v>43</c:v>
                </c:pt>
                <c:pt idx="11">
                  <c:v>43</c:v>
                </c:pt>
                <c:pt idx="12">
                  <c:v>46</c:v>
                </c:pt>
                <c:pt idx="13">
                  <c:v>81</c:v>
                </c:pt>
                <c:pt idx="14">
                  <c:v>61</c:v>
                </c:pt>
                <c:pt idx="15">
                  <c:v>32</c:v>
                </c:pt>
                <c:pt idx="16">
                  <c:v>40</c:v>
                </c:pt>
                <c:pt idx="17">
                  <c:v>73</c:v>
                </c:pt>
                <c:pt idx="18">
                  <c:v>63</c:v>
                </c:pt>
                <c:pt idx="19">
                  <c:v>57</c:v>
                </c:pt>
                <c:pt idx="20">
                  <c:v>57</c:v>
                </c:pt>
                <c:pt idx="21">
                  <c:v>56</c:v>
                </c:pt>
                <c:pt idx="22">
                  <c:v>66</c:v>
                </c:pt>
                <c:pt idx="23">
                  <c:v>44</c:v>
                </c:pt>
                <c:pt idx="24">
                  <c:v>63</c:v>
                </c:pt>
                <c:pt idx="25">
                  <c:v>55</c:v>
                </c:pt>
                <c:pt idx="26">
                  <c:v>57</c:v>
                </c:pt>
                <c:pt idx="27">
                  <c:v>62</c:v>
                </c:pt>
                <c:pt idx="28">
                  <c:v>57</c:v>
                </c:pt>
                <c:pt idx="29">
                  <c:v>37</c:v>
                </c:pt>
                <c:pt idx="30">
                  <c:v>73</c:v>
                </c:pt>
                <c:pt idx="31">
                  <c:v>44</c:v>
                </c:pt>
                <c:pt idx="32">
                  <c:v>59</c:v>
                </c:pt>
                <c:pt idx="33">
                  <c:v>55</c:v>
                </c:pt>
                <c:pt idx="34">
                  <c:v>67</c:v>
                </c:pt>
                <c:pt idx="35">
                  <c:v>50</c:v>
                </c:pt>
                <c:pt idx="36">
                  <c:v>76</c:v>
                </c:pt>
                <c:pt idx="37">
                  <c:v>75</c:v>
                </c:pt>
                <c:pt idx="38">
                  <c:v>78</c:v>
                </c:pt>
                <c:pt idx="39">
                  <c:v>43</c:v>
                </c:pt>
                <c:pt idx="40">
                  <c:v>50</c:v>
                </c:pt>
                <c:pt idx="41">
                  <c:v>40</c:v>
                </c:pt>
                <c:pt idx="42">
                  <c:v>42</c:v>
                </c:pt>
                <c:pt idx="43">
                  <c:v>31</c:v>
                </c:pt>
                <c:pt idx="44">
                  <c:v>78</c:v>
                </c:pt>
                <c:pt idx="45">
                  <c:v>81</c:v>
                </c:pt>
                <c:pt idx="46">
                  <c:v>39</c:v>
                </c:pt>
                <c:pt idx="47">
                  <c:v>44</c:v>
                </c:pt>
                <c:pt idx="48">
                  <c:v>27</c:v>
                </c:pt>
                <c:pt idx="4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147.35802469135803</c:v>
                </c:pt>
                <c:pt idx="1">
                  <c:v>79.886075949367083</c:v>
                </c:pt>
                <c:pt idx="2">
                  <c:v>89.018867924528308</c:v>
                </c:pt>
                <c:pt idx="3">
                  <c:v>81.589285714285708</c:v>
                </c:pt>
                <c:pt idx="4">
                  <c:v>98.5</c:v>
                </c:pt>
                <c:pt idx="5">
                  <c:v>95.271604938271608</c:v>
                </c:pt>
                <c:pt idx="6">
                  <c:v>118.45901639344262</c:v>
                </c:pt>
                <c:pt idx="7">
                  <c:v>129.27586206896552</c:v>
                </c:pt>
                <c:pt idx="8" formatCode="General">
                  <c:v>75.974358974358978</c:v>
                </c:pt>
                <c:pt idx="9">
                  <c:v>90.729729729729726</c:v>
                </c:pt>
                <c:pt idx="10">
                  <c:v>64</c:v>
                </c:pt>
                <c:pt idx="11">
                  <c:v>91.558139534883722</c:v>
                </c:pt>
                <c:pt idx="12">
                  <c:v>73.673913043478265</c:v>
                </c:pt>
                <c:pt idx="13" formatCode="General">
                  <c:v>97.395061728395063</c:v>
                </c:pt>
                <c:pt idx="14">
                  <c:v>115.63934426229508</c:v>
                </c:pt>
                <c:pt idx="15">
                  <c:v>160.1875</c:v>
                </c:pt>
                <c:pt idx="16">
                  <c:v>118.075</c:v>
                </c:pt>
                <c:pt idx="17">
                  <c:v>75.958904109589042</c:v>
                </c:pt>
                <c:pt idx="18">
                  <c:v>142.69841269841271</c:v>
                </c:pt>
                <c:pt idx="19">
                  <c:v>68.087719298245617</c:v>
                </c:pt>
                <c:pt idx="20">
                  <c:v>93.140350877192986</c:v>
                </c:pt>
                <c:pt idx="21">
                  <c:v>79.964285714285708</c:v>
                </c:pt>
                <c:pt idx="22" formatCode="General">
                  <c:v>125.81818181818181</c:v>
                </c:pt>
                <c:pt idx="23">
                  <c:v>81.38636363636364</c:v>
                </c:pt>
                <c:pt idx="24">
                  <c:v>81.333333333333329</c:v>
                </c:pt>
                <c:pt idx="25">
                  <c:v>108.54545454545455</c:v>
                </c:pt>
                <c:pt idx="26">
                  <c:v>83.15789473684211</c:v>
                </c:pt>
                <c:pt idx="27">
                  <c:v>58.693548387096776</c:v>
                </c:pt>
                <c:pt idx="28">
                  <c:v>94.473684210526315</c:v>
                </c:pt>
                <c:pt idx="29">
                  <c:v>105.81081081081081</c:v>
                </c:pt>
                <c:pt idx="30">
                  <c:v>63.794520547945204</c:v>
                </c:pt>
                <c:pt idx="31">
                  <c:v>76.931818181818187</c:v>
                </c:pt>
                <c:pt idx="32">
                  <c:v>78.440677966101688</c:v>
                </c:pt>
                <c:pt idx="33" formatCode="General">
                  <c:v>81.090909090909093</c:v>
                </c:pt>
                <c:pt idx="34">
                  <c:v>89.820895522388057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67</c:v>
                </c:pt>
                <c:pt idx="2">
                  <c:v>373</c:v>
                </c:pt>
                <c:pt idx="3">
                  <c:v>698</c:v>
                </c:pt>
                <c:pt idx="4">
                  <c:v>732</c:v>
                </c:pt>
                <c:pt idx="5">
                  <c:v>465</c:v>
                </c:pt>
                <c:pt idx="6">
                  <c:v>287</c:v>
                </c:pt>
                <c:pt idx="7">
                  <c:v>128</c:v>
                </c:pt>
                <c:pt idx="8">
                  <c:v>84</c:v>
                </c:pt>
                <c:pt idx="9">
                  <c:v>32</c:v>
                </c:pt>
                <c:pt idx="10">
                  <c:v>11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0.46666666666666667</c:v>
                </c:pt>
                <c:pt idx="4">
                  <c:v>0.6</c:v>
                </c:pt>
                <c:pt idx="5">
                  <c:v>0.3</c:v>
                </c:pt>
                <c:pt idx="6">
                  <c:v>6.6666666666666666E-2</c:v>
                </c:pt>
                <c:pt idx="7">
                  <c:v>0.16666666666666666</c:v>
                </c:pt>
                <c:pt idx="8">
                  <c:v>3.3333333333333333E-2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37" zoomScale="80" zoomScaleNormal="80" workbookViewId="0">
      <selection activeCell="I50" sqref="I50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147.35802469135803</v>
      </c>
      <c r="N5" s="25">
        <f>B188</f>
        <v>81</v>
      </c>
      <c r="Q5" s="39" t="s">
        <v>61</v>
      </c>
      <c r="R5" s="39" t="s">
        <v>62</v>
      </c>
      <c r="U5" s="36">
        <f>M5</f>
        <v>147.35802469135803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63328035</v>
      </c>
      <c r="D6" s="16">
        <v>210.14848000000001</v>
      </c>
      <c r="E6" s="16">
        <v>1</v>
      </c>
      <c r="F6" s="16">
        <v>1459</v>
      </c>
      <c r="G6" s="16">
        <v>301349</v>
      </c>
      <c r="H6" s="16">
        <v>271.7944</v>
      </c>
      <c r="I6" s="16">
        <v>41.846663999999997</v>
      </c>
      <c r="L6" s="23">
        <v>2</v>
      </c>
      <c r="M6" s="24">
        <f>J376</f>
        <v>79.886075949367083</v>
      </c>
      <c r="N6" s="25">
        <f>B375</f>
        <v>79</v>
      </c>
      <c r="Q6" s="34" t="s">
        <v>73</v>
      </c>
      <c r="R6" s="3">
        <f>COUNTIFS(D7:D12759,"&lt;21",D7:D12759,"&gt;0")</f>
        <v>3</v>
      </c>
      <c r="U6" s="36">
        <f t="shared" ref="U6:U13" si="0">M6</f>
        <v>79.886075949367083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2998</v>
      </c>
      <c r="D7" s="16">
        <v>111</v>
      </c>
      <c r="E7" s="16">
        <v>75</v>
      </c>
      <c r="F7" s="16">
        <v>157</v>
      </c>
      <c r="G7" s="16">
        <v>27</v>
      </c>
      <c r="H7" s="16">
        <v>24.274868000000001</v>
      </c>
      <c r="I7" s="16"/>
      <c r="L7" s="23">
        <v>3</v>
      </c>
      <c r="M7" s="24">
        <f>J563</f>
        <v>89.018867924528308</v>
      </c>
      <c r="N7" s="25">
        <f>B562</f>
        <v>53</v>
      </c>
      <c r="Q7" s="44" t="s">
        <v>75</v>
      </c>
      <c r="R7" s="3">
        <f>COUNTIFS(D7:D12759,"&lt;41",D7:D12759,"&gt;20")</f>
        <v>67</v>
      </c>
      <c r="U7" s="36">
        <f t="shared" si="0"/>
        <v>89.018867924528308</v>
      </c>
      <c r="V7" s="33" t="s">
        <v>76</v>
      </c>
      <c r="W7" s="3">
        <f>COUNTIFS(M5:M54,"&lt;61",M5:M54,"&gt;40")</f>
        <v>2</v>
      </c>
      <c r="X7" s="3">
        <f t="shared" si="1"/>
        <v>6.6666666666666666E-2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1646</v>
      </c>
      <c r="D8" s="16">
        <v>96</v>
      </c>
      <c r="E8" s="16">
        <v>63</v>
      </c>
      <c r="F8" s="16">
        <v>122</v>
      </c>
      <c r="G8" s="16">
        <v>17</v>
      </c>
      <c r="H8" s="16">
        <v>15.467708999999999</v>
      </c>
      <c r="I8" s="16"/>
      <c r="L8" s="23">
        <v>4</v>
      </c>
      <c r="M8" s="24">
        <f>J750</f>
        <v>81.589285714285708</v>
      </c>
      <c r="N8" s="25">
        <f>B749</f>
        <v>56</v>
      </c>
      <c r="Q8" s="33" t="s">
        <v>76</v>
      </c>
      <c r="R8" s="3">
        <f>COUNTIFS(D7:D12759,"&lt;61",D7:D12759,"&gt;40")</f>
        <v>373</v>
      </c>
      <c r="U8" s="36">
        <f t="shared" si="0"/>
        <v>81.589285714285708</v>
      </c>
      <c r="V8" s="33" t="s">
        <v>77</v>
      </c>
      <c r="W8" s="3">
        <f>COUNTIFS(M5:M54,"&lt;81",M5:M54,"&gt;60")</f>
        <v>14</v>
      </c>
      <c r="X8" s="3">
        <f t="shared" si="1"/>
        <v>0.46666666666666667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3622</v>
      </c>
      <c r="D9" s="16">
        <v>95</v>
      </c>
      <c r="E9" s="16">
        <v>55</v>
      </c>
      <c r="F9" s="16">
        <v>153</v>
      </c>
      <c r="G9" s="16">
        <v>38</v>
      </c>
      <c r="H9" s="16">
        <v>22.458369999999999</v>
      </c>
      <c r="I9" s="16"/>
      <c r="L9" s="23">
        <v>5</v>
      </c>
      <c r="M9" s="24">
        <f>J937</f>
        <v>98.5</v>
      </c>
      <c r="N9" s="25">
        <f>B936</f>
        <v>36</v>
      </c>
      <c r="Q9" s="33" t="s">
        <v>77</v>
      </c>
      <c r="R9" s="3">
        <f>COUNTIFS(D7:D12759,"&lt;81",D7:D12759,"&gt;60")</f>
        <v>698</v>
      </c>
      <c r="U9" s="36">
        <f t="shared" si="0"/>
        <v>98.5</v>
      </c>
      <c r="V9" s="33" t="s">
        <v>78</v>
      </c>
      <c r="W9" s="3">
        <f>COUNTIFS(M5:M54,"&lt;101",M5:M54,"&gt;80")</f>
        <v>18</v>
      </c>
      <c r="X9" s="3">
        <f t="shared" si="1"/>
        <v>0.6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8921</v>
      </c>
      <c r="D10" s="16">
        <v>193</v>
      </c>
      <c r="E10" s="16">
        <v>115</v>
      </c>
      <c r="F10" s="16">
        <v>341</v>
      </c>
      <c r="G10" s="16">
        <v>46</v>
      </c>
      <c r="H10" s="16">
        <v>61.956435999999997</v>
      </c>
      <c r="I10" s="16"/>
      <c r="L10" s="23">
        <v>6</v>
      </c>
      <c r="M10" s="24">
        <f>J1124</f>
        <v>95.271604938271608</v>
      </c>
      <c r="N10" s="25">
        <f>B1123</f>
        <v>81</v>
      </c>
      <c r="Q10" s="33" t="s">
        <v>78</v>
      </c>
      <c r="R10" s="3">
        <f>COUNTIFS(D7:D12759,"&lt;101",D7:D12759,"&gt;80")</f>
        <v>732</v>
      </c>
      <c r="U10" s="36">
        <f t="shared" si="0"/>
        <v>95.271604938271608</v>
      </c>
      <c r="V10" s="35" t="s">
        <v>74</v>
      </c>
      <c r="W10" s="3">
        <f>COUNTIFS(M5:M54,"&lt;121",M5:M54,"&gt;100")</f>
        <v>9</v>
      </c>
      <c r="X10" s="3">
        <f t="shared" si="1"/>
        <v>0.3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5622</v>
      </c>
      <c r="D11" s="16">
        <v>119</v>
      </c>
      <c r="E11" s="16">
        <v>46</v>
      </c>
      <c r="F11" s="16">
        <v>222</v>
      </c>
      <c r="G11" s="16">
        <v>47</v>
      </c>
      <c r="H11" s="16">
        <v>47.540599999999998</v>
      </c>
      <c r="I11" s="16"/>
      <c r="L11" s="23">
        <v>7</v>
      </c>
      <c r="M11" s="24">
        <f>J1311</f>
        <v>118.45901639344262</v>
      </c>
      <c r="N11" s="25">
        <f>B1310</f>
        <v>61</v>
      </c>
      <c r="Q11" s="35" t="s">
        <v>74</v>
      </c>
      <c r="R11" s="3">
        <f>COUNTIFS(D7:D12759,"&lt;121",D7:D12759,"&gt;100")</f>
        <v>465</v>
      </c>
      <c r="U11" s="36">
        <f t="shared" si="0"/>
        <v>118.45901639344262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799</v>
      </c>
      <c r="D12" s="16">
        <v>79</v>
      </c>
      <c r="E12" s="16">
        <v>53</v>
      </c>
      <c r="F12" s="16">
        <v>92</v>
      </c>
      <c r="G12" s="16">
        <v>10</v>
      </c>
      <c r="H12" s="16">
        <v>13.093679</v>
      </c>
      <c r="I12" s="16"/>
      <c r="L12" s="23">
        <v>8</v>
      </c>
      <c r="M12" s="24">
        <f>J1498</f>
        <v>129.27586206896552</v>
      </c>
      <c r="N12" s="25">
        <f>B1497</f>
        <v>58</v>
      </c>
      <c r="Q12" s="35" t="s">
        <v>79</v>
      </c>
      <c r="R12" s="3">
        <f>COUNTIFS(D7:D12759,"&lt;141",D7:D12759,"&gt;120")</f>
        <v>287</v>
      </c>
      <c r="U12" s="36">
        <f t="shared" si="0"/>
        <v>129.27586206896552</v>
      </c>
      <c r="V12" s="35" t="s">
        <v>80</v>
      </c>
      <c r="W12" s="3">
        <f>COUNTIFS(M5:M54,"&lt;161",M5:M54,"&gt;140")</f>
        <v>5</v>
      </c>
      <c r="X12" s="3">
        <f t="shared" si="1"/>
        <v>0.16666666666666666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2421</v>
      </c>
      <c r="D13" s="16">
        <v>127</v>
      </c>
      <c r="E13" s="16">
        <v>101</v>
      </c>
      <c r="F13" s="16">
        <v>155</v>
      </c>
      <c r="G13" s="16">
        <v>19</v>
      </c>
      <c r="H13" s="16">
        <v>16.699966</v>
      </c>
      <c r="I13" s="16"/>
      <c r="L13" s="23">
        <v>9</v>
      </c>
      <c r="M13">
        <f>J1685</f>
        <v>75.974358974358978</v>
      </c>
      <c r="N13" s="25">
        <f>B1684</f>
        <v>78</v>
      </c>
      <c r="Q13" s="35" t="s">
        <v>80</v>
      </c>
      <c r="R13" s="3">
        <f>COUNTIFS(D7:D12759,"&lt;161",D7:D12759,"&gt;140")</f>
        <v>128</v>
      </c>
      <c r="U13" s="36">
        <f t="shared" si="0"/>
        <v>75.974358974358978</v>
      </c>
      <c r="V13" s="35" t="s">
        <v>81</v>
      </c>
      <c r="W13" s="3">
        <f>COUNTIFS(M5:M54,"&lt;181",M5:M54,"&gt;160")</f>
        <v>1</v>
      </c>
      <c r="X13" s="3">
        <f t="shared" si="1"/>
        <v>3.3333333333333333E-2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7299</v>
      </c>
      <c r="D14" s="16">
        <v>173</v>
      </c>
      <c r="E14" s="16">
        <v>85</v>
      </c>
      <c r="F14" s="16">
        <v>305</v>
      </c>
      <c r="G14" s="16">
        <v>42</v>
      </c>
      <c r="H14" s="16">
        <v>63.259630000000001</v>
      </c>
      <c r="I14" s="16"/>
      <c r="L14" s="23">
        <v>10</v>
      </c>
      <c r="M14" s="24">
        <f>J1872</f>
        <v>90.729729729729726</v>
      </c>
      <c r="N14" s="25">
        <f>B1871</f>
        <v>37</v>
      </c>
      <c r="Q14" s="35" t="s">
        <v>81</v>
      </c>
      <c r="R14" s="3">
        <f>COUNTIFS(D7:D12759,"&lt;181",D7:D12759,"&gt;160")</f>
        <v>84</v>
      </c>
      <c r="U14" s="36">
        <f>M14</f>
        <v>90.729729729729726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2983</v>
      </c>
      <c r="D15" s="16">
        <v>135</v>
      </c>
      <c r="E15" s="16">
        <v>110</v>
      </c>
      <c r="F15" s="16">
        <v>172</v>
      </c>
      <c r="G15" s="16">
        <v>22</v>
      </c>
      <c r="H15" s="16">
        <v>19.970215</v>
      </c>
      <c r="I15" s="16"/>
      <c r="L15" s="23">
        <v>11</v>
      </c>
      <c r="M15" s="24">
        <f>J2059</f>
        <v>64</v>
      </c>
      <c r="N15" s="25">
        <f>B2058</f>
        <v>43</v>
      </c>
      <c r="Q15" s="35" t="s">
        <v>82</v>
      </c>
      <c r="R15" s="3">
        <f>COUNTIFS(D7:D12759,"&lt;201",D7:D12759,"&gt;180")</f>
        <v>32</v>
      </c>
      <c r="U15" s="36">
        <f>M15</f>
        <v>64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8711</v>
      </c>
      <c r="D16" s="16">
        <v>155</v>
      </c>
      <c r="E16" s="16">
        <v>80</v>
      </c>
      <c r="F16" s="16">
        <v>275</v>
      </c>
      <c r="G16" s="16">
        <v>56</v>
      </c>
      <c r="H16" s="16">
        <v>52.495019999999997</v>
      </c>
      <c r="I16" s="16"/>
      <c r="L16" s="23">
        <v>12</v>
      </c>
      <c r="M16" s="24">
        <f>J2246</f>
        <v>91.558139534883722</v>
      </c>
      <c r="N16" s="25">
        <f>B2245</f>
        <v>43</v>
      </c>
      <c r="Q16" s="35" t="s">
        <v>83</v>
      </c>
      <c r="R16" s="3">
        <f>COUNTIFS(D7:D12759,"&lt;221",D7:D12759,"&gt;200")</f>
        <v>11</v>
      </c>
      <c r="U16" s="36">
        <f t="shared" ref="U16:U54" si="2">M16</f>
        <v>91.558139534883722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2763</v>
      </c>
      <c r="D17" s="16">
        <v>110</v>
      </c>
      <c r="E17" s="16">
        <v>73</v>
      </c>
      <c r="F17" s="16">
        <v>138</v>
      </c>
      <c r="G17" s="16">
        <v>25</v>
      </c>
      <c r="H17" s="16">
        <v>16.323550999999998</v>
      </c>
      <c r="I17" s="16"/>
      <c r="L17" s="23">
        <v>13</v>
      </c>
      <c r="M17" s="24">
        <f>J2433</f>
        <v>73.673913043478265</v>
      </c>
      <c r="N17" s="25">
        <f>B2432</f>
        <v>46</v>
      </c>
      <c r="Q17" s="35" t="s">
        <v>84</v>
      </c>
      <c r="R17" s="3">
        <f>COUNTIFS(D7:D12759,"&lt;241",D7:D12759,"&gt;220")</f>
        <v>3</v>
      </c>
      <c r="U17" s="36">
        <f t="shared" si="2"/>
        <v>73.673913043478265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3771</v>
      </c>
      <c r="D18" s="16">
        <v>145</v>
      </c>
      <c r="E18" s="16">
        <v>96</v>
      </c>
      <c r="F18" s="16">
        <v>194</v>
      </c>
      <c r="G18" s="16">
        <v>26</v>
      </c>
      <c r="H18" s="16">
        <v>29.565521</v>
      </c>
      <c r="I18" s="16"/>
      <c r="L18" s="23">
        <v>14</v>
      </c>
      <c r="M18">
        <f>J2620</f>
        <v>97.395061728395063</v>
      </c>
      <c r="N18" s="25">
        <f>B2619</f>
        <v>81</v>
      </c>
      <c r="Q18" s="35" t="s">
        <v>85</v>
      </c>
      <c r="R18" s="3">
        <f>COUNTIFS(D7:D12759,"&lt;261",D7:D12759,"&gt;240")</f>
        <v>4</v>
      </c>
      <c r="U18" s="36">
        <f t="shared" si="2"/>
        <v>97.395061728395063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7586</v>
      </c>
      <c r="D19" s="16">
        <v>164</v>
      </c>
      <c r="E19" s="16">
        <v>65</v>
      </c>
      <c r="F19" s="16">
        <v>310</v>
      </c>
      <c r="G19" s="16">
        <v>46</v>
      </c>
      <c r="H19" s="16">
        <v>60.765487999999998</v>
      </c>
      <c r="I19" s="16"/>
      <c r="L19" s="23">
        <v>15</v>
      </c>
      <c r="M19" s="24">
        <f>J2807</f>
        <v>115.63934426229508</v>
      </c>
      <c r="N19" s="25">
        <f>B2806</f>
        <v>61</v>
      </c>
      <c r="Q19" s="35" t="s">
        <v>86</v>
      </c>
      <c r="R19" s="3">
        <f>COUNTIFS(D7:D12759,"&lt;281",D7:D12759,"&gt;260")</f>
        <v>1</v>
      </c>
      <c r="U19" s="36">
        <f t="shared" si="2"/>
        <v>115.63934426229508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2601</v>
      </c>
      <c r="D20" s="16">
        <v>130</v>
      </c>
      <c r="E20" s="16">
        <v>94</v>
      </c>
      <c r="F20" s="16">
        <v>160</v>
      </c>
      <c r="G20" s="16">
        <v>20</v>
      </c>
      <c r="H20" s="16">
        <v>17.65607</v>
      </c>
      <c r="I20" s="16"/>
      <c r="L20" s="23">
        <v>16</v>
      </c>
      <c r="M20" s="24">
        <f>J2994</f>
        <v>160.1875</v>
      </c>
      <c r="N20" s="25">
        <f>B2993</f>
        <v>32</v>
      </c>
      <c r="Q20" s="35" t="s">
        <v>87</v>
      </c>
      <c r="R20" s="3">
        <f>COUNTIFS(D7:D12759,"&lt;301",D7:D12759,"&gt;280")</f>
        <v>2</v>
      </c>
      <c r="U20" s="36">
        <f t="shared" si="2"/>
        <v>160.1875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9582</v>
      </c>
      <c r="D21" s="16">
        <v>162</v>
      </c>
      <c r="E21" s="16">
        <v>121</v>
      </c>
      <c r="F21" s="16">
        <v>214</v>
      </c>
      <c r="G21" s="16">
        <v>59</v>
      </c>
      <c r="H21" s="16">
        <v>19.657409999999999</v>
      </c>
      <c r="I21" s="16"/>
      <c r="L21" s="23">
        <v>17</v>
      </c>
      <c r="M21" s="24">
        <f>J3181</f>
        <v>118.075</v>
      </c>
      <c r="N21" s="25">
        <f>B3180</f>
        <v>40</v>
      </c>
      <c r="Q21" s="35" t="s">
        <v>88</v>
      </c>
      <c r="R21" s="3">
        <f>COUNTIFS(D7:D12759,"&lt;321",D7:D12759,"&gt;300")</f>
        <v>0</v>
      </c>
      <c r="U21" s="36">
        <f t="shared" si="2"/>
        <v>118.075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1476</v>
      </c>
      <c r="D22" s="16">
        <v>134</v>
      </c>
      <c r="E22" s="16">
        <v>115</v>
      </c>
      <c r="F22" s="16">
        <v>149</v>
      </c>
      <c r="G22" s="16">
        <v>11</v>
      </c>
      <c r="H22" s="16">
        <v>10.705139000000001</v>
      </c>
      <c r="I22" s="16"/>
      <c r="L22" s="23">
        <v>18</v>
      </c>
      <c r="M22" s="24">
        <f>J3368</f>
        <v>75.958904109589042</v>
      </c>
      <c r="N22" s="25">
        <f>B3367</f>
        <v>73</v>
      </c>
      <c r="Q22" s="35" t="s">
        <v>89</v>
      </c>
      <c r="R22" s="3">
        <f>COUNTIFS(D7:D12759,"&lt;341",D7:D12759,"&gt;320")</f>
        <v>0</v>
      </c>
      <c r="U22" s="36">
        <f t="shared" si="2"/>
        <v>75.958904109589042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6943</v>
      </c>
      <c r="D23" s="16">
        <v>192</v>
      </c>
      <c r="E23" s="16">
        <v>146</v>
      </c>
      <c r="F23" s="16">
        <v>259</v>
      </c>
      <c r="G23" s="16">
        <v>36</v>
      </c>
      <c r="H23" s="16">
        <v>31.840225</v>
      </c>
      <c r="I23" s="16"/>
      <c r="L23" s="23">
        <v>19</v>
      </c>
      <c r="M23" s="24">
        <f>J3555</f>
        <v>142.69841269841271</v>
      </c>
      <c r="N23" s="25">
        <f>B3554</f>
        <v>63</v>
      </c>
      <c r="Q23" s="35" t="s">
        <v>90</v>
      </c>
      <c r="R23" s="3">
        <f>COUNTIFS(D7:D12759,"&lt;361",D7:D12759,"&gt;340")</f>
        <v>0</v>
      </c>
      <c r="U23" s="41">
        <f t="shared" si="2"/>
        <v>142.69841269841271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3388</v>
      </c>
      <c r="D24" s="16">
        <v>105</v>
      </c>
      <c r="E24" s="16">
        <v>74</v>
      </c>
      <c r="F24" s="16">
        <v>147</v>
      </c>
      <c r="G24" s="16">
        <v>32</v>
      </c>
      <c r="H24" s="16">
        <v>19.275590000000001</v>
      </c>
      <c r="I24" s="16"/>
      <c r="L24" s="23">
        <v>20</v>
      </c>
      <c r="M24" s="24">
        <f>J3742</f>
        <v>68.087719298245617</v>
      </c>
      <c r="N24" s="25">
        <f>B3741</f>
        <v>57</v>
      </c>
      <c r="Q24" s="35" t="s">
        <v>91</v>
      </c>
      <c r="R24" s="3">
        <f>COUNTIFS(D7:D12759,"&lt;381",D7:D12759,"&gt;360")</f>
        <v>0</v>
      </c>
      <c r="U24" s="41">
        <f t="shared" si="2"/>
        <v>68.087719298245617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3805</v>
      </c>
      <c r="D25" s="16">
        <v>135</v>
      </c>
      <c r="E25" s="16">
        <v>80</v>
      </c>
      <c r="F25" s="16">
        <v>200</v>
      </c>
      <c r="G25" s="16">
        <v>28</v>
      </c>
      <c r="H25" s="16">
        <v>29.325125</v>
      </c>
      <c r="I25" s="16"/>
      <c r="L25" s="23">
        <v>21</v>
      </c>
      <c r="M25" s="24">
        <f>J3929</f>
        <v>93.140350877192986</v>
      </c>
      <c r="N25" s="25">
        <f>B3928</f>
        <v>57</v>
      </c>
      <c r="Q25" s="35" t="s">
        <v>92</v>
      </c>
      <c r="R25" s="3">
        <f>COUNTIFS(D7:D12759,"&lt;401",D7:D12759,"&gt;380")</f>
        <v>0</v>
      </c>
      <c r="U25" s="41">
        <f t="shared" si="2"/>
        <v>93.140350877192986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6473</v>
      </c>
      <c r="D26" s="16">
        <v>154</v>
      </c>
      <c r="E26" s="16">
        <v>76</v>
      </c>
      <c r="F26" s="16">
        <v>257</v>
      </c>
      <c r="G26" s="16">
        <v>42</v>
      </c>
      <c r="H26" s="16">
        <v>52.40578</v>
      </c>
      <c r="I26" s="16"/>
      <c r="L26" s="23">
        <v>22</v>
      </c>
      <c r="M26" s="24">
        <f>J4116</f>
        <v>79.964285714285708</v>
      </c>
      <c r="N26" s="25">
        <f>B4115</f>
        <v>56</v>
      </c>
      <c r="Q26" s="35" t="s">
        <v>93</v>
      </c>
      <c r="R26" s="3">
        <f>COUNTIFS(D7:D12759,"&lt;421",D7:D12759,"&gt;400")</f>
        <v>0</v>
      </c>
      <c r="U26" s="41">
        <f t="shared" si="2"/>
        <v>79.964285714285708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5375</v>
      </c>
      <c r="D27" s="16">
        <v>185</v>
      </c>
      <c r="E27" s="16">
        <v>141</v>
      </c>
      <c r="F27" s="16">
        <v>251</v>
      </c>
      <c r="G27" s="16">
        <v>29</v>
      </c>
      <c r="H27" s="16">
        <v>27.247543</v>
      </c>
      <c r="I27" s="16"/>
      <c r="L27" s="23">
        <v>23</v>
      </c>
      <c r="M27">
        <f>J4303</f>
        <v>125.81818181818181</v>
      </c>
      <c r="N27" s="25">
        <f>B4302</f>
        <v>66</v>
      </c>
      <c r="Q27" s="35" t="s">
        <v>94</v>
      </c>
      <c r="R27" s="3">
        <f>COUNTIFS(D7:D12759,"&lt;441",D7:D12759,"&gt;420")</f>
        <v>0</v>
      </c>
      <c r="U27" s="41">
        <f t="shared" si="2"/>
        <v>125.81818181818181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4568</v>
      </c>
      <c r="D28" s="16">
        <v>169</v>
      </c>
      <c r="E28" s="16">
        <v>114</v>
      </c>
      <c r="F28" s="16">
        <v>230</v>
      </c>
      <c r="G28" s="16">
        <v>27</v>
      </c>
      <c r="H28" s="16">
        <v>28.598682</v>
      </c>
      <c r="I28" s="16"/>
      <c r="L28" s="23">
        <v>24</v>
      </c>
      <c r="M28" s="24">
        <f>J4490</f>
        <v>81.38636363636364</v>
      </c>
      <c r="N28" s="25">
        <f>B4489</f>
        <v>44</v>
      </c>
      <c r="Q28" s="35" t="s">
        <v>95</v>
      </c>
      <c r="R28" s="3">
        <f>COUNTIFS(D7:D12759,"&lt;461",D7:D12759,"&gt;440")</f>
        <v>0</v>
      </c>
      <c r="U28" s="41">
        <f t="shared" si="2"/>
        <v>81.38636363636364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10566</v>
      </c>
      <c r="D29" s="16">
        <v>185</v>
      </c>
      <c r="E29" s="16">
        <v>93</v>
      </c>
      <c r="F29" s="16">
        <v>338</v>
      </c>
      <c r="G29" s="16">
        <v>57</v>
      </c>
      <c r="H29" s="16">
        <v>60.365997</v>
      </c>
      <c r="I29" s="16"/>
      <c r="L29" s="23">
        <v>25</v>
      </c>
      <c r="M29" s="24">
        <f>J4677</f>
        <v>81.333333333333329</v>
      </c>
      <c r="N29" s="25">
        <f>B4676</f>
        <v>63</v>
      </c>
      <c r="Q29" s="35" t="s">
        <v>96</v>
      </c>
      <c r="R29" s="3">
        <f>COUNTIFS(D7:D12759,"&lt;481",D7:D12759,"&gt;460")</f>
        <v>0</v>
      </c>
      <c r="U29" s="41">
        <f t="shared" si="2"/>
        <v>81.333333333333329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7669</v>
      </c>
      <c r="D30" s="16">
        <v>178</v>
      </c>
      <c r="E30" s="16">
        <v>96</v>
      </c>
      <c r="F30" s="16">
        <v>275</v>
      </c>
      <c r="G30" s="16">
        <v>43</v>
      </c>
      <c r="H30" s="16">
        <v>50.300761999999999</v>
      </c>
      <c r="I30" s="16"/>
      <c r="L30" s="23">
        <v>26</v>
      </c>
      <c r="M30" s="24">
        <f>J4864</f>
        <v>108.54545454545455</v>
      </c>
      <c r="N30" s="25">
        <f>B4863</f>
        <v>55</v>
      </c>
      <c r="Q30" s="35" t="s">
        <v>97</v>
      </c>
      <c r="R30" s="3">
        <f>COUNTIFS(D7:D12759,"&lt;501",D7:D12759,"&gt;480")</f>
        <v>0</v>
      </c>
      <c r="U30" s="41">
        <f t="shared" si="2"/>
        <v>108.54545454545455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4165</v>
      </c>
      <c r="D31" s="16">
        <v>148</v>
      </c>
      <c r="E31" s="16">
        <v>98</v>
      </c>
      <c r="F31" s="16">
        <v>195</v>
      </c>
      <c r="G31" s="16">
        <v>28</v>
      </c>
      <c r="H31" s="16">
        <v>26.155518000000001</v>
      </c>
      <c r="I31" s="16"/>
      <c r="L31" s="23">
        <v>27</v>
      </c>
      <c r="M31" s="24">
        <f>J5051</f>
        <v>83.15789473684211</v>
      </c>
      <c r="N31" s="25">
        <f>B5050</f>
        <v>57</v>
      </c>
      <c r="Q31" s="35" t="s">
        <v>98</v>
      </c>
      <c r="R31" s="3">
        <f>COUNTIFS(D7:D12759,"&lt;521",D7:D12759,"&gt;500")</f>
        <v>0</v>
      </c>
      <c r="U31" s="41">
        <f t="shared" si="2"/>
        <v>83.15789473684211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8264</v>
      </c>
      <c r="D32" s="16">
        <v>206</v>
      </c>
      <c r="E32" s="16">
        <v>126</v>
      </c>
      <c r="F32" s="16">
        <v>307</v>
      </c>
      <c r="G32" s="16">
        <v>40</v>
      </c>
      <c r="H32" s="16">
        <v>49.789814</v>
      </c>
      <c r="I32" s="16"/>
      <c r="L32" s="23">
        <v>28</v>
      </c>
      <c r="M32" s="24">
        <f>J5238</f>
        <v>58.693548387096776</v>
      </c>
      <c r="N32" s="25">
        <f>B5237</f>
        <v>62</v>
      </c>
      <c r="Q32" s="35" t="s">
        <v>99</v>
      </c>
      <c r="R32" s="3">
        <f>COUNTIFS(D7:D12759,"&lt;541",D7:D12759,"&gt;520")</f>
        <v>0</v>
      </c>
      <c r="U32" s="41">
        <f t="shared" si="2"/>
        <v>58.693548387096776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4712</v>
      </c>
      <c r="D33" s="16">
        <v>124</v>
      </c>
      <c r="E33" s="16">
        <v>65</v>
      </c>
      <c r="F33" s="16">
        <v>213</v>
      </c>
      <c r="G33" s="16">
        <v>38</v>
      </c>
      <c r="H33" s="16">
        <v>39.200110000000002</v>
      </c>
      <c r="I33" s="16"/>
      <c r="L33" s="23">
        <v>29</v>
      </c>
      <c r="M33" s="24">
        <f>J5425</f>
        <v>94.473684210526315</v>
      </c>
      <c r="N33" s="25">
        <f>B5424</f>
        <v>57</v>
      </c>
      <c r="Q33" s="35" t="s">
        <v>100</v>
      </c>
      <c r="R33" s="3">
        <f>COUNTIFS(D7:D12759,"&lt;561",D7:D12759,"&gt;540")</f>
        <v>0</v>
      </c>
      <c r="U33" s="41">
        <f t="shared" si="2"/>
        <v>94.473684210526315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13455</v>
      </c>
      <c r="D34" s="16">
        <v>231</v>
      </c>
      <c r="E34" s="16">
        <v>169</v>
      </c>
      <c r="F34" s="16">
        <v>344</v>
      </c>
      <c r="G34" s="16">
        <v>58</v>
      </c>
      <c r="H34" s="16">
        <v>42.410896000000001</v>
      </c>
      <c r="I34" s="16"/>
      <c r="L34" s="23">
        <v>30</v>
      </c>
      <c r="M34" s="24">
        <f>J5612</f>
        <v>105.81081081081081</v>
      </c>
      <c r="N34" s="25">
        <f>B5611</f>
        <v>37</v>
      </c>
      <c r="Q34" s="35" t="s">
        <v>101</v>
      </c>
      <c r="R34" s="3">
        <f>COUNTIFS(D7:D12759,"&lt;581",D7:D12759,"&gt;560")</f>
        <v>0</v>
      </c>
      <c r="U34" s="41">
        <f t="shared" si="2"/>
        <v>105.81081081081081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6132</v>
      </c>
      <c r="D35" s="16">
        <v>197</v>
      </c>
      <c r="E35" s="16">
        <v>131</v>
      </c>
      <c r="F35" s="16">
        <v>278</v>
      </c>
      <c r="G35" s="16">
        <v>31</v>
      </c>
      <c r="H35" s="16">
        <v>37.86159</v>
      </c>
      <c r="I35" s="16"/>
      <c r="L35" s="23">
        <v>31</v>
      </c>
      <c r="M35" s="24">
        <f>J5799</f>
        <v>63.794520547945204</v>
      </c>
      <c r="N35" s="25">
        <f>B5798</f>
        <v>73</v>
      </c>
      <c r="Q35" s="35" t="s">
        <v>102</v>
      </c>
      <c r="R35" s="3">
        <f>COUNTIFS(D7:D12759,"&lt;601",D7:D12759,"&gt;580")</f>
        <v>0</v>
      </c>
      <c r="U35" s="41">
        <f t="shared" si="2"/>
        <v>63.794520547945204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4867</v>
      </c>
      <c r="D36" s="16">
        <v>131</v>
      </c>
      <c r="E36" s="16">
        <v>93</v>
      </c>
      <c r="F36" s="16">
        <v>170</v>
      </c>
      <c r="G36" s="16">
        <v>37</v>
      </c>
      <c r="H36" s="16">
        <v>20.677416000000001</v>
      </c>
      <c r="I36" s="16"/>
      <c r="L36" s="23">
        <v>32</v>
      </c>
      <c r="M36" s="24">
        <f>J5986</f>
        <v>76.931818181818187</v>
      </c>
      <c r="N36" s="25">
        <f>B5985</f>
        <v>44</v>
      </c>
      <c r="Q36" s="33" t="s">
        <v>103</v>
      </c>
      <c r="R36" s="3">
        <f>COUNTIFS(D7:D12759,"&lt;621",D7:D12759,"&gt;600")</f>
        <v>0</v>
      </c>
      <c r="U36" s="41">
        <f t="shared" si="2"/>
        <v>76.931818181818187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8728</v>
      </c>
      <c r="D37" s="16">
        <v>174</v>
      </c>
      <c r="E37" s="16">
        <v>103</v>
      </c>
      <c r="F37" s="16">
        <v>310</v>
      </c>
      <c r="G37" s="16">
        <v>50</v>
      </c>
      <c r="H37" s="16">
        <v>60.730922999999997</v>
      </c>
      <c r="I37" s="16"/>
      <c r="L37" s="23">
        <v>33</v>
      </c>
      <c r="M37" s="24">
        <f>J6173</f>
        <v>78.440677966101688</v>
      </c>
      <c r="N37" s="25">
        <f>B6172</f>
        <v>59</v>
      </c>
      <c r="Q37" s="35" t="s">
        <v>104</v>
      </c>
      <c r="R37" s="3">
        <f>COUNTIFS(D7:D12759,"&lt;641",D7:D12759,"&gt;620")</f>
        <v>0</v>
      </c>
      <c r="U37" s="41">
        <f t="shared" si="2"/>
        <v>78.440677966101688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5068</v>
      </c>
      <c r="D38" s="16">
        <v>158</v>
      </c>
      <c r="E38" s="16">
        <v>109</v>
      </c>
      <c r="F38" s="16">
        <v>229</v>
      </c>
      <c r="G38" s="16">
        <v>32</v>
      </c>
      <c r="H38" s="16">
        <v>34.226948</v>
      </c>
      <c r="I38" s="16"/>
      <c r="L38" s="23">
        <v>34</v>
      </c>
      <c r="M38">
        <f>J6360</f>
        <v>81.090909090909093</v>
      </c>
      <c r="N38" s="25">
        <f>B6359</f>
        <v>55</v>
      </c>
      <c r="Q38" s="35" t="s">
        <v>105</v>
      </c>
      <c r="R38" s="3">
        <f>COUNTIFS(D7:D12759,"&lt;661",D7:D12759,"&gt;640")</f>
        <v>0</v>
      </c>
      <c r="U38" s="41">
        <f t="shared" si="2"/>
        <v>81.090909090909093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4443</v>
      </c>
      <c r="D39" s="16">
        <v>138</v>
      </c>
      <c r="E39" s="16">
        <v>79</v>
      </c>
      <c r="F39" s="16">
        <v>187</v>
      </c>
      <c r="G39" s="16">
        <v>32</v>
      </c>
      <c r="H39" s="16">
        <v>24.77056</v>
      </c>
      <c r="I39" s="16"/>
      <c r="L39" s="23">
        <v>35</v>
      </c>
      <c r="M39" s="24">
        <f>J6547</f>
        <v>89.820895522388057</v>
      </c>
      <c r="N39" s="25">
        <f>B6546</f>
        <v>67</v>
      </c>
      <c r="Q39" s="35" t="s">
        <v>106</v>
      </c>
      <c r="R39" s="3">
        <f>COUNTIFS(D7:D12759,"&lt;681",D7:D12759,"&gt;660")</f>
        <v>0</v>
      </c>
      <c r="U39" s="41">
        <f t="shared" si="2"/>
        <v>89.820895522388057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2886</v>
      </c>
      <c r="D40" s="16">
        <v>111</v>
      </c>
      <c r="E40" s="16">
        <v>53</v>
      </c>
      <c r="F40" s="16">
        <v>173</v>
      </c>
      <c r="G40" s="16">
        <v>26</v>
      </c>
      <c r="H40" s="16">
        <v>31.738935000000001</v>
      </c>
      <c r="I40" s="16"/>
      <c r="L40" s="23">
        <v>36</v>
      </c>
      <c r="M40" s="24">
        <f>J6734</f>
        <v>85.52</v>
      </c>
      <c r="N40" s="25">
        <f>B6733</f>
        <v>50</v>
      </c>
      <c r="Q40" s="35" t="s">
        <v>107</v>
      </c>
      <c r="R40" s="3">
        <f>COUNTIFS(D7:D12759,"&lt;701",D7:D12759,"&gt;680")</f>
        <v>0</v>
      </c>
      <c r="U40" s="41">
        <f t="shared" si="2"/>
        <v>85.52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5183</v>
      </c>
      <c r="D41" s="16">
        <v>129</v>
      </c>
      <c r="E41" s="16">
        <v>60</v>
      </c>
      <c r="F41" s="16">
        <v>219</v>
      </c>
      <c r="G41" s="16">
        <v>40</v>
      </c>
      <c r="H41" s="16">
        <v>44.678623000000002</v>
      </c>
      <c r="I41" s="16"/>
      <c r="L41" s="23">
        <v>37</v>
      </c>
      <c r="M41" s="24">
        <f>J6921</f>
        <v>64.05263157894737</v>
      </c>
      <c r="N41" s="25">
        <f>B6920</f>
        <v>76</v>
      </c>
      <c r="Q41" s="35" t="s">
        <v>108</v>
      </c>
      <c r="R41" s="3">
        <f>COUNTIFS(D7:D12759,"&lt;721",D7:D12759,"&gt;700")</f>
        <v>0</v>
      </c>
      <c r="U41" s="41">
        <f t="shared" si="2"/>
        <v>64.05263157894737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7867</v>
      </c>
      <c r="D42" s="16">
        <v>191</v>
      </c>
      <c r="E42" s="16">
        <v>143</v>
      </c>
      <c r="F42" s="16">
        <v>280</v>
      </c>
      <c r="G42" s="16">
        <v>41</v>
      </c>
      <c r="H42" s="16">
        <v>34.207455000000003</v>
      </c>
      <c r="I42" s="16"/>
      <c r="L42" s="23">
        <v>38</v>
      </c>
      <c r="M42" s="24">
        <f>J7108</f>
        <v>71.25333333333333</v>
      </c>
      <c r="N42" s="25">
        <f>B7107</f>
        <v>75</v>
      </c>
      <c r="Q42" s="35" t="s">
        <v>109</v>
      </c>
      <c r="R42" s="3">
        <f>COUNTIFS(D7:D12759,"&lt;741",D7:D12759,"&gt;720")</f>
        <v>0</v>
      </c>
      <c r="U42" s="41">
        <f t="shared" si="2"/>
        <v>71.25333333333333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1382</v>
      </c>
      <c r="D43" s="16">
        <v>81</v>
      </c>
      <c r="E43" s="16">
        <v>56</v>
      </c>
      <c r="F43" s="16">
        <v>112</v>
      </c>
      <c r="G43" s="16">
        <v>17</v>
      </c>
      <c r="H43" s="16">
        <v>11.992184999999999</v>
      </c>
      <c r="I43" s="16"/>
      <c r="L43" s="23">
        <v>39</v>
      </c>
      <c r="M43" s="24">
        <f>J7295</f>
        <v>95.705128205128204</v>
      </c>
      <c r="N43" s="25">
        <f>B7294</f>
        <v>78</v>
      </c>
      <c r="Q43" s="35" t="s">
        <v>110</v>
      </c>
      <c r="R43" s="3">
        <f>COUNTIFS(D7:D12759,"&lt;761",D7:D12759,"&gt;740")</f>
        <v>0</v>
      </c>
      <c r="U43" s="36">
        <f t="shared" si="2"/>
        <v>95.705128205128204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3195</v>
      </c>
      <c r="D44" s="16">
        <v>177</v>
      </c>
      <c r="E44" s="16">
        <v>151</v>
      </c>
      <c r="F44" s="16">
        <v>212</v>
      </c>
      <c r="G44" s="16">
        <v>18</v>
      </c>
      <c r="H44" s="16">
        <v>17.278003999999999</v>
      </c>
      <c r="I44" s="16"/>
      <c r="L44" s="23">
        <v>40</v>
      </c>
      <c r="M44" s="24">
        <f>J7482</f>
        <v>91.813953488372093</v>
      </c>
      <c r="N44" s="25">
        <f>B7481</f>
        <v>43</v>
      </c>
      <c r="Q44" s="35" t="s">
        <v>111</v>
      </c>
      <c r="R44" s="3">
        <f>COUNTIFS(D7:D12759,"&lt;781",D7:D12759,"&gt;760")</f>
        <v>0</v>
      </c>
      <c r="U44" s="36">
        <f t="shared" si="2"/>
        <v>91.813953488372093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11409</v>
      </c>
      <c r="D45" s="16">
        <v>253</v>
      </c>
      <c r="E45" s="16">
        <v>152</v>
      </c>
      <c r="F45" s="16">
        <v>424</v>
      </c>
      <c r="G45" s="16">
        <v>45</v>
      </c>
      <c r="H45" s="16">
        <v>79.191079999999999</v>
      </c>
      <c r="I45" s="16"/>
      <c r="L45" s="23">
        <v>41</v>
      </c>
      <c r="M45" s="24">
        <f>J7669</f>
        <v>69.5</v>
      </c>
      <c r="N45" s="25">
        <f>B7668</f>
        <v>50</v>
      </c>
      <c r="Q45" s="35" t="s">
        <v>112</v>
      </c>
      <c r="R45" s="3">
        <f>COUNTIFS(D7:D12759,"&lt;801",D7:D12759,"&gt;780")</f>
        <v>0</v>
      </c>
      <c r="U45" s="36">
        <f t="shared" si="2"/>
        <v>69.5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1478</v>
      </c>
      <c r="D46" s="16">
        <v>123</v>
      </c>
      <c r="E46" s="16">
        <v>110</v>
      </c>
      <c r="F46" s="16">
        <v>145</v>
      </c>
      <c r="G46" s="16">
        <v>12</v>
      </c>
      <c r="H46" s="16">
        <v>11.224971999999999</v>
      </c>
      <c r="I46" s="16"/>
      <c r="L46" s="23">
        <v>42</v>
      </c>
      <c r="M46" s="24">
        <f>J7856</f>
        <v>93.875</v>
      </c>
      <c r="N46" s="25">
        <f>B7855</f>
        <v>40</v>
      </c>
      <c r="Q46" s="35" t="s">
        <v>113</v>
      </c>
      <c r="R46" s="3">
        <f>COUNTIFS(D7:D12759,"&lt;821",D7:D12759,"&gt;800")</f>
        <v>0</v>
      </c>
      <c r="U46" s="36">
        <f t="shared" si="2"/>
        <v>93.875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5508</v>
      </c>
      <c r="D47" s="16">
        <v>196</v>
      </c>
      <c r="E47" s="16">
        <v>152</v>
      </c>
      <c r="F47" s="16">
        <v>239</v>
      </c>
      <c r="G47" s="16">
        <v>28</v>
      </c>
      <c r="H47" s="16">
        <v>25.261595</v>
      </c>
      <c r="I47" s="16"/>
      <c r="L47" s="23">
        <v>43</v>
      </c>
      <c r="M47" s="24">
        <f>J8043</f>
        <v>107.47619047619048</v>
      </c>
      <c r="N47" s="25">
        <f>B8042</f>
        <v>42</v>
      </c>
      <c r="Q47" s="35" t="s">
        <v>114</v>
      </c>
      <c r="R47" s="3">
        <f>COUNTIFS(D7:D12759,"&lt;841",D7:D12759,"&gt;820")</f>
        <v>0</v>
      </c>
      <c r="U47" s="36">
        <f t="shared" si="2"/>
        <v>107.47619047619048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5643</v>
      </c>
      <c r="D48" s="16">
        <v>148</v>
      </c>
      <c r="E48" s="16">
        <v>101</v>
      </c>
      <c r="F48" s="16">
        <v>219</v>
      </c>
      <c r="G48" s="16">
        <v>38</v>
      </c>
      <c r="H48" s="16">
        <v>35.469436999999999</v>
      </c>
      <c r="I48" s="16"/>
      <c r="L48" s="23">
        <v>44</v>
      </c>
      <c r="M48" s="24">
        <f>J8230</f>
        <v>113.6774193548387</v>
      </c>
      <c r="N48" s="25">
        <f>B8229</f>
        <v>31</v>
      </c>
      <c r="Q48" s="35" t="s">
        <v>115</v>
      </c>
      <c r="R48" s="3">
        <f>COUNTIFS(D7:D12759,"&lt;861",D7:D12759,"&gt;840")</f>
        <v>0</v>
      </c>
      <c r="U48" s="36">
        <f t="shared" si="2"/>
        <v>113.6774193548387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4704</v>
      </c>
      <c r="D49" s="16">
        <v>162</v>
      </c>
      <c r="E49" s="16">
        <v>111</v>
      </c>
      <c r="F49" s="16">
        <v>210</v>
      </c>
      <c r="G49" s="16">
        <v>29</v>
      </c>
      <c r="H49" s="16">
        <v>25.552467</v>
      </c>
      <c r="I49" s="16"/>
      <c r="L49" s="23">
        <v>45</v>
      </c>
      <c r="M49" s="24">
        <f>J8417</f>
        <v>62.051282051282051</v>
      </c>
      <c r="N49" s="25">
        <f>B8416</f>
        <v>78</v>
      </c>
      <c r="Q49" s="35" t="s">
        <v>116</v>
      </c>
      <c r="R49" s="3">
        <f>COUNTIFS(D7:D12759,"&lt;881",D7:D12759,"&gt;860")</f>
        <v>0</v>
      </c>
      <c r="U49" s="36">
        <f t="shared" si="2"/>
        <v>62.051282051282051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1883</v>
      </c>
      <c r="D50" s="16">
        <v>156</v>
      </c>
      <c r="E50" s="16">
        <v>132</v>
      </c>
      <c r="F50" s="16">
        <v>183</v>
      </c>
      <c r="G50" s="16">
        <v>12</v>
      </c>
      <c r="H50" s="16">
        <v>14.890510000000001</v>
      </c>
      <c r="I50" s="16"/>
      <c r="L50" s="23">
        <v>46</v>
      </c>
      <c r="M50" s="24">
        <f>J8604</f>
        <v>102.8641975308642</v>
      </c>
      <c r="N50" s="25">
        <f>B8603</f>
        <v>81</v>
      </c>
      <c r="Q50" s="35" t="s">
        <v>117</v>
      </c>
      <c r="R50" s="3">
        <f>COUNTIFS(D7:D12759,"&lt;901",D7:D12759,"&gt;880")</f>
        <v>0</v>
      </c>
      <c r="U50" s="36">
        <f t="shared" si="2"/>
        <v>102.8641975308642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4870</v>
      </c>
      <c r="D51" s="16">
        <v>135</v>
      </c>
      <c r="E51" s="16">
        <v>82</v>
      </c>
      <c r="F51" s="16">
        <v>196</v>
      </c>
      <c r="G51" s="16">
        <v>36</v>
      </c>
      <c r="H51" s="16">
        <v>31.563089999999999</v>
      </c>
      <c r="I51" s="16"/>
      <c r="L51" s="23">
        <v>47</v>
      </c>
      <c r="M51" s="24">
        <f>J8791</f>
        <v>152.2051282051282</v>
      </c>
      <c r="N51" s="25">
        <f>B8790</f>
        <v>39</v>
      </c>
      <c r="Q51" s="35" t="s">
        <v>118</v>
      </c>
      <c r="R51" s="3">
        <f>COUNTIFS(D7:D12759,"&lt;921",D7:D12759,"&gt;900")</f>
        <v>0</v>
      </c>
      <c r="U51" s="36">
        <f t="shared" si="2"/>
        <v>152.2051282051282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2926</v>
      </c>
      <c r="D52" s="16">
        <v>108</v>
      </c>
      <c r="E52" s="16">
        <v>80</v>
      </c>
      <c r="F52" s="16">
        <v>158</v>
      </c>
      <c r="G52" s="16">
        <v>27</v>
      </c>
      <c r="H52" s="16">
        <v>21.647525999999999</v>
      </c>
      <c r="I52" s="16"/>
      <c r="L52" s="23">
        <v>48</v>
      </c>
      <c r="M52" s="24">
        <f>J8978</f>
        <v>148.81818181818181</v>
      </c>
      <c r="N52" s="25">
        <f>B8977</f>
        <v>44</v>
      </c>
      <c r="Q52" s="35" t="s">
        <v>119</v>
      </c>
      <c r="R52" s="3">
        <f>COUNTIFS(D7:D12759,"&lt;941",D7:D12759,"&gt;920")</f>
        <v>0</v>
      </c>
      <c r="U52" s="36">
        <f t="shared" si="2"/>
        <v>148.81818181818181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3409</v>
      </c>
      <c r="D53" s="16">
        <v>106</v>
      </c>
      <c r="E53" s="16">
        <v>61</v>
      </c>
      <c r="F53" s="16">
        <v>155</v>
      </c>
      <c r="G53" s="16">
        <v>32</v>
      </c>
      <c r="H53" s="16">
        <v>23.643180000000001</v>
      </c>
      <c r="I53" s="16"/>
      <c r="L53" s="23">
        <v>49</v>
      </c>
      <c r="M53" s="24">
        <f>J9165</f>
        <v>101.25925925925925</v>
      </c>
      <c r="N53" s="25">
        <f>B9164</f>
        <v>27</v>
      </c>
      <c r="Q53" s="35" t="s">
        <v>120</v>
      </c>
      <c r="R53" s="3">
        <f>COUNTIFS(D7:D12759,"&lt;961",D7:D12759,"&gt;940")</f>
        <v>0</v>
      </c>
      <c r="U53" s="36">
        <f t="shared" si="2"/>
        <v>101.25925925925925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8771</v>
      </c>
      <c r="D54" s="16">
        <v>213</v>
      </c>
      <c r="E54" s="16">
        <v>172</v>
      </c>
      <c r="F54" s="16">
        <v>288</v>
      </c>
      <c r="G54" s="16">
        <v>41</v>
      </c>
      <c r="H54" s="16">
        <v>25.252724000000001</v>
      </c>
      <c r="I54" s="16"/>
      <c r="L54" s="23">
        <v>50</v>
      </c>
      <c r="M54" s="24">
        <f>J9352</f>
        <v>52.657534246575345</v>
      </c>
      <c r="N54" s="25">
        <f>B9351</f>
        <v>73</v>
      </c>
      <c r="Q54" s="35" t="s">
        <v>121</v>
      </c>
      <c r="R54" s="3">
        <f>COUNTIFS(D7:D12759,"&lt;981",D7:D12759,"&gt;960")</f>
        <v>0</v>
      </c>
      <c r="U54" s="36">
        <f t="shared" si="2"/>
        <v>52.657534246575345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7561</v>
      </c>
      <c r="D55" s="16">
        <v>180</v>
      </c>
      <c r="E55" s="16">
        <v>118</v>
      </c>
      <c r="F55" s="16">
        <v>285</v>
      </c>
      <c r="G55" s="16">
        <v>42</v>
      </c>
      <c r="H55" s="16">
        <v>39.088706999999999</v>
      </c>
      <c r="I55" s="16"/>
      <c r="L55" s="31" t="s">
        <v>64</v>
      </c>
      <c r="M55" s="32">
        <f>AVERAGE(M5:M54)</f>
        <v>94.569375799739177</v>
      </c>
      <c r="N55" s="32">
        <f>AVERAGE(N5:N54)</f>
        <v>56.76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11121</v>
      </c>
      <c r="D56" s="16">
        <v>258</v>
      </c>
      <c r="E56" s="16">
        <v>182</v>
      </c>
      <c r="F56" s="16">
        <v>345</v>
      </c>
      <c r="G56" s="16">
        <v>43</v>
      </c>
      <c r="H56" s="16">
        <v>40.100765000000003</v>
      </c>
      <c r="I56" s="16"/>
      <c r="L56" s="49" t="s">
        <v>71</v>
      </c>
      <c r="M56" s="29">
        <f>_xlfn.STDEV.S(M5:M54)</f>
        <v>25.685989984867128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2918</v>
      </c>
      <c r="D57" s="16">
        <v>208</v>
      </c>
      <c r="E57" s="16">
        <v>172</v>
      </c>
      <c r="F57" s="16">
        <v>232</v>
      </c>
      <c r="G57" s="16">
        <v>14</v>
      </c>
      <c r="H57" s="16">
        <v>16.009611</v>
      </c>
      <c r="I57" s="16"/>
      <c r="L57" s="49" t="s">
        <v>72</v>
      </c>
      <c r="M57" s="29">
        <f>M56/SQRT(50)</f>
        <v>3.6325475399578582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5097</v>
      </c>
      <c r="D58" s="16">
        <v>196</v>
      </c>
      <c r="E58" s="16">
        <v>130</v>
      </c>
      <c r="F58" s="16">
        <v>250</v>
      </c>
      <c r="G58" s="16">
        <v>26</v>
      </c>
      <c r="H58" s="16">
        <v>31.534742000000001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7872</v>
      </c>
      <c r="D59" s="16">
        <v>174</v>
      </c>
      <c r="E59" s="16">
        <v>117</v>
      </c>
      <c r="F59" s="16">
        <v>236</v>
      </c>
      <c r="G59" s="16">
        <v>45</v>
      </c>
      <c r="H59" s="16">
        <v>25.674536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2450</v>
      </c>
      <c r="D60" s="16">
        <v>98</v>
      </c>
      <c r="E60" s="16">
        <v>61</v>
      </c>
      <c r="F60" s="16">
        <v>144</v>
      </c>
      <c r="G60" s="16">
        <v>25</v>
      </c>
      <c r="H60" s="16">
        <v>21.529050000000002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3781</v>
      </c>
      <c r="D61" s="16">
        <v>126</v>
      </c>
      <c r="E61" s="16">
        <v>83</v>
      </c>
      <c r="F61" s="16">
        <v>183</v>
      </c>
      <c r="G61" s="16">
        <v>30</v>
      </c>
      <c r="H61" s="16">
        <v>25.192364000000001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7593</v>
      </c>
      <c r="D62" s="16">
        <v>151</v>
      </c>
      <c r="E62" s="16">
        <v>108</v>
      </c>
      <c r="F62" s="16">
        <v>210</v>
      </c>
      <c r="G62" s="16">
        <v>50</v>
      </c>
      <c r="H62" s="16">
        <v>22.040316000000001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8234</v>
      </c>
      <c r="D63" s="16">
        <v>182</v>
      </c>
      <c r="E63" s="16">
        <v>113</v>
      </c>
      <c r="F63" s="16">
        <v>292</v>
      </c>
      <c r="G63" s="16">
        <v>45</v>
      </c>
      <c r="H63" s="16">
        <v>50.871048000000002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5374</v>
      </c>
      <c r="D64" s="16">
        <v>145</v>
      </c>
      <c r="E64" s="16">
        <v>122</v>
      </c>
      <c r="F64" s="16">
        <v>190</v>
      </c>
      <c r="G64" s="16">
        <v>37</v>
      </c>
      <c r="H64" s="16">
        <v>17.229658000000001</v>
      </c>
      <c r="I64" s="16"/>
      <c r="L64" s="28"/>
      <c r="M64" s="29"/>
      <c r="N64" s="29"/>
    </row>
    <row r="65" spans="2:14" x14ac:dyDescent="0.2">
      <c r="B65" s="16">
        <v>59</v>
      </c>
      <c r="C65" s="16">
        <v>5169</v>
      </c>
      <c r="D65" s="16">
        <v>126</v>
      </c>
      <c r="E65" s="16">
        <v>85</v>
      </c>
      <c r="F65" s="16">
        <v>162</v>
      </c>
      <c r="G65" s="16">
        <v>41</v>
      </c>
      <c r="H65" s="16">
        <v>19.528825999999999</v>
      </c>
      <c r="I65" s="16"/>
      <c r="L65" s="28"/>
      <c r="M65" s="29"/>
      <c r="N65" s="29"/>
    </row>
    <row r="66" spans="2:14" x14ac:dyDescent="0.2">
      <c r="B66" s="16">
        <v>60</v>
      </c>
      <c r="C66" s="16">
        <v>2632</v>
      </c>
      <c r="D66" s="16">
        <v>125</v>
      </c>
      <c r="E66" s="16">
        <v>88</v>
      </c>
      <c r="F66" s="16">
        <v>164</v>
      </c>
      <c r="G66" s="16">
        <v>21</v>
      </c>
      <c r="H66" s="16">
        <v>21.818570000000001</v>
      </c>
      <c r="I66" s="16"/>
      <c r="L66" s="26"/>
      <c r="M66" s="27"/>
      <c r="N66" s="13"/>
    </row>
    <row r="67" spans="2:14" x14ac:dyDescent="0.2">
      <c r="B67" s="16">
        <v>61</v>
      </c>
      <c r="C67" s="16">
        <v>4787</v>
      </c>
      <c r="D67" s="16">
        <v>170</v>
      </c>
      <c r="E67" s="16">
        <v>121</v>
      </c>
      <c r="F67" s="16">
        <v>239</v>
      </c>
      <c r="G67" s="16">
        <v>28</v>
      </c>
      <c r="H67" s="16">
        <v>31.467209</v>
      </c>
      <c r="I67" s="16"/>
      <c r="L67" s="26"/>
      <c r="M67" s="27"/>
      <c r="N67" s="13"/>
    </row>
    <row r="68" spans="2:14" x14ac:dyDescent="0.2">
      <c r="B68" s="16">
        <v>62</v>
      </c>
      <c r="C68" s="16">
        <v>3527</v>
      </c>
      <c r="D68" s="16">
        <v>141</v>
      </c>
      <c r="E68" s="16">
        <v>106</v>
      </c>
      <c r="F68" s="16">
        <v>186</v>
      </c>
      <c r="G68" s="16">
        <v>25</v>
      </c>
      <c r="H68" s="16">
        <v>18.812674000000001</v>
      </c>
      <c r="I68" s="16"/>
      <c r="L68" s="26"/>
      <c r="M68" s="27"/>
      <c r="N68" s="13"/>
    </row>
    <row r="69" spans="2:14" x14ac:dyDescent="0.2">
      <c r="B69" s="16">
        <v>63</v>
      </c>
      <c r="C69" s="16">
        <v>6358</v>
      </c>
      <c r="D69" s="16">
        <v>163</v>
      </c>
      <c r="E69" s="16">
        <v>107</v>
      </c>
      <c r="F69" s="16">
        <v>239</v>
      </c>
      <c r="G69" s="16">
        <v>39</v>
      </c>
      <c r="H69" s="16">
        <v>38.700263999999997</v>
      </c>
      <c r="I69" s="16"/>
      <c r="L69" s="26"/>
      <c r="M69" s="27"/>
      <c r="N69" s="13"/>
    </row>
    <row r="70" spans="2:14" x14ac:dyDescent="0.2">
      <c r="B70" s="16">
        <v>64</v>
      </c>
      <c r="C70" s="16">
        <v>4134</v>
      </c>
      <c r="D70" s="16">
        <v>125</v>
      </c>
      <c r="E70" s="16">
        <v>82</v>
      </c>
      <c r="F70" s="16">
        <v>186</v>
      </c>
      <c r="G70" s="16">
        <v>33</v>
      </c>
      <c r="H70" s="16">
        <v>28.386285999999998</v>
      </c>
      <c r="I70" s="16"/>
      <c r="L70" s="26"/>
      <c r="M70" s="27"/>
      <c r="N70" s="13"/>
    </row>
    <row r="71" spans="2:14" x14ac:dyDescent="0.2">
      <c r="B71" s="16">
        <v>65</v>
      </c>
      <c r="C71" s="16">
        <v>5050</v>
      </c>
      <c r="D71" s="16">
        <v>153</v>
      </c>
      <c r="E71" s="16">
        <v>93</v>
      </c>
      <c r="F71" s="16">
        <v>214</v>
      </c>
      <c r="G71" s="16">
        <v>33</v>
      </c>
      <c r="H71" s="16">
        <v>28.748370000000001</v>
      </c>
      <c r="I71" s="16"/>
      <c r="L71" s="26"/>
      <c r="M71" s="27"/>
      <c r="N71" s="13"/>
    </row>
    <row r="72" spans="2:14" x14ac:dyDescent="0.2">
      <c r="B72" s="16">
        <v>66</v>
      </c>
      <c r="C72" s="16">
        <v>5250</v>
      </c>
      <c r="D72" s="16">
        <v>169</v>
      </c>
      <c r="E72" s="16">
        <v>111</v>
      </c>
      <c r="F72" s="16">
        <v>253</v>
      </c>
      <c r="G72" s="16">
        <v>31</v>
      </c>
      <c r="H72" s="16">
        <v>34.257359999999998</v>
      </c>
      <c r="I72" s="16"/>
      <c r="L72" s="26"/>
      <c r="M72" s="27"/>
      <c r="N72" s="13"/>
    </row>
    <row r="73" spans="2:14" x14ac:dyDescent="0.2">
      <c r="B73" s="16">
        <v>67</v>
      </c>
      <c r="C73" s="16">
        <v>5935</v>
      </c>
      <c r="D73" s="16">
        <v>141</v>
      </c>
      <c r="E73" s="16">
        <v>76</v>
      </c>
      <c r="F73" s="16">
        <v>211</v>
      </c>
      <c r="G73" s="16">
        <v>42</v>
      </c>
      <c r="H73" s="16">
        <v>36.592350000000003</v>
      </c>
      <c r="I73" s="16"/>
      <c r="L73" s="26"/>
      <c r="M73" s="27"/>
      <c r="N73" s="13"/>
    </row>
    <row r="74" spans="2:14" x14ac:dyDescent="0.2">
      <c r="B74" s="16">
        <v>68</v>
      </c>
      <c r="C74" s="16">
        <v>4788</v>
      </c>
      <c r="D74" s="16">
        <v>171</v>
      </c>
      <c r="E74" s="16">
        <v>140</v>
      </c>
      <c r="F74" s="16">
        <v>227</v>
      </c>
      <c r="G74" s="16">
        <v>28</v>
      </c>
      <c r="H74" s="16">
        <v>23.66432</v>
      </c>
      <c r="I74" s="16"/>
      <c r="L74" s="26"/>
      <c r="M74" s="27"/>
      <c r="N74" s="13"/>
    </row>
    <row r="75" spans="2:14" x14ac:dyDescent="0.2">
      <c r="B75" s="16">
        <v>69</v>
      </c>
      <c r="C75" s="16">
        <v>6432</v>
      </c>
      <c r="D75" s="16">
        <v>178</v>
      </c>
      <c r="E75" s="16">
        <v>124</v>
      </c>
      <c r="F75" s="16">
        <v>264</v>
      </c>
      <c r="G75" s="16">
        <v>36</v>
      </c>
      <c r="H75" s="16">
        <v>43.095239999999997</v>
      </c>
      <c r="I75" s="16"/>
      <c r="L75" s="26"/>
      <c r="M75" s="27"/>
      <c r="N75" s="13"/>
    </row>
    <row r="76" spans="2:14" x14ac:dyDescent="0.2">
      <c r="B76" s="16">
        <v>70</v>
      </c>
      <c r="C76" s="16">
        <v>858</v>
      </c>
      <c r="D76" s="16">
        <v>85</v>
      </c>
      <c r="E76" s="16">
        <v>63</v>
      </c>
      <c r="F76" s="16">
        <v>118</v>
      </c>
      <c r="G76" s="16">
        <v>10</v>
      </c>
      <c r="H76" s="16">
        <v>16.234394000000002</v>
      </c>
      <c r="I76" s="16"/>
      <c r="L76" s="26"/>
      <c r="M76" s="27"/>
      <c r="N76" s="13"/>
    </row>
    <row r="77" spans="2:14" x14ac:dyDescent="0.2">
      <c r="B77" s="16">
        <v>71</v>
      </c>
      <c r="C77" s="16">
        <v>3141</v>
      </c>
      <c r="D77" s="16">
        <v>104</v>
      </c>
      <c r="E77" s="16">
        <v>55</v>
      </c>
      <c r="F77" s="16">
        <v>173</v>
      </c>
      <c r="G77" s="16">
        <v>30</v>
      </c>
      <c r="H77" s="16">
        <v>30.523592000000001</v>
      </c>
      <c r="I77" s="16"/>
      <c r="L77" s="26"/>
      <c r="M77" s="27"/>
      <c r="N77" s="13"/>
    </row>
    <row r="78" spans="2:14" x14ac:dyDescent="0.2">
      <c r="B78" s="16">
        <v>72</v>
      </c>
      <c r="C78" s="16">
        <v>1090</v>
      </c>
      <c r="D78" s="16">
        <v>109</v>
      </c>
      <c r="E78" s="16">
        <v>93</v>
      </c>
      <c r="F78" s="16">
        <v>129</v>
      </c>
      <c r="G78" s="16">
        <v>10</v>
      </c>
      <c r="H78" s="16">
        <v>12.346838999999999</v>
      </c>
      <c r="I78" s="16"/>
      <c r="L78" s="26"/>
      <c r="M78" s="27"/>
      <c r="N78" s="13"/>
    </row>
    <row r="79" spans="2:14" x14ac:dyDescent="0.2">
      <c r="B79" s="16">
        <v>73</v>
      </c>
      <c r="C79" s="16">
        <v>2323</v>
      </c>
      <c r="D79" s="16">
        <v>110</v>
      </c>
      <c r="E79" s="16">
        <v>82</v>
      </c>
      <c r="F79" s="16">
        <v>139</v>
      </c>
      <c r="G79" s="16">
        <v>21</v>
      </c>
      <c r="H79" s="16">
        <v>16.638811</v>
      </c>
      <c r="I79" s="16"/>
      <c r="L79" s="26"/>
      <c r="M79" s="27"/>
      <c r="N79" s="13"/>
    </row>
    <row r="80" spans="2:14" x14ac:dyDescent="0.2">
      <c r="B80" s="16">
        <v>74</v>
      </c>
      <c r="C80" s="16">
        <v>3999</v>
      </c>
      <c r="D80" s="16">
        <v>129</v>
      </c>
      <c r="E80" s="16">
        <v>89</v>
      </c>
      <c r="F80" s="16">
        <v>173</v>
      </c>
      <c r="G80" s="16">
        <v>31</v>
      </c>
      <c r="H80" s="16">
        <v>24.343375999999999</v>
      </c>
      <c r="I80" s="16"/>
      <c r="L80" s="26"/>
      <c r="M80" s="27"/>
      <c r="N80" s="13"/>
    </row>
    <row r="81" spans="1:14" x14ac:dyDescent="0.2">
      <c r="B81" s="16">
        <v>75</v>
      </c>
      <c r="C81" s="16">
        <v>6488</v>
      </c>
      <c r="D81" s="16">
        <v>150</v>
      </c>
      <c r="E81" s="16">
        <v>108</v>
      </c>
      <c r="F81" s="16">
        <v>194</v>
      </c>
      <c r="G81" s="16">
        <v>43</v>
      </c>
      <c r="H81" s="16">
        <v>22.782616000000001</v>
      </c>
      <c r="I81" s="16"/>
      <c r="L81" s="26"/>
      <c r="M81" s="27"/>
      <c r="N81" s="13"/>
    </row>
    <row r="82" spans="1:14" x14ac:dyDescent="0.2">
      <c r="B82" s="16">
        <v>76</v>
      </c>
      <c r="C82" s="16">
        <v>6952</v>
      </c>
      <c r="D82" s="16">
        <v>144</v>
      </c>
      <c r="E82" s="16">
        <v>77</v>
      </c>
      <c r="F82" s="16">
        <v>227</v>
      </c>
      <c r="G82" s="16">
        <v>48</v>
      </c>
      <c r="H82" s="16">
        <v>41.324866999999998</v>
      </c>
      <c r="I82" s="16"/>
      <c r="L82" s="26"/>
      <c r="M82" s="27"/>
      <c r="N82" s="13"/>
    </row>
    <row r="83" spans="1:14" x14ac:dyDescent="0.2">
      <c r="B83" s="16">
        <v>77</v>
      </c>
      <c r="C83" s="16">
        <v>3561</v>
      </c>
      <c r="D83" s="16">
        <v>122</v>
      </c>
      <c r="E83" s="16">
        <v>54</v>
      </c>
      <c r="F83" s="16">
        <v>168</v>
      </c>
      <c r="G83" s="16">
        <v>29</v>
      </c>
      <c r="H83" s="16">
        <v>27.663153000000001</v>
      </c>
      <c r="I83" s="16"/>
      <c r="L83" s="26"/>
      <c r="M83" s="27"/>
      <c r="N83" s="13"/>
    </row>
    <row r="84" spans="1:14" x14ac:dyDescent="0.2">
      <c r="B84" s="16">
        <v>78</v>
      </c>
      <c r="C84" s="16">
        <v>899</v>
      </c>
      <c r="D84" s="16">
        <v>74</v>
      </c>
      <c r="E84" s="16">
        <v>62</v>
      </c>
      <c r="F84" s="16">
        <v>95</v>
      </c>
      <c r="G84" s="16">
        <v>12</v>
      </c>
      <c r="H84" s="16">
        <v>9.4820399999999996</v>
      </c>
      <c r="I84" s="16"/>
      <c r="L84" s="26"/>
      <c r="M84" s="27"/>
      <c r="N84" s="13"/>
    </row>
    <row r="85" spans="1:14" x14ac:dyDescent="0.2">
      <c r="A85" s="13"/>
      <c r="B85" s="16">
        <v>79</v>
      </c>
      <c r="C85" s="16">
        <v>1299</v>
      </c>
      <c r="D85" s="16">
        <v>118</v>
      </c>
      <c r="E85" s="16">
        <v>99</v>
      </c>
      <c r="F85" s="16">
        <v>142</v>
      </c>
      <c r="G85" s="16">
        <v>11</v>
      </c>
      <c r="H85" s="16">
        <v>13.931978000000001</v>
      </c>
      <c r="I85" s="16"/>
      <c r="L85" s="26"/>
      <c r="M85" s="27"/>
      <c r="N85" s="13"/>
    </row>
    <row r="86" spans="1:14" x14ac:dyDescent="0.2">
      <c r="A86" s="5"/>
      <c r="B86" s="16">
        <v>80</v>
      </c>
      <c r="C86" s="16">
        <v>2240</v>
      </c>
      <c r="D86" s="16">
        <v>80</v>
      </c>
      <c r="E86" s="16">
        <v>37</v>
      </c>
      <c r="F86" s="16">
        <v>124</v>
      </c>
      <c r="G86" s="16">
        <v>28</v>
      </c>
      <c r="H86" s="16">
        <v>23.576511</v>
      </c>
      <c r="I86" s="16"/>
      <c r="L86" s="26"/>
      <c r="M86" s="27"/>
      <c r="N86" s="13"/>
    </row>
    <row r="87" spans="1:14" x14ac:dyDescent="0.2">
      <c r="A87" s="5"/>
      <c r="B87" s="16">
        <v>81</v>
      </c>
      <c r="C87" s="16">
        <v>3017</v>
      </c>
      <c r="D87" s="16">
        <v>104</v>
      </c>
      <c r="E87" s="16">
        <v>71</v>
      </c>
      <c r="F87" s="16">
        <v>145</v>
      </c>
      <c r="G87" s="16">
        <v>29</v>
      </c>
      <c r="H87" s="16">
        <v>19.904233999999999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4993.4074074074078</v>
      </c>
      <c r="D189" s="8"/>
      <c r="E189" s="8"/>
      <c r="F189" s="8"/>
      <c r="G189" s="8"/>
      <c r="H189" s="8"/>
      <c r="I189" s="9"/>
      <c r="J189" s="17">
        <f>AVERAGE(D7:D187)</f>
        <v>147.35802469135803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73281301</v>
      </c>
      <c r="D193" s="16">
        <v>109.338036</v>
      </c>
      <c r="E193" s="16">
        <v>1</v>
      </c>
      <c r="F193" s="16">
        <v>1530</v>
      </c>
      <c r="G193" s="16">
        <v>670227</v>
      </c>
      <c r="H193" s="16">
        <v>199.78838999999999</v>
      </c>
      <c r="I193" s="16">
        <v>17.074911</v>
      </c>
    </row>
    <row r="194" spans="1:9" x14ac:dyDescent="0.2">
      <c r="A194" s="6"/>
      <c r="B194" s="16">
        <v>1</v>
      </c>
      <c r="C194" s="16">
        <v>653</v>
      </c>
      <c r="D194" s="16">
        <v>36</v>
      </c>
      <c r="E194" s="16">
        <v>14</v>
      </c>
      <c r="F194" s="16">
        <v>74</v>
      </c>
      <c r="G194" s="16">
        <v>18</v>
      </c>
      <c r="H194" s="16">
        <v>15.156052000000001</v>
      </c>
      <c r="I194" s="16"/>
    </row>
    <row r="195" spans="1:9" x14ac:dyDescent="0.2">
      <c r="A195" s="6"/>
      <c r="B195" s="16">
        <v>2</v>
      </c>
      <c r="C195" s="16">
        <v>1874</v>
      </c>
      <c r="D195" s="16">
        <v>78</v>
      </c>
      <c r="E195" s="16">
        <v>50</v>
      </c>
      <c r="F195" s="16">
        <v>104</v>
      </c>
      <c r="G195" s="16">
        <v>24</v>
      </c>
      <c r="H195" s="16">
        <v>13.571069</v>
      </c>
      <c r="I195" s="16"/>
    </row>
    <row r="196" spans="1:9" x14ac:dyDescent="0.2">
      <c r="A196" s="6"/>
      <c r="B196" s="16">
        <v>3</v>
      </c>
      <c r="C196" s="16">
        <v>3058</v>
      </c>
      <c r="D196" s="16">
        <v>87</v>
      </c>
      <c r="E196" s="16">
        <v>43</v>
      </c>
      <c r="F196" s="16">
        <v>131</v>
      </c>
      <c r="G196" s="16">
        <v>35</v>
      </c>
      <c r="H196" s="16">
        <v>21.686942999999999</v>
      </c>
      <c r="I196" s="16"/>
    </row>
    <row r="197" spans="1:9" x14ac:dyDescent="0.2">
      <c r="A197" s="6"/>
      <c r="B197" s="16">
        <v>4</v>
      </c>
      <c r="C197" s="16">
        <v>1582</v>
      </c>
      <c r="D197" s="16">
        <v>63</v>
      </c>
      <c r="E197" s="16">
        <v>29</v>
      </c>
      <c r="F197" s="16">
        <v>89</v>
      </c>
      <c r="G197" s="16">
        <v>25</v>
      </c>
      <c r="H197" s="16">
        <v>15.967415000000001</v>
      </c>
      <c r="I197" s="16"/>
    </row>
    <row r="198" spans="1:9" x14ac:dyDescent="0.2">
      <c r="A198" s="6"/>
      <c r="B198" s="16">
        <v>5</v>
      </c>
      <c r="C198" s="16">
        <v>2755</v>
      </c>
      <c r="D198" s="16">
        <v>72</v>
      </c>
      <c r="E198" s="16">
        <v>41</v>
      </c>
      <c r="F198" s="16">
        <v>110</v>
      </c>
      <c r="G198" s="16">
        <v>38</v>
      </c>
      <c r="H198" s="16">
        <v>18.914459999999998</v>
      </c>
      <c r="I198" s="16"/>
    </row>
    <row r="199" spans="1:9" x14ac:dyDescent="0.2">
      <c r="A199" s="6"/>
      <c r="B199" s="16">
        <v>6</v>
      </c>
      <c r="C199" s="16">
        <v>1330</v>
      </c>
      <c r="D199" s="16">
        <v>63</v>
      </c>
      <c r="E199" s="16">
        <v>43</v>
      </c>
      <c r="F199" s="16">
        <v>93</v>
      </c>
      <c r="G199" s="16">
        <v>21</v>
      </c>
      <c r="H199" s="16">
        <v>14.749577</v>
      </c>
      <c r="I199" s="16"/>
    </row>
    <row r="200" spans="1:9" x14ac:dyDescent="0.2">
      <c r="A200" s="6"/>
      <c r="B200" s="16">
        <v>7</v>
      </c>
      <c r="C200" s="16">
        <v>2320</v>
      </c>
      <c r="D200" s="16">
        <v>72</v>
      </c>
      <c r="E200" s="16">
        <v>48</v>
      </c>
      <c r="F200" s="16">
        <v>98</v>
      </c>
      <c r="G200" s="16">
        <v>32</v>
      </c>
      <c r="H200" s="16">
        <v>13.259202999999999</v>
      </c>
      <c r="I200" s="16"/>
    </row>
    <row r="201" spans="1:9" x14ac:dyDescent="0.2">
      <c r="A201" s="6"/>
      <c r="B201" s="16">
        <v>8</v>
      </c>
      <c r="C201" s="16">
        <v>641</v>
      </c>
      <c r="D201" s="16">
        <v>35</v>
      </c>
      <c r="E201" s="16">
        <v>11</v>
      </c>
      <c r="F201" s="16">
        <v>62</v>
      </c>
      <c r="G201" s="16">
        <v>18</v>
      </c>
      <c r="H201" s="16">
        <v>11.709724</v>
      </c>
      <c r="I201" s="16"/>
    </row>
    <row r="202" spans="1:9" x14ac:dyDescent="0.2">
      <c r="A202" s="6"/>
      <c r="B202" s="16">
        <v>9</v>
      </c>
      <c r="C202" s="16">
        <v>1275</v>
      </c>
      <c r="D202" s="16">
        <v>70</v>
      </c>
      <c r="E202" s="16">
        <v>41</v>
      </c>
      <c r="F202" s="16">
        <v>94</v>
      </c>
      <c r="G202" s="16">
        <v>18</v>
      </c>
      <c r="H202" s="16">
        <v>12.927398999999999</v>
      </c>
      <c r="I202" s="16"/>
    </row>
    <row r="203" spans="1:9" x14ac:dyDescent="0.2">
      <c r="A203" s="6"/>
      <c r="B203" s="16">
        <v>10</v>
      </c>
      <c r="C203" s="16">
        <v>3344</v>
      </c>
      <c r="D203" s="16">
        <v>85</v>
      </c>
      <c r="E203" s="16">
        <v>61</v>
      </c>
      <c r="F203" s="16">
        <v>119</v>
      </c>
      <c r="G203" s="16">
        <v>39</v>
      </c>
      <c r="H203" s="16">
        <v>15.112734</v>
      </c>
      <c r="I203" s="16"/>
    </row>
    <row r="204" spans="1:9" x14ac:dyDescent="0.2">
      <c r="A204" s="6"/>
      <c r="B204" s="16">
        <v>11</v>
      </c>
      <c r="C204" s="16">
        <v>4273</v>
      </c>
      <c r="D204" s="16">
        <v>104</v>
      </c>
      <c r="E204" s="16">
        <v>42</v>
      </c>
      <c r="F204" s="16">
        <v>175</v>
      </c>
      <c r="G204" s="16">
        <v>41</v>
      </c>
      <c r="H204" s="16">
        <v>34.381317000000003</v>
      </c>
      <c r="I204" s="16"/>
    </row>
    <row r="205" spans="1:9" x14ac:dyDescent="0.2">
      <c r="A205" s="6"/>
      <c r="B205" s="16">
        <v>12</v>
      </c>
      <c r="C205" s="16">
        <v>4635</v>
      </c>
      <c r="D205" s="16">
        <v>98</v>
      </c>
      <c r="E205" s="16">
        <v>70</v>
      </c>
      <c r="F205" s="16">
        <v>146</v>
      </c>
      <c r="G205" s="16">
        <v>47</v>
      </c>
      <c r="H205" s="16">
        <v>17.354990000000001</v>
      </c>
      <c r="I205" s="16"/>
    </row>
    <row r="206" spans="1:9" x14ac:dyDescent="0.2">
      <c r="B206" s="16">
        <v>13</v>
      </c>
      <c r="C206" s="16">
        <v>1149</v>
      </c>
      <c r="D206" s="16">
        <v>82</v>
      </c>
      <c r="E206" s="16">
        <v>60</v>
      </c>
      <c r="F206" s="16">
        <v>105</v>
      </c>
      <c r="G206" s="16">
        <v>14</v>
      </c>
      <c r="H206" s="16">
        <v>10.666266</v>
      </c>
      <c r="I206" s="16"/>
    </row>
    <row r="207" spans="1:9" x14ac:dyDescent="0.2">
      <c r="B207" s="16">
        <v>14</v>
      </c>
      <c r="C207" s="16">
        <v>1240</v>
      </c>
      <c r="D207" s="16">
        <v>65</v>
      </c>
      <c r="E207" s="16">
        <v>35</v>
      </c>
      <c r="F207" s="16">
        <v>84</v>
      </c>
      <c r="G207" s="16">
        <v>19</v>
      </c>
      <c r="H207" s="16">
        <v>13.083068000000001</v>
      </c>
      <c r="I207" s="16"/>
    </row>
    <row r="208" spans="1:9" x14ac:dyDescent="0.2">
      <c r="B208" s="16">
        <v>15</v>
      </c>
      <c r="C208" s="16">
        <v>3010</v>
      </c>
      <c r="D208" s="16">
        <v>111</v>
      </c>
      <c r="E208" s="16">
        <v>68</v>
      </c>
      <c r="F208" s="16">
        <v>164</v>
      </c>
      <c r="G208" s="16">
        <v>27</v>
      </c>
      <c r="H208" s="16">
        <v>26.889374</v>
      </c>
      <c r="I208" s="16"/>
    </row>
    <row r="209" spans="1:9" x14ac:dyDescent="0.2">
      <c r="B209" s="16">
        <v>16</v>
      </c>
      <c r="C209" s="16">
        <v>3517</v>
      </c>
      <c r="D209" s="16">
        <v>97</v>
      </c>
      <c r="E209" s="16">
        <v>56</v>
      </c>
      <c r="F209" s="16">
        <v>142</v>
      </c>
      <c r="G209" s="16">
        <v>36</v>
      </c>
      <c r="H209" s="16">
        <v>25.847352999999998</v>
      </c>
      <c r="I209" s="16"/>
    </row>
    <row r="210" spans="1:9" x14ac:dyDescent="0.2">
      <c r="B210" s="16">
        <v>17</v>
      </c>
      <c r="C210" s="16">
        <v>1254</v>
      </c>
      <c r="D210" s="16">
        <v>73</v>
      </c>
      <c r="E210" s="16">
        <v>61</v>
      </c>
      <c r="F210" s="16">
        <v>91</v>
      </c>
      <c r="G210" s="16">
        <v>17</v>
      </c>
      <c r="H210" s="16">
        <v>7.9017406000000001</v>
      </c>
      <c r="I210" s="16"/>
    </row>
    <row r="211" spans="1:9" x14ac:dyDescent="0.2">
      <c r="B211" s="16">
        <v>18</v>
      </c>
      <c r="C211" s="16">
        <v>847</v>
      </c>
      <c r="D211" s="16">
        <v>65</v>
      </c>
      <c r="E211" s="16">
        <v>46</v>
      </c>
      <c r="F211" s="16">
        <v>80</v>
      </c>
      <c r="G211" s="16">
        <v>13</v>
      </c>
      <c r="H211" s="16">
        <v>12.186057999999999</v>
      </c>
      <c r="I211" s="16"/>
    </row>
    <row r="212" spans="1:9" x14ac:dyDescent="0.2">
      <c r="B212" s="16">
        <v>19</v>
      </c>
      <c r="C212" s="16">
        <v>2189</v>
      </c>
      <c r="D212" s="16">
        <v>84</v>
      </c>
      <c r="E212" s="16">
        <v>55</v>
      </c>
      <c r="F212" s="16">
        <v>120</v>
      </c>
      <c r="G212" s="16">
        <v>26</v>
      </c>
      <c r="H212" s="16">
        <v>16.498486</v>
      </c>
      <c r="I212" s="16"/>
    </row>
    <row r="213" spans="1:9" x14ac:dyDescent="0.2">
      <c r="B213" s="16">
        <v>20</v>
      </c>
      <c r="C213" s="16">
        <v>734</v>
      </c>
      <c r="D213" s="16">
        <v>73</v>
      </c>
      <c r="E213" s="16">
        <v>61</v>
      </c>
      <c r="F213" s="16">
        <v>83</v>
      </c>
      <c r="G213" s="16">
        <v>10</v>
      </c>
      <c r="H213" s="16">
        <v>8.0691459999999999</v>
      </c>
      <c r="I213" s="16"/>
    </row>
    <row r="214" spans="1:9" x14ac:dyDescent="0.2">
      <c r="B214" s="16">
        <v>21</v>
      </c>
      <c r="C214" s="16">
        <v>543</v>
      </c>
      <c r="D214" s="16">
        <v>54</v>
      </c>
      <c r="E214" s="16">
        <v>35</v>
      </c>
      <c r="F214" s="16">
        <v>66</v>
      </c>
      <c r="G214" s="16">
        <v>10</v>
      </c>
      <c r="H214" s="16">
        <v>9.6896280000000008</v>
      </c>
      <c r="I214" s="16"/>
    </row>
    <row r="215" spans="1:9" x14ac:dyDescent="0.2">
      <c r="B215" s="16">
        <v>22</v>
      </c>
      <c r="C215" s="16">
        <v>1511</v>
      </c>
      <c r="D215" s="16">
        <v>71</v>
      </c>
      <c r="E215" s="16">
        <v>49</v>
      </c>
      <c r="F215" s="16">
        <v>101</v>
      </c>
      <c r="G215" s="16">
        <v>21</v>
      </c>
      <c r="H215" s="16">
        <v>14.896307999999999</v>
      </c>
      <c r="I215" s="16"/>
    </row>
    <row r="216" spans="1:9" x14ac:dyDescent="0.2">
      <c r="B216" s="16">
        <v>23</v>
      </c>
      <c r="C216" s="16">
        <v>2106</v>
      </c>
      <c r="D216" s="16">
        <v>95</v>
      </c>
      <c r="E216" s="16">
        <v>71</v>
      </c>
      <c r="F216" s="16">
        <v>135</v>
      </c>
      <c r="G216" s="16">
        <v>22</v>
      </c>
      <c r="H216" s="16">
        <v>15.331263</v>
      </c>
      <c r="I216" s="16"/>
    </row>
    <row r="217" spans="1:9" x14ac:dyDescent="0.2">
      <c r="B217" s="16">
        <v>24</v>
      </c>
      <c r="C217" s="16">
        <v>1334</v>
      </c>
      <c r="D217" s="16">
        <v>60</v>
      </c>
      <c r="E217" s="16">
        <v>32</v>
      </c>
      <c r="F217" s="16">
        <v>82</v>
      </c>
      <c r="G217" s="16">
        <v>22</v>
      </c>
      <c r="H217" s="16">
        <v>13.244946000000001</v>
      </c>
      <c r="I217" s="16"/>
    </row>
    <row r="218" spans="1:9" x14ac:dyDescent="0.2">
      <c r="B218" s="16">
        <v>25</v>
      </c>
      <c r="C218" s="16">
        <v>1076</v>
      </c>
      <c r="D218" s="16">
        <v>59</v>
      </c>
      <c r="E218" s="16">
        <v>40</v>
      </c>
      <c r="F218" s="16">
        <v>82</v>
      </c>
      <c r="G218" s="16">
        <v>18</v>
      </c>
      <c r="H218" s="16">
        <v>10.649495999999999</v>
      </c>
      <c r="I218" s="16"/>
    </row>
    <row r="219" spans="1:9" x14ac:dyDescent="0.2">
      <c r="B219" s="16">
        <v>26</v>
      </c>
      <c r="C219" s="16">
        <v>1278</v>
      </c>
      <c r="D219" s="16">
        <v>75</v>
      </c>
      <c r="E219" s="16">
        <v>55</v>
      </c>
      <c r="F219" s="16">
        <v>104</v>
      </c>
      <c r="G219" s="16">
        <v>17</v>
      </c>
      <c r="H219" s="16">
        <v>14.166422000000001</v>
      </c>
      <c r="I219" s="16"/>
    </row>
    <row r="220" spans="1:9" x14ac:dyDescent="0.2">
      <c r="B220" s="16">
        <v>27</v>
      </c>
      <c r="C220" s="16">
        <v>1335</v>
      </c>
      <c r="D220" s="16">
        <v>89</v>
      </c>
      <c r="E220" s="16">
        <v>68</v>
      </c>
      <c r="F220" s="16">
        <v>112</v>
      </c>
      <c r="G220" s="16">
        <v>15</v>
      </c>
      <c r="H220" s="16">
        <v>13.56466</v>
      </c>
      <c r="I220" s="16"/>
    </row>
    <row r="221" spans="1:9" x14ac:dyDescent="0.2">
      <c r="B221" s="16">
        <v>28</v>
      </c>
      <c r="C221" s="16">
        <v>3898</v>
      </c>
      <c r="D221" s="16">
        <v>121</v>
      </c>
      <c r="E221" s="16">
        <v>69</v>
      </c>
      <c r="F221" s="16">
        <v>185</v>
      </c>
      <c r="G221" s="16">
        <v>32</v>
      </c>
      <c r="H221" s="16">
        <v>30.558247000000001</v>
      </c>
      <c r="I221" s="16"/>
    </row>
    <row r="222" spans="1:9" x14ac:dyDescent="0.2">
      <c r="B222" s="16">
        <v>29</v>
      </c>
      <c r="C222" s="16">
        <v>1420</v>
      </c>
      <c r="D222" s="16">
        <v>78</v>
      </c>
      <c r="E222" s="16">
        <v>58</v>
      </c>
      <c r="F222" s="16">
        <v>100</v>
      </c>
      <c r="G222" s="16">
        <v>18</v>
      </c>
      <c r="H222" s="16">
        <v>11.156639</v>
      </c>
      <c r="I222" s="16"/>
    </row>
    <row r="223" spans="1:9" x14ac:dyDescent="0.2">
      <c r="B223" s="16">
        <v>30</v>
      </c>
      <c r="C223" s="16">
        <v>1192</v>
      </c>
      <c r="D223" s="16">
        <v>91</v>
      </c>
      <c r="E223" s="16">
        <v>77</v>
      </c>
      <c r="F223" s="16">
        <v>101</v>
      </c>
      <c r="G223" s="16">
        <v>13</v>
      </c>
      <c r="H223" s="16">
        <v>6.3574104</v>
      </c>
      <c r="I223" s="16"/>
    </row>
    <row r="224" spans="1:9" x14ac:dyDescent="0.2">
      <c r="A224" s="6"/>
      <c r="B224" s="16">
        <v>31</v>
      </c>
      <c r="C224" s="16">
        <v>1253</v>
      </c>
      <c r="D224" s="16">
        <v>89</v>
      </c>
      <c r="E224" s="16">
        <v>70</v>
      </c>
      <c r="F224" s="16">
        <v>105</v>
      </c>
      <c r="G224" s="16">
        <v>14</v>
      </c>
      <c r="H224" s="16">
        <v>11.724399</v>
      </c>
      <c r="I224" s="16"/>
    </row>
    <row r="225" spans="1:9" x14ac:dyDescent="0.2">
      <c r="A225" s="11"/>
      <c r="B225" s="16">
        <v>32</v>
      </c>
      <c r="C225" s="16">
        <v>1472</v>
      </c>
      <c r="D225" s="16">
        <v>81</v>
      </c>
      <c r="E225" s="16">
        <v>58</v>
      </c>
      <c r="F225" s="16">
        <v>102</v>
      </c>
      <c r="G225" s="16">
        <v>18</v>
      </c>
      <c r="H225" s="16">
        <v>12.667698</v>
      </c>
      <c r="I225" s="16"/>
    </row>
    <row r="226" spans="1:9" x14ac:dyDescent="0.2">
      <c r="B226" s="16">
        <v>33</v>
      </c>
      <c r="C226" s="16">
        <v>821</v>
      </c>
      <c r="D226" s="16">
        <v>68</v>
      </c>
      <c r="E226" s="16">
        <v>57</v>
      </c>
      <c r="F226" s="16">
        <v>84</v>
      </c>
      <c r="G226" s="16">
        <v>12</v>
      </c>
      <c r="H226" s="16">
        <v>7.012975</v>
      </c>
      <c r="I226" s="16"/>
    </row>
    <row r="227" spans="1:9" x14ac:dyDescent="0.2">
      <c r="B227" s="16">
        <v>34</v>
      </c>
      <c r="C227" s="16">
        <v>902</v>
      </c>
      <c r="D227" s="16">
        <v>56</v>
      </c>
      <c r="E227" s="16">
        <v>42</v>
      </c>
      <c r="F227" s="16">
        <v>75</v>
      </c>
      <c r="G227" s="16">
        <v>16</v>
      </c>
      <c r="H227" s="16">
        <v>10.875048</v>
      </c>
      <c r="I227" s="16"/>
    </row>
    <row r="228" spans="1:9" x14ac:dyDescent="0.2">
      <c r="B228" s="16">
        <v>35</v>
      </c>
      <c r="C228" s="16">
        <v>658</v>
      </c>
      <c r="D228" s="16">
        <v>50</v>
      </c>
      <c r="E228" s="16">
        <v>29</v>
      </c>
      <c r="F228" s="16">
        <v>75</v>
      </c>
      <c r="G228" s="16">
        <v>13</v>
      </c>
      <c r="H228" s="16">
        <v>12.786712</v>
      </c>
      <c r="I228" s="16"/>
    </row>
    <row r="229" spans="1:9" x14ac:dyDescent="0.2">
      <c r="B229" s="16">
        <v>36</v>
      </c>
      <c r="C229" s="16">
        <v>2684</v>
      </c>
      <c r="D229" s="16">
        <v>78</v>
      </c>
      <c r="E229" s="16">
        <v>45</v>
      </c>
      <c r="F229" s="16">
        <v>114</v>
      </c>
      <c r="G229" s="16">
        <v>34</v>
      </c>
      <c r="H229" s="16">
        <v>18.659631999999998</v>
      </c>
      <c r="I229" s="16"/>
    </row>
    <row r="230" spans="1:9" x14ac:dyDescent="0.2">
      <c r="B230" s="16">
        <v>37</v>
      </c>
      <c r="C230" s="16">
        <v>999</v>
      </c>
      <c r="D230" s="16">
        <v>49</v>
      </c>
      <c r="E230" s="16">
        <v>28</v>
      </c>
      <c r="F230" s="16">
        <v>88</v>
      </c>
      <c r="G230" s="16">
        <v>20</v>
      </c>
      <c r="H230" s="16">
        <v>13.379087999999999</v>
      </c>
      <c r="I230" s="16"/>
    </row>
    <row r="231" spans="1:9" x14ac:dyDescent="0.2">
      <c r="B231" s="16">
        <v>38</v>
      </c>
      <c r="C231" s="16">
        <v>4882</v>
      </c>
      <c r="D231" s="16">
        <v>122</v>
      </c>
      <c r="E231" s="16">
        <v>62</v>
      </c>
      <c r="F231" s="16">
        <v>188</v>
      </c>
      <c r="G231" s="16">
        <v>40</v>
      </c>
      <c r="H231" s="16">
        <v>32.489049999999999</v>
      </c>
      <c r="I231" s="16"/>
    </row>
    <row r="232" spans="1:9" x14ac:dyDescent="0.2">
      <c r="B232" s="16">
        <v>39</v>
      </c>
      <c r="C232" s="16">
        <v>1282</v>
      </c>
      <c r="D232" s="16">
        <v>91</v>
      </c>
      <c r="E232" s="16">
        <v>81</v>
      </c>
      <c r="F232" s="16">
        <v>103</v>
      </c>
      <c r="G232" s="16">
        <v>14</v>
      </c>
      <c r="H232" s="16">
        <v>7.5854109999999997</v>
      </c>
      <c r="I232" s="16"/>
    </row>
    <row r="233" spans="1:9" x14ac:dyDescent="0.2">
      <c r="B233" s="16">
        <v>40</v>
      </c>
      <c r="C233" s="16">
        <v>2142</v>
      </c>
      <c r="D233" s="16">
        <v>89</v>
      </c>
      <c r="E233" s="16">
        <v>63</v>
      </c>
      <c r="F233" s="16">
        <v>125</v>
      </c>
      <c r="G233" s="16">
        <v>24</v>
      </c>
      <c r="H233" s="16">
        <v>14.981147999999999</v>
      </c>
      <c r="I233" s="16"/>
    </row>
    <row r="234" spans="1:9" x14ac:dyDescent="0.2">
      <c r="B234" s="16">
        <v>41</v>
      </c>
      <c r="C234" s="16">
        <v>4149</v>
      </c>
      <c r="D234" s="16">
        <v>106</v>
      </c>
      <c r="E234" s="16">
        <v>60</v>
      </c>
      <c r="F234" s="16">
        <v>165</v>
      </c>
      <c r="G234" s="16">
        <v>39</v>
      </c>
      <c r="H234" s="16">
        <v>28.089613</v>
      </c>
      <c r="I234" s="16"/>
    </row>
    <row r="235" spans="1:9" x14ac:dyDescent="0.2">
      <c r="B235" s="16">
        <v>42</v>
      </c>
      <c r="C235" s="16">
        <v>3030</v>
      </c>
      <c r="D235" s="16">
        <v>101</v>
      </c>
      <c r="E235" s="16">
        <v>61</v>
      </c>
      <c r="F235" s="16">
        <v>137</v>
      </c>
      <c r="G235" s="16">
        <v>30</v>
      </c>
      <c r="H235" s="16">
        <v>18.715658000000001</v>
      </c>
      <c r="I235" s="16"/>
    </row>
    <row r="236" spans="1:9" x14ac:dyDescent="0.2">
      <c r="B236" s="16">
        <v>43</v>
      </c>
      <c r="C236" s="16">
        <v>1349</v>
      </c>
      <c r="D236" s="16">
        <v>89</v>
      </c>
      <c r="E236" s="16">
        <v>63</v>
      </c>
      <c r="F236" s="16">
        <v>111</v>
      </c>
      <c r="G236" s="16">
        <v>15</v>
      </c>
      <c r="H236" s="16">
        <v>12.966989999999999</v>
      </c>
      <c r="I236" s="16"/>
    </row>
    <row r="237" spans="1:9" x14ac:dyDescent="0.2">
      <c r="B237" s="16">
        <v>44</v>
      </c>
      <c r="C237" s="16">
        <v>4301</v>
      </c>
      <c r="D237" s="16">
        <v>113</v>
      </c>
      <c r="E237" s="16">
        <v>78</v>
      </c>
      <c r="F237" s="16">
        <v>185</v>
      </c>
      <c r="G237" s="16">
        <v>38</v>
      </c>
      <c r="H237" s="16">
        <v>24.736996000000001</v>
      </c>
      <c r="I237" s="16"/>
    </row>
    <row r="238" spans="1:9" x14ac:dyDescent="0.2">
      <c r="B238" s="16">
        <v>45</v>
      </c>
      <c r="C238" s="16">
        <v>4100</v>
      </c>
      <c r="D238" s="16">
        <v>113</v>
      </c>
      <c r="E238" s="16">
        <v>83</v>
      </c>
      <c r="F238" s="16">
        <v>143</v>
      </c>
      <c r="G238" s="16">
        <v>36</v>
      </c>
      <c r="H238" s="16">
        <v>12.4395685</v>
      </c>
      <c r="I238" s="16"/>
    </row>
    <row r="239" spans="1:9" x14ac:dyDescent="0.2">
      <c r="B239" s="16">
        <v>46</v>
      </c>
      <c r="C239" s="16">
        <v>1003</v>
      </c>
      <c r="D239" s="16">
        <v>91</v>
      </c>
      <c r="E239" s="16">
        <v>79</v>
      </c>
      <c r="F239" s="16">
        <v>110</v>
      </c>
      <c r="G239" s="16">
        <v>11</v>
      </c>
      <c r="H239" s="16">
        <v>9.6124919999999996</v>
      </c>
      <c r="I239" s="16"/>
    </row>
    <row r="240" spans="1:9" x14ac:dyDescent="0.2">
      <c r="B240" s="16">
        <v>47</v>
      </c>
      <c r="C240" s="16">
        <v>3566</v>
      </c>
      <c r="D240" s="16">
        <v>86</v>
      </c>
      <c r="E240" s="16">
        <v>66</v>
      </c>
      <c r="F240" s="16">
        <v>109</v>
      </c>
      <c r="G240" s="16">
        <v>41</v>
      </c>
      <c r="H240" s="16">
        <v>12.7043295</v>
      </c>
      <c r="I240" s="16"/>
    </row>
    <row r="241" spans="2:9" x14ac:dyDescent="0.2">
      <c r="B241" s="16">
        <v>48</v>
      </c>
      <c r="C241" s="16">
        <v>1360</v>
      </c>
      <c r="D241" s="16">
        <v>97</v>
      </c>
      <c r="E241" s="16">
        <v>75</v>
      </c>
      <c r="F241" s="16">
        <v>127</v>
      </c>
      <c r="G241" s="16">
        <v>14</v>
      </c>
      <c r="H241" s="16">
        <v>14.512594</v>
      </c>
      <c r="I241" s="16"/>
    </row>
    <row r="242" spans="2:9" x14ac:dyDescent="0.2">
      <c r="B242" s="16">
        <v>49</v>
      </c>
      <c r="C242" s="16">
        <v>2122</v>
      </c>
      <c r="D242" s="16">
        <v>88</v>
      </c>
      <c r="E242" s="16">
        <v>57</v>
      </c>
      <c r="F242" s="16">
        <v>127</v>
      </c>
      <c r="G242" s="16">
        <v>24</v>
      </c>
      <c r="H242" s="16">
        <v>22.049353</v>
      </c>
      <c r="I242" s="16"/>
    </row>
    <row r="243" spans="2:9" x14ac:dyDescent="0.2">
      <c r="B243" s="16">
        <v>50</v>
      </c>
      <c r="C243" s="16">
        <v>790</v>
      </c>
      <c r="D243" s="16">
        <v>79</v>
      </c>
      <c r="E243" s="16">
        <v>62</v>
      </c>
      <c r="F243" s="16">
        <v>87</v>
      </c>
      <c r="G243" s="16">
        <v>10</v>
      </c>
      <c r="H243" s="16">
        <v>7.6303486999999999</v>
      </c>
      <c r="I243" s="16"/>
    </row>
    <row r="244" spans="2:9" x14ac:dyDescent="0.2">
      <c r="B244" s="16">
        <v>51</v>
      </c>
      <c r="C244" s="16">
        <v>4290</v>
      </c>
      <c r="D244" s="16">
        <v>91</v>
      </c>
      <c r="E244" s="16">
        <v>48</v>
      </c>
      <c r="F244" s="16">
        <v>159</v>
      </c>
      <c r="G244" s="16">
        <v>47</v>
      </c>
      <c r="H244" s="16">
        <v>28.865881000000002</v>
      </c>
      <c r="I244" s="16"/>
    </row>
    <row r="245" spans="2:9" x14ac:dyDescent="0.2">
      <c r="B245" s="16">
        <v>52</v>
      </c>
      <c r="C245" s="16">
        <v>3442</v>
      </c>
      <c r="D245" s="16">
        <v>86</v>
      </c>
      <c r="E245" s="16">
        <v>50</v>
      </c>
      <c r="F245" s="16">
        <v>129</v>
      </c>
      <c r="G245" s="16">
        <v>40</v>
      </c>
      <c r="H245" s="16">
        <v>24.370011999999999</v>
      </c>
      <c r="I245" s="16"/>
    </row>
    <row r="246" spans="2:9" x14ac:dyDescent="0.2">
      <c r="B246" s="16">
        <v>53</v>
      </c>
      <c r="C246" s="16">
        <v>1851</v>
      </c>
      <c r="D246" s="16">
        <v>80</v>
      </c>
      <c r="E246" s="16">
        <v>56</v>
      </c>
      <c r="F246" s="16">
        <v>112</v>
      </c>
      <c r="G246" s="16">
        <v>23</v>
      </c>
      <c r="H246" s="16">
        <v>13.343368</v>
      </c>
      <c r="I246" s="16"/>
    </row>
    <row r="247" spans="2:9" x14ac:dyDescent="0.2">
      <c r="B247" s="16">
        <v>54</v>
      </c>
      <c r="C247" s="16">
        <v>3602</v>
      </c>
      <c r="D247" s="16">
        <v>105</v>
      </c>
      <c r="E247" s="16">
        <v>58</v>
      </c>
      <c r="F247" s="16">
        <v>172</v>
      </c>
      <c r="G247" s="16">
        <v>34</v>
      </c>
      <c r="H247" s="16">
        <v>31.573868000000001</v>
      </c>
      <c r="I247" s="16"/>
    </row>
    <row r="248" spans="2:9" x14ac:dyDescent="0.2">
      <c r="B248" s="16">
        <v>55</v>
      </c>
      <c r="C248" s="16">
        <v>1212</v>
      </c>
      <c r="D248" s="16">
        <v>86</v>
      </c>
      <c r="E248" s="16">
        <v>67</v>
      </c>
      <c r="F248" s="16">
        <v>105</v>
      </c>
      <c r="G248" s="16">
        <v>14</v>
      </c>
      <c r="H248" s="16">
        <v>10.288156000000001</v>
      </c>
      <c r="I248" s="16"/>
    </row>
    <row r="249" spans="2:9" x14ac:dyDescent="0.2">
      <c r="B249" s="16">
        <v>56</v>
      </c>
      <c r="C249" s="16">
        <v>1644</v>
      </c>
      <c r="D249" s="16">
        <v>91</v>
      </c>
      <c r="E249" s="16">
        <v>69</v>
      </c>
      <c r="F249" s="16">
        <v>115</v>
      </c>
      <c r="G249" s="16">
        <v>18</v>
      </c>
      <c r="H249" s="16">
        <v>14.323982000000001</v>
      </c>
      <c r="I249" s="16"/>
    </row>
    <row r="250" spans="2:9" x14ac:dyDescent="0.2">
      <c r="B250" s="16">
        <v>57</v>
      </c>
      <c r="C250" s="16">
        <v>1292</v>
      </c>
      <c r="D250" s="16">
        <v>68</v>
      </c>
      <c r="E250" s="16">
        <v>39</v>
      </c>
      <c r="F250" s="16">
        <v>96</v>
      </c>
      <c r="G250" s="16">
        <v>19</v>
      </c>
      <c r="H250" s="16">
        <v>13.461881</v>
      </c>
      <c r="I250" s="16"/>
    </row>
    <row r="251" spans="2:9" x14ac:dyDescent="0.2">
      <c r="B251" s="16">
        <v>58</v>
      </c>
      <c r="C251" s="16">
        <v>4346</v>
      </c>
      <c r="D251" s="16">
        <v>117</v>
      </c>
      <c r="E251" s="16">
        <v>81</v>
      </c>
      <c r="F251" s="16">
        <v>182</v>
      </c>
      <c r="G251" s="16">
        <v>37</v>
      </c>
      <c r="H251" s="16">
        <v>29.027287000000001</v>
      </c>
      <c r="I251" s="16"/>
    </row>
    <row r="252" spans="2:9" x14ac:dyDescent="0.2">
      <c r="B252" s="16">
        <v>59</v>
      </c>
      <c r="C252" s="16">
        <v>1192</v>
      </c>
      <c r="D252" s="16">
        <v>66</v>
      </c>
      <c r="E252" s="16">
        <v>39</v>
      </c>
      <c r="F252" s="16">
        <v>82</v>
      </c>
      <c r="G252" s="16">
        <v>18</v>
      </c>
      <c r="H252" s="16">
        <v>11.95088</v>
      </c>
      <c r="I252" s="16"/>
    </row>
    <row r="253" spans="2:9" x14ac:dyDescent="0.2">
      <c r="B253" s="16">
        <v>60</v>
      </c>
      <c r="C253" s="16">
        <v>1452</v>
      </c>
      <c r="D253" s="16">
        <v>69</v>
      </c>
      <c r="E253" s="16">
        <v>57</v>
      </c>
      <c r="F253" s="16">
        <v>82</v>
      </c>
      <c r="G253" s="16">
        <v>21</v>
      </c>
      <c r="H253" s="16">
        <v>6.7342405000000003</v>
      </c>
      <c r="I253" s="16"/>
    </row>
    <row r="254" spans="2:9" x14ac:dyDescent="0.2">
      <c r="B254" s="16">
        <v>61</v>
      </c>
      <c r="C254" s="16">
        <v>2324</v>
      </c>
      <c r="D254" s="16">
        <v>86</v>
      </c>
      <c r="E254" s="16">
        <v>56</v>
      </c>
      <c r="F254" s="16">
        <v>133</v>
      </c>
      <c r="G254" s="16">
        <v>27</v>
      </c>
      <c r="H254" s="16">
        <v>21.411715000000001</v>
      </c>
      <c r="I254" s="16"/>
    </row>
    <row r="255" spans="2:9" x14ac:dyDescent="0.2">
      <c r="B255" s="16">
        <v>62</v>
      </c>
      <c r="C255" s="16">
        <v>7479</v>
      </c>
      <c r="D255" s="16">
        <v>113</v>
      </c>
      <c r="E255" s="16">
        <v>69</v>
      </c>
      <c r="F255" s="16">
        <v>172</v>
      </c>
      <c r="G255" s="16">
        <v>66</v>
      </c>
      <c r="H255" s="16">
        <v>22.478365</v>
      </c>
      <c r="I255" s="16"/>
    </row>
    <row r="256" spans="2:9" x14ac:dyDescent="0.2">
      <c r="B256" s="16">
        <v>63</v>
      </c>
      <c r="C256" s="16">
        <v>3764</v>
      </c>
      <c r="D256" s="16">
        <v>73</v>
      </c>
      <c r="E256" s="16">
        <v>46</v>
      </c>
      <c r="F256" s="16">
        <v>121</v>
      </c>
      <c r="G256" s="16">
        <v>51</v>
      </c>
      <c r="H256" s="16">
        <v>15.836035000000001</v>
      </c>
      <c r="I256" s="16"/>
    </row>
    <row r="257" spans="1:9" x14ac:dyDescent="0.2">
      <c r="B257" s="16">
        <v>64</v>
      </c>
      <c r="C257" s="16">
        <v>2279</v>
      </c>
      <c r="D257" s="16">
        <v>84</v>
      </c>
      <c r="E257" s="16">
        <v>39</v>
      </c>
      <c r="F257" s="16">
        <v>119</v>
      </c>
      <c r="G257" s="16">
        <v>27</v>
      </c>
      <c r="H257" s="16">
        <v>18.333449999999999</v>
      </c>
      <c r="I257" s="16"/>
    </row>
    <row r="258" spans="1:9" x14ac:dyDescent="0.2">
      <c r="B258" s="16">
        <v>65</v>
      </c>
      <c r="C258" s="16">
        <v>1176</v>
      </c>
      <c r="D258" s="16">
        <v>73</v>
      </c>
      <c r="E258" s="16">
        <v>44</v>
      </c>
      <c r="F258" s="16">
        <v>94</v>
      </c>
      <c r="G258" s="16">
        <v>16</v>
      </c>
      <c r="H258" s="16">
        <v>11.266469000000001</v>
      </c>
      <c r="I258" s="16"/>
    </row>
    <row r="259" spans="1:9" x14ac:dyDescent="0.2">
      <c r="B259" s="16">
        <v>66</v>
      </c>
      <c r="C259" s="16">
        <v>3555</v>
      </c>
      <c r="D259" s="16">
        <v>98</v>
      </c>
      <c r="E259" s="16">
        <v>51</v>
      </c>
      <c r="F259" s="16">
        <v>162</v>
      </c>
      <c r="G259" s="16">
        <v>36</v>
      </c>
      <c r="H259" s="16">
        <v>29.310652000000001</v>
      </c>
      <c r="I259" s="16"/>
    </row>
    <row r="260" spans="1:9" x14ac:dyDescent="0.2">
      <c r="B260" s="16">
        <v>67</v>
      </c>
      <c r="C260" s="16">
        <v>609</v>
      </c>
      <c r="D260" s="16">
        <v>43</v>
      </c>
      <c r="E260" s="16">
        <v>26</v>
      </c>
      <c r="F260" s="16">
        <v>61</v>
      </c>
      <c r="G260" s="16">
        <v>14</v>
      </c>
      <c r="H260" s="16">
        <v>10.171604</v>
      </c>
      <c r="I260" s="16"/>
    </row>
    <row r="261" spans="1:9" x14ac:dyDescent="0.2">
      <c r="B261" s="16">
        <v>68</v>
      </c>
      <c r="C261" s="16">
        <v>2843</v>
      </c>
      <c r="D261" s="16">
        <v>98</v>
      </c>
      <c r="E261" s="16">
        <v>56</v>
      </c>
      <c r="F261" s="16">
        <v>149</v>
      </c>
      <c r="G261" s="16">
        <v>29</v>
      </c>
      <c r="H261" s="16">
        <v>24.789831</v>
      </c>
      <c r="I261" s="16"/>
    </row>
    <row r="262" spans="1:9" x14ac:dyDescent="0.2">
      <c r="B262" s="16">
        <v>69</v>
      </c>
      <c r="C262" s="16">
        <v>2092</v>
      </c>
      <c r="D262" s="16">
        <v>87</v>
      </c>
      <c r="E262" s="16">
        <v>53</v>
      </c>
      <c r="F262" s="16">
        <v>126</v>
      </c>
      <c r="G262" s="16">
        <v>24</v>
      </c>
      <c r="H262" s="16">
        <v>18.998856</v>
      </c>
      <c r="I262" s="16"/>
    </row>
    <row r="263" spans="1:9" x14ac:dyDescent="0.2">
      <c r="B263" s="16">
        <v>70</v>
      </c>
      <c r="C263" s="16">
        <v>514</v>
      </c>
      <c r="D263" s="16">
        <v>51</v>
      </c>
      <c r="E263" s="16">
        <v>37</v>
      </c>
      <c r="F263" s="16">
        <v>60</v>
      </c>
      <c r="G263" s="16">
        <v>10</v>
      </c>
      <c r="H263" s="16">
        <v>6.9282029999999999</v>
      </c>
      <c r="I263" s="16"/>
    </row>
    <row r="264" spans="1:9" x14ac:dyDescent="0.2">
      <c r="B264" s="16">
        <v>71</v>
      </c>
      <c r="C264" s="16">
        <v>3679</v>
      </c>
      <c r="D264" s="16">
        <v>96</v>
      </c>
      <c r="E264" s="16">
        <v>43</v>
      </c>
      <c r="F264" s="16">
        <v>160</v>
      </c>
      <c r="G264" s="16">
        <v>38</v>
      </c>
      <c r="H264" s="16">
        <v>29.415476000000002</v>
      </c>
      <c r="I264" s="16"/>
    </row>
    <row r="265" spans="1:9" x14ac:dyDescent="0.2">
      <c r="B265" s="16">
        <v>72</v>
      </c>
      <c r="C265" s="16">
        <v>1518</v>
      </c>
      <c r="D265" s="16">
        <v>69</v>
      </c>
      <c r="E265" s="16">
        <v>30</v>
      </c>
      <c r="F265" s="16">
        <v>94</v>
      </c>
      <c r="G265" s="16">
        <v>22</v>
      </c>
      <c r="H265" s="16">
        <v>13.501322999999999</v>
      </c>
      <c r="I265" s="16"/>
    </row>
    <row r="266" spans="1:9" x14ac:dyDescent="0.2">
      <c r="B266" s="16">
        <v>73</v>
      </c>
      <c r="C266" s="16">
        <v>1991</v>
      </c>
      <c r="D266" s="16">
        <v>71</v>
      </c>
      <c r="E266" s="16">
        <v>34</v>
      </c>
      <c r="F266" s="16">
        <v>105</v>
      </c>
      <c r="G266" s="16">
        <v>28</v>
      </c>
      <c r="H266" s="16">
        <v>19.103034999999998</v>
      </c>
      <c r="I266" s="16"/>
    </row>
    <row r="267" spans="1:9" x14ac:dyDescent="0.2">
      <c r="B267" s="16">
        <v>74</v>
      </c>
      <c r="C267" s="16">
        <v>558</v>
      </c>
      <c r="D267" s="16">
        <v>50</v>
      </c>
      <c r="E267" s="16">
        <v>35</v>
      </c>
      <c r="F267" s="16">
        <v>61</v>
      </c>
      <c r="G267" s="16">
        <v>11</v>
      </c>
      <c r="H267" s="16">
        <v>8.4970580000000009</v>
      </c>
      <c r="I267" s="16"/>
    </row>
    <row r="268" spans="1:9" x14ac:dyDescent="0.2">
      <c r="B268" s="16">
        <v>75</v>
      </c>
      <c r="C268" s="16">
        <v>1062</v>
      </c>
      <c r="D268" s="16">
        <v>62</v>
      </c>
      <c r="E268" s="16">
        <v>38</v>
      </c>
      <c r="F268" s="16">
        <v>96</v>
      </c>
      <c r="G268" s="16">
        <v>17</v>
      </c>
      <c r="H268" s="16">
        <v>18.718306999999999</v>
      </c>
      <c r="I268" s="16"/>
    </row>
    <row r="269" spans="1:9" x14ac:dyDescent="0.2">
      <c r="B269" s="16">
        <v>76</v>
      </c>
      <c r="C269" s="16">
        <v>2816</v>
      </c>
      <c r="D269" s="16">
        <v>82</v>
      </c>
      <c r="E269" s="16">
        <v>31</v>
      </c>
      <c r="F269" s="16">
        <v>143</v>
      </c>
      <c r="G269" s="16">
        <v>34</v>
      </c>
      <c r="H269" s="16">
        <v>31.261361999999998</v>
      </c>
      <c r="I269" s="16"/>
    </row>
    <row r="270" spans="1:9" x14ac:dyDescent="0.2">
      <c r="B270" s="16">
        <v>77</v>
      </c>
      <c r="C270" s="16">
        <v>747</v>
      </c>
      <c r="D270" s="16">
        <v>57</v>
      </c>
      <c r="E270" s="16">
        <v>35</v>
      </c>
      <c r="F270" s="16">
        <v>77</v>
      </c>
      <c r="G270" s="16">
        <v>13</v>
      </c>
      <c r="H270" s="16">
        <v>12.2202015</v>
      </c>
      <c r="I270" s="16"/>
    </row>
    <row r="271" spans="1:9" x14ac:dyDescent="0.2">
      <c r="B271" s="16">
        <v>78</v>
      </c>
      <c r="C271" s="16">
        <v>1797</v>
      </c>
      <c r="D271" s="16">
        <v>54</v>
      </c>
      <c r="E271" s="16">
        <v>26</v>
      </c>
      <c r="F271" s="16">
        <v>91</v>
      </c>
      <c r="G271" s="16">
        <v>33</v>
      </c>
      <c r="H271" s="16">
        <v>17.348452000000002</v>
      </c>
      <c r="I271" s="16"/>
    </row>
    <row r="272" spans="1:9" x14ac:dyDescent="0.2">
      <c r="A272" s="13"/>
      <c r="B272" s="16">
        <v>79</v>
      </c>
      <c r="C272" s="16">
        <v>1841</v>
      </c>
      <c r="D272" s="16">
        <v>63</v>
      </c>
      <c r="E272" s="16">
        <v>34</v>
      </c>
      <c r="F272" s="16">
        <v>109</v>
      </c>
      <c r="G272" s="16">
        <v>29</v>
      </c>
      <c r="H272" s="16">
        <v>18.338094999999999</v>
      </c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79</v>
      </c>
      <c r="I375" s="6"/>
    </row>
    <row r="376" spans="1:10" x14ac:dyDescent="0.2">
      <c r="A376" t="s">
        <v>67</v>
      </c>
      <c r="B376" s="15"/>
      <c r="C376" s="8">
        <f>AVERAGE(C194:C374)</f>
        <v>2116.5189873417721</v>
      </c>
      <c r="D376" s="8"/>
      <c r="E376" s="8"/>
      <c r="F376" s="8"/>
      <c r="G376" s="8"/>
      <c r="H376" s="8"/>
      <c r="I376" s="9"/>
      <c r="J376" s="17">
        <f>AVERAGE(D194:D374)</f>
        <v>79.886075949367083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71340404</v>
      </c>
      <c r="D380" s="16">
        <v>113.75206</v>
      </c>
      <c r="E380" s="16">
        <v>1</v>
      </c>
      <c r="F380" s="16">
        <v>1527</v>
      </c>
      <c r="G380" s="16">
        <v>627157</v>
      </c>
      <c r="H380" s="16">
        <v>204.05096</v>
      </c>
      <c r="I380" s="16">
        <v>15.699191000000001</v>
      </c>
    </row>
    <row r="381" spans="1:10" x14ac:dyDescent="0.2">
      <c r="A381" s="6"/>
      <c r="B381" s="16">
        <v>1</v>
      </c>
      <c r="C381" s="16">
        <v>457</v>
      </c>
      <c r="D381" s="16">
        <v>38</v>
      </c>
      <c r="E381" s="16">
        <v>18</v>
      </c>
      <c r="F381" s="16">
        <v>72</v>
      </c>
      <c r="G381" s="16">
        <v>12</v>
      </c>
      <c r="H381" s="16">
        <v>14.835462</v>
      </c>
      <c r="I381" s="16"/>
    </row>
    <row r="382" spans="1:10" x14ac:dyDescent="0.2">
      <c r="A382" s="6"/>
      <c r="B382" s="16">
        <v>2</v>
      </c>
      <c r="C382" s="16">
        <v>1378</v>
      </c>
      <c r="D382" s="16">
        <v>81</v>
      </c>
      <c r="E382" s="16">
        <v>55</v>
      </c>
      <c r="F382" s="16">
        <v>102</v>
      </c>
      <c r="G382" s="16">
        <v>17</v>
      </c>
      <c r="H382" s="16">
        <v>12.255101</v>
      </c>
      <c r="I382" s="16"/>
    </row>
    <row r="383" spans="1:10" x14ac:dyDescent="0.2">
      <c r="A383" s="6"/>
      <c r="B383" s="16">
        <v>3</v>
      </c>
      <c r="C383" s="16">
        <v>2815</v>
      </c>
      <c r="D383" s="16">
        <v>87</v>
      </c>
      <c r="E383" s="16">
        <v>50</v>
      </c>
      <c r="F383" s="16">
        <v>129</v>
      </c>
      <c r="G383" s="16">
        <v>32</v>
      </c>
      <c r="H383" s="16">
        <v>20.541853</v>
      </c>
      <c r="I383" s="16"/>
    </row>
    <row r="384" spans="1:10" x14ac:dyDescent="0.2">
      <c r="A384" s="6"/>
      <c r="B384" s="16">
        <v>4</v>
      </c>
      <c r="C384" s="16">
        <v>986</v>
      </c>
      <c r="D384" s="16">
        <v>70</v>
      </c>
      <c r="E384" s="16">
        <v>43</v>
      </c>
      <c r="F384" s="16">
        <v>87</v>
      </c>
      <c r="G384" s="16">
        <v>14</v>
      </c>
      <c r="H384" s="16">
        <v>11.668498</v>
      </c>
      <c r="I384" s="16"/>
    </row>
    <row r="385" spans="1:9" x14ac:dyDescent="0.2">
      <c r="A385" s="6"/>
      <c r="B385" s="16">
        <v>5</v>
      </c>
      <c r="C385" s="16">
        <v>2246</v>
      </c>
      <c r="D385" s="16">
        <v>74</v>
      </c>
      <c r="E385" s="16">
        <v>41</v>
      </c>
      <c r="F385" s="16">
        <v>108</v>
      </c>
      <c r="G385" s="16">
        <v>30</v>
      </c>
      <c r="H385" s="16">
        <v>17.844152000000001</v>
      </c>
      <c r="I385" s="16"/>
    </row>
    <row r="386" spans="1:9" x14ac:dyDescent="0.2">
      <c r="A386" s="6"/>
      <c r="B386" s="16">
        <v>6</v>
      </c>
      <c r="C386" s="16">
        <v>2021</v>
      </c>
      <c r="D386" s="16">
        <v>72</v>
      </c>
      <c r="E386" s="16">
        <v>46</v>
      </c>
      <c r="F386" s="16">
        <v>96</v>
      </c>
      <c r="G386" s="16">
        <v>28</v>
      </c>
      <c r="H386" s="16">
        <v>13.121935000000001</v>
      </c>
      <c r="I386" s="16"/>
    </row>
    <row r="387" spans="1:9" x14ac:dyDescent="0.2">
      <c r="A387" s="6"/>
      <c r="B387" s="16">
        <v>7</v>
      </c>
      <c r="C387" s="16">
        <v>1016</v>
      </c>
      <c r="D387" s="16">
        <v>72</v>
      </c>
      <c r="E387" s="16">
        <v>48</v>
      </c>
      <c r="F387" s="16">
        <v>92</v>
      </c>
      <c r="G387" s="16">
        <v>14</v>
      </c>
      <c r="H387" s="16">
        <v>10.982504</v>
      </c>
      <c r="I387" s="16"/>
    </row>
    <row r="388" spans="1:9" x14ac:dyDescent="0.2">
      <c r="A388" s="6"/>
      <c r="B388" s="16">
        <v>8</v>
      </c>
      <c r="C388" s="16">
        <v>2359</v>
      </c>
      <c r="D388" s="16">
        <v>90</v>
      </c>
      <c r="E388" s="16">
        <v>67</v>
      </c>
      <c r="F388" s="16">
        <v>117</v>
      </c>
      <c r="G388" s="16">
        <v>26</v>
      </c>
      <c r="H388" s="16">
        <v>12.972277999999999</v>
      </c>
      <c r="I388" s="16"/>
    </row>
    <row r="389" spans="1:9" x14ac:dyDescent="0.2">
      <c r="A389" s="6"/>
      <c r="B389" s="16">
        <v>9</v>
      </c>
      <c r="C389" s="16">
        <v>3325</v>
      </c>
      <c r="D389" s="16">
        <v>118</v>
      </c>
      <c r="E389" s="16">
        <v>74</v>
      </c>
      <c r="F389" s="16">
        <v>173</v>
      </c>
      <c r="G389" s="16">
        <v>28</v>
      </c>
      <c r="H389" s="16">
        <v>27.938424999999999</v>
      </c>
      <c r="I389" s="16"/>
    </row>
    <row r="390" spans="1:9" x14ac:dyDescent="0.2">
      <c r="A390" s="6"/>
      <c r="B390" s="16">
        <v>10</v>
      </c>
      <c r="C390" s="16">
        <v>3462</v>
      </c>
      <c r="D390" s="16">
        <v>101</v>
      </c>
      <c r="E390" s="16">
        <v>68</v>
      </c>
      <c r="F390" s="16">
        <v>144</v>
      </c>
      <c r="G390" s="16">
        <v>34</v>
      </c>
      <c r="H390" s="16">
        <v>17.4008</v>
      </c>
      <c r="I390" s="16"/>
    </row>
    <row r="391" spans="1:9" x14ac:dyDescent="0.2">
      <c r="A391" s="6"/>
      <c r="B391" s="16">
        <v>11</v>
      </c>
      <c r="C391" s="16">
        <v>776</v>
      </c>
      <c r="D391" s="16">
        <v>70</v>
      </c>
      <c r="E391" s="16">
        <v>56</v>
      </c>
      <c r="F391" s="16">
        <v>82</v>
      </c>
      <c r="G391" s="16">
        <v>11</v>
      </c>
      <c r="H391" s="16">
        <v>7.9120160000000004</v>
      </c>
      <c r="I391" s="16"/>
    </row>
    <row r="392" spans="1:9" x14ac:dyDescent="0.2">
      <c r="A392" s="6"/>
      <c r="B392" s="16">
        <v>12</v>
      </c>
      <c r="C392" s="16">
        <v>2650</v>
      </c>
      <c r="D392" s="16">
        <v>115</v>
      </c>
      <c r="E392" s="16">
        <v>74</v>
      </c>
      <c r="F392" s="16">
        <v>162</v>
      </c>
      <c r="G392" s="16">
        <v>23</v>
      </c>
      <c r="H392" s="16">
        <v>24.794611</v>
      </c>
      <c r="I392" s="16"/>
    </row>
    <row r="393" spans="1:9" x14ac:dyDescent="0.2">
      <c r="B393" s="16">
        <v>13</v>
      </c>
      <c r="C393" s="16">
        <v>2766</v>
      </c>
      <c r="D393" s="16">
        <v>106</v>
      </c>
      <c r="E393" s="16">
        <v>57</v>
      </c>
      <c r="F393" s="16">
        <v>140</v>
      </c>
      <c r="G393" s="16">
        <v>26</v>
      </c>
      <c r="H393" s="16">
        <v>21.959962999999998</v>
      </c>
      <c r="I393" s="16"/>
    </row>
    <row r="394" spans="1:9" x14ac:dyDescent="0.2">
      <c r="B394" s="16">
        <v>14</v>
      </c>
      <c r="C394" s="16">
        <v>1102</v>
      </c>
      <c r="D394" s="16">
        <v>91</v>
      </c>
      <c r="E394" s="16">
        <v>70</v>
      </c>
      <c r="F394" s="16">
        <v>118</v>
      </c>
      <c r="G394" s="16">
        <v>12</v>
      </c>
      <c r="H394" s="16">
        <v>16.152681000000001</v>
      </c>
      <c r="I394" s="16"/>
    </row>
    <row r="395" spans="1:9" x14ac:dyDescent="0.2">
      <c r="B395" s="16">
        <v>15</v>
      </c>
      <c r="C395" s="16">
        <v>1359</v>
      </c>
      <c r="D395" s="16">
        <v>71</v>
      </c>
      <c r="E395" s="16">
        <v>47</v>
      </c>
      <c r="F395" s="16">
        <v>99</v>
      </c>
      <c r="G395" s="16">
        <v>19</v>
      </c>
      <c r="H395" s="16">
        <v>14.68181</v>
      </c>
      <c r="I395" s="16"/>
    </row>
    <row r="396" spans="1:9" x14ac:dyDescent="0.2">
      <c r="B396" s="16">
        <v>16</v>
      </c>
      <c r="C396" s="16">
        <v>1892</v>
      </c>
      <c r="D396" s="16">
        <v>94</v>
      </c>
      <c r="E396" s="16">
        <v>69</v>
      </c>
      <c r="F396" s="16">
        <v>133</v>
      </c>
      <c r="G396" s="16">
        <v>20</v>
      </c>
      <c r="H396" s="16">
        <v>15.804729</v>
      </c>
      <c r="I396" s="16"/>
    </row>
    <row r="397" spans="1:9" x14ac:dyDescent="0.2">
      <c r="B397" s="16">
        <v>17</v>
      </c>
      <c r="C397" s="16">
        <v>913</v>
      </c>
      <c r="D397" s="16">
        <v>65</v>
      </c>
      <c r="E397" s="16">
        <v>47</v>
      </c>
      <c r="F397" s="16">
        <v>80</v>
      </c>
      <c r="G397" s="16">
        <v>14</v>
      </c>
      <c r="H397" s="16">
        <v>9.651624</v>
      </c>
      <c r="I397" s="16"/>
    </row>
    <row r="398" spans="1:9" x14ac:dyDescent="0.2">
      <c r="B398" s="16">
        <v>18</v>
      </c>
      <c r="C398" s="16">
        <v>911</v>
      </c>
      <c r="D398" s="16">
        <v>91</v>
      </c>
      <c r="E398" s="16">
        <v>69</v>
      </c>
      <c r="F398" s="16">
        <v>110</v>
      </c>
      <c r="G398" s="16">
        <v>10</v>
      </c>
      <c r="H398" s="16">
        <v>13.403979</v>
      </c>
      <c r="I398" s="16"/>
    </row>
    <row r="399" spans="1:9" x14ac:dyDescent="0.2">
      <c r="B399" s="16">
        <v>19</v>
      </c>
      <c r="C399" s="16">
        <v>3586</v>
      </c>
      <c r="D399" s="16">
        <v>123</v>
      </c>
      <c r="E399" s="16">
        <v>72</v>
      </c>
      <c r="F399" s="16">
        <v>183</v>
      </c>
      <c r="G399" s="16">
        <v>29</v>
      </c>
      <c r="H399" s="16">
        <v>29.271511</v>
      </c>
      <c r="I399" s="16"/>
    </row>
    <row r="400" spans="1:9" x14ac:dyDescent="0.2">
      <c r="B400" s="16">
        <v>20</v>
      </c>
      <c r="C400" s="16">
        <v>964</v>
      </c>
      <c r="D400" s="16">
        <v>80</v>
      </c>
      <c r="E400" s="16">
        <v>62</v>
      </c>
      <c r="F400" s="16">
        <v>98</v>
      </c>
      <c r="G400" s="16">
        <v>12</v>
      </c>
      <c r="H400" s="16">
        <v>10.820855</v>
      </c>
      <c r="I400" s="16"/>
    </row>
    <row r="401" spans="1:9" x14ac:dyDescent="0.2">
      <c r="B401" s="16">
        <v>21</v>
      </c>
      <c r="C401" s="16">
        <v>604</v>
      </c>
      <c r="D401" s="16">
        <v>60</v>
      </c>
      <c r="E401" s="16">
        <v>43</v>
      </c>
      <c r="F401" s="16">
        <v>73</v>
      </c>
      <c r="G401" s="16">
        <v>10</v>
      </c>
      <c r="H401" s="16">
        <v>9.2376039999999993</v>
      </c>
      <c r="I401" s="16"/>
    </row>
    <row r="402" spans="1:9" x14ac:dyDescent="0.2">
      <c r="B402" s="16">
        <v>22</v>
      </c>
      <c r="C402" s="16">
        <v>1938</v>
      </c>
      <c r="D402" s="16">
        <v>84</v>
      </c>
      <c r="E402" s="16">
        <v>51</v>
      </c>
      <c r="F402" s="16">
        <v>112</v>
      </c>
      <c r="G402" s="16">
        <v>23</v>
      </c>
      <c r="H402" s="16">
        <v>17.04806</v>
      </c>
      <c r="I402" s="16"/>
    </row>
    <row r="403" spans="1:9" x14ac:dyDescent="0.2">
      <c r="B403" s="16">
        <v>23</v>
      </c>
      <c r="C403" s="16">
        <v>776</v>
      </c>
      <c r="D403" s="16">
        <v>51</v>
      </c>
      <c r="E403" s="16">
        <v>35</v>
      </c>
      <c r="F403" s="16">
        <v>86</v>
      </c>
      <c r="G403" s="16">
        <v>15</v>
      </c>
      <c r="H403" s="16">
        <v>12.383744999999999</v>
      </c>
      <c r="I403" s="16"/>
    </row>
    <row r="404" spans="1:9" x14ac:dyDescent="0.2">
      <c r="B404" s="16">
        <v>24</v>
      </c>
      <c r="C404" s="16">
        <v>4426</v>
      </c>
      <c r="D404" s="16">
        <v>126</v>
      </c>
      <c r="E404" s="16">
        <v>70</v>
      </c>
      <c r="F404" s="16">
        <v>186</v>
      </c>
      <c r="G404" s="16">
        <v>35</v>
      </c>
      <c r="H404" s="16">
        <v>29.12246</v>
      </c>
      <c r="I404" s="16"/>
    </row>
    <row r="405" spans="1:9" x14ac:dyDescent="0.2">
      <c r="B405" s="16">
        <v>25</v>
      </c>
      <c r="C405" s="16">
        <v>1367</v>
      </c>
      <c r="D405" s="16">
        <v>91</v>
      </c>
      <c r="E405" s="16">
        <v>61</v>
      </c>
      <c r="F405" s="16">
        <v>123</v>
      </c>
      <c r="G405" s="16">
        <v>15</v>
      </c>
      <c r="H405" s="16">
        <v>16.903085999999998</v>
      </c>
      <c r="I405" s="16"/>
    </row>
    <row r="406" spans="1:9" x14ac:dyDescent="0.2">
      <c r="B406" s="16">
        <v>26</v>
      </c>
      <c r="C406" s="16">
        <v>3425</v>
      </c>
      <c r="D406" s="16">
        <v>114</v>
      </c>
      <c r="E406" s="16">
        <v>83</v>
      </c>
      <c r="F406" s="16">
        <v>163</v>
      </c>
      <c r="G406" s="16">
        <v>30</v>
      </c>
      <c r="H406" s="16">
        <v>23.326025000000001</v>
      </c>
      <c r="I406" s="16"/>
    </row>
    <row r="407" spans="1:9" x14ac:dyDescent="0.2">
      <c r="B407" s="16">
        <v>27</v>
      </c>
      <c r="C407" s="16">
        <v>2078</v>
      </c>
      <c r="D407" s="16">
        <v>109</v>
      </c>
      <c r="E407" s="16">
        <v>83</v>
      </c>
      <c r="F407" s="16">
        <v>135</v>
      </c>
      <c r="G407" s="16">
        <v>19</v>
      </c>
      <c r="H407" s="16">
        <v>14.427982</v>
      </c>
      <c r="I407" s="16"/>
    </row>
    <row r="408" spans="1:9" x14ac:dyDescent="0.2">
      <c r="B408" s="16">
        <v>28</v>
      </c>
      <c r="C408" s="16">
        <v>2953</v>
      </c>
      <c r="D408" s="16">
        <v>123</v>
      </c>
      <c r="E408" s="16">
        <v>85</v>
      </c>
      <c r="F408" s="16">
        <v>183</v>
      </c>
      <c r="G408" s="16">
        <v>24</v>
      </c>
      <c r="H408" s="16">
        <v>22.922363000000001</v>
      </c>
      <c r="I408" s="16"/>
    </row>
    <row r="409" spans="1:9" x14ac:dyDescent="0.2">
      <c r="B409" s="16">
        <v>29</v>
      </c>
      <c r="C409" s="16">
        <v>2589</v>
      </c>
      <c r="D409" s="16">
        <v>117</v>
      </c>
      <c r="E409" s="16">
        <v>93</v>
      </c>
      <c r="F409" s="16">
        <v>141</v>
      </c>
      <c r="G409" s="16">
        <v>22</v>
      </c>
      <c r="H409" s="16">
        <v>9.9642219999999995</v>
      </c>
      <c r="I409" s="16"/>
    </row>
    <row r="410" spans="1:9" x14ac:dyDescent="0.2">
      <c r="B410" s="16">
        <v>30</v>
      </c>
      <c r="C410" s="16">
        <v>2184</v>
      </c>
      <c r="D410" s="16">
        <v>91</v>
      </c>
      <c r="E410" s="16">
        <v>64</v>
      </c>
      <c r="F410" s="16">
        <v>107</v>
      </c>
      <c r="G410" s="16">
        <v>24</v>
      </c>
      <c r="H410" s="16">
        <v>12.353489</v>
      </c>
      <c r="I410" s="16"/>
    </row>
    <row r="411" spans="1:9" x14ac:dyDescent="0.2">
      <c r="A411" s="6"/>
      <c r="B411" s="16">
        <v>31</v>
      </c>
      <c r="C411" s="16">
        <v>1841</v>
      </c>
      <c r="D411" s="16">
        <v>92</v>
      </c>
      <c r="E411" s="16">
        <v>67</v>
      </c>
      <c r="F411" s="16">
        <v>125</v>
      </c>
      <c r="G411" s="16">
        <v>20</v>
      </c>
      <c r="H411" s="16">
        <v>19.637505000000001</v>
      </c>
      <c r="I411" s="16"/>
    </row>
    <row r="412" spans="1:9" x14ac:dyDescent="0.2">
      <c r="A412" s="11"/>
      <c r="B412" s="16">
        <v>32</v>
      </c>
      <c r="C412" s="16">
        <v>3573</v>
      </c>
      <c r="D412" s="16">
        <v>96</v>
      </c>
      <c r="E412" s="16">
        <v>46</v>
      </c>
      <c r="F412" s="16">
        <v>157</v>
      </c>
      <c r="G412" s="16">
        <v>37</v>
      </c>
      <c r="H412" s="16">
        <v>28.278870000000001</v>
      </c>
      <c r="I412" s="16"/>
    </row>
    <row r="413" spans="1:9" x14ac:dyDescent="0.2">
      <c r="B413" s="16">
        <v>33</v>
      </c>
      <c r="C413" s="16">
        <v>2655</v>
      </c>
      <c r="D413" s="16">
        <v>94</v>
      </c>
      <c r="E413" s="16">
        <v>59</v>
      </c>
      <c r="F413" s="16">
        <v>127</v>
      </c>
      <c r="G413" s="16">
        <v>28</v>
      </c>
      <c r="H413" s="16">
        <v>20.966463000000001</v>
      </c>
      <c r="I413" s="16"/>
    </row>
    <row r="414" spans="1:9" x14ac:dyDescent="0.2">
      <c r="B414" s="16">
        <v>34</v>
      </c>
      <c r="C414" s="16">
        <v>1336</v>
      </c>
      <c r="D414" s="16">
        <v>83</v>
      </c>
      <c r="E414" s="16">
        <v>70</v>
      </c>
      <c r="F414" s="16">
        <v>110</v>
      </c>
      <c r="G414" s="16">
        <v>16</v>
      </c>
      <c r="H414" s="16">
        <v>10.954452</v>
      </c>
      <c r="I414" s="16"/>
    </row>
    <row r="415" spans="1:9" x14ac:dyDescent="0.2">
      <c r="B415" s="16">
        <v>35</v>
      </c>
      <c r="C415" s="16">
        <v>2994</v>
      </c>
      <c r="D415" s="16">
        <v>115</v>
      </c>
      <c r="E415" s="16">
        <v>73</v>
      </c>
      <c r="F415" s="16">
        <v>170</v>
      </c>
      <c r="G415" s="16">
        <v>26</v>
      </c>
      <c r="H415" s="16">
        <v>27.086528999999999</v>
      </c>
      <c r="I415" s="16"/>
    </row>
    <row r="416" spans="1:9" x14ac:dyDescent="0.2">
      <c r="B416" s="16">
        <v>36</v>
      </c>
      <c r="C416" s="16">
        <v>885</v>
      </c>
      <c r="D416" s="16">
        <v>88</v>
      </c>
      <c r="E416" s="16">
        <v>78</v>
      </c>
      <c r="F416" s="16">
        <v>103</v>
      </c>
      <c r="G416" s="16">
        <v>10</v>
      </c>
      <c r="H416" s="16">
        <v>8.7749640000000007</v>
      </c>
      <c r="I416" s="16"/>
    </row>
    <row r="417" spans="2:9" x14ac:dyDescent="0.2">
      <c r="B417" s="16">
        <v>37</v>
      </c>
      <c r="C417" s="16">
        <v>1215</v>
      </c>
      <c r="D417" s="16">
        <v>93</v>
      </c>
      <c r="E417" s="16">
        <v>70</v>
      </c>
      <c r="F417" s="16">
        <v>113</v>
      </c>
      <c r="G417" s="16">
        <v>13</v>
      </c>
      <c r="H417" s="16">
        <v>14.212669999999999</v>
      </c>
      <c r="I417" s="16"/>
    </row>
    <row r="418" spans="2:9" x14ac:dyDescent="0.2">
      <c r="B418" s="16">
        <v>38</v>
      </c>
      <c r="C418" s="16">
        <v>3503</v>
      </c>
      <c r="D418" s="16">
        <v>125</v>
      </c>
      <c r="E418" s="16">
        <v>85</v>
      </c>
      <c r="F418" s="16">
        <v>180</v>
      </c>
      <c r="G418" s="16">
        <v>28</v>
      </c>
      <c r="H418" s="16">
        <v>26.801739999999999</v>
      </c>
      <c r="I418" s="16"/>
    </row>
    <row r="419" spans="2:9" x14ac:dyDescent="0.2">
      <c r="B419" s="16">
        <v>39</v>
      </c>
      <c r="C419" s="16">
        <v>1751</v>
      </c>
      <c r="D419" s="16">
        <v>92</v>
      </c>
      <c r="E419" s="16">
        <v>59</v>
      </c>
      <c r="F419" s="16">
        <v>131</v>
      </c>
      <c r="G419" s="16">
        <v>19</v>
      </c>
      <c r="H419" s="16">
        <v>19.732938999999998</v>
      </c>
      <c r="I419" s="16"/>
    </row>
    <row r="420" spans="2:9" x14ac:dyDescent="0.2">
      <c r="B420" s="16">
        <v>40</v>
      </c>
      <c r="C420" s="16">
        <v>5796</v>
      </c>
      <c r="D420" s="16">
        <v>118</v>
      </c>
      <c r="E420" s="16">
        <v>87</v>
      </c>
      <c r="F420" s="16">
        <v>170</v>
      </c>
      <c r="G420" s="16">
        <v>49</v>
      </c>
      <c r="H420" s="16">
        <v>21.255392000000001</v>
      </c>
      <c r="I420" s="16"/>
    </row>
    <row r="421" spans="2:9" x14ac:dyDescent="0.2">
      <c r="B421" s="16">
        <v>41</v>
      </c>
      <c r="C421" s="16">
        <v>1678</v>
      </c>
      <c r="D421" s="16">
        <v>88</v>
      </c>
      <c r="E421" s="16">
        <v>66</v>
      </c>
      <c r="F421" s="16">
        <v>117</v>
      </c>
      <c r="G421" s="16">
        <v>19</v>
      </c>
      <c r="H421" s="16">
        <v>15.048071</v>
      </c>
      <c r="I421" s="16"/>
    </row>
    <row r="422" spans="2:9" x14ac:dyDescent="0.2">
      <c r="B422" s="16">
        <v>42</v>
      </c>
      <c r="C422" s="16">
        <v>1487</v>
      </c>
      <c r="D422" s="16">
        <v>82</v>
      </c>
      <c r="E422" s="16">
        <v>46</v>
      </c>
      <c r="F422" s="16">
        <v>119</v>
      </c>
      <c r="G422" s="16">
        <v>18</v>
      </c>
      <c r="H422" s="16">
        <v>16.668040000000001</v>
      </c>
      <c r="I422" s="16"/>
    </row>
    <row r="423" spans="2:9" x14ac:dyDescent="0.2">
      <c r="B423" s="16">
        <v>43</v>
      </c>
      <c r="C423" s="16">
        <v>2830</v>
      </c>
      <c r="D423" s="16">
        <v>108</v>
      </c>
      <c r="E423" s="16">
        <v>72</v>
      </c>
      <c r="F423" s="16">
        <v>160</v>
      </c>
      <c r="G423" s="16">
        <v>26</v>
      </c>
      <c r="H423" s="16">
        <v>24.592682</v>
      </c>
      <c r="I423" s="16"/>
    </row>
    <row r="424" spans="2:9" x14ac:dyDescent="0.2">
      <c r="B424" s="16">
        <v>44</v>
      </c>
      <c r="C424" s="16">
        <v>493</v>
      </c>
      <c r="D424" s="16">
        <v>44</v>
      </c>
      <c r="E424" s="16">
        <v>31</v>
      </c>
      <c r="F424" s="16">
        <v>59</v>
      </c>
      <c r="G424" s="16">
        <v>11</v>
      </c>
      <c r="H424" s="16">
        <v>8.5029409999999999</v>
      </c>
      <c r="I424" s="16"/>
    </row>
    <row r="425" spans="2:9" x14ac:dyDescent="0.2">
      <c r="B425" s="16">
        <v>45</v>
      </c>
      <c r="C425" s="16">
        <v>2383</v>
      </c>
      <c r="D425" s="16">
        <v>103</v>
      </c>
      <c r="E425" s="16">
        <v>74</v>
      </c>
      <c r="F425" s="16">
        <v>147</v>
      </c>
      <c r="G425" s="16">
        <v>23</v>
      </c>
      <c r="H425" s="16">
        <v>21.906828000000001</v>
      </c>
      <c r="I425" s="16"/>
    </row>
    <row r="426" spans="2:9" x14ac:dyDescent="0.2">
      <c r="B426" s="16">
        <v>46</v>
      </c>
      <c r="C426" s="16">
        <v>1336</v>
      </c>
      <c r="D426" s="16">
        <v>95</v>
      </c>
      <c r="E426" s="16">
        <v>63</v>
      </c>
      <c r="F426" s="16">
        <v>124</v>
      </c>
      <c r="G426" s="16">
        <v>14</v>
      </c>
      <c r="H426" s="16">
        <v>17.276039999999998</v>
      </c>
      <c r="I426" s="16"/>
    </row>
    <row r="427" spans="2:9" x14ac:dyDescent="0.2">
      <c r="B427" s="16">
        <v>47</v>
      </c>
      <c r="C427" s="16">
        <v>3562</v>
      </c>
      <c r="D427" s="16">
        <v>96</v>
      </c>
      <c r="E427" s="16">
        <v>54</v>
      </c>
      <c r="F427" s="16">
        <v>158</v>
      </c>
      <c r="G427" s="16">
        <v>37</v>
      </c>
      <c r="H427" s="16">
        <v>28.391117000000001</v>
      </c>
      <c r="I427" s="16"/>
    </row>
    <row r="428" spans="2:9" x14ac:dyDescent="0.2">
      <c r="B428" s="16">
        <v>48</v>
      </c>
      <c r="C428" s="16">
        <v>1075</v>
      </c>
      <c r="D428" s="16">
        <v>71</v>
      </c>
      <c r="E428" s="16">
        <v>49</v>
      </c>
      <c r="F428" s="16">
        <v>92</v>
      </c>
      <c r="G428" s="16">
        <v>15</v>
      </c>
      <c r="H428" s="16">
        <v>10.45398</v>
      </c>
      <c r="I428" s="16"/>
    </row>
    <row r="429" spans="2:9" x14ac:dyDescent="0.2">
      <c r="B429" s="16">
        <v>49</v>
      </c>
      <c r="C429" s="16">
        <v>1708</v>
      </c>
      <c r="D429" s="16">
        <v>74</v>
      </c>
      <c r="E429" s="16">
        <v>43</v>
      </c>
      <c r="F429" s="16">
        <v>103</v>
      </c>
      <c r="G429" s="16">
        <v>23</v>
      </c>
      <c r="H429" s="16">
        <v>16.651508</v>
      </c>
      <c r="I429" s="16"/>
    </row>
    <row r="430" spans="2:9" x14ac:dyDescent="0.2">
      <c r="B430" s="16">
        <v>50</v>
      </c>
      <c r="C430" s="16">
        <v>714</v>
      </c>
      <c r="D430" s="16">
        <v>71</v>
      </c>
      <c r="E430" s="16">
        <v>47</v>
      </c>
      <c r="F430" s="16">
        <v>94</v>
      </c>
      <c r="G430" s="16">
        <v>10</v>
      </c>
      <c r="H430" s="16">
        <v>16.619934000000001</v>
      </c>
      <c r="I430" s="16"/>
    </row>
    <row r="431" spans="2:9" x14ac:dyDescent="0.2">
      <c r="B431" s="16">
        <v>51</v>
      </c>
      <c r="C431" s="16">
        <v>2544</v>
      </c>
      <c r="D431" s="16">
        <v>87</v>
      </c>
      <c r="E431" s="16">
        <v>40</v>
      </c>
      <c r="F431" s="16">
        <v>141</v>
      </c>
      <c r="G431" s="16">
        <v>29</v>
      </c>
      <c r="H431" s="16">
        <v>28.239409999999999</v>
      </c>
      <c r="I431" s="16"/>
    </row>
    <row r="432" spans="2:9" x14ac:dyDescent="0.2">
      <c r="B432" s="16">
        <v>52</v>
      </c>
      <c r="C432" s="16">
        <v>1297</v>
      </c>
      <c r="D432" s="16">
        <v>61</v>
      </c>
      <c r="E432" s="16">
        <v>33</v>
      </c>
      <c r="F432" s="16">
        <v>89</v>
      </c>
      <c r="G432" s="16">
        <v>21</v>
      </c>
      <c r="H432" s="16">
        <v>13.985707</v>
      </c>
      <c r="I432" s="16"/>
    </row>
    <row r="433" spans="2:9" x14ac:dyDescent="0.2">
      <c r="B433" s="16">
        <v>53</v>
      </c>
      <c r="C433" s="16">
        <v>1487</v>
      </c>
      <c r="D433" s="16">
        <v>67</v>
      </c>
      <c r="E433" s="16">
        <v>32</v>
      </c>
      <c r="F433" s="16">
        <v>107</v>
      </c>
      <c r="G433" s="16">
        <v>22</v>
      </c>
      <c r="H433" s="16">
        <v>16.757372</v>
      </c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53</v>
      </c>
      <c r="I562" s="6"/>
    </row>
    <row r="563" spans="1:10" x14ac:dyDescent="0.2">
      <c r="A563" t="s">
        <v>67</v>
      </c>
      <c r="B563" s="15"/>
      <c r="C563" s="8">
        <f>AVERAGE(C381:C561)</f>
        <v>2027.6792452830189</v>
      </c>
      <c r="D563" s="8"/>
      <c r="E563" s="8"/>
      <c r="F563" s="8"/>
      <c r="G563" s="8"/>
      <c r="H563" s="8"/>
      <c r="I563" s="9"/>
      <c r="J563" s="17">
        <f>AVERAGE(D381:D561)</f>
        <v>89.018867924528308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64800615</v>
      </c>
      <c r="D567" s="16">
        <v>137.08759000000001</v>
      </c>
      <c r="E567" s="16">
        <v>1</v>
      </c>
      <c r="F567" s="16">
        <v>1454</v>
      </c>
      <c r="G567" s="16">
        <v>472695</v>
      </c>
      <c r="H567" s="16">
        <v>206.49673000000001</v>
      </c>
      <c r="I567" s="16">
        <v>22.184266999999998</v>
      </c>
    </row>
    <row r="568" spans="1:10" x14ac:dyDescent="0.2">
      <c r="A568" s="6"/>
      <c r="B568" s="16">
        <v>1</v>
      </c>
      <c r="C568" s="16">
        <v>2226</v>
      </c>
      <c r="D568" s="16">
        <v>69</v>
      </c>
      <c r="E568" s="16">
        <v>46</v>
      </c>
      <c r="F568" s="16">
        <v>115</v>
      </c>
      <c r="G568" s="16">
        <v>32</v>
      </c>
      <c r="H568" s="16">
        <v>19.201815</v>
      </c>
      <c r="I568" s="16"/>
    </row>
    <row r="569" spans="1:10" x14ac:dyDescent="0.2">
      <c r="A569" s="6"/>
      <c r="B569" s="16">
        <v>2</v>
      </c>
      <c r="C569" s="16">
        <v>319</v>
      </c>
      <c r="D569" s="16">
        <v>26</v>
      </c>
      <c r="E569" s="16">
        <v>7</v>
      </c>
      <c r="F569" s="16">
        <v>39</v>
      </c>
      <c r="G569" s="16">
        <v>12</v>
      </c>
      <c r="H569" s="16">
        <v>8.8471879999999992</v>
      </c>
      <c r="I569" s="16"/>
    </row>
    <row r="570" spans="1:10" x14ac:dyDescent="0.2">
      <c r="A570" s="6"/>
      <c r="B570" s="16">
        <v>3</v>
      </c>
      <c r="C570" s="16">
        <v>1356</v>
      </c>
      <c r="D570" s="16">
        <v>58</v>
      </c>
      <c r="E570" s="16">
        <v>37</v>
      </c>
      <c r="F570" s="16">
        <v>79</v>
      </c>
      <c r="G570" s="16">
        <v>23</v>
      </c>
      <c r="H570" s="16">
        <v>12.056684499999999</v>
      </c>
      <c r="I570" s="16"/>
    </row>
    <row r="571" spans="1:10" x14ac:dyDescent="0.2">
      <c r="A571" s="6"/>
      <c r="B571" s="16">
        <v>4</v>
      </c>
      <c r="C571" s="16">
        <v>2499</v>
      </c>
      <c r="D571" s="16">
        <v>71</v>
      </c>
      <c r="E571" s="16">
        <v>38</v>
      </c>
      <c r="F571" s="16">
        <v>111</v>
      </c>
      <c r="G571" s="16">
        <v>35</v>
      </c>
      <c r="H571" s="16">
        <v>16.26436</v>
      </c>
      <c r="I571" s="16"/>
    </row>
    <row r="572" spans="1:10" x14ac:dyDescent="0.2">
      <c r="A572" s="6"/>
      <c r="B572" s="16">
        <v>5</v>
      </c>
      <c r="C572" s="16">
        <v>451</v>
      </c>
      <c r="D572" s="16">
        <v>32</v>
      </c>
      <c r="E572" s="16">
        <v>22</v>
      </c>
      <c r="F572" s="16">
        <v>52</v>
      </c>
      <c r="G572" s="16">
        <v>14</v>
      </c>
      <c r="H572" s="16">
        <v>9.3685240000000007</v>
      </c>
      <c r="I572" s="16"/>
    </row>
    <row r="573" spans="1:10" x14ac:dyDescent="0.2">
      <c r="A573" s="6"/>
      <c r="B573" s="16">
        <v>6</v>
      </c>
      <c r="C573" s="16">
        <v>1812</v>
      </c>
      <c r="D573" s="16">
        <v>82</v>
      </c>
      <c r="E573" s="16">
        <v>42</v>
      </c>
      <c r="F573" s="16">
        <v>125</v>
      </c>
      <c r="G573" s="16">
        <v>22</v>
      </c>
      <c r="H573" s="16">
        <v>19.329226999999999</v>
      </c>
      <c r="I573" s="16"/>
    </row>
    <row r="574" spans="1:10" x14ac:dyDescent="0.2">
      <c r="A574" s="6"/>
      <c r="B574" s="16">
        <v>7</v>
      </c>
      <c r="C574" s="16">
        <v>3450</v>
      </c>
      <c r="D574" s="16">
        <v>90</v>
      </c>
      <c r="E574" s="16">
        <v>23</v>
      </c>
      <c r="F574" s="16">
        <v>156</v>
      </c>
      <c r="G574" s="16">
        <v>38</v>
      </c>
      <c r="H574" s="16">
        <v>33.763885000000002</v>
      </c>
      <c r="I574" s="16"/>
    </row>
    <row r="575" spans="1:10" x14ac:dyDescent="0.2">
      <c r="A575" s="6"/>
      <c r="B575" s="16">
        <v>8</v>
      </c>
      <c r="C575" s="16">
        <v>1429</v>
      </c>
      <c r="D575" s="16">
        <v>75</v>
      </c>
      <c r="E575" s="16">
        <v>47</v>
      </c>
      <c r="F575" s="16">
        <v>122</v>
      </c>
      <c r="G575" s="16">
        <v>19</v>
      </c>
      <c r="H575" s="16">
        <v>15.538482999999999</v>
      </c>
      <c r="I575" s="16"/>
    </row>
    <row r="576" spans="1:10" x14ac:dyDescent="0.2">
      <c r="A576" s="6"/>
      <c r="B576" s="16">
        <v>9</v>
      </c>
      <c r="C576" s="16">
        <v>2604</v>
      </c>
      <c r="D576" s="16">
        <v>78</v>
      </c>
      <c r="E576" s="16">
        <v>40</v>
      </c>
      <c r="F576" s="16">
        <v>125</v>
      </c>
      <c r="G576" s="16">
        <v>33</v>
      </c>
      <c r="H576" s="16">
        <v>24.462982</v>
      </c>
      <c r="I576" s="16"/>
    </row>
    <row r="577" spans="1:9" x14ac:dyDescent="0.2">
      <c r="A577" s="6"/>
      <c r="B577" s="16">
        <v>10</v>
      </c>
      <c r="C577" s="16">
        <v>2707</v>
      </c>
      <c r="D577" s="16">
        <v>90</v>
      </c>
      <c r="E577" s="16">
        <v>53</v>
      </c>
      <c r="F577" s="16">
        <v>145</v>
      </c>
      <c r="G577" s="16">
        <v>30</v>
      </c>
      <c r="H577" s="16">
        <v>23.826239000000001</v>
      </c>
      <c r="I577" s="16"/>
    </row>
    <row r="578" spans="1:9" x14ac:dyDescent="0.2">
      <c r="A578" s="6"/>
      <c r="B578" s="16">
        <v>11</v>
      </c>
      <c r="C578" s="16">
        <v>1913</v>
      </c>
      <c r="D578" s="16">
        <v>79</v>
      </c>
      <c r="E578" s="16">
        <v>53</v>
      </c>
      <c r="F578" s="16">
        <v>110</v>
      </c>
      <c r="G578" s="16">
        <v>24</v>
      </c>
      <c r="H578" s="16">
        <v>17.558598</v>
      </c>
      <c r="I578" s="16"/>
    </row>
    <row r="579" spans="1:9" x14ac:dyDescent="0.2">
      <c r="A579" s="6"/>
      <c r="B579" s="16">
        <v>12</v>
      </c>
      <c r="C579" s="16">
        <v>1761</v>
      </c>
      <c r="D579" s="16">
        <v>73</v>
      </c>
      <c r="E579" s="16">
        <v>35</v>
      </c>
      <c r="F579" s="16">
        <v>120</v>
      </c>
      <c r="G579" s="16">
        <v>24</v>
      </c>
      <c r="H579" s="16">
        <v>20.098669999999998</v>
      </c>
      <c r="I579" s="16"/>
    </row>
    <row r="580" spans="1:9" x14ac:dyDescent="0.2">
      <c r="B580" s="16">
        <v>13</v>
      </c>
      <c r="C580" s="16">
        <v>972</v>
      </c>
      <c r="D580" s="16">
        <v>88</v>
      </c>
      <c r="E580" s="16">
        <v>63</v>
      </c>
      <c r="F580" s="16">
        <v>101</v>
      </c>
      <c r="G580" s="16">
        <v>11</v>
      </c>
      <c r="H580" s="16">
        <v>11.144505499999999</v>
      </c>
      <c r="I580" s="16"/>
    </row>
    <row r="581" spans="1:9" x14ac:dyDescent="0.2">
      <c r="B581" s="16">
        <v>14</v>
      </c>
      <c r="C581" s="16">
        <v>1404</v>
      </c>
      <c r="D581" s="16">
        <v>73</v>
      </c>
      <c r="E581" s="16">
        <v>49</v>
      </c>
      <c r="F581" s="16">
        <v>88</v>
      </c>
      <c r="G581" s="16">
        <v>19</v>
      </c>
      <c r="H581" s="16">
        <v>12.326574000000001</v>
      </c>
      <c r="I581" s="16"/>
    </row>
    <row r="582" spans="1:9" x14ac:dyDescent="0.2">
      <c r="B582" s="16">
        <v>15</v>
      </c>
      <c r="C582" s="16">
        <v>2519</v>
      </c>
      <c r="D582" s="16">
        <v>109</v>
      </c>
      <c r="E582" s="16">
        <v>61</v>
      </c>
      <c r="F582" s="16">
        <v>149</v>
      </c>
      <c r="G582" s="16">
        <v>23</v>
      </c>
      <c r="H582" s="16">
        <v>25.725826000000001</v>
      </c>
      <c r="I582" s="16"/>
    </row>
    <row r="583" spans="1:9" x14ac:dyDescent="0.2">
      <c r="B583" s="16">
        <v>16</v>
      </c>
      <c r="C583" s="16">
        <v>2011</v>
      </c>
      <c r="D583" s="16">
        <v>71</v>
      </c>
      <c r="E583" s="16">
        <v>35</v>
      </c>
      <c r="F583" s="16">
        <v>104</v>
      </c>
      <c r="G583" s="16">
        <v>28</v>
      </c>
      <c r="H583" s="16">
        <v>19.023375999999999</v>
      </c>
      <c r="I583" s="16"/>
    </row>
    <row r="584" spans="1:9" x14ac:dyDescent="0.2">
      <c r="B584" s="16">
        <v>17</v>
      </c>
      <c r="C584" s="16">
        <v>2368</v>
      </c>
      <c r="D584" s="16">
        <v>94</v>
      </c>
      <c r="E584" s="16">
        <v>65</v>
      </c>
      <c r="F584" s="16">
        <v>119</v>
      </c>
      <c r="G584" s="16">
        <v>25</v>
      </c>
      <c r="H584" s="16">
        <v>16.645820000000001</v>
      </c>
      <c r="I584" s="16"/>
    </row>
    <row r="585" spans="1:9" x14ac:dyDescent="0.2">
      <c r="B585" s="16">
        <v>18</v>
      </c>
      <c r="C585" s="16">
        <v>2484</v>
      </c>
      <c r="D585" s="16">
        <v>88</v>
      </c>
      <c r="E585" s="16">
        <v>55</v>
      </c>
      <c r="F585" s="16">
        <v>124</v>
      </c>
      <c r="G585" s="16">
        <v>28</v>
      </c>
      <c r="H585" s="16">
        <v>17.678194000000001</v>
      </c>
      <c r="I585" s="16"/>
    </row>
    <row r="586" spans="1:9" x14ac:dyDescent="0.2">
      <c r="B586" s="16">
        <v>19</v>
      </c>
      <c r="C586" s="16">
        <v>2859</v>
      </c>
      <c r="D586" s="16">
        <v>79</v>
      </c>
      <c r="E586" s="16">
        <v>38</v>
      </c>
      <c r="F586" s="16">
        <v>128</v>
      </c>
      <c r="G586" s="16">
        <v>36</v>
      </c>
      <c r="H586" s="16">
        <v>18.376225999999999</v>
      </c>
      <c r="I586" s="16"/>
    </row>
    <row r="587" spans="1:9" x14ac:dyDescent="0.2">
      <c r="B587" s="16">
        <v>20</v>
      </c>
      <c r="C587" s="16">
        <v>2158</v>
      </c>
      <c r="D587" s="16">
        <v>86</v>
      </c>
      <c r="E587" s="16">
        <v>46</v>
      </c>
      <c r="F587" s="16">
        <v>117</v>
      </c>
      <c r="G587" s="16">
        <v>25</v>
      </c>
      <c r="H587" s="16">
        <v>16.655830000000002</v>
      </c>
      <c r="I587" s="16"/>
    </row>
    <row r="588" spans="1:9" x14ac:dyDescent="0.2">
      <c r="B588" s="16">
        <v>21</v>
      </c>
      <c r="C588" s="16">
        <v>1593</v>
      </c>
      <c r="D588" s="16">
        <v>93</v>
      </c>
      <c r="E588" s="16">
        <v>59</v>
      </c>
      <c r="F588" s="16">
        <v>128</v>
      </c>
      <c r="G588" s="16">
        <v>17</v>
      </c>
      <c r="H588" s="16">
        <v>18.594355</v>
      </c>
      <c r="I588" s="16"/>
    </row>
    <row r="589" spans="1:9" x14ac:dyDescent="0.2">
      <c r="B589" s="16">
        <v>22</v>
      </c>
      <c r="C589" s="16">
        <v>3312</v>
      </c>
      <c r="D589" s="16">
        <v>103</v>
      </c>
      <c r="E589" s="16">
        <v>51</v>
      </c>
      <c r="F589" s="16">
        <v>145</v>
      </c>
      <c r="G589" s="16">
        <v>32</v>
      </c>
      <c r="H589" s="16">
        <v>24.151405</v>
      </c>
      <c r="I589" s="16"/>
    </row>
    <row r="590" spans="1:9" x14ac:dyDescent="0.2">
      <c r="B590" s="16">
        <v>23</v>
      </c>
      <c r="C590" s="16">
        <v>1187</v>
      </c>
      <c r="D590" s="16">
        <v>65</v>
      </c>
      <c r="E590" s="16">
        <v>29</v>
      </c>
      <c r="F590" s="16">
        <v>87</v>
      </c>
      <c r="G590" s="16">
        <v>18</v>
      </c>
      <c r="H590" s="16">
        <v>13.781915</v>
      </c>
      <c r="I590" s="16"/>
    </row>
    <row r="591" spans="1:9" x14ac:dyDescent="0.2">
      <c r="B591" s="16">
        <v>24</v>
      </c>
      <c r="C591" s="16">
        <v>2318</v>
      </c>
      <c r="D591" s="16">
        <v>92</v>
      </c>
      <c r="E591" s="16">
        <v>60</v>
      </c>
      <c r="F591" s="16">
        <v>132</v>
      </c>
      <c r="G591" s="16">
        <v>25</v>
      </c>
      <c r="H591" s="16">
        <v>22.682592</v>
      </c>
      <c r="I591" s="16"/>
    </row>
    <row r="592" spans="1:9" x14ac:dyDescent="0.2">
      <c r="B592" s="16">
        <v>25</v>
      </c>
      <c r="C592" s="16">
        <v>2600</v>
      </c>
      <c r="D592" s="16">
        <v>86</v>
      </c>
      <c r="E592" s="16">
        <v>44</v>
      </c>
      <c r="F592" s="16">
        <v>137</v>
      </c>
      <c r="G592" s="16">
        <v>30</v>
      </c>
      <c r="H592" s="16">
        <v>26.991696999999998</v>
      </c>
      <c r="I592" s="16"/>
    </row>
    <row r="593" spans="1:9" x14ac:dyDescent="0.2">
      <c r="B593" s="16">
        <v>26</v>
      </c>
      <c r="C593" s="16">
        <v>4323</v>
      </c>
      <c r="D593" s="16">
        <v>131</v>
      </c>
      <c r="E593" s="16">
        <v>93</v>
      </c>
      <c r="F593" s="16">
        <v>180</v>
      </c>
      <c r="G593" s="16">
        <v>33</v>
      </c>
      <c r="H593" s="16">
        <v>22.597013</v>
      </c>
      <c r="I593" s="16"/>
    </row>
    <row r="594" spans="1:9" x14ac:dyDescent="0.2">
      <c r="B594" s="16">
        <v>27</v>
      </c>
      <c r="C594" s="16">
        <v>1956</v>
      </c>
      <c r="D594" s="16">
        <v>108</v>
      </c>
      <c r="E594" s="16">
        <v>76</v>
      </c>
      <c r="F594" s="16">
        <v>139</v>
      </c>
      <c r="G594" s="16">
        <v>18</v>
      </c>
      <c r="H594" s="16">
        <v>16.186415</v>
      </c>
      <c r="I594" s="16"/>
    </row>
    <row r="595" spans="1:9" x14ac:dyDescent="0.2">
      <c r="B595" s="16">
        <v>28</v>
      </c>
      <c r="C595" s="16">
        <v>3482</v>
      </c>
      <c r="D595" s="16">
        <v>96</v>
      </c>
      <c r="E595" s="16">
        <v>59</v>
      </c>
      <c r="F595" s="16">
        <v>123</v>
      </c>
      <c r="G595" s="16">
        <v>36</v>
      </c>
      <c r="H595" s="16">
        <v>14.418241999999999</v>
      </c>
      <c r="I595" s="16"/>
    </row>
    <row r="596" spans="1:9" x14ac:dyDescent="0.2">
      <c r="B596" s="16">
        <v>29</v>
      </c>
      <c r="C596" s="16">
        <v>6129</v>
      </c>
      <c r="D596" s="16">
        <v>122</v>
      </c>
      <c r="E596" s="16">
        <v>70</v>
      </c>
      <c r="F596" s="16">
        <v>215</v>
      </c>
      <c r="G596" s="16">
        <v>50</v>
      </c>
      <c r="H596" s="16">
        <v>41.117800000000003</v>
      </c>
      <c r="I596" s="16"/>
    </row>
    <row r="597" spans="1:9" x14ac:dyDescent="0.2">
      <c r="B597" s="16">
        <v>30</v>
      </c>
      <c r="C597" s="16">
        <v>4146</v>
      </c>
      <c r="D597" s="16">
        <v>133</v>
      </c>
      <c r="E597" s="16">
        <v>91</v>
      </c>
      <c r="F597" s="16">
        <v>167</v>
      </c>
      <c r="G597" s="16">
        <v>31</v>
      </c>
      <c r="H597" s="16">
        <v>17.694631999999999</v>
      </c>
      <c r="I597" s="16"/>
    </row>
    <row r="598" spans="1:9" x14ac:dyDescent="0.2">
      <c r="A598" s="6"/>
      <c r="B598" s="16">
        <v>31</v>
      </c>
      <c r="C598" s="16">
        <v>2812</v>
      </c>
      <c r="D598" s="16">
        <v>112</v>
      </c>
      <c r="E598" s="16">
        <v>77</v>
      </c>
      <c r="F598" s="16">
        <v>154</v>
      </c>
      <c r="G598" s="16">
        <v>25</v>
      </c>
      <c r="H598" s="16">
        <v>20.790623</v>
      </c>
      <c r="I598" s="16"/>
    </row>
    <row r="599" spans="1:9" x14ac:dyDescent="0.2">
      <c r="A599" s="11"/>
      <c r="B599" s="16">
        <v>32</v>
      </c>
      <c r="C599" s="16">
        <v>1144</v>
      </c>
      <c r="D599" s="16">
        <v>67</v>
      </c>
      <c r="E599" s="16">
        <v>51</v>
      </c>
      <c r="F599" s="16">
        <v>88</v>
      </c>
      <c r="G599" s="16">
        <v>17</v>
      </c>
      <c r="H599" s="16">
        <v>10.7964115</v>
      </c>
      <c r="I599" s="16"/>
    </row>
    <row r="600" spans="1:9" x14ac:dyDescent="0.2">
      <c r="B600" s="16">
        <v>33</v>
      </c>
      <c r="C600" s="16">
        <v>927</v>
      </c>
      <c r="D600" s="16">
        <v>57</v>
      </c>
      <c r="E600" s="16">
        <v>30</v>
      </c>
      <c r="F600" s="16">
        <v>73</v>
      </c>
      <c r="G600" s="16">
        <v>16</v>
      </c>
      <c r="H600" s="16">
        <v>12.709576999999999</v>
      </c>
      <c r="I600" s="16"/>
    </row>
    <row r="601" spans="1:9" x14ac:dyDescent="0.2">
      <c r="B601" s="16">
        <v>34</v>
      </c>
      <c r="C601" s="16">
        <v>1341</v>
      </c>
      <c r="D601" s="16">
        <v>95</v>
      </c>
      <c r="E601" s="16">
        <v>63</v>
      </c>
      <c r="F601" s="16">
        <v>123</v>
      </c>
      <c r="G601" s="16">
        <v>14</v>
      </c>
      <c r="H601" s="16">
        <v>14.063045000000001</v>
      </c>
      <c r="I601" s="16"/>
    </row>
    <row r="602" spans="1:9" x14ac:dyDescent="0.2">
      <c r="B602" s="16">
        <v>35</v>
      </c>
      <c r="C602" s="16">
        <v>2940</v>
      </c>
      <c r="D602" s="16">
        <v>98</v>
      </c>
      <c r="E602" s="16">
        <v>58</v>
      </c>
      <c r="F602" s="16">
        <v>141</v>
      </c>
      <c r="G602" s="16">
        <v>30</v>
      </c>
      <c r="H602" s="16">
        <v>19.835531</v>
      </c>
      <c r="I602" s="16"/>
    </row>
    <row r="603" spans="1:9" x14ac:dyDescent="0.2">
      <c r="B603" s="16">
        <v>36</v>
      </c>
      <c r="C603" s="16">
        <v>2327</v>
      </c>
      <c r="D603" s="16">
        <v>96</v>
      </c>
      <c r="E603" s="16">
        <v>66</v>
      </c>
      <c r="F603" s="16">
        <v>141</v>
      </c>
      <c r="G603" s="16">
        <v>24</v>
      </c>
      <c r="H603" s="16">
        <v>24.693777000000001</v>
      </c>
      <c r="I603" s="16"/>
    </row>
    <row r="604" spans="1:9" x14ac:dyDescent="0.2">
      <c r="B604" s="16">
        <v>37</v>
      </c>
      <c r="C604" s="16">
        <v>2911</v>
      </c>
      <c r="D604" s="16">
        <v>93</v>
      </c>
      <c r="E604" s="16">
        <v>42</v>
      </c>
      <c r="F604" s="16">
        <v>145</v>
      </c>
      <c r="G604" s="16">
        <v>31</v>
      </c>
      <c r="H604" s="16">
        <v>28.155521</v>
      </c>
      <c r="I604" s="16"/>
    </row>
    <row r="605" spans="1:9" x14ac:dyDescent="0.2">
      <c r="B605" s="16">
        <v>38</v>
      </c>
      <c r="C605" s="16">
        <v>870</v>
      </c>
      <c r="D605" s="16">
        <v>79</v>
      </c>
      <c r="E605" s="16">
        <v>72</v>
      </c>
      <c r="F605" s="16">
        <v>99</v>
      </c>
      <c r="G605" s="16">
        <v>11</v>
      </c>
      <c r="H605" s="16">
        <v>7.5828753000000004</v>
      </c>
      <c r="I605" s="16"/>
    </row>
    <row r="606" spans="1:9" x14ac:dyDescent="0.2">
      <c r="B606" s="16">
        <v>39</v>
      </c>
      <c r="C606" s="16">
        <v>2325</v>
      </c>
      <c r="D606" s="16">
        <v>89</v>
      </c>
      <c r="E606" s="16">
        <v>62</v>
      </c>
      <c r="F606" s="16">
        <v>128</v>
      </c>
      <c r="G606" s="16">
        <v>26</v>
      </c>
      <c r="H606" s="16">
        <v>15.657586</v>
      </c>
      <c r="I606" s="16"/>
    </row>
    <row r="607" spans="1:9" x14ac:dyDescent="0.2">
      <c r="B607" s="16">
        <v>40</v>
      </c>
      <c r="C607" s="16">
        <v>1596</v>
      </c>
      <c r="D607" s="16">
        <v>79</v>
      </c>
      <c r="E607" s="16">
        <v>57</v>
      </c>
      <c r="F607" s="16">
        <v>105</v>
      </c>
      <c r="G607" s="16">
        <v>20</v>
      </c>
      <c r="H607" s="16">
        <v>11.262420000000001</v>
      </c>
      <c r="I607" s="16"/>
    </row>
    <row r="608" spans="1:9" x14ac:dyDescent="0.2">
      <c r="B608" s="16">
        <v>41</v>
      </c>
      <c r="C608" s="16">
        <v>2779</v>
      </c>
      <c r="D608" s="16">
        <v>99</v>
      </c>
      <c r="E608" s="16">
        <v>56</v>
      </c>
      <c r="F608" s="16">
        <v>149</v>
      </c>
      <c r="G608" s="16">
        <v>28</v>
      </c>
      <c r="H608" s="16">
        <v>26.066154000000001</v>
      </c>
      <c r="I608" s="16"/>
    </row>
    <row r="609" spans="2:9" x14ac:dyDescent="0.2">
      <c r="B609" s="16">
        <v>42</v>
      </c>
      <c r="C609" s="16">
        <v>937</v>
      </c>
      <c r="D609" s="16">
        <v>66</v>
      </c>
      <c r="E609" s="16">
        <v>49</v>
      </c>
      <c r="F609" s="16">
        <v>91</v>
      </c>
      <c r="G609" s="16">
        <v>14</v>
      </c>
      <c r="H609" s="16">
        <v>11.951827</v>
      </c>
      <c r="I609" s="16"/>
    </row>
    <row r="610" spans="2:9" x14ac:dyDescent="0.2">
      <c r="B610" s="16">
        <v>43</v>
      </c>
      <c r="C610" s="16">
        <v>2696</v>
      </c>
      <c r="D610" s="16">
        <v>99</v>
      </c>
      <c r="E610" s="16">
        <v>68</v>
      </c>
      <c r="F610" s="16">
        <v>130</v>
      </c>
      <c r="G610" s="16">
        <v>27</v>
      </c>
      <c r="H610" s="16">
        <v>15.907183</v>
      </c>
      <c r="I610" s="16"/>
    </row>
    <row r="611" spans="2:9" x14ac:dyDescent="0.2">
      <c r="B611" s="16">
        <v>44</v>
      </c>
      <c r="C611" s="16">
        <v>1677</v>
      </c>
      <c r="D611" s="16">
        <v>93</v>
      </c>
      <c r="E611" s="16">
        <v>59</v>
      </c>
      <c r="F611" s="16">
        <v>114</v>
      </c>
      <c r="G611" s="16">
        <v>18</v>
      </c>
      <c r="H611" s="16">
        <v>15.749884</v>
      </c>
      <c r="I611" s="16"/>
    </row>
    <row r="612" spans="2:9" x14ac:dyDescent="0.2">
      <c r="B612" s="16">
        <v>45</v>
      </c>
      <c r="C612" s="16">
        <v>2971</v>
      </c>
      <c r="D612" s="16">
        <v>90</v>
      </c>
      <c r="E612" s="16">
        <v>39</v>
      </c>
      <c r="F612" s="16">
        <v>160</v>
      </c>
      <c r="G612" s="16">
        <v>33</v>
      </c>
      <c r="H612" s="16">
        <v>27.440275</v>
      </c>
      <c r="I612" s="16"/>
    </row>
    <row r="613" spans="2:9" x14ac:dyDescent="0.2">
      <c r="B613" s="16">
        <v>46</v>
      </c>
      <c r="C613" s="16">
        <v>1165</v>
      </c>
      <c r="D613" s="16">
        <v>72</v>
      </c>
      <c r="E613" s="16">
        <v>56</v>
      </c>
      <c r="F613" s="16">
        <v>101</v>
      </c>
      <c r="G613" s="16">
        <v>16</v>
      </c>
      <c r="H613" s="16">
        <v>11.969405</v>
      </c>
      <c r="I613" s="16"/>
    </row>
    <row r="614" spans="2:9" x14ac:dyDescent="0.2">
      <c r="B614" s="16">
        <v>47</v>
      </c>
      <c r="C614" s="16">
        <v>1788</v>
      </c>
      <c r="D614" s="16">
        <v>74</v>
      </c>
      <c r="E614" s="16">
        <v>46</v>
      </c>
      <c r="F614" s="16">
        <v>99</v>
      </c>
      <c r="G614" s="16">
        <v>24</v>
      </c>
      <c r="H614" s="16">
        <v>15.511566</v>
      </c>
      <c r="I614" s="16"/>
    </row>
    <row r="615" spans="2:9" x14ac:dyDescent="0.2">
      <c r="B615" s="16">
        <v>48</v>
      </c>
      <c r="C615" s="16">
        <v>1718</v>
      </c>
      <c r="D615" s="16">
        <v>66</v>
      </c>
      <c r="E615" s="16">
        <v>33</v>
      </c>
      <c r="F615" s="16">
        <v>117</v>
      </c>
      <c r="G615" s="16">
        <v>26</v>
      </c>
      <c r="H615" s="16">
        <v>19.041008000000001</v>
      </c>
      <c r="I615" s="16"/>
    </row>
    <row r="616" spans="2:9" x14ac:dyDescent="0.2">
      <c r="B616" s="16">
        <v>49</v>
      </c>
      <c r="C616" s="16">
        <v>1739</v>
      </c>
      <c r="D616" s="16">
        <v>69</v>
      </c>
      <c r="E616" s="16">
        <v>39</v>
      </c>
      <c r="F616" s="16">
        <v>97</v>
      </c>
      <c r="G616" s="16">
        <v>25</v>
      </c>
      <c r="H616" s="16">
        <v>14.035667999999999</v>
      </c>
      <c r="I616" s="16"/>
    </row>
    <row r="617" spans="2:9" x14ac:dyDescent="0.2">
      <c r="B617" s="16">
        <v>50</v>
      </c>
      <c r="C617" s="16">
        <v>1771</v>
      </c>
      <c r="D617" s="16">
        <v>77</v>
      </c>
      <c r="E617" s="16">
        <v>41</v>
      </c>
      <c r="F617" s="16">
        <v>107</v>
      </c>
      <c r="G617" s="16">
        <v>23</v>
      </c>
      <c r="H617" s="16">
        <v>16.927651999999998</v>
      </c>
      <c r="I617" s="16"/>
    </row>
    <row r="618" spans="2:9" x14ac:dyDescent="0.2">
      <c r="B618" s="16">
        <v>51</v>
      </c>
      <c r="C618" s="16">
        <v>770</v>
      </c>
      <c r="D618" s="16">
        <v>64</v>
      </c>
      <c r="E618" s="16">
        <v>51</v>
      </c>
      <c r="F618" s="16">
        <v>80</v>
      </c>
      <c r="G618" s="16">
        <v>12</v>
      </c>
      <c r="H618" s="16">
        <v>8.8008260000000007</v>
      </c>
      <c r="I618" s="16"/>
    </row>
    <row r="619" spans="2:9" x14ac:dyDescent="0.2">
      <c r="B619" s="16">
        <v>52</v>
      </c>
      <c r="C619" s="16">
        <v>264</v>
      </c>
      <c r="D619" s="16">
        <v>26</v>
      </c>
      <c r="E619" s="16">
        <v>14</v>
      </c>
      <c r="F619" s="16">
        <v>40</v>
      </c>
      <c r="G619" s="16">
        <v>10</v>
      </c>
      <c r="H619" s="16">
        <v>8.9318410000000004</v>
      </c>
      <c r="I619" s="16"/>
    </row>
    <row r="620" spans="2:9" x14ac:dyDescent="0.2">
      <c r="B620" s="16">
        <v>53</v>
      </c>
      <c r="C620" s="16">
        <v>2368</v>
      </c>
      <c r="D620" s="16">
        <v>81</v>
      </c>
      <c r="E620" s="16">
        <v>46</v>
      </c>
      <c r="F620" s="16">
        <v>122</v>
      </c>
      <c r="G620" s="16">
        <v>29</v>
      </c>
      <c r="H620" s="16">
        <v>24.098755000000001</v>
      </c>
      <c r="I620" s="16"/>
    </row>
    <row r="621" spans="2:9" x14ac:dyDescent="0.2">
      <c r="B621" s="16">
        <v>54</v>
      </c>
      <c r="C621" s="16">
        <v>1960</v>
      </c>
      <c r="D621" s="16">
        <v>89</v>
      </c>
      <c r="E621" s="16">
        <v>61</v>
      </c>
      <c r="F621" s="16">
        <v>123</v>
      </c>
      <c r="G621" s="16">
        <v>22</v>
      </c>
      <c r="H621" s="16">
        <v>18.142294</v>
      </c>
      <c r="I621" s="16"/>
    </row>
    <row r="622" spans="2:9" x14ac:dyDescent="0.2">
      <c r="B622" s="16">
        <v>55</v>
      </c>
      <c r="C622" s="16">
        <v>842</v>
      </c>
      <c r="D622" s="16">
        <v>64</v>
      </c>
      <c r="E622" s="16">
        <v>36</v>
      </c>
      <c r="F622" s="16">
        <v>96</v>
      </c>
      <c r="G622" s="16">
        <v>13</v>
      </c>
      <c r="H622" s="16">
        <v>16.370705000000001</v>
      </c>
      <c r="I622" s="16"/>
    </row>
    <row r="623" spans="2:9" x14ac:dyDescent="0.2">
      <c r="B623" s="16">
        <v>56</v>
      </c>
      <c r="C623" s="16">
        <v>990</v>
      </c>
      <c r="D623" s="16">
        <v>35</v>
      </c>
      <c r="E623" s="16">
        <v>16</v>
      </c>
      <c r="F623" s="16">
        <v>53</v>
      </c>
      <c r="G623" s="16">
        <v>28</v>
      </c>
      <c r="H623" s="16">
        <v>9.6685820000000007</v>
      </c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56</v>
      </c>
      <c r="I749" s="6"/>
    </row>
    <row r="750" spans="1:10" x14ac:dyDescent="0.2">
      <c r="A750" t="s">
        <v>67</v>
      </c>
      <c r="B750" s="15"/>
      <c r="C750" s="8">
        <f>AVERAGE(C568:C748)</f>
        <v>2071</v>
      </c>
      <c r="D750" s="8"/>
      <c r="E750" s="8"/>
      <c r="F750" s="8"/>
      <c r="G750" s="8"/>
      <c r="H750" s="8"/>
      <c r="I750" s="9"/>
      <c r="J750" s="17">
        <f>AVERAGE(D568:D748)</f>
        <v>81.589285714285708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74151949</v>
      </c>
      <c r="D754" s="16">
        <v>149.25615999999999</v>
      </c>
      <c r="E754" s="16">
        <v>1</v>
      </c>
      <c r="F754" s="16">
        <v>1474</v>
      </c>
      <c r="G754" s="16">
        <v>496810</v>
      </c>
      <c r="H754" s="16">
        <v>204.50631999999999</v>
      </c>
      <c r="I754" s="16">
        <v>25.190508000000001</v>
      </c>
    </row>
    <row r="755" spans="1:9" x14ac:dyDescent="0.2">
      <c r="A755" s="6"/>
      <c r="B755" s="16">
        <v>1</v>
      </c>
      <c r="C755" s="16">
        <v>1463</v>
      </c>
      <c r="D755" s="16">
        <v>77</v>
      </c>
      <c r="E755" s="16">
        <v>48</v>
      </c>
      <c r="F755" s="16">
        <v>113</v>
      </c>
      <c r="G755" s="16">
        <v>19</v>
      </c>
      <c r="H755" s="16">
        <v>19.026299000000002</v>
      </c>
      <c r="I755" s="16"/>
    </row>
    <row r="756" spans="1:9" x14ac:dyDescent="0.2">
      <c r="A756" s="6"/>
      <c r="B756" s="16">
        <v>2</v>
      </c>
      <c r="C756" s="16">
        <v>1503</v>
      </c>
      <c r="D756" s="16">
        <v>79</v>
      </c>
      <c r="E756" s="16">
        <v>52</v>
      </c>
      <c r="F756" s="16">
        <v>109</v>
      </c>
      <c r="G756" s="16">
        <v>19</v>
      </c>
      <c r="H756" s="16">
        <v>12.714821000000001</v>
      </c>
      <c r="I756" s="16"/>
    </row>
    <row r="757" spans="1:9" x14ac:dyDescent="0.2">
      <c r="A757" s="6"/>
      <c r="B757" s="16">
        <v>3</v>
      </c>
      <c r="C757" s="16">
        <v>1334</v>
      </c>
      <c r="D757" s="16">
        <v>88</v>
      </c>
      <c r="E757" s="16">
        <v>68</v>
      </c>
      <c r="F757" s="16">
        <v>123</v>
      </c>
      <c r="G757" s="16">
        <v>15</v>
      </c>
      <c r="H757" s="16">
        <v>15.693493</v>
      </c>
      <c r="I757" s="16"/>
    </row>
    <row r="758" spans="1:9" x14ac:dyDescent="0.2">
      <c r="A758" s="6"/>
      <c r="B758" s="16">
        <v>4</v>
      </c>
      <c r="C758" s="16">
        <v>2772</v>
      </c>
      <c r="D758" s="16">
        <v>102</v>
      </c>
      <c r="E758" s="16">
        <v>43</v>
      </c>
      <c r="F758" s="16">
        <v>154</v>
      </c>
      <c r="G758" s="16">
        <v>27</v>
      </c>
      <c r="H758" s="16">
        <v>29.136285999999998</v>
      </c>
      <c r="I758" s="16"/>
    </row>
    <row r="759" spans="1:9" x14ac:dyDescent="0.2">
      <c r="A759" s="6"/>
      <c r="B759" s="16">
        <v>5</v>
      </c>
      <c r="C759" s="16">
        <v>1617</v>
      </c>
      <c r="D759" s="16">
        <v>95</v>
      </c>
      <c r="E759" s="16">
        <v>63</v>
      </c>
      <c r="F759" s="16">
        <v>123</v>
      </c>
      <c r="G759" s="16">
        <v>17</v>
      </c>
      <c r="H759" s="16">
        <v>19.937403</v>
      </c>
      <c r="I759" s="16"/>
    </row>
    <row r="760" spans="1:9" x14ac:dyDescent="0.2">
      <c r="A760" s="6"/>
      <c r="B760" s="16">
        <v>6</v>
      </c>
      <c r="C760" s="16">
        <v>2162</v>
      </c>
      <c r="D760" s="16">
        <v>98</v>
      </c>
      <c r="E760" s="16">
        <v>66</v>
      </c>
      <c r="F760" s="16">
        <v>143</v>
      </c>
      <c r="G760" s="16">
        <v>22</v>
      </c>
      <c r="H760" s="16">
        <v>19.289770000000001</v>
      </c>
      <c r="I760" s="16"/>
    </row>
    <row r="761" spans="1:9" x14ac:dyDescent="0.2">
      <c r="A761" s="6"/>
      <c r="B761" s="16">
        <v>7</v>
      </c>
      <c r="C761" s="16">
        <v>1338</v>
      </c>
      <c r="D761" s="16">
        <v>89</v>
      </c>
      <c r="E761" s="16">
        <v>75</v>
      </c>
      <c r="F761" s="16">
        <v>108</v>
      </c>
      <c r="G761" s="16">
        <v>15</v>
      </c>
      <c r="H761" s="16">
        <v>10.110108</v>
      </c>
      <c r="I761" s="16"/>
    </row>
    <row r="762" spans="1:9" x14ac:dyDescent="0.2">
      <c r="A762" s="6"/>
      <c r="B762" s="16">
        <v>8</v>
      </c>
      <c r="C762" s="16">
        <v>1100</v>
      </c>
      <c r="D762" s="16">
        <v>84</v>
      </c>
      <c r="E762" s="16">
        <v>68</v>
      </c>
      <c r="F762" s="16">
        <v>118</v>
      </c>
      <c r="G762" s="16">
        <v>13</v>
      </c>
      <c r="H762" s="16">
        <v>15.753306</v>
      </c>
      <c r="I762" s="16"/>
    </row>
    <row r="763" spans="1:9" x14ac:dyDescent="0.2">
      <c r="A763" s="6"/>
      <c r="B763" s="16">
        <v>9</v>
      </c>
      <c r="C763" s="16">
        <v>1831</v>
      </c>
      <c r="D763" s="16">
        <v>122</v>
      </c>
      <c r="E763" s="16">
        <v>93</v>
      </c>
      <c r="F763" s="16">
        <v>147</v>
      </c>
      <c r="G763" s="16">
        <v>15</v>
      </c>
      <c r="H763" s="16">
        <v>16.765186</v>
      </c>
      <c r="I763" s="16"/>
    </row>
    <row r="764" spans="1:9" x14ac:dyDescent="0.2">
      <c r="A764" s="6"/>
      <c r="B764" s="16">
        <v>10</v>
      </c>
      <c r="C764" s="16">
        <v>1454</v>
      </c>
      <c r="D764" s="16">
        <v>80</v>
      </c>
      <c r="E764" s="16">
        <v>64</v>
      </c>
      <c r="F764" s="16">
        <v>102</v>
      </c>
      <c r="G764" s="16">
        <v>18</v>
      </c>
      <c r="H764" s="16">
        <v>12.934222</v>
      </c>
      <c r="I764" s="16"/>
    </row>
    <row r="765" spans="1:9" x14ac:dyDescent="0.2">
      <c r="A765" s="6"/>
      <c r="B765" s="16">
        <v>11</v>
      </c>
      <c r="C765" s="16">
        <v>1441</v>
      </c>
      <c r="D765" s="16">
        <v>102</v>
      </c>
      <c r="E765" s="16">
        <v>81</v>
      </c>
      <c r="F765" s="16">
        <v>117</v>
      </c>
      <c r="G765" s="16">
        <v>14</v>
      </c>
      <c r="H765" s="16">
        <v>11.472375</v>
      </c>
      <c r="I765" s="16"/>
    </row>
    <row r="766" spans="1:9" x14ac:dyDescent="0.2">
      <c r="A766" s="6"/>
      <c r="B766" s="16">
        <v>12</v>
      </c>
      <c r="C766" s="16">
        <v>1143</v>
      </c>
      <c r="D766" s="16">
        <v>103</v>
      </c>
      <c r="E766" s="16">
        <v>83</v>
      </c>
      <c r="F766" s="16">
        <v>122</v>
      </c>
      <c r="G766" s="16">
        <v>11</v>
      </c>
      <c r="H766" s="16">
        <v>12.672806</v>
      </c>
      <c r="I766" s="16"/>
    </row>
    <row r="767" spans="1:9" x14ac:dyDescent="0.2">
      <c r="B767" s="16">
        <v>13</v>
      </c>
      <c r="C767" s="16">
        <v>1849</v>
      </c>
      <c r="D767" s="16">
        <v>88</v>
      </c>
      <c r="E767" s="16">
        <v>62</v>
      </c>
      <c r="F767" s="16">
        <v>126</v>
      </c>
      <c r="G767" s="16">
        <v>21</v>
      </c>
      <c r="H767" s="16">
        <v>15.532225</v>
      </c>
      <c r="I767" s="16"/>
    </row>
    <row r="768" spans="1:9" x14ac:dyDescent="0.2">
      <c r="B768" s="16">
        <v>14</v>
      </c>
      <c r="C768" s="16">
        <v>1162</v>
      </c>
      <c r="D768" s="16">
        <v>96</v>
      </c>
      <c r="E768" s="16">
        <v>76</v>
      </c>
      <c r="F768" s="16">
        <v>115</v>
      </c>
      <c r="G768" s="16">
        <v>12</v>
      </c>
      <c r="H768" s="16">
        <v>12.0151415</v>
      </c>
      <c r="I768" s="16"/>
    </row>
    <row r="769" spans="2:9" x14ac:dyDescent="0.2">
      <c r="B769" s="16">
        <v>15</v>
      </c>
      <c r="C769" s="16">
        <v>2465</v>
      </c>
      <c r="D769" s="16">
        <v>112</v>
      </c>
      <c r="E769" s="16">
        <v>76</v>
      </c>
      <c r="F769" s="16">
        <v>143</v>
      </c>
      <c r="G769" s="16">
        <v>22</v>
      </c>
      <c r="H769" s="16">
        <v>20.017848999999998</v>
      </c>
      <c r="I769" s="16"/>
    </row>
    <row r="770" spans="2:9" x14ac:dyDescent="0.2">
      <c r="B770" s="16">
        <v>16</v>
      </c>
      <c r="C770" s="16">
        <v>1700</v>
      </c>
      <c r="D770" s="16">
        <v>100</v>
      </c>
      <c r="E770" s="16">
        <v>60</v>
      </c>
      <c r="F770" s="16">
        <v>130</v>
      </c>
      <c r="G770" s="16">
        <v>17</v>
      </c>
      <c r="H770" s="16">
        <v>21.16601</v>
      </c>
      <c r="I770" s="16"/>
    </row>
    <row r="771" spans="2:9" x14ac:dyDescent="0.2">
      <c r="B771" s="16">
        <v>17</v>
      </c>
      <c r="C771" s="16">
        <v>1753</v>
      </c>
      <c r="D771" s="16">
        <v>103</v>
      </c>
      <c r="E771" s="16">
        <v>65</v>
      </c>
      <c r="F771" s="16">
        <v>135</v>
      </c>
      <c r="G771" s="16">
        <v>17</v>
      </c>
      <c r="H771" s="16">
        <v>19.931131000000001</v>
      </c>
      <c r="I771" s="16"/>
    </row>
    <row r="772" spans="2:9" x14ac:dyDescent="0.2">
      <c r="B772" s="16">
        <v>18</v>
      </c>
      <c r="C772" s="16">
        <v>2591</v>
      </c>
      <c r="D772" s="16">
        <v>143</v>
      </c>
      <c r="E772" s="16">
        <v>97</v>
      </c>
      <c r="F772" s="16">
        <v>178</v>
      </c>
      <c r="G772" s="16">
        <v>18</v>
      </c>
      <c r="H772" s="16">
        <v>19.726064999999998</v>
      </c>
      <c r="I772" s="16"/>
    </row>
    <row r="773" spans="2:9" x14ac:dyDescent="0.2">
      <c r="B773" s="16">
        <v>19</v>
      </c>
      <c r="C773" s="16">
        <v>1186</v>
      </c>
      <c r="D773" s="16">
        <v>107</v>
      </c>
      <c r="E773" s="16">
        <v>77</v>
      </c>
      <c r="F773" s="16">
        <v>121</v>
      </c>
      <c r="G773" s="16">
        <v>11</v>
      </c>
      <c r="H773" s="16">
        <v>12.79453</v>
      </c>
      <c r="I773" s="16"/>
    </row>
    <row r="774" spans="2:9" x14ac:dyDescent="0.2">
      <c r="B774" s="16">
        <v>20</v>
      </c>
      <c r="C774" s="16">
        <v>4595</v>
      </c>
      <c r="D774" s="16">
        <v>139</v>
      </c>
      <c r="E774" s="16">
        <v>81</v>
      </c>
      <c r="F774" s="16">
        <v>213</v>
      </c>
      <c r="G774" s="16">
        <v>33</v>
      </c>
      <c r="H774" s="16">
        <v>38.511360000000003</v>
      </c>
      <c r="I774" s="16"/>
    </row>
    <row r="775" spans="2:9" x14ac:dyDescent="0.2">
      <c r="B775" s="16">
        <v>21</v>
      </c>
      <c r="C775" s="16">
        <v>2308</v>
      </c>
      <c r="D775" s="16">
        <v>144</v>
      </c>
      <c r="E775" s="16">
        <v>121</v>
      </c>
      <c r="F775" s="16">
        <v>165</v>
      </c>
      <c r="G775" s="16">
        <v>16</v>
      </c>
      <c r="H775" s="16">
        <v>13.063946</v>
      </c>
      <c r="I775" s="16"/>
    </row>
    <row r="776" spans="2:9" x14ac:dyDescent="0.2">
      <c r="B776" s="16">
        <v>22</v>
      </c>
      <c r="C776" s="16">
        <v>1998</v>
      </c>
      <c r="D776" s="16">
        <v>117</v>
      </c>
      <c r="E776" s="16">
        <v>87</v>
      </c>
      <c r="F776" s="16">
        <v>152</v>
      </c>
      <c r="G776" s="16">
        <v>17</v>
      </c>
      <c r="H776" s="16">
        <v>20.023423999999999</v>
      </c>
      <c r="I776" s="16"/>
    </row>
    <row r="777" spans="2:9" x14ac:dyDescent="0.2">
      <c r="B777" s="16">
        <v>23</v>
      </c>
      <c r="C777" s="16">
        <v>1997</v>
      </c>
      <c r="D777" s="16">
        <v>105</v>
      </c>
      <c r="E777" s="16">
        <v>76</v>
      </c>
      <c r="F777" s="16">
        <v>139</v>
      </c>
      <c r="G777" s="16">
        <v>19</v>
      </c>
      <c r="H777" s="16">
        <v>16.623277999999999</v>
      </c>
      <c r="I777" s="16"/>
    </row>
    <row r="778" spans="2:9" x14ac:dyDescent="0.2">
      <c r="B778" s="16">
        <v>24</v>
      </c>
      <c r="C778" s="16">
        <v>1727</v>
      </c>
      <c r="D778" s="16">
        <v>107</v>
      </c>
      <c r="E778" s="16">
        <v>79</v>
      </c>
      <c r="F778" s="16">
        <v>139</v>
      </c>
      <c r="G778" s="16">
        <v>16</v>
      </c>
      <c r="H778" s="16">
        <v>19.800674000000001</v>
      </c>
      <c r="I778" s="16"/>
    </row>
    <row r="779" spans="2:9" x14ac:dyDescent="0.2">
      <c r="B779" s="16">
        <v>25</v>
      </c>
      <c r="C779" s="16">
        <v>2433</v>
      </c>
      <c r="D779" s="16">
        <v>101</v>
      </c>
      <c r="E779" s="16">
        <v>61</v>
      </c>
      <c r="F779" s="16">
        <v>143</v>
      </c>
      <c r="G779" s="16">
        <v>24</v>
      </c>
      <c r="H779" s="16">
        <v>23.931968999999999</v>
      </c>
      <c r="I779" s="16"/>
    </row>
    <row r="780" spans="2:9" x14ac:dyDescent="0.2">
      <c r="B780" s="16">
        <v>26</v>
      </c>
      <c r="C780" s="16">
        <v>1381</v>
      </c>
      <c r="D780" s="16">
        <v>98</v>
      </c>
      <c r="E780" s="16">
        <v>86</v>
      </c>
      <c r="F780" s="16">
        <v>126</v>
      </c>
      <c r="G780" s="16">
        <v>14</v>
      </c>
      <c r="H780" s="16">
        <v>10.126127</v>
      </c>
      <c r="I780" s="16"/>
    </row>
    <row r="781" spans="2:9" x14ac:dyDescent="0.2">
      <c r="B781" s="16">
        <v>27</v>
      </c>
      <c r="C781" s="16">
        <v>2174</v>
      </c>
      <c r="D781" s="16">
        <v>108</v>
      </c>
      <c r="E781" s="16">
        <v>79</v>
      </c>
      <c r="F781" s="16">
        <v>147</v>
      </c>
      <c r="G781" s="16">
        <v>20</v>
      </c>
      <c r="H781" s="16">
        <v>21.383713</v>
      </c>
      <c r="I781" s="16"/>
    </row>
    <row r="782" spans="2:9" x14ac:dyDescent="0.2">
      <c r="B782" s="16">
        <v>28</v>
      </c>
      <c r="C782" s="16">
        <v>1804</v>
      </c>
      <c r="D782" s="16">
        <v>106</v>
      </c>
      <c r="E782" s="16">
        <v>75</v>
      </c>
      <c r="F782" s="16">
        <v>128</v>
      </c>
      <c r="G782" s="16">
        <v>17</v>
      </c>
      <c r="H782" s="16">
        <v>13.195643</v>
      </c>
      <c r="I782" s="16"/>
    </row>
    <row r="783" spans="2:9" x14ac:dyDescent="0.2">
      <c r="B783" s="16">
        <v>29</v>
      </c>
      <c r="C783" s="16">
        <v>2070</v>
      </c>
      <c r="D783" s="16">
        <v>103</v>
      </c>
      <c r="E783" s="16">
        <v>72</v>
      </c>
      <c r="F783" s="16">
        <v>158</v>
      </c>
      <c r="G783" s="16">
        <v>20</v>
      </c>
      <c r="H783" s="16">
        <v>22.909433</v>
      </c>
      <c r="I783" s="16"/>
    </row>
    <row r="784" spans="2:9" x14ac:dyDescent="0.2">
      <c r="B784" s="16">
        <v>30</v>
      </c>
      <c r="C784" s="16">
        <v>1013</v>
      </c>
      <c r="D784" s="16">
        <v>84</v>
      </c>
      <c r="E784" s="16">
        <v>70</v>
      </c>
      <c r="F784" s="16">
        <v>97</v>
      </c>
      <c r="G784" s="16">
        <v>12</v>
      </c>
      <c r="H784" s="16">
        <v>8.5013369999999995</v>
      </c>
      <c r="I784" s="16"/>
    </row>
    <row r="785" spans="1:9" x14ac:dyDescent="0.2">
      <c r="A785" s="6"/>
      <c r="B785" s="16">
        <v>31</v>
      </c>
      <c r="C785" s="16">
        <v>1252</v>
      </c>
      <c r="D785" s="16">
        <v>73</v>
      </c>
      <c r="E785" s="16">
        <v>50</v>
      </c>
      <c r="F785" s="16">
        <v>115</v>
      </c>
      <c r="G785" s="16">
        <v>17</v>
      </c>
      <c r="H785" s="16">
        <v>16.134202999999999</v>
      </c>
      <c r="I785" s="16"/>
    </row>
    <row r="786" spans="1:9" x14ac:dyDescent="0.2">
      <c r="A786" s="11"/>
      <c r="B786" s="16">
        <v>32</v>
      </c>
      <c r="C786" s="16">
        <v>1140</v>
      </c>
      <c r="D786" s="16">
        <v>76</v>
      </c>
      <c r="E786" s="16">
        <v>62</v>
      </c>
      <c r="F786" s="16">
        <v>95</v>
      </c>
      <c r="G786" s="16">
        <v>15</v>
      </c>
      <c r="H786" s="16">
        <v>9.7833679999999994</v>
      </c>
      <c r="I786" s="16"/>
    </row>
    <row r="787" spans="1:9" x14ac:dyDescent="0.2">
      <c r="B787" s="16">
        <v>33</v>
      </c>
      <c r="C787" s="16">
        <v>908</v>
      </c>
      <c r="D787" s="16">
        <v>90</v>
      </c>
      <c r="E787" s="16">
        <v>76</v>
      </c>
      <c r="F787" s="16">
        <v>105</v>
      </c>
      <c r="G787" s="16">
        <v>10</v>
      </c>
      <c r="H787" s="16">
        <v>9.6724119999999996</v>
      </c>
      <c r="I787" s="16"/>
    </row>
    <row r="788" spans="1:9" x14ac:dyDescent="0.2">
      <c r="B788" s="16">
        <v>34</v>
      </c>
      <c r="C788" s="16">
        <v>1967</v>
      </c>
      <c r="D788" s="16">
        <v>89</v>
      </c>
      <c r="E788" s="16">
        <v>55</v>
      </c>
      <c r="F788" s="16">
        <v>120</v>
      </c>
      <c r="G788" s="16">
        <v>22</v>
      </c>
      <c r="H788" s="16">
        <v>18.813623</v>
      </c>
      <c r="I788" s="16"/>
    </row>
    <row r="789" spans="1:9" x14ac:dyDescent="0.2">
      <c r="B789" s="16">
        <v>35</v>
      </c>
      <c r="C789" s="16">
        <v>1374</v>
      </c>
      <c r="D789" s="16">
        <v>98</v>
      </c>
      <c r="E789" s="16">
        <v>84</v>
      </c>
      <c r="F789" s="16">
        <v>121</v>
      </c>
      <c r="G789" s="16">
        <v>14</v>
      </c>
      <c r="H789" s="16">
        <v>12.057554</v>
      </c>
      <c r="I789" s="16"/>
    </row>
    <row r="790" spans="1:9" x14ac:dyDescent="0.2">
      <c r="B790" s="16">
        <v>36</v>
      </c>
      <c r="C790" s="16">
        <v>403</v>
      </c>
      <c r="D790" s="16">
        <v>40</v>
      </c>
      <c r="E790" s="16">
        <v>14</v>
      </c>
      <c r="F790" s="16">
        <v>51</v>
      </c>
      <c r="G790" s="16">
        <v>10</v>
      </c>
      <c r="H790" s="16">
        <v>10.354816</v>
      </c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36</v>
      </c>
      <c r="I936" s="6"/>
    </row>
    <row r="937" spans="1:10" x14ac:dyDescent="0.2">
      <c r="A937" t="s">
        <v>67</v>
      </c>
      <c r="B937" s="15"/>
      <c r="C937" s="8">
        <f>AVERAGE(C755:C935)</f>
        <v>1733.5555555555557</v>
      </c>
      <c r="D937" s="8"/>
      <c r="E937" s="8"/>
      <c r="F937" s="8"/>
      <c r="G937" s="8"/>
      <c r="H937" s="8"/>
      <c r="I937" s="9"/>
      <c r="J937" s="17">
        <f>AVERAGE(D755:D935)</f>
        <v>98.5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65301933</v>
      </c>
      <c r="D941" s="16">
        <v>202.85142999999999</v>
      </c>
      <c r="E941" s="16">
        <v>1</v>
      </c>
      <c r="F941" s="16">
        <v>1625</v>
      </c>
      <c r="G941" s="16">
        <v>321920</v>
      </c>
      <c r="H941" s="16">
        <v>247.14302000000001</v>
      </c>
      <c r="I941" s="16">
        <v>30.596503999999999</v>
      </c>
    </row>
    <row r="942" spans="1:10" x14ac:dyDescent="0.2">
      <c r="A942" s="6"/>
      <c r="B942" s="16">
        <v>1</v>
      </c>
      <c r="C942" s="16">
        <v>1035</v>
      </c>
      <c r="D942" s="16">
        <v>57</v>
      </c>
      <c r="E942" s="16">
        <v>35</v>
      </c>
      <c r="F942" s="16">
        <v>84</v>
      </c>
      <c r="G942" s="16">
        <v>18</v>
      </c>
      <c r="H942" s="16">
        <v>12.895508</v>
      </c>
      <c r="I942" s="16"/>
    </row>
    <row r="943" spans="1:10" x14ac:dyDescent="0.2">
      <c r="A943" s="6"/>
      <c r="B943" s="16">
        <v>2</v>
      </c>
      <c r="C943" s="16">
        <v>1844</v>
      </c>
      <c r="D943" s="16">
        <v>63</v>
      </c>
      <c r="E943" s="16">
        <v>31</v>
      </c>
      <c r="F943" s="16">
        <v>106</v>
      </c>
      <c r="G943" s="16">
        <v>29</v>
      </c>
      <c r="H943" s="16">
        <v>17.434571999999999</v>
      </c>
      <c r="I943" s="16"/>
    </row>
    <row r="944" spans="1:10" x14ac:dyDescent="0.2">
      <c r="A944" s="6"/>
      <c r="B944" s="16">
        <v>3</v>
      </c>
      <c r="C944" s="16">
        <v>2290</v>
      </c>
      <c r="D944" s="16">
        <v>69</v>
      </c>
      <c r="E944" s="16">
        <v>29</v>
      </c>
      <c r="F944" s="16">
        <v>123</v>
      </c>
      <c r="G944" s="16">
        <v>33</v>
      </c>
      <c r="H944" s="16">
        <v>21.763645</v>
      </c>
      <c r="I944" s="16"/>
    </row>
    <row r="945" spans="1:9" x14ac:dyDescent="0.2">
      <c r="A945" s="6"/>
      <c r="B945" s="16">
        <v>4</v>
      </c>
      <c r="C945" s="16">
        <v>1433</v>
      </c>
      <c r="D945" s="16">
        <v>75</v>
      </c>
      <c r="E945" s="16">
        <v>52</v>
      </c>
      <c r="F945" s="16">
        <v>100</v>
      </c>
      <c r="G945" s="16">
        <v>19</v>
      </c>
      <c r="H945" s="16">
        <v>14.414498</v>
      </c>
      <c r="I945" s="16"/>
    </row>
    <row r="946" spans="1:9" x14ac:dyDescent="0.2">
      <c r="A946" s="6"/>
      <c r="B946" s="16">
        <v>5</v>
      </c>
      <c r="C946" s="16">
        <v>681</v>
      </c>
      <c r="D946" s="16">
        <v>61</v>
      </c>
      <c r="E946" s="16">
        <v>47</v>
      </c>
      <c r="F946" s="16">
        <v>86</v>
      </c>
      <c r="G946" s="16">
        <v>11</v>
      </c>
      <c r="H946" s="16">
        <v>11.036303500000001</v>
      </c>
      <c r="I946" s="16"/>
    </row>
    <row r="947" spans="1:9" x14ac:dyDescent="0.2">
      <c r="A947" s="6"/>
      <c r="B947" s="16">
        <v>6</v>
      </c>
      <c r="C947" s="16">
        <v>4958</v>
      </c>
      <c r="D947" s="16">
        <v>127</v>
      </c>
      <c r="E947" s="16">
        <v>49</v>
      </c>
      <c r="F947" s="16">
        <v>234</v>
      </c>
      <c r="G947" s="16">
        <v>39</v>
      </c>
      <c r="H947" s="16">
        <v>53.901226000000001</v>
      </c>
      <c r="I947" s="16"/>
    </row>
    <row r="948" spans="1:9" x14ac:dyDescent="0.2">
      <c r="A948" s="6"/>
      <c r="B948" s="16">
        <v>7</v>
      </c>
      <c r="C948" s="16">
        <v>3319</v>
      </c>
      <c r="D948" s="16">
        <v>107</v>
      </c>
      <c r="E948" s="16">
        <v>57</v>
      </c>
      <c r="F948" s="16">
        <v>168</v>
      </c>
      <c r="G948" s="16">
        <v>31</v>
      </c>
      <c r="H948" s="16">
        <v>32.819710000000001</v>
      </c>
      <c r="I948" s="16"/>
    </row>
    <row r="949" spans="1:9" x14ac:dyDescent="0.2">
      <c r="A949" s="6"/>
      <c r="B949" s="16">
        <v>8</v>
      </c>
      <c r="C949" s="16">
        <v>4197</v>
      </c>
      <c r="D949" s="16">
        <v>99</v>
      </c>
      <c r="E949" s="16">
        <v>44</v>
      </c>
      <c r="F949" s="16">
        <v>182</v>
      </c>
      <c r="G949" s="16">
        <v>42</v>
      </c>
      <c r="H949" s="16">
        <v>38.317990000000002</v>
      </c>
      <c r="I949" s="16"/>
    </row>
    <row r="950" spans="1:9" x14ac:dyDescent="0.2">
      <c r="A950" s="6"/>
      <c r="B950" s="16">
        <v>9</v>
      </c>
      <c r="C950" s="16">
        <v>1228</v>
      </c>
      <c r="D950" s="16">
        <v>72</v>
      </c>
      <c r="E950" s="16">
        <v>45</v>
      </c>
      <c r="F950" s="16">
        <v>90</v>
      </c>
      <c r="G950" s="16">
        <v>17</v>
      </c>
      <c r="H950" s="16">
        <v>11.826877</v>
      </c>
      <c r="I950" s="16"/>
    </row>
    <row r="951" spans="1:9" x14ac:dyDescent="0.2">
      <c r="A951" s="6"/>
      <c r="B951" s="16">
        <v>10</v>
      </c>
      <c r="C951" s="16">
        <v>4093</v>
      </c>
      <c r="D951" s="16">
        <v>110</v>
      </c>
      <c r="E951" s="16">
        <v>49</v>
      </c>
      <c r="F951" s="16">
        <v>179</v>
      </c>
      <c r="G951" s="16">
        <v>37</v>
      </c>
      <c r="H951" s="16">
        <v>35.783687999999998</v>
      </c>
      <c r="I951" s="16"/>
    </row>
    <row r="952" spans="1:9" x14ac:dyDescent="0.2">
      <c r="A952" s="6"/>
      <c r="B952" s="16">
        <v>11</v>
      </c>
      <c r="C952" s="16">
        <v>1318</v>
      </c>
      <c r="D952" s="16">
        <v>54</v>
      </c>
      <c r="E952" s="16">
        <v>30</v>
      </c>
      <c r="F952" s="16">
        <v>76</v>
      </c>
      <c r="G952" s="16">
        <v>24</v>
      </c>
      <c r="H952" s="16">
        <v>14.805992</v>
      </c>
      <c r="I952" s="16"/>
    </row>
    <row r="953" spans="1:9" x14ac:dyDescent="0.2">
      <c r="A953" s="6"/>
      <c r="B953" s="16">
        <v>12</v>
      </c>
      <c r="C953" s="16">
        <v>1630</v>
      </c>
      <c r="D953" s="16">
        <v>81</v>
      </c>
      <c r="E953" s="16">
        <v>62</v>
      </c>
      <c r="F953" s="16">
        <v>106</v>
      </c>
      <c r="G953" s="16">
        <v>20</v>
      </c>
      <c r="H953" s="16">
        <v>11.818808000000001</v>
      </c>
      <c r="I953" s="16"/>
    </row>
    <row r="954" spans="1:9" x14ac:dyDescent="0.2">
      <c r="B954" s="16">
        <v>13</v>
      </c>
      <c r="C954" s="16">
        <v>947</v>
      </c>
      <c r="D954" s="16">
        <v>78</v>
      </c>
      <c r="E954" s="16">
        <v>45</v>
      </c>
      <c r="F954" s="16">
        <v>101</v>
      </c>
      <c r="G954" s="16">
        <v>12</v>
      </c>
      <c r="H954" s="16">
        <v>14.525839</v>
      </c>
      <c r="I954" s="16"/>
    </row>
    <row r="955" spans="1:9" x14ac:dyDescent="0.2">
      <c r="B955" s="16">
        <v>14</v>
      </c>
      <c r="C955" s="16">
        <v>3629</v>
      </c>
      <c r="D955" s="16">
        <v>103</v>
      </c>
      <c r="E955" s="16">
        <v>45</v>
      </c>
      <c r="F955" s="16">
        <v>168</v>
      </c>
      <c r="G955" s="16">
        <v>35</v>
      </c>
      <c r="H955" s="16">
        <v>31.434339999999999</v>
      </c>
      <c r="I955" s="16"/>
    </row>
    <row r="956" spans="1:9" x14ac:dyDescent="0.2">
      <c r="B956" s="16">
        <v>15</v>
      </c>
      <c r="C956" s="16">
        <v>4377</v>
      </c>
      <c r="D956" s="16">
        <v>118</v>
      </c>
      <c r="E956" s="16">
        <v>61</v>
      </c>
      <c r="F956" s="16">
        <v>221</v>
      </c>
      <c r="G956" s="16">
        <v>37</v>
      </c>
      <c r="H956" s="16">
        <v>43.780067000000003</v>
      </c>
      <c r="I956" s="16"/>
    </row>
    <row r="957" spans="1:9" x14ac:dyDescent="0.2">
      <c r="B957" s="16">
        <v>16</v>
      </c>
      <c r="C957" s="16">
        <v>1074</v>
      </c>
      <c r="D957" s="16">
        <v>63</v>
      </c>
      <c r="E957" s="16">
        <v>32</v>
      </c>
      <c r="F957" s="16">
        <v>101</v>
      </c>
      <c r="G957" s="16">
        <v>17</v>
      </c>
      <c r="H957" s="16">
        <v>16.414549999999998</v>
      </c>
      <c r="I957" s="16"/>
    </row>
    <row r="958" spans="1:9" x14ac:dyDescent="0.2">
      <c r="B958" s="16">
        <v>17</v>
      </c>
      <c r="C958" s="16">
        <v>4012</v>
      </c>
      <c r="D958" s="16">
        <v>111</v>
      </c>
      <c r="E958" s="16">
        <v>52</v>
      </c>
      <c r="F958" s="16">
        <v>188</v>
      </c>
      <c r="G958" s="16">
        <v>36</v>
      </c>
      <c r="H958" s="16">
        <v>33.846713999999999</v>
      </c>
      <c r="I958" s="16"/>
    </row>
    <row r="959" spans="1:9" x14ac:dyDescent="0.2">
      <c r="B959" s="16">
        <v>18</v>
      </c>
      <c r="C959" s="16">
        <v>2175</v>
      </c>
      <c r="D959" s="16">
        <v>80</v>
      </c>
      <c r="E959" s="16">
        <v>30</v>
      </c>
      <c r="F959" s="16">
        <v>122</v>
      </c>
      <c r="G959" s="16">
        <v>27</v>
      </c>
      <c r="H959" s="16">
        <v>21.874642999999999</v>
      </c>
      <c r="I959" s="16"/>
    </row>
    <row r="960" spans="1:9" x14ac:dyDescent="0.2">
      <c r="B960" s="16">
        <v>19</v>
      </c>
      <c r="C960" s="16">
        <v>3757</v>
      </c>
      <c r="D960" s="16">
        <v>107</v>
      </c>
      <c r="E960" s="16">
        <v>70</v>
      </c>
      <c r="F960" s="16">
        <v>179</v>
      </c>
      <c r="G960" s="16">
        <v>35</v>
      </c>
      <c r="H960" s="16">
        <v>30.260632000000001</v>
      </c>
      <c r="I960" s="16"/>
    </row>
    <row r="961" spans="1:9" x14ac:dyDescent="0.2">
      <c r="B961" s="16">
        <v>20</v>
      </c>
      <c r="C961" s="16">
        <v>4555</v>
      </c>
      <c r="D961" s="16">
        <v>116</v>
      </c>
      <c r="E961" s="16">
        <v>53</v>
      </c>
      <c r="F961" s="16">
        <v>220</v>
      </c>
      <c r="G961" s="16">
        <v>39</v>
      </c>
      <c r="H961" s="16">
        <v>42.185367999999997</v>
      </c>
      <c r="I961" s="16"/>
    </row>
    <row r="962" spans="1:9" x14ac:dyDescent="0.2">
      <c r="B962" s="16">
        <v>21</v>
      </c>
      <c r="C962" s="16">
        <v>1212</v>
      </c>
      <c r="D962" s="16">
        <v>52</v>
      </c>
      <c r="E962" s="16">
        <v>24</v>
      </c>
      <c r="F962" s="16">
        <v>88</v>
      </c>
      <c r="G962" s="16">
        <v>23</v>
      </c>
      <c r="H962" s="16">
        <v>15.920256</v>
      </c>
      <c r="I962" s="16"/>
    </row>
    <row r="963" spans="1:9" x14ac:dyDescent="0.2">
      <c r="B963" s="16">
        <v>22</v>
      </c>
      <c r="C963" s="16">
        <v>2181</v>
      </c>
      <c r="D963" s="16">
        <v>94</v>
      </c>
      <c r="E963" s="16">
        <v>58</v>
      </c>
      <c r="F963" s="16">
        <v>143</v>
      </c>
      <c r="G963" s="16">
        <v>23</v>
      </c>
      <c r="H963" s="16">
        <v>18.946096000000001</v>
      </c>
      <c r="I963" s="16"/>
    </row>
    <row r="964" spans="1:9" x14ac:dyDescent="0.2">
      <c r="B964" s="16">
        <v>23</v>
      </c>
      <c r="C964" s="16">
        <v>4473</v>
      </c>
      <c r="D964" s="16">
        <v>131</v>
      </c>
      <c r="E964" s="16">
        <v>75</v>
      </c>
      <c r="F964" s="16">
        <v>214</v>
      </c>
      <c r="G964" s="16">
        <v>34</v>
      </c>
      <c r="H964" s="16">
        <v>37.026200000000003</v>
      </c>
      <c r="I964" s="16"/>
    </row>
    <row r="965" spans="1:9" x14ac:dyDescent="0.2">
      <c r="B965" s="16">
        <v>24</v>
      </c>
      <c r="C965" s="16">
        <v>1673</v>
      </c>
      <c r="D965" s="16">
        <v>111</v>
      </c>
      <c r="E965" s="16">
        <v>76</v>
      </c>
      <c r="F965" s="16">
        <v>136</v>
      </c>
      <c r="G965" s="16">
        <v>15</v>
      </c>
      <c r="H965" s="16">
        <v>17.651385999999999</v>
      </c>
      <c r="I965" s="16"/>
    </row>
    <row r="966" spans="1:9" x14ac:dyDescent="0.2">
      <c r="B966" s="16">
        <v>25</v>
      </c>
      <c r="C966" s="16">
        <v>649</v>
      </c>
      <c r="D966" s="16">
        <v>46</v>
      </c>
      <c r="E966" s="16">
        <v>36</v>
      </c>
      <c r="F966" s="16">
        <v>59</v>
      </c>
      <c r="G966" s="16">
        <v>14</v>
      </c>
      <c r="H966" s="16">
        <v>7.3954250000000004</v>
      </c>
      <c r="I966" s="16"/>
    </row>
    <row r="967" spans="1:9" x14ac:dyDescent="0.2">
      <c r="B967" s="16">
        <v>26</v>
      </c>
      <c r="C967" s="16">
        <v>2333</v>
      </c>
      <c r="D967" s="16">
        <v>111</v>
      </c>
      <c r="E967" s="16">
        <v>74</v>
      </c>
      <c r="F967" s="16">
        <v>142</v>
      </c>
      <c r="G967" s="16">
        <v>21</v>
      </c>
      <c r="H967" s="16">
        <v>19.144189999999998</v>
      </c>
      <c r="I967" s="16"/>
    </row>
    <row r="968" spans="1:9" x14ac:dyDescent="0.2">
      <c r="B968" s="16">
        <v>27</v>
      </c>
      <c r="C968" s="16">
        <v>2881</v>
      </c>
      <c r="D968" s="16">
        <v>87</v>
      </c>
      <c r="E968" s="16">
        <v>53</v>
      </c>
      <c r="F968" s="16">
        <v>125</v>
      </c>
      <c r="G968" s="16">
        <v>33</v>
      </c>
      <c r="H968" s="16">
        <v>17.631647000000001</v>
      </c>
      <c r="I968" s="16"/>
    </row>
    <row r="969" spans="1:9" x14ac:dyDescent="0.2">
      <c r="B969" s="16">
        <v>28</v>
      </c>
      <c r="C969" s="16">
        <v>3531</v>
      </c>
      <c r="D969" s="16">
        <v>103</v>
      </c>
      <c r="E969" s="16">
        <v>60</v>
      </c>
      <c r="F969" s="16">
        <v>171</v>
      </c>
      <c r="G969" s="16">
        <v>34</v>
      </c>
      <c r="H969" s="16">
        <v>31.818138000000001</v>
      </c>
      <c r="I969" s="16"/>
    </row>
    <row r="970" spans="1:9" x14ac:dyDescent="0.2">
      <c r="B970" s="16">
        <v>29</v>
      </c>
      <c r="C970" s="16">
        <v>2060</v>
      </c>
      <c r="D970" s="16">
        <v>89</v>
      </c>
      <c r="E970" s="16">
        <v>64</v>
      </c>
      <c r="F970" s="16">
        <v>118</v>
      </c>
      <c r="G970" s="16">
        <v>23</v>
      </c>
      <c r="H970" s="16">
        <v>13.636514999999999</v>
      </c>
      <c r="I970" s="16"/>
    </row>
    <row r="971" spans="1:9" x14ac:dyDescent="0.2">
      <c r="B971" s="16">
        <v>30</v>
      </c>
      <c r="C971" s="16">
        <v>4396</v>
      </c>
      <c r="D971" s="16">
        <v>129</v>
      </c>
      <c r="E971" s="16">
        <v>76</v>
      </c>
      <c r="F971" s="16">
        <v>208</v>
      </c>
      <c r="G971" s="16">
        <v>34</v>
      </c>
      <c r="H971" s="16">
        <v>35.97137</v>
      </c>
      <c r="I971" s="16"/>
    </row>
    <row r="972" spans="1:9" x14ac:dyDescent="0.2">
      <c r="A972" s="6"/>
      <c r="B972" s="16">
        <v>31</v>
      </c>
      <c r="C972" s="16">
        <v>1175</v>
      </c>
      <c r="D972" s="16">
        <v>73</v>
      </c>
      <c r="E972" s="16">
        <v>50</v>
      </c>
      <c r="F972" s="16">
        <v>102</v>
      </c>
      <c r="G972" s="16">
        <v>16</v>
      </c>
      <c r="H972" s="16">
        <v>14.410645000000001</v>
      </c>
      <c r="I972" s="16"/>
    </row>
    <row r="973" spans="1:9" x14ac:dyDescent="0.2">
      <c r="A973" s="11"/>
      <c r="B973" s="16">
        <v>32</v>
      </c>
      <c r="C973" s="16">
        <v>3058</v>
      </c>
      <c r="D973" s="16">
        <v>105</v>
      </c>
      <c r="E973" s="16">
        <v>73</v>
      </c>
      <c r="F973" s="16">
        <v>152</v>
      </c>
      <c r="G973" s="16">
        <v>29</v>
      </c>
      <c r="H973" s="16">
        <v>20.279299999999999</v>
      </c>
      <c r="I973" s="16"/>
    </row>
    <row r="974" spans="1:9" x14ac:dyDescent="0.2">
      <c r="B974" s="16">
        <v>33</v>
      </c>
      <c r="C974" s="16">
        <v>3048</v>
      </c>
      <c r="D974" s="16">
        <v>105</v>
      </c>
      <c r="E974" s="16">
        <v>64</v>
      </c>
      <c r="F974" s="16">
        <v>157</v>
      </c>
      <c r="G974" s="16">
        <v>29</v>
      </c>
      <c r="H974" s="16">
        <v>25.659168000000001</v>
      </c>
      <c r="I974" s="16"/>
    </row>
    <row r="975" spans="1:9" x14ac:dyDescent="0.2">
      <c r="B975" s="16">
        <v>34</v>
      </c>
      <c r="C975" s="16">
        <v>2267</v>
      </c>
      <c r="D975" s="16">
        <v>78</v>
      </c>
      <c r="E975" s="16">
        <v>48</v>
      </c>
      <c r="F975" s="16">
        <v>100</v>
      </c>
      <c r="G975" s="16">
        <v>29</v>
      </c>
      <c r="H975" s="16">
        <v>14.651914</v>
      </c>
      <c r="I975" s="16"/>
    </row>
    <row r="976" spans="1:9" x14ac:dyDescent="0.2">
      <c r="B976" s="16">
        <v>35</v>
      </c>
      <c r="C976" s="16">
        <v>1163</v>
      </c>
      <c r="D976" s="16">
        <v>83</v>
      </c>
      <c r="E976" s="16">
        <v>63</v>
      </c>
      <c r="F976" s="16">
        <v>98</v>
      </c>
      <c r="G976" s="16">
        <v>14</v>
      </c>
      <c r="H976" s="16">
        <v>11.020959</v>
      </c>
      <c r="I976" s="16"/>
    </row>
    <row r="977" spans="2:9" x14ac:dyDescent="0.2">
      <c r="B977" s="16">
        <v>36</v>
      </c>
      <c r="C977" s="16">
        <v>2619</v>
      </c>
      <c r="D977" s="16">
        <v>81</v>
      </c>
      <c r="E977" s="16">
        <v>47</v>
      </c>
      <c r="F977" s="16">
        <v>144</v>
      </c>
      <c r="G977" s="16">
        <v>32</v>
      </c>
      <c r="H977" s="16">
        <v>23.466515999999999</v>
      </c>
      <c r="I977" s="16"/>
    </row>
    <row r="978" spans="2:9" x14ac:dyDescent="0.2">
      <c r="B978" s="16">
        <v>37</v>
      </c>
      <c r="C978" s="16">
        <v>3713</v>
      </c>
      <c r="D978" s="16">
        <v>109</v>
      </c>
      <c r="E978" s="16">
        <v>60</v>
      </c>
      <c r="F978" s="16">
        <v>171</v>
      </c>
      <c r="G978" s="16">
        <v>34</v>
      </c>
      <c r="H978" s="16">
        <v>28.478062000000001</v>
      </c>
      <c r="I978" s="16"/>
    </row>
    <row r="979" spans="2:9" x14ac:dyDescent="0.2">
      <c r="B979" s="16">
        <v>38</v>
      </c>
      <c r="C979" s="16">
        <v>2746</v>
      </c>
      <c r="D979" s="16">
        <v>105</v>
      </c>
      <c r="E979" s="16">
        <v>75</v>
      </c>
      <c r="F979" s="16">
        <v>163</v>
      </c>
      <c r="G979" s="16">
        <v>26</v>
      </c>
      <c r="H979" s="16">
        <v>22.743791999999999</v>
      </c>
      <c r="I979" s="16"/>
    </row>
    <row r="980" spans="2:9" x14ac:dyDescent="0.2">
      <c r="B980" s="16">
        <v>39</v>
      </c>
      <c r="C980" s="16">
        <v>1906</v>
      </c>
      <c r="D980" s="16">
        <v>82</v>
      </c>
      <c r="E980" s="16">
        <v>51</v>
      </c>
      <c r="F980" s="16">
        <v>113</v>
      </c>
      <c r="G980" s="16">
        <v>23</v>
      </c>
      <c r="H980" s="16">
        <v>17.748239999999999</v>
      </c>
      <c r="I980" s="16"/>
    </row>
    <row r="981" spans="2:9" x14ac:dyDescent="0.2">
      <c r="B981" s="16">
        <v>40</v>
      </c>
      <c r="C981" s="16">
        <v>2286</v>
      </c>
      <c r="D981" s="16">
        <v>91</v>
      </c>
      <c r="E981" s="16">
        <v>47</v>
      </c>
      <c r="F981" s="16">
        <v>133</v>
      </c>
      <c r="G981" s="16">
        <v>25</v>
      </c>
      <c r="H981" s="16">
        <v>22.396985999999998</v>
      </c>
      <c r="I981" s="16"/>
    </row>
    <row r="982" spans="2:9" x14ac:dyDescent="0.2">
      <c r="B982" s="16">
        <v>41</v>
      </c>
      <c r="C982" s="16">
        <v>1070</v>
      </c>
      <c r="D982" s="16">
        <v>82</v>
      </c>
      <c r="E982" s="16">
        <v>67</v>
      </c>
      <c r="F982" s="16">
        <v>101</v>
      </c>
      <c r="G982" s="16">
        <v>13</v>
      </c>
      <c r="H982" s="16">
        <v>11.262031</v>
      </c>
      <c r="I982" s="16"/>
    </row>
    <row r="983" spans="2:9" x14ac:dyDescent="0.2">
      <c r="B983" s="16">
        <v>42</v>
      </c>
      <c r="C983" s="16">
        <v>1370</v>
      </c>
      <c r="D983" s="16">
        <v>91</v>
      </c>
      <c r="E983" s="16">
        <v>70</v>
      </c>
      <c r="F983" s="16">
        <v>122</v>
      </c>
      <c r="G983" s="16">
        <v>15</v>
      </c>
      <c r="H983" s="16">
        <v>16.739602999999999</v>
      </c>
      <c r="I983" s="16"/>
    </row>
    <row r="984" spans="2:9" x14ac:dyDescent="0.2">
      <c r="B984" s="16">
        <v>43</v>
      </c>
      <c r="C984" s="16">
        <v>944</v>
      </c>
      <c r="D984" s="16">
        <v>78</v>
      </c>
      <c r="E984" s="16">
        <v>63</v>
      </c>
      <c r="F984" s="16">
        <v>94</v>
      </c>
      <c r="G984" s="16">
        <v>12</v>
      </c>
      <c r="H984" s="16">
        <v>10.117492</v>
      </c>
      <c r="I984" s="16"/>
    </row>
    <row r="985" spans="2:9" x14ac:dyDescent="0.2">
      <c r="B985" s="16">
        <v>44</v>
      </c>
      <c r="C985" s="16">
        <v>2764</v>
      </c>
      <c r="D985" s="16">
        <v>102</v>
      </c>
      <c r="E985" s="16">
        <v>61</v>
      </c>
      <c r="F985" s="16">
        <v>139</v>
      </c>
      <c r="G985" s="16">
        <v>27</v>
      </c>
      <c r="H985" s="16">
        <v>22.401921999999999</v>
      </c>
      <c r="I985" s="16"/>
    </row>
    <row r="986" spans="2:9" x14ac:dyDescent="0.2">
      <c r="B986" s="16">
        <v>45</v>
      </c>
      <c r="C986" s="16">
        <v>3232</v>
      </c>
      <c r="D986" s="16">
        <v>101</v>
      </c>
      <c r="E986" s="16">
        <v>64</v>
      </c>
      <c r="F986" s="16">
        <v>164</v>
      </c>
      <c r="G986" s="16">
        <v>32</v>
      </c>
      <c r="H986" s="16">
        <v>30.740328000000002</v>
      </c>
      <c r="I986" s="16"/>
    </row>
    <row r="987" spans="2:9" x14ac:dyDescent="0.2">
      <c r="B987" s="16">
        <v>46</v>
      </c>
      <c r="C987" s="16">
        <v>1008</v>
      </c>
      <c r="D987" s="16">
        <v>56</v>
      </c>
      <c r="E987" s="16">
        <v>33</v>
      </c>
      <c r="F987" s="16">
        <v>86</v>
      </c>
      <c r="G987" s="16">
        <v>18</v>
      </c>
      <c r="H987" s="16">
        <v>14.418126000000001</v>
      </c>
      <c r="I987" s="16"/>
    </row>
    <row r="988" spans="2:9" x14ac:dyDescent="0.2">
      <c r="B988" s="16">
        <v>47</v>
      </c>
      <c r="C988" s="16">
        <v>3272</v>
      </c>
      <c r="D988" s="16">
        <v>105</v>
      </c>
      <c r="E988" s="16">
        <v>53</v>
      </c>
      <c r="F988" s="16">
        <v>156</v>
      </c>
      <c r="G988" s="16">
        <v>31</v>
      </c>
      <c r="H988" s="16">
        <v>27.935043</v>
      </c>
      <c r="I988" s="16"/>
    </row>
    <row r="989" spans="2:9" x14ac:dyDescent="0.2">
      <c r="B989" s="16">
        <v>48</v>
      </c>
      <c r="C989" s="16">
        <v>1706</v>
      </c>
      <c r="D989" s="16">
        <v>85</v>
      </c>
      <c r="E989" s="16">
        <v>61</v>
      </c>
      <c r="F989" s="16">
        <v>117</v>
      </c>
      <c r="G989" s="16">
        <v>20</v>
      </c>
      <c r="H989" s="16">
        <v>15.60027</v>
      </c>
      <c r="I989" s="16"/>
    </row>
    <row r="990" spans="2:9" x14ac:dyDescent="0.2">
      <c r="B990" s="16">
        <v>49</v>
      </c>
      <c r="C990" s="16">
        <v>1296</v>
      </c>
      <c r="D990" s="16">
        <v>92</v>
      </c>
      <c r="E990" s="16">
        <v>66</v>
      </c>
      <c r="F990" s="16">
        <v>105</v>
      </c>
      <c r="G990" s="16">
        <v>14</v>
      </c>
      <c r="H990" s="16">
        <v>11.542562999999999</v>
      </c>
      <c r="I990" s="16"/>
    </row>
    <row r="991" spans="2:9" x14ac:dyDescent="0.2">
      <c r="B991" s="16">
        <v>50</v>
      </c>
      <c r="C991" s="16">
        <v>2431</v>
      </c>
      <c r="D991" s="16">
        <v>115</v>
      </c>
      <c r="E991" s="16">
        <v>84</v>
      </c>
      <c r="F991" s="16">
        <v>147</v>
      </c>
      <c r="G991" s="16">
        <v>21</v>
      </c>
      <c r="H991" s="16">
        <v>17.155173999999999</v>
      </c>
      <c r="I991" s="16"/>
    </row>
    <row r="992" spans="2:9" x14ac:dyDescent="0.2">
      <c r="B992" s="16">
        <v>51</v>
      </c>
      <c r="C992" s="16">
        <v>2159</v>
      </c>
      <c r="D992" s="16">
        <v>86</v>
      </c>
      <c r="E992" s="16">
        <v>57</v>
      </c>
      <c r="F992" s="16">
        <v>122</v>
      </c>
      <c r="G992" s="16">
        <v>25</v>
      </c>
      <c r="H992" s="16">
        <v>18.622343000000001</v>
      </c>
      <c r="I992" s="16"/>
    </row>
    <row r="993" spans="2:9" x14ac:dyDescent="0.2">
      <c r="B993" s="16">
        <v>52</v>
      </c>
      <c r="C993" s="16">
        <v>4575</v>
      </c>
      <c r="D993" s="16">
        <v>127</v>
      </c>
      <c r="E993" s="16">
        <v>78</v>
      </c>
      <c r="F993" s="16">
        <v>202</v>
      </c>
      <c r="G993" s="16">
        <v>36</v>
      </c>
      <c r="H993" s="16">
        <v>37.786999999999999</v>
      </c>
      <c r="I993" s="16"/>
    </row>
    <row r="994" spans="2:9" x14ac:dyDescent="0.2">
      <c r="B994" s="16">
        <v>53</v>
      </c>
      <c r="C994" s="16">
        <v>3208</v>
      </c>
      <c r="D994" s="16">
        <v>114</v>
      </c>
      <c r="E994" s="16">
        <v>64</v>
      </c>
      <c r="F994" s="16">
        <v>193</v>
      </c>
      <c r="G994" s="16">
        <v>28</v>
      </c>
      <c r="H994" s="16">
        <v>35.206270000000004</v>
      </c>
      <c r="I994" s="16"/>
    </row>
    <row r="995" spans="2:9" x14ac:dyDescent="0.2">
      <c r="B995" s="16">
        <v>54</v>
      </c>
      <c r="C995" s="16">
        <v>3835</v>
      </c>
      <c r="D995" s="16">
        <v>106</v>
      </c>
      <c r="E995" s="16">
        <v>54</v>
      </c>
      <c r="F995" s="16">
        <v>205</v>
      </c>
      <c r="G995" s="16">
        <v>36</v>
      </c>
      <c r="H995" s="16">
        <v>37.106409999999997</v>
      </c>
      <c r="I995" s="16"/>
    </row>
    <row r="996" spans="2:9" x14ac:dyDescent="0.2">
      <c r="B996" s="16">
        <v>55</v>
      </c>
      <c r="C996" s="16">
        <v>3877</v>
      </c>
      <c r="D996" s="16">
        <v>104</v>
      </c>
      <c r="E996" s="16">
        <v>70</v>
      </c>
      <c r="F996" s="16">
        <v>132</v>
      </c>
      <c r="G996" s="16">
        <v>37</v>
      </c>
      <c r="H996" s="16">
        <v>13.444329</v>
      </c>
      <c r="I996" s="16"/>
    </row>
    <row r="997" spans="2:9" x14ac:dyDescent="0.2">
      <c r="B997" s="16">
        <v>56</v>
      </c>
      <c r="C997" s="16">
        <v>3309</v>
      </c>
      <c r="D997" s="16">
        <v>103</v>
      </c>
      <c r="E997" s="16">
        <v>62</v>
      </c>
      <c r="F997" s="16">
        <v>157</v>
      </c>
      <c r="G997" s="16">
        <v>32</v>
      </c>
      <c r="H997" s="16">
        <v>28.508628999999999</v>
      </c>
      <c r="I997" s="16"/>
    </row>
    <row r="998" spans="2:9" x14ac:dyDescent="0.2">
      <c r="B998" s="16">
        <v>57</v>
      </c>
      <c r="C998" s="16">
        <v>3454</v>
      </c>
      <c r="D998" s="16">
        <v>93</v>
      </c>
      <c r="E998" s="16">
        <v>43</v>
      </c>
      <c r="F998" s="16">
        <v>152</v>
      </c>
      <c r="G998" s="16">
        <v>37</v>
      </c>
      <c r="H998" s="16">
        <v>31.892616</v>
      </c>
      <c r="I998" s="16"/>
    </row>
    <row r="999" spans="2:9" x14ac:dyDescent="0.2">
      <c r="B999" s="16">
        <v>58</v>
      </c>
      <c r="C999" s="16">
        <v>5290</v>
      </c>
      <c r="D999" s="16">
        <v>129</v>
      </c>
      <c r="E999" s="16">
        <v>79</v>
      </c>
      <c r="F999" s="16">
        <v>242</v>
      </c>
      <c r="G999" s="16">
        <v>41</v>
      </c>
      <c r="H999" s="16">
        <v>44.041739999999997</v>
      </c>
      <c r="I999" s="16"/>
    </row>
    <row r="1000" spans="2:9" x14ac:dyDescent="0.2">
      <c r="B1000" s="16">
        <v>59</v>
      </c>
      <c r="C1000" s="16">
        <v>2119</v>
      </c>
      <c r="D1000" s="16">
        <v>124</v>
      </c>
      <c r="E1000" s="16">
        <v>92</v>
      </c>
      <c r="F1000" s="16">
        <v>150</v>
      </c>
      <c r="G1000" s="16">
        <v>17</v>
      </c>
      <c r="H1000" s="16">
        <v>14.324368</v>
      </c>
      <c r="I1000" s="16"/>
    </row>
    <row r="1001" spans="2:9" x14ac:dyDescent="0.2">
      <c r="B1001" s="16">
        <v>60</v>
      </c>
      <c r="C1001" s="16">
        <v>3030</v>
      </c>
      <c r="D1001" s="16">
        <v>94</v>
      </c>
      <c r="E1001" s="16">
        <v>56</v>
      </c>
      <c r="F1001" s="16">
        <v>149</v>
      </c>
      <c r="G1001" s="16">
        <v>32</v>
      </c>
      <c r="H1001" s="16">
        <v>25.871893</v>
      </c>
      <c r="I1001" s="16"/>
    </row>
    <row r="1002" spans="2:9" x14ac:dyDescent="0.2">
      <c r="B1002" s="16">
        <v>61</v>
      </c>
      <c r="C1002" s="16">
        <v>2798</v>
      </c>
      <c r="D1002" s="16">
        <v>133</v>
      </c>
      <c r="E1002" s="16">
        <v>104</v>
      </c>
      <c r="F1002" s="16">
        <v>168</v>
      </c>
      <c r="G1002" s="16">
        <v>21</v>
      </c>
      <c r="H1002" s="16">
        <v>16.481808000000001</v>
      </c>
      <c r="I1002" s="16"/>
    </row>
    <row r="1003" spans="2:9" x14ac:dyDescent="0.2">
      <c r="B1003" s="16">
        <v>62</v>
      </c>
      <c r="C1003" s="16">
        <v>2101</v>
      </c>
      <c r="D1003" s="16">
        <v>110</v>
      </c>
      <c r="E1003" s="16">
        <v>89</v>
      </c>
      <c r="F1003" s="16">
        <v>139</v>
      </c>
      <c r="G1003" s="16">
        <v>19</v>
      </c>
      <c r="H1003" s="16">
        <v>14.725262000000001</v>
      </c>
      <c r="I1003" s="16"/>
    </row>
    <row r="1004" spans="2:9" x14ac:dyDescent="0.2">
      <c r="B1004" s="16">
        <v>63</v>
      </c>
      <c r="C1004" s="16">
        <v>1798</v>
      </c>
      <c r="D1004" s="16">
        <v>105</v>
      </c>
      <c r="E1004" s="16">
        <v>90</v>
      </c>
      <c r="F1004" s="16">
        <v>133</v>
      </c>
      <c r="G1004" s="16">
        <v>17</v>
      </c>
      <c r="H1004" s="16">
        <v>12.621905</v>
      </c>
      <c r="I1004" s="16"/>
    </row>
    <row r="1005" spans="2:9" x14ac:dyDescent="0.2">
      <c r="B1005" s="16">
        <v>64</v>
      </c>
      <c r="C1005" s="16">
        <v>1649</v>
      </c>
      <c r="D1005" s="16">
        <v>103</v>
      </c>
      <c r="E1005" s="16">
        <v>69</v>
      </c>
      <c r="F1005" s="16">
        <v>133</v>
      </c>
      <c r="G1005" s="16">
        <v>16</v>
      </c>
      <c r="H1005" s="16">
        <v>16.786899999999999</v>
      </c>
      <c r="I1005" s="16"/>
    </row>
    <row r="1006" spans="2:9" x14ac:dyDescent="0.2">
      <c r="B1006" s="16">
        <v>65</v>
      </c>
      <c r="C1006" s="16">
        <v>2885</v>
      </c>
      <c r="D1006" s="16">
        <v>96</v>
      </c>
      <c r="E1006" s="16">
        <v>41</v>
      </c>
      <c r="F1006" s="16">
        <v>157</v>
      </c>
      <c r="G1006" s="16">
        <v>30</v>
      </c>
      <c r="H1006" s="16">
        <v>31.350632000000001</v>
      </c>
      <c r="I1006" s="16"/>
    </row>
    <row r="1007" spans="2:9" x14ac:dyDescent="0.2">
      <c r="B1007" s="16">
        <v>66</v>
      </c>
      <c r="C1007" s="16">
        <v>896</v>
      </c>
      <c r="D1007" s="16">
        <v>56</v>
      </c>
      <c r="E1007" s="16">
        <v>27</v>
      </c>
      <c r="F1007" s="16">
        <v>78</v>
      </c>
      <c r="G1007" s="16">
        <v>16</v>
      </c>
      <c r="H1007" s="16">
        <v>13.190906</v>
      </c>
      <c r="I1007" s="16"/>
    </row>
    <row r="1008" spans="2:9" x14ac:dyDescent="0.2">
      <c r="B1008" s="16">
        <v>67</v>
      </c>
      <c r="C1008" s="16">
        <v>1027</v>
      </c>
      <c r="D1008" s="16">
        <v>93</v>
      </c>
      <c r="E1008" s="16">
        <v>67</v>
      </c>
      <c r="F1008" s="16">
        <v>110</v>
      </c>
      <c r="G1008" s="16">
        <v>11</v>
      </c>
      <c r="H1008" s="16">
        <v>13.107250000000001</v>
      </c>
      <c r="I1008" s="16"/>
    </row>
    <row r="1009" spans="1:9" x14ac:dyDescent="0.2">
      <c r="B1009" s="16">
        <v>68</v>
      </c>
      <c r="C1009" s="16">
        <v>4464</v>
      </c>
      <c r="D1009" s="16">
        <v>106</v>
      </c>
      <c r="E1009" s="16">
        <v>55</v>
      </c>
      <c r="F1009" s="16">
        <v>151</v>
      </c>
      <c r="G1009" s="16">
        <v>42</v>
      </c>
      <c r="H1009" s="16">
        <v>21.33473</v>
      </c>
      <c r="I1009" s="16"/>
    </row>
    <row r="1010" spans="1:9" x14ac:dyDescent="0.2">
      <c r="B1010" s="16">
        <v>69</v>
      </c>
      <c r="C1010" s="16">
        <v>5107</v>
      </c>
      <c r="D1010" s="16">
        <v>134</v>
      </c>
      <c r="E1010" s="16">
        <v>84</v>
      </c>
      <c r="F1010" s="16">
        <v>202</v>
      </c>
      <c r="G1010" s="16">
        <v>38</v>
      </c>
      <c r="H1010" s="16">
        <v>35.016983000000003</v>
      </c>
      <c r="I1010" s="16"/>
    </row>
    <row r="1011" spans="1:9" x14ac:dyDescent="0.2">
      <c r="B1011" s="16">
        <v>70</v>
      </c>
      <c r="C1011" s="16">
        <v>3132</v>
      </c>
      <c r="D1011" s="16">
        <v>108</v>
      </c>
      <c r="E1011" s="16">
        <v>77</v>
      </c>
      <c r="F1011" s="16">
        <v>157</v>
      </c>
      <c r="G1011" s="16">
        <v>29</v>
      </c>
      <c r="H1011" s="16">
        <v>20.774298000000002</v>
      </c>
      <c r="I1011" s="16"/>
    </row>
    <row r="1012" spans="1:9" x14ac:dyDescent="0.2">
      <c r="B1012" s="16">
        <v>71</v>
      </c>
      <c r="C1012" s="16">
        <v>4430</v>
      </c>
      <c r="D1012" s="16">
        <v>142</v>
      </c>
      <c r="E1012" s="16">
        <v>92</v>
      </c>
      <c r="F1012" s="16">
        <v>202</v>
      </c>
      <c r="G1012" s="16">
        <v>31</v>
      </c>
      <c r="H1012" s="16">
        <v>30.757113</v>
      </c>
      <c r="I1012" s="16"/>
    </row>
    <row r="1013" spans="1:9" x14ac:dyDescent="0.2">
      <c r="B1013" s="16">
        <v>72</v>
      </c>
      <c r="C1013" s="16">
        <v>1060</v>
      </c>
      <c r="D1013" s="16">
        <v>106</v>
      </c>
      <c r="E1013" s="16">
        <v>81</v>
      </c>
      <c r="F1013" s="16">
        <v>122</v>
      </c>
      <c r="G1013" s="16">
        <v>10</v>
      </c>
      <c r="H1013" s="16">
        <v>10.832051</v>
      </c>
      <c r="I1013" s="16"/>
    </row>
    <row r="1014" spans="1:9" x14ac:dyDescent="0.2">
      <c r="B1014" s="16">
        <v>73</v>
      </c>
      <c r="C1014" s="16">
        <v>3674</v>
      </c>
      <c r="D1014" s="16">
        <v>136</v>
      </c>
      <c r="E1014" s="16">
        <v>87</v>
      </c>
      <c r="F1014" s="16">
        <v>196</v>
      </c>
      <c r="G1014" s="16">
        <v>27</v>
      </c>
      <c r="H1014" s="16">
        <v>32.140315999999999</v>
      </c>
      <c r="I1014" s="16"/>
    </row>
    <row r="1015" spans="1:9" x14ac:dyDescent="0.2">
      <c r="B1015" s="16">
        <v>74</v>
      </c>
      <c r="C1015" s="16">
        <v>6276</v>
      </c>
      <c r="D1015" s="16">
        <v>139</v>
      </c>
      <c r="E1015" s="16">
        <v>77</v>
      </c>
      <c r="F1015" s="16">
        <v>241</v>
      </c>
      <c r="G1015" s="16">
        <v>45</v>
      </c>
      <c r="H1015" s="16">
        <v>48.138294000000002</v>
      </c>
      <c r="I1015" s="16"/>
    </row>
    <row r="1016" spans="1:9" x14ac:dyDescent="0.2">
      <c r="B1016" s="16">
        <v>75</v>
      </c>
      <c r="C1016" s="16">
        <v>1520</v>
      </c>
      <c r="D1016" s="16">
        <v>95</v>
      </c>
      <c r="E1016" s="16">
        <v>77</v>
      </c>
      <c r="F1016" s="16">
        <v>116</v>
      </c>
      <c r="G1016" s="16">
        <v>16</v>
      </c>
      <c r="H1016" s="16">
        <v>9.5219039999999993</v>
      </c>
      <c r="I1016" s="16"/>
    </row>
    <row r="1017" spans="1:9" x14ac:dyDescent="0.2">
      <c r="B1017" s="16">
        <v>76</v>
      </c>
      <c r="C1017" s="16">
        <v>1744</v>
      </c>
      <c r="D1017" s="16">
        <v>64</v>
      </c>
      <c r="E1017" s="16">
        <v>32</v>
      </c>
      <c r="F1017" s="16">
        <v>107</v>
      </c>
      <c r="G1017" s="16">
        <v>27</v>
      </c>
      <c r="H1017" s="16">
        <v>16.055192999999999</v>
      </c>
      <c r="I1017" s="16"/>
    </row>
    <row r="1018" spans="1:9" x14ac:dyDescent="0.2">
      <c r="B1018" s="16">
        <v>77</v>
      </c>
      <c r="C1018" s="16">
        <v>2403</v>
      </c>
      <c r="D1018" s="16">
        <v>96</v>
      </c>
      <c r="E1018" s="16">
        <v>58</v>
      </c>
      <c r="F1018" s="16">
        <v>133</v>
      </c>
      <c r="G1018" s="16">
        <v>25</v>
      </c>
      <c r="H1018" s="16">
        <v>18.590992</v>
      </c>
      <c r="I1018" s="16"/>
    </row>
    <row r="1019" spans="1:9" x14ac:dyDescent="0.2">
      <c r="B1019" s="16">
        <v>78</v>
      </c>
      <c r="C1019" s="16">
        <v>1062</v>
      </c>
      <c r="D1019" s="16">
        <v>75</v>
      </c>
      <c r="E1019" s="16">
        <v>57</v>
      </c>
      <c r="F1019" s="16">
        <v>96</v>
      </c>
      <c r="G1019" s="16">
        <v>14</v>
      </c>
      <c r="H1019" s="16">
        <v>12.459165</v>
      </c>
      <c r="I1019" s="16"/>
    </row>
    <row r="1020" spans="1:9" x14ac:dyDescent="0.2">
      <c r="A1020" s="13"/>
      <c r="B1020" s="16">
        <v>79</v>
      </c>
      <c r="C1020" s="16">
        <v>3294</v>
      </c>
      <c r="D1020" s="16">
        <v>94</v>
      </c>
      <c r="E1020" s="16">
        <v>49</v>
      </c>
      <c r="F1020" s="16">
        <v>153</v>
      </c>
      <c r="G1020" s="16">
        <v>35</v>
      </c>
      <c r="H1020" s="16">
        <v>25.919560000000001</v>
      </c>
      <c r="I1020" s="16"/>
    </row>
    <row r="1021" spans="1:9" x14ac:dyDescent="0.2">
      <c r="A1021" s="5"/>
      <c r="B1021" s="16">
        <v>80</v>
      </c>
      <c r="C1021" s="16">
        <v>617</v>
      </c>
      <c r="D1021" s="16">
        <v>51</v>
      </c>
      <c r="E1021" s="16">
        <v>34</v>
      </c>
      <c r="F1021" s="16">
        <v>65</v>
      </c>
      <c r="G1021" s="16">
        <v>12</v>
      </c>
      <c r="H1021" s="16">
        <v>8.9188259999999993</v>
      </c>
      <c r="I1021" s="16"/>
    </row>
    <row r="1022" spans="1:9" x14ac:dyDescent="0.2">
      <c r="A1022" s="5"/>
      <c r="B1022" s="16">
        <v>81</v>
      </c>
      <c r="C1022" s="16">
        <v>797</v>
      </c>
      <c r="D1022" s="16">
        <v>72</v>
      </c>
      <c r="E1022" s="16">
        <v>56</v>
      </c>
      <c r="F1022" s="16">
        <v>96</v>
      </c>
      <c r="G1022" s="16">
        <v>11</v>
      </c>
      <c r="H1022" s="16">
        <v>10.691117999999999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2575.3703703703704</v>
      </c>
      <c r="D1124" s="8"/>
      <c r="E1124" s="8"/>
      <c r="F1124" s="8"/>
      <c r="G1124" s="8"/>
      <c r="H1124" s="8"/>
      <c r="I1124" s="9"/>
      <c r="J1124" s="17">
        <f>AVERAGE(D942:D1122)</f>
        <v>95.271604938271608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65464997</v>
      </c>
      <c r="D1128" s="16">
        <v>172.22057000000001</v>
      </c>
      <c r="E1128" s="16">
        <v>1</v>
      </c>
      <c r="F1128" s="16">
        <v>1624</v>
      </c>
      <c r="G1128" s="16">
        <v>380123</v>
      </c>
      <c r="H1128" s="16">
        <v>237.76418000000001</v>
      </c>
      <c r="I1128" s="16">
        <v>23.810604000000001</v>
      </c>
    </row>
    <row r="1129" spans="1:10" x14ac:dyDescent="0.2">
      <c r="A1129" s="6"/>
      <c r="B1129" s="16">
        <v>1</v>
      </c>
      <c r="C1129" s="16">
        <v>1095</v>
      </c>
      <c r="D1129" s="16">
        <v>84</v>
      </c>
      <c r="E1129" s="16">
        <v>61</v>
      </c>
      <c r="F1129" s="16">
        <v>112</v>
      </c>
      <c r="G1129" s="16">
        <v>13</v>
      </c>
      <c r="H1129" s="16">
        <v>13.696106</v>
      </c>
      <c r="I1129" s="16"/>
    </row>
    <row r="1130" spans="1:10" x14ac:dyDescent="0.2">
      <c r="A1130" s="6"/>
      <c r="B1130" s="16">
        <v>2</v>
      </c>
      <c r="C1130" s="16">
        <v>1468</v>
      </c>
      <c r="D1130" s="16">
        <v>91</v>
      </c>
      <c r="E1130" s="16">
        <v>59</v>
      </c>
      <c r="F1130" s="16">
        <v>129</v>
      </c>
      <c r="G1130" s="16">
        <v>16</v>
      </c>
      <c r="H1130" s="16">
        <v>18.500450000000001</v>
      </c>
      <c r="I1130" s="16"/>
    </row>
    <row r="1131" spans="1:10" x14ac:dyDescent="0.2">
      <c r="A1131" s="6"/>
      <c r="B1131" s="16">
        <v>3</v>
      </c>
      <c r="C1131" s="16">
        <v>1214</v>
      </c>
      <c r="D1131" s="16">
        <v>86</v>
      </c>
      <c r="E1131" s="16">
        <v>62</v>
      </c>
      <c r="F1131" s="16">
        <v>106</v>
      </c>
      <c r="G1131" s="16">
        <v>14</v>
      </c>
      <c r="H1131" s="16">
        <v>11.81915</v>
      </c>
      <c r="I1131" s="16"/>
    </row>
    <row r="1132" spans="1:10" x14ac:dyDescent="0.2">
      <c r="A1132" s="6"/>
      <c r="B1132" s="16">
        <v>4</v>
      </c>
      <c r="C1132" s="16">
        <v>4864</v>
      </c>
      <c r="D1132" s="16">
        <v>143</v>
      </c>
      <c r="E1132" s="16">
        <v>64</v>
      </c>
      <c r="F1132" s="16">
        <v>240</v>
      </c>
      <c r="G1132" s="16">
        <v>34</v>
      </c>
      <c r="H1132" s="16">
        <v>50.460906999999999</v>
      </c>
      <c r="I1132" s="16"/>
    </row>
    <row r="1133" spans="1:10" x14ac:dyDescent="0.2">
      <c r="A1133" s="6"/>
      <c r="B1133" s="16">
        <v>5</v>
      </c>
      <c r="C1133" s="16">
        <v>3220</v>
      </c>
      <c r="D1133" s="16">
        <v>119</v>
      </c>
      <c r="E1133" s="16">
        <v>63</v>
      </c>
      <c r="F1133" s="16">
        <v>174</v>
      </c>
      <c r="G1133" s="16">
        <v>27</v>
      </c>
      <c r="H1133" s="16">
        <v>30.443515999999999</v>
      </c>
      <c r="I1133" s="16"/>
    </row>
    <row r="1134" spans="1:10" x14ac:dyDescent="0.2">
      <c r="A1134" s="6"/>
      <c r="B1134" s="16">
        <v>6</v>
      </c>
      <c r="C1134" s="16">
        <v>3482</v>
      </c>
      <c r="D1134" s="16">
        <v>124</v>
      </c>
      <c r="E1134" s="16">
        <v>67</v>
      </c>
      <c r="F1134" s="16">
        <v>188</v>
      </c>
      <c r="G1134" s="16">
        <v>28</v>
      </c>
      <c r="H1134" s="16">
        <v>33.596736999999997</v>
      </c>
      <c r="I1134" s="16"/>
    </row>
    <row r="1135" spans="1:10" x14ac:dyDescent="0.2">
      <c r="A1135" s="6"/>
      <c r="B1135" s="16">
        <v>7</v>
      </c>
      <c r="C1135" s="16">
        <v>3348</v>
      </c>
      <c r="D1135" s="16">
        <v>133</v>
      </c>
      <c r="E1135" s="16">
        <v>84</v>
      </c>
      <c r="F1135" s="16">
        <v>185</v>
      </c>
      <c r="G1135" s="16">
        <v>25</v>
      </c>
      <c r="H1135" s="16">
        <v>30.096373</v>
      </c>
      <c r="I1135" s="16"/>
    </row>
    <row r="1136" spans="1:10" x14ac:dyDescent="0.2">
      <c r="A1136" s="6"/>
      <c r="B1136" s="16">
        <v>8</v>
      </c>
      <c r="C1136" s="16">
        <v>800</v>
      </c>
      <c r="D1136" s="16">
        <v>72</v>
      </c>
      <c r="E1136" s="16">
        <v>61</v>
      </c>
      <c r="F1136" s="16">
        <v>82</v>
      </c>
      <c r="G1136" s="16">
        <v>11</v>
      </c>
      <c r="H1136" s="16">
        <v>7.0851959999999998</v>
      </c>
      <c r="I1136" s="16"/>
    </row>
    <row r="1137" spans="1:9" x14ac:dyDescent="0.2">
      <c r="A1137" s="6"/>
      <c r="B1137" s="16">
        <v>9</v>
      </c>
      <c r="C1137" s="16">
        <v>3161</v>
      </c>
      <c r="D1137" s="16">
        <v>121</v>
      </c>
      <c r="E1137" s="16">
        <v>80</v>
      </c>
      <c r="F1137" s="16">
        <v>174</v>
      </c>
      <c r="G1137" s="16">
        <v>26</v>
      </c>
      <c r="H1137" s="16">
        <v>26.843993999999999</v>
      </c>
      <c r="I1137" s="16"/>
    </row>
    <row r="1138" spans="1:9" x14ac:dyDescent="0.2">
      <c r="A1138" s="6"/>
      <c r="B1138" s="16">
        <v>10</v>
      </c>
      <c r="C1138" s="16">
        <v>3958</v>
      </c>
      <c r="D1138" s="16">
        <v>136</v>
      </c>
      <c r="E1138" s="16">
        <v>68</v>
      </c>
      <c r="F1138" s="16">
        <v>227</v>
      </c>
      <c r="G1138" s="16">
        <v>29</v>
      </c>
      <c r="H1138" s="16">
        <v>41.604430000000001</v>
      </c>
      <c r="I1138" s="16"/>
    </row>
    <row r="1139" spans="1:9" x14ac:dyDescent="0.2">
      <c r="A1139" s="6"/>
      <c r="B1139" s="16">
        <v>11</v>
      </c>
      <c r="C1139" s="16">
        <v>3785</v>
      </c>
      <c r="D1139" s="16">
        <v>126</v>
      </c>
      <c r="E1139" s="16">
        <v>68</v>
      </c>
      <c r="F1139" s="16">
        <v>194</v>
      </c>
      <c r="G1139" s="16">
        <v>30</v>
      </c>
      <c r="H1139" s="16">
        <v>29.758220000000001</v>
      </c>
      <c r="I1139" s="16"/>
    </row>
    <row r="1140" spans="1:9" x14ac:dyDescent="0.2">
      <c r="A1140" s="6"/>
      <c r="B1140" s="16">
        <v>12</v>
      </c>
      <c r="C1140" s="16">
        <v>1697</v>
      </c>
      <c r="D1140" s="16">
        <v>99</v>
      </c>
      <c r="E1140" s="16">
        <v>77</v>
      </c>
      <c r="F1140" s="16">
        <v>128</v>
      </c>
      <c r="G1140" s="16">
        <v>17</v>
      </c>
      <c r="H1140" s="16">
        <v>14.137715</v>
      </c>
      <c r="I1140" s="16"/>
    </row>
    <row r="1141" spans="1:9" x14ac:dyDescent="0.2">
      <c r="B1141" s="16">
        <v>13</v>
      </c>
      <c r="C1141" s="16">
        <v>2752</v>
      </c>
      <c r="D1141" s="16">
        <v>131</v>
      </c>
      <c r="E1141" s="16">
        <v>88</v>
      </c>
      <c r="F1141" s="16">
        <v>185</v>
      </c>
      <c r="G1141" s="16">
        <v>21</v>
      </c>
      <c r="H1141" s="16">
        <v>26.188738000000001</v>
      </c>
      <c r="I1141" s="16"/>
    </row>
    <row r="1142" spans="1:9" x14ac:dyDescent="0.2">
      <c r="B1142" s="16">
        <v>14</v>
      </c>
      <c r="C1142" s="16">
        <v>4196</v>
      </c>
      <c r="D1142" s="16">
        <v>135</v>
      </c>
      <c r="E1142" s="16">
        <v>73</v>
      </c>
      <c r="F1142" s="16">
        <v>226</v>
      </c>
      <c r="G1142" s="16">
        <v>31</v>
      </c>
      <c r="H1142" s="16">
        <v>37.982889999999998</v>
      </c>
      <c r="I1142" s="16"/>
    </row>
    <row r="1143" spans="1:9" x14ac:dyDescent="0.2">
      <c r="B1143" s="16">
        <v>15</v>
      </c>
      <c r="C1143" s="16">
        <v>724</v>
      </c>
      <c r="D1143" s="16">
        <v>72</v>
      </c>
      <c r="E1143" s="16">
        <v>52</v>
      </c>
      <c r="F1143" s="16">
        <v>94</v>
      </c>
      <c r="G1143" s="16">
        <v>10</v>
      </c>
      <c r="H1143" s="16">
        <v>11.411495</v>
      </c>
      <c r="I1143" s="16"/>
    </row>
    <row r="1144" spans="1:9" x14ac:dyDescent="0.2">
      <c r="B1144" s="16">
        <v>16</v>
      </c>
      <c r="C1144" s="16">
        <v>1936</v>
      </c>
      <c r="D1144" s="16">
        <v>107</v>
      </c>
      <c r="E1144" s="16">
        <v>85</v>
      </c>
      <c r="F1144" s="16">
        <v>149</v>
      </c>
      <c r="G1144" s="16">
        <v>18</v>
      </c>
      <c r="H1144" s="16">
        <v>14.958767</v>
      </c>
      <c r="I1144" s="16"/>
    </row>
    <row r="1145" spans="1:9" x14ac:dyDescent="0.2">
      <c r="B1145" s="16">
        <v>17</v>
      </c>
      <c r="C1145" s="16">
        <v>3658</v>
      </c>
      <c r="D1145" s="16">
        <v>152</v>
      </c>
      <c r="E1145" s="16">
        <v>88</v>
      </c>
      <c r="F1145" s="16">
        <v>220</v>
      </c>
      <c r="G1145" s="16">
        <v>24</v>
      </c>
      <c r="H1145" s="16">
        <v>33.907803000000001</v>
      </c>
      <c r="I1145" s="16"/>
    </row>
    <row r="1146" spans="1:9" x14ac:dyDescent="0.2">
      <c r="B1146" s="16">
        <v>18</v>
      </c>
      <c r="C1146" s="16">
        <v>2308</v>
      </c>
      <c r="D1146" s="16">
        <v>100</v>
      </c>
      <c r="E1146" s="16">
        <v>77</v>
      </c>
      <c r="F1146" s="16">
        <v>131</v>
      </c>
      <c r="G1146" s="16">
        <v>23</v>
      </c>
      <c r="H1146" s="16">
        <v>15.30003</v>
      </c>
      <c r="I1146" s="16"/>
    </row>
    <row r="1147" spans="1:9" x14ac:dyDescent="0.2">
      <c r="B1147" s="16">
        <v>19</v>
      </c>
      <c r="C1147" s="16">
        <v>2798</v>
      </c>
      <c r="D1147" s="16">
        <v>127</v>
      </c>
      <c r="E1147" s="16">
        <v>90</v>
      </c>
      <c r="F1147" s="16">
        <v>177</v>
      </c>
      <c r="G1147" s="16">
        <v>22</v>
      </c>
      <c r="H1147" s="16">
        <v>25.699732000000001</v>
      </c>
      <c r="I1147" s="16"/>
    </row>
    <row r="1148" spans="1:9" x14ac:dyDescent="0.2">
      <c r="B1148" s="16">
        <v>20</v>
      </c>
      <c r="C1148" s="16">
        <v>3360</v>
      </c>
      <c r="D1148" s="16">
        <v>152</v>
      </c>
      <c r="E1148" s="16">
        <v>91</v>
      </c>
      <c r="F1148" s="16">
        <v>214</v>
      </c>
      <c r="G1148" s="16">
        <v>22</v>
      </c>
      <c r="H1148" s="16">
        <v>32.977626999999998</v>
      </c>
      <c r="I1148" s="16"/>
    </row>
    <row r="1149" spans="1:9" x14ac:dyDescent="0.2">
      <c r="B1149" s="16">
        <v>21</v>
      </c>
      <c r="C1149" s="16">
        <v>2294</v>
      </c>
      <c r="D1149" s="16">
        <v>120</v>
      </c>
      <c r="E1149" s="16">
        <v>93</v>
      </c>
      <c r="F1149" s="16">
        <v>158</v>
      </c>
      <c r="G1149" s="16">
        <v>19</v>
      </c>
      <c r="H1149" s="16">
        <v>17.810734</v>
      </c>
      <c r="I1149" s="16"/>
    </row>
    <row r="1150" spans="1:9" x14ac:dyDescent="0.2">
      <c r="B1150" s="16">
        <v>22</v>
      </c>
      <c r="C1150" s="16">
        <v>2445</v>
      </c>
      <c r="D1150" s="16">
        <v>122</v>
      </c>
      <c r="E1150" s="16">
        <v>74</v>
      </c>
      <c r="F1150" s="16">
        <v>163</v>
      </c>
      <c r="G1150" s="16">
        <v>20</v>
      </c>
      <c r="H1150" s="16">
        <v>22.885297999999999</v>
      </c>
      <c r="I1150" s="16"/>
    </row>
    <row r="1151" spans="1:9" x14ac:dyDescent="0.2">
      <c r="B1151" s="16">
        <v>23</v>
      </c>
      <c r="C1151" s="16">
        <v>2003</v>
      </c>
      <c r="D1151" s="16">
        <v>100</v>
      </c>
      <c r="E1151" s="16">
        <v>71</v>
      </c>
      <c r="F1151" s="16">
        <v>150</v>
      </c>
      <c r="G1151" s="16">
        <v>20</v>
      </c>
      <c r="H1151" s="16">
        <v>20.464345999999999</v>
      </c>
      <c r="I1151" s="16"/>
    </row>
    <row r="1152" spans="1:9" x14ac:dyDescent="0.2">
      <c r="B1152" s="16">
        <v>24</v>
      </c>
      <c r="C1152" s="16">
        <v>3079</v>
      </c>
      <c r="D1152" s="16">
        <v>128</v>
      </c>
      <c r="E1152" s="16">
        <v>88</v>
      </c>
      <c r="F1152" s="16">
        <v>177</v>
      </c>
      <c r="G1152" s="16">
        <v>24</v>
      </c>
      <c r="H1152" s="16">
        <v>23.092441999999998</v>
      </c>
      <c r="I1152" s="16"/>
    </row>
    <row r="1153" spans="1:9" x14ac:dyDescent="0.2">
      <c r="B1153" s="16">
        <v>25</v>
      </c>
      <c r="C1153" s="16">
        <v>2374</v>
      </c>
      <c r="D1153" s="16">
        <v>118</v>
      </c>
      <c r="E1153" s="16">
        <v>87</v>
      </c>
      <c r="F1153" s="16">
        <v>169</v>
      </c>
      <c r="G1153" s="16">
        <v>20</v>
      </c>
      <c r="H1153" s="16">
        <v>21.146108999999999</v>
      </c>
      <c r="I1153" s="16"/>
    </row>
    <row r="1154" spans="1:9" x14ac:dyDescent="0.2">
      <c r="B1154" s="16">
        <v>26</v>
      </c>
      <c r="C1154" s="16">
        <v>1408</v>
      </c>
      <c r="D1154" s="16">
        <v>100</v>
      </c>
      <c r="E1154" s="16">
        <v>86</v>
      </c>
      <c r="F1154" s="16">
        <v>119</v>
      </c>
      <c r="G1154" s="16">
        <v>14</v>
      </c>
      <c r="H1154" s="16">
        <v>11.017467999999999</v>
      </c>
      <c r="I1154" s="16"/>
    </row>
    <row r="1155" spans="1:9" x14ac:dyDescent="0.2">
      <c r="B1155" s="16">
        <v>27</v>
      </c>
      <c r="C1155" s="16">
        <v>1392</v>
      </c>
      <c r="D1155" s="16">
        <v>116</v>
      </c>
      <c r="E1155" s="16">
        <v>87</v>
      </c>
      <c r="F1155" s="16">
        <v>139</v>
      </c>
      <c r="G1155" s="16">
        <v>12</v>
      </c>
      <c r="H1155" s="16">
        <v>15.039343000000001</v>
      </c>
      <c r="I1155" s="16"/>
    </row>
    <row r="1156" spans="1:9" x14ac:dyDescent="0.2">
      <c r="B1156" s="16">
        <v>28</v>
      </c>
      <c r="C1156" s="16">
        <v>2450</v>
      </c>
      <c r="D1156" s="16">
        <v>116</v>
      </c>
      <c r="E1156" s="16">
        <v>84</v>
      </c>
      <c r="F1156" s="16">
        <v>145</v>
      </c>
      <c r="G1156" s="16">
        <v>21</v>
      </c>
      <c r="H1156" s="16">
        <v>17.646529999999998</v>
      </c>
      <c r="I1156" s="16"/>
    </row>
    <row r="1157" spans="1:9" x14ac:dyDescent="0.2">
      <c r="B1157" s="16">
        <v>29</v>
      </c>
      <c r="C1157" s="16">
        <v>2559</v>
      </c>
      <c r="D1157" s="16">
        <v>121</v>
      </c>
      <c r="E1157" s="16">
        <v>78</v>
      </c>
      <c r="F1157" s="16">
        <v>170</v>
      </c>
      <c r="G1157" s="16">
        <v>21</v>
      </c>
      <c r="H1157" s="16">
        <v>27.842414999999999</v>
      </c>
      <c r="I1157" s="16"/>
    </row>
    <row r="1158" spans="1:9" x14ac:dyDescent="0.2">
      <c r="B1158" s="16">
        <v>30</v>
      </c>
      <c r="C1158" s="16">
        <v>2475</v>
      </c>
      <c r="D1158" s="16">
        <v>130</v>
      </c>
      <c r="E1158" s="16">
        <v>102</v>
      </c>
      <c r="F1158" s="16">
        <v>162</v>
      </c>
      <c r="G1158" s="16">
        <v>19</v>
      </c>
      <c r="H1158" s="16">
        <v>16.777961999999999</v>
      </c>
      <c r="I1158" s="16"/>
    </row>
    <row r="1159" spans="1:9" x14ac:dyDescent="0.2">
      <c r="A1159" s="6"/>
      <c r="B1159" s="16">
        <v>31</v>
      </c>
      <c r="C1159" s="16">
        <v>1086</v>
      </c>
      <c r="D1159" s="16">
        <v>98</v>
      </c>
      <c r="E1159" s="16">
        <v>72</v>
      </c>
      <c r="F1159" s="16">
        <v>111</v>
      </c>
      <c r="G1159" s="16">
        <v>11</v>
      </c>
      <c r="H1159" s="16">
        <v>13</v>
      </c>
      <c r="I1159" s="16"/>
    </row>
    <row r="1160" spans="1:9" x14ac:dyDescent="0.2">
      <c r="A1160" s="11"/>
      <c r="B1160" s="16">
        <v>32</v>
      </c>
      <c r="C1160" s="16">
        <v>1273</v>
      </c>
      <c r="D1160" s="16">
        <v>106</v>
      </c>
      <c r="E1160" s="16">
        <v>81</v>
      </c>
      <c r="F1160" s="16">
        <v>128</v>
      </c>
      <c r="G1160" s="16">
        <v>12</v>
      </c>
      <c r="H1160" s="16">
        <v>15.652476</v>
      </c>
      <c r="I1160" s="16"/>
    </row>
    <row r="1161" spans="1:9" x14ac:dyDescent="0.2">
      <c r="B1161" s="16">
        <v>33</v>
      </c>
      <c r="C1161" s="16">
        <v>1839</v>
      </c>
      <c r="D1161" s="16">
        <v>131</v>
      </c>
      <c r="E1161" s="16">
        <v>115</v>
      </c>
      <c r="F1161" s="16">
        <v>153</v>
      </c>
      <c r="G1161" s="16">
        <v>14</v>
      </c>
      <c r="H1161" s="16">
        <v>11.665201</v>
      </c>
      <c r="I1161" s="16"/>
    </row>
    <row r="1162" spans="1:9" x14ac:dyDescent="0.2">
      <c r="B1162" s="16">
        <v>34</v>
      </c>
      <c r="C1162" s="16">
        <v>4618</v>
      </c>
      <c r="D1162" s="16">
        <v>135</v>
      </c>
      <c r="E1162" s="16">
        <v>84</v>
      </c>
      <c r="F1162" s="16">
        <v>208</v>
      </c>
      <c r="G1162" s="16">
        <v>34</v>
      </c>
      <c r="H1162" s="16">
        <v>37.087119999999999</v>
      </c>
      <c r="I1162" s="16"/>
    </row>
    <row r="1163" spans="1:9" x14ac:dyDescent="0.2">
      <c r="B1163" s="16">
        <v>35</v>
      </c>
      <c r="C1163" s="16">
        <v>2897</v>
      </c>
      <c r="D1163" s="16">
        <v>131</v>
      </c>
      <c r="E1163" s="16">
        <v>90</v>
      </c>
      <c r="F1163" s="16">
        <v>199</v>
      </c>
      <c r="G1163" s="16">
        <v>22</v>
      </c>
      <c r="H1163" s="16">
        <v>31.231089999999998</v>
      </c>
      <c r="I1163" s="16"/>
    </row>
    <row r="1164" spans="1:9" x14ac:dyDescent="0.2">
      <c r="B1164" s="16">
        <v>36</v>
      </c>
      <c r="C1164" s="16">
        <v>3328</v>
      </c>
      <c r="D1164" s="16">
        <v>128</v>
      </c>
      <c r="E1164" s="16">
        <v>82</v>
      </c>
      <c r="F1164" s="16">
        <v>211</v>
      </c>
      <c r="G1164" s="16">
        <v>26</v>
      </c>
      <c r="H1164" s="16">
        <v>31.771685000000002</v>
      </c>
      <c r="I1164" s="16"/>
    </row>
    <row r="1165" spans="1:9" x14ac:dyDescent="0.2">
      <c r="B1165" s="16">
        <v>37</v>
      </c>
      <c r="C1165" s="16">
        <v>2254</v>
      </c>
      <c r="D1165" s="16">
        <v>118</v>
      </c>
      <c r="E1165" s="16">
        <v>95</v>
      </c>
      <c r="F1165" s="16">
        <v>138</v>
      </c>
      <c r="G1165" s="16">
        <v>19</v>
      </c>
      <c r="H1165" s="16">
        <v>11.195237000000001</v>
      </c>
      <c r="I1165" s="16"/>
    </row>
    <row r="1166" spans="1:9" x14ac:dyDescent="0.2">
      <c r="B1166" s="16">
        <v>38</v>
      </c>
      <c r="C1166" s="16">
        <v>3054</v>
      </c>
      <c r="D1166" s="16">
        <v>117</v>
      </c>
      <c r="E1166" s="16">
        <v>74</v>
      </c>
      <c r="F1166" s="16">
        <v>163</v>
      </c>
      <c r="G1166" s="16">
        <v>26</v>
      </c>
      <c r="H1166" s="16">
        <v>25.271328</v>
      </c>
      <c r="I1166" s="16"/>
    </row>
    <row r="1167" spans="1:9" x14ac:dyDescent="0.2">
      <c r="B1167" s="16">
        <v>39</v>
      </c>
      <c r="C1167" s="16">
        <v>3024</v>
      </c>
      <c r="D1167" s="16">
        <v>112</v>
      </c>
      <c r="E1167" s="16">
        <v>72</v>
      </c>
      <c r="F1167" s="16">
        <v>158</v>
      </c>
      <c r="G1167" s="16">
        <v>27</v>
      </c>
      <c r="H1167" s="16">
        <v>27.556933999999998</v>
      </c>
      <c r="I1167" s="16"/>
    </row>
    <row r="1168" spans="1:9" x14ac:dyDescent="0.2">
      <c r="B1168" s="16">
        <v>40</v>
      </c>
      <c r="C1168" s="16">
        <v>4500</v>
      </c>
      <c r="D1168" s="16">
        <v>150</v>
      </c>
      <c r="E1168" s="16">
        <v>87</v>
      </c>
      <c r="F1168" s="16">
        <v>248</v>
      </c>
      <c r="G1168" s="16">
        <v>30</v>
      </c>
      <c r="H1168" s="16">
        <v>42.28801</v>
      </c>
      <c r="I1168" s="16"/>
    </row>
    <row r="1169" spans="2:9" x14ac:dyDescent="0.2">
      <c r="B1169" s="16">
        <v>41</v>
      </c>
      <c r="C1169" s="16">
        <v>2211</v>
      </c>
      <c r="D1169" s="16">
        <v>116</v>
      </c>
      <c r="E1169" s="16">
        <v>79</v>
      </c>
      <c r="F1169" s="16">
        <v>155</v>
      </c>
      <c r="G1169" s="16">
        <v>19</v>
      </c>
      <c r="H1169" s="16">
        <v>20.823332000000001</v>
      </c>
      <c r="I1169" s="16"/>
    </row>
    <row r="1170" spans="2:9" x14ac:dyDescent="0.2">
      <c r="B1170" s="16">
        <v>42</v>
      </c>
      <c r="C1170" s="16">
        <v>1520</v>
      </c>
      <c r="D1170" s="16">
        <v>152</v>
      </c>
      <c r="E1170" s="16">
        <v>142</v>
      </c>
      <c r="F1170" s="16">
        <v>174</v>
      </c>
      <c r="G1170" s="16">
        <v>10</v>
      </c>
      <c r="H1170" s="16">
        <v>9.8657660000000007</v>
      </c>
      <c r="I1170" s="16"/>
    </row>
    <row r="1171" spans="2:9" x14ac:dyDescent="0.2">
      <c r="B1171" s="16">
        <v>43</v>
      </c>
      <c r="C1171" s="16">
        <v>1481</v>
      </c>
      <c r="D1171" s="16">
        <v>123</v>
      </c>
      <c r="E1171" s="16">
        <v>95</v>
      </c>
      <c r="F1171" s="16">
        <v>145</v>
      </c>
      <c r="G1171" s="16">
        <v>12</v>
      </c>
      <c r="H1171" s="16">
        <v>13.741113</v>
      </c>
      <c r="I1171" s="16"/>
    </row>
    <row r="1172" spans="2:9" x14ac:dyDescent="0.2">
      <c r="B1172" s="16">
        <v>44</v>
      </c>
      <c r="C1172" s="16">
        <v>2173</v>
      </c>
      <c r="D1172" s="16">
        <v>120</v>
      </c>
      <c r="E1172" s="16">
        <v>69</v>
      </c>
      <c r="F1172" s="16">
        <v>163</v>
      </c>
      <c r="G1172" s="16">
        <v>18</v>
      </c>
      <c r="H1172" s="16">
        <v>26.185986</v>
      </c>
      <c r="I1172" s="16"/>
    </row>
    <row r="1173" spans="2:9" x14ac:dyDescent="0.2">
      <c r="B1173" s="16">
        <v>45</v>
      </c>
      <c r="C1173" s="16">
        <v>4066</v>
      </c>
      <c r="D1173" s="16">
        <v>119</v>
      </c>
      <c r="E1173" s="16">
        <v>88</v>
      </c>
      <c r="F1173" s="16">
        <v>157</v>
      </c>
      <c r="G1173" s="16">
        <v>34</v>
      </c>
      <c r="H1173" s="16">
        <v>15.849672</v>
      </c>
      <c r="I1173" s="16"/>
    </row>
    <row r="1174" spans="2:9" x14ac:dyDescent="0.2">
      <c r="B1174" s="16">
        <v>46</v>
      </c>
      <c r="C1174" s="16">
        <v>2027</v>
      </c>
      <c r="D1174" s="16">
        <v>126</v>
      </c>
      <c r="E1174" s="16">
        <v>92</v>
      </c>
      <c r="F1174" s="16">
        <v>163</v>
      </c>
      <c r="G1174" s="16">
        <v>16</v>
      </c>
      <c r="H1174" s="16">
        <v>18.105246999999999</v>
      </c>
      <c r="I1174" s="16"/>
    </row>
    <row r="1175" spans="2:9" x14ac:dyDescent="0.2">
      <c r="B1175" s="16">
        <v>47</v>
      </c>
      <c r="C1175" s="16">
        <v>4155</v>
      </c>
      <c r="D1175" s="16">
        <v>153</v>
      </c>
      <c r="E1175" s="16">
        <v>98</v>
      </c>
      <c r="F1175" s="16">
        <v>208</v>
      </c>
      <c r="G1175" s="16">
        <v>27</v>
      </c>
      <c r="H1175" s="16">
        <v>32.274067000000002</v>
      </c>
      <c r="I1175" s="16"/>
    </row>
    <row r="1176" spans="2:9" x14ac:dyDescent="0.2">
      <c r="B1176" s="16">
        <v>48</v>
      </c>
      <c r="C1176" s="16">
        <v>3851</v>
      </c>
      <c r="D1176" s="16">
        <v>160</v>
      </c>
      <c r="E1176" s="16">
        <v>131</v>
      </c>
      <c r="F1176" s="16">
        <v>208</v>
      </c>
      <c r="G1176" s="16">
        <v>24</v>
      </c>
      <c r="H1176" s="16">
        <v>24.412222</v>
      </c>
      <c r="I1176" s="16"/>
    </row>
    <row r="1177" spans="2:9" x14ac:dyDescent="0.2">
      <c r="B1177" s="16">
        <v>49</v>
      </c>
      <c r="C1177" s="16">
        <v>3090</v>
      </c>
      <c r="D1177" s="16">
        <v>154</v>
      </c>
      <c r="E1177" s="16">
        <v>115</v>
      </c>
      <c r="F1177" s="16">
        <v>202</v>
      </c>
      <c r="G1177" s="16">
        <v>20</v>
      </c>
      <c r="H1177" s="16">
        <v>27.328410999999999</v>
      </c>
      <c r="I1177" s="16"/>
    </row>
    <row r="1178" spans="2:9" x14ac:dyDescent="0.2">
      <c r="B1178" s="16">
        <v>50</v>
      </c>
      <c r="C1178" s="16">
        <v>5066</v>
      </c>
      <c r="D1178" s="16">
        <v>168</v>
      </c>
      <c r="E1178" s="16">
        <v>99</v>
      </c>
      <c r="F1178" s="16">
        <v>247</v>
      </c>
      <c r="G1178" s="16">
        <v>30</v>
      </c>
      <c r="H1178" s="16">
        <v>42.28801</v>
      </c>
      <c r="I1178" s="16"/>
    </row>
    <row r="1179" spans="2:9" x14ac:dyDescent="0.2">
      <c r="B1179" s="16">
        <v>51</v>
      </c>
      <c r="C1179" s="16">
        <v>1494</v>
      </c>
      <c r="D1179" s="16">
        <v>74</v>
      </c>
      <c r="E1179" s="16">
        <v>42</v>
      </c>
      <c r="F1179" s="16">
        <v>113</v>
      </c>
      <c r="G1179" s="16">
        <v>20</v>
      </c>
      <c r="H1179" s="16">
        <v>15.461327000000001</v>
      </c>
      <c r="I1179" s="16"/>
    </row>
    <row r="1180" spans="2:9" x14ac:dyDescent="0.2">
      <c r="B1180" s="16">
        <v>52</v>
      </c>
      <c r="C1180" s="16">
        <v>1699</v>
      </c>
      <c r="D1180" s="16">
        <v>113</v>
      </c>
      <c r="E1180" s="16">
        <v>99</v>
      </c>
      <c r="F1180" s="16">
        <v>139</v>
      </c>
      <c r="G1180" s="16">
        <v>15</v>
      </c>
      <c r="H1180" s="16">
        <v>11.982129</v>
      </c>
      <c r="I1180" s="16"/>
    </row>
    <row r="1181" spans="2:9" x14ac:dyDescent="0.2">
      <c r="B1181" s="16">
        <v>53</v>
      </c>
      <c r="C1181" s="16">
        <v>2440</v>
      </c>
      <c r="D1181" s="16">
        <v>116</v>
      </c>
      <c r="E1181" s="16">
        <v>92</v>
      </c>
      <c r="F1181" s="16">
        <v>159</v>
      </c>
      <c r="G1181" s="16">
        <v>21</v>
      </c>
      <c r="H1181" s="16">
        <v>18.942017</v>
      </c>
      <c r="I1181" s="16"/>
    </row>
    <row r="1182" spans="2:9" x14ac:dyDescent="0.2">
      <c r="B1182" s="16">
        <v>54</v>
      </c>
      <c r="C1182" s="16">
        <v>1291</v>
      </c>
      <c r="D1182" s="16">
        <v>99</v>
      </c>
      <c r="E1182" s="16">
        <v>71</v>
      </c>
      <c r="F1182" s="16">
        <v>129</v>
      </c>
      <c r="G1182" s="16">
        <v>13</v>
      </c>
      <c r="H1182" s="16">
        <v>15.149258</v>
      </c>
      <c r="I1182" s="16"/>
    </row>
    <row r="1183" spans="2:9" x14ac:dyDescent="0.2">
      <c r="B1183" s="16">
        <v>55</v>
      </c>
      <c r="C1183" s="16">
        <v>1894</v>
      </c>
      <c r="D1183" s="16">
        <v>99</v>
      </c>
      <c r="E1183" s="16">
        <v>72</v>
      </c>
      <c r="F1183" s="16">
        <v>143</v>
      </c>
      <c r="G1183" s="16">
        <v>19</v>
      </c>
      <c r="H1183" s="16">
        <v>20.900558</v>
      </c>
      <c r="I1183" s="16"/>
    </row>
    <row r="1184" spans="2:9" x14ac:dyDescent="0.2">
      <c r="B1184" s="16">
        <v>56</v>
      </c>
      <c r="C1184" s="16">
        <v>1386</v>
      </c>
      <c r="D1184" s="16">
        <v>126</v>
      </c>
      <c r="E1184" s="16">
        <v>98</v>
      </c>
      <c r="F1184" s="16">
        <v>138</v>
      </c>
      <c r="G1184" s="16">
        <v>11</v>
      </c>
      <c r="H1184" s="16">
        <v>11.198214999999999</v>
      </c>
      <c r="I1184" s="16"/>
    </row>
    <row r="1185" spans="2:9" x14ac:dyDescent="0.2">
      <c r="B1185" s="16">
        <v>57</v>
      </c>
      <c r="C1185" s="16">
        <v>3419</v>
      </c>
      <c r="D1185" s="16">
        <v>110</v>
      </c>
      <c r="E1185" s="16">
        <v>64</v>
      </c>
      <c r="F1185" s="16">
        <v>147</v>
      </c>
      <c r="G1185" s="16">
        <v>31</v>
      </c>
      <c r="H1185" s="16">
        <v>18.904143999999999</v>
      </c>
      <c r="I1185" s="16"/>
    </row>
    <row r="1186" spans="2:9" x14ac:dyDescent="0.2">
      <c r="B1186" s="16">
        <v>58</v>
      </c>
      <c r="C1186" s="16">
        <v>1005</v>
      </c>
      <c r="D1186" s="16">
        <v>83</v>
      </c>
      <c r="E1186" s="16">
        <v>66</v>
      </c>
      <c r="F1186" s="16">
        <v>110</v>
      </c>
      <c r="G1186" s="16">
        <v>12</v>
      </c>
      <c r="H1186" s="16">
        <v>13.734495000000001</v>
      </c>
      <c r="I1186" s="16"/>
    </row>
    <row r="1187" spans="2:9" x14ac:dyDescent="0.2">
      <c r="B1187" s="16">
        <v>59</v>
      </c>
      <c r="C1187" s="16">
        <v>1738</v>
      </c>
      <c r="D1187" s="16">
        <v>102</v>
      </c>
      <c r="E1187" s="16">
        <v>79</v>
      </c>
      <c r="F1187" s="16">
        <v>144</v>
      </c>
      <c r="G1187" s="16">
        <v>17</v>
      </c>
      <c r="H1187" s="16">
        <v>18.347342999999999</v>
      </c>
      <c r="I1187" s="16"/>
    </row>
    <row r="1188" spans="2:9" x14ac:dyDescent="0.2">
      <c r="B1188" s="16">
        <v>60</v>
      </c>
      <c r="C1188" s="16">
        <v>3146</v>
      </c>
      <c r="D1188" s="16">
        <v>121</v>
      </c>
      <c r="E1188" s="16">
        <v>72</v>
      </c>
      <c r="F1188" s="16">
        <v>175</v>
      </c>
      <c r="G1188" s="16">
        <v>26</v>
      </c>
      <c r="H1188" s="16">
        <v>31.247399999999999</v>
      </c>
      <c r="I1188" s="16"/>
    </row>
    <row r="1189" spans="2:9" x14ac:dyDescent="0.2">
      <c r="B1189" s="16">
        <v>61</v>
      </c>
      <c r="C1189" s="16">
        <v>1027</v>
      </c>
      <c r="D1189" s="16">
        <v>85</v>
      </c>
      <c r="E1189" s="16">
        <v>61</v>
      </c>
      <c r="F1189" s="16">
        <v>99</v>
      </c>
      <c r="G1189" s="16">
        <v>12</v>
      </c>
      <c r="H1189" s="16">
        <v>13.076696</v>
      </c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61</v>
      </c>
      <c r="I1310" s="6"/>
    </row>
    <row r="1311" spans="1:10" x14ac:dyDescent="0.2">
      <c r="A1311" t="s">
        <v>67</v>
      </c>
      <c r="B1311" s="15"/>
      <c r="C1311" s="8">
        <f>AVERAGE(C1129:C1309)</f>
        <v>2530.4098360655739</v>
      </c>
      <c r="D1311" s="8"/>
      <c r="E1311" s="8"/>
      <c r="F1311" s="8"/>
      <c r="G1311" s="8"/>
      <c r="H1311" s="8"/>
      <c r="I1311" s="9"/>
      <c r="J1311" s="17">
        <f>AVERAGE(D1129:D1309)</f>
        <v>118.45901639344262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82660755</v>
      </c>
      <c r="D1315" s="16">
        <v>276.91025000000002</v>
      </c>
      <c r="E1315" s="16">
        <v>1</v>
      </c>
      <c r="F1315" s="16">
        <v>1741</v>
      </c>
      <c r="G1315" s="16">
        <v>298511</v>
      </c>
      <c r="H1315" s="16">
        <v>322.90057000000002</v>
      </c>
      <c r="I1315" s="16">
        <v>41.918472000000001</v>
      </c>
    </row>
    <row r="1316" spans="1:9" x14ac:dyDescent="0.2">
      <c r="A1316" s="6"/>
      <c r="B1316" s="16">
        <v>1</v>
      </c>
      <c r="C1316" s="16">
        <v>3160</v>
      </c>
      <c r="D1316" s="16">
        <v>105</v>
      </c>
      <c r="E1316" s="16">
        <v>43</v>
      </c>
      <c r="F1316" s="16">
        <v>161</v>
      </c>
      <c r="G1316" s="16">
        <v>30</v>
      </c>
      <c r="H1316" s="16">
        <v>34.130580000000002</v>
      </c>
      <c r="I1316" s="16"/>
    </row>
    <row r="1317" spans="1:9" x14ac:dyDescent="0.2">
      <c r="A1317" s="6"/>
      <c r="B1317" s="16">
        <v>2</v>
      </c>
      <c r="C1317" s="16">
        <v>2756</v>
      </c>
      <c r="D1317" s="16">
        <v>106</v>
      </c>
      <c r="E1317" s="16">
        <v>73</v>
      </c>
      <c r="F1317" s="16">
        <v>146</v>
      </c>
      <c r="G1317" s="16">
        <v>26</v>
      </c>
      <c r="H1317" s="16">
        <v>19.041008000000001</v>
      </c>
      <c r="I1317" s="16"/>
    </row>
    <row r="1318" spans="1:9" x14ac:dyDescent="0.2">
      <c r="A1318" s="6"/>
      <c r="B1318" s="16">
        <v>3</v>
      </c>
      <c r="C1318" s="16">
        <v>3175</v>
      </c>
      <c r="D1318" s="16">
        <v>122</v>
      </c>
      <c r="E1318" s="16">
        <v>95</v>
      </c>
      <c r="F1318" s="16">
        <v>165</v>
      </c>
      <c r="G1318" s="16">
        <v>26</v>
      </c>
      <c r="H1318" s="16">
        <v>19.54175</v>
      </c>
      <c r="I1318" s="16"/>
    </row>
    <row r="1319" spans="1:9" x14ac:dyDescent="0.2">
      <c r="A1319" s="6"/>
      <c r="B1319" s="16">
        <v>4</v>
      </c>
      <c r="C1319" s="16">
        <v>2341</v>
      </c>
      <c r="D1319" s="16">
        <v>106</v>
      </c>
      <c r="E1319" s="16">
        <v>79</v>
      </c>
      <c r="F1319" s="16">
        <v>142</v>
      </c>
      <c r="G1319" s="16">
        <v>22</v>
      </c>
      <c r="H1319" s="16">
        <v>18.929694999999999</v>
      </c>
      <c r="I1319" s="16"/>
    </row>
    <row r="1320" spans="1:9" x14ac:dyDescent="0.2">
      <c r="A1320" s="6"/>
      <c r="B1320" s="16">
        <v>5</v>
      </c>
      <c r="C1320" s="16">
        <v>2376</v>
      </c>
      <c r="D1320" s="16">
        <v>99</v>
      </c>
      <c r="E1320" s="16">
        <v>82</v>
      </c>
      <c r="F1320" s="16">
        <v>120</v>
      </c>
      <c r="G1320" s="16">
        <v>24</v>
      </c>
      <c r="H1320" s="16">
        <v>13.253384</v>
      </c>
      <c r="I1320" s="16"/>
    </row>
    <row r="1321" spans="1:9" x14ac:dyDescent="0.2">
      <c r="A1321" s="6"/>
      <c r="B1321" s="16">
        <v>6</v>
      </c>
      <c r="C1321" s="16">
        <v>3015</v>
      </c>
      <c r="D1321" s="16">
        <v>111</v>
      </c>
      <c r="E1321" s="16">
        <v>73</v>
      </c>
      <c r="F1321" s="16">
        <v>136</v>
      </c>
      <c r="G1321" s="16">
        <v>27</v>
      </c>
      <c r="H1321" s="16">
        <v>17.269359999999999</v>
      </c>
      <c r="I1321" s="16"/>
    </row>
    <row r="1322" spans="1:9" x14ac:dyDescent="0.2">
      <c r="A1322" s="6"/>
      <c r="B1322" s="16">
        <v>7</v>
      </c>
      <c r="C1322" s="16">
        <v>1204</v>
      </c>
      <c r="D1322" s="16">
        <v>80</v>
      </c>
      <c r="E1322" s="16">
        <v>58</v>
      </c>
      <c r="F1322" s="16">
        <v>94</v>
      </c>
      <c r="G1322" s="16">
        <v>15</v>
      </c>
      <c r="H1322" s="16">
        <v>8.7668199999999992</v>
      </c>
      <c r="I1322" s="16"/>
    </row>
    <row r="1323" spans="1:9" x14ac:dyDescent="0.2">
      <c r="A1323" s="6"/>
      <c r="B1323" s="16">
        <v>8</v>
      </c>
      <c r="C1323" s="16">
        <v>5858</v>
      </c>
      <c r="D1323" s="16">
        <v>154</v>
      </c>
      <c r="E1323" s="16">
        <v>102</v>
      </c>
      <c r="F1323" s="16">
        <v>232</v>
      </c>
      <c r="G1323" s="16">
        <v>38</v>
      </c>
      <c r="H1323" s="16">
        <v>34.858013</v>
      </c>
      <c r="I1323" s="16"/>
    </row>
    <row r="1324" spans="1:9" x14ac:dyDescent="0.2">
      <c r="A1324" s="6"/>
      <c r="B1324" s="16">
        <v>9</v>
      </c>
      <c r="C1324" s="16">
        <v>1755</v>
      </c>
      <c r="D1324" s="16">
        <v>117</v>
      </c>
      <c r="E1324" s="16">
        <v>87</v>
      </c>
      <c r="F1324" s="16">
        <v>143</v>
      </c>
      <c r="G1324" s="16">
        <v>15</v>
      </c>
      <c r="H1324" s="16">
        <v>14.779329000000001</v>
      </c>
      <c r="I1324" s="16"/>
    </row>
    <row r="1325" spans="1:9" x14ac:dyDescent="0.2">
      <c r="A1325" s="6"/>
      <c r="B1325" s="16">
        <v>10</v>
      </c>
      <c r="C1325" s="16">
        <v>2279</v>
      </c>
      <c r="D1325" s="16">
        <v>113</v>
      </c>
      <c r="E1325" s="16">
        <v>94</v>
      </c>
      <c r="F1325" s="16">
        <v>146</v>
      </c>
      <c r="G1325" s="16">
        <v>20</v>
      </c>
      <c r="H1325" s="16">
        <v>13.212832000000001</v>
      </c>
      <c r="I1325" s="16"/>
    </row>
    <row r="1326" spans="1:9" x14ac:dyDescent="0.2">
      <c r="A1326" s="6"/>
      <c r="B1326" s="16">
        <v>11</v>
      </c>
      <c r="C1326" s="16">
        <v>3632</v>
      </c>
      <c r="D1326" s="16">
        <v>157</v>
      </c>
      <c r="E1326" s="16">
        <v>135</v>
      </c>
      <c r="F1326" s="16">
        <v>185</v>
      </c>
      <c r="G1326" s="16">
        <v>23</v>
      </c>
      <c r="H1326" s="16">
        <v>13.502523999999999</v>
      </c>
      <c r="I1326" s="16"/>
    </row>
    <row r="1327" spans="1:9" x14ac:dyDescent="0.2">
      <c r="A1327" s="6"/>
      <c r="B1327" s="16">
        <v>12</v>
      </c>
      <c r="C1327" s="16">
        <v>2150</v>
      </c>
      <c r="D1327" s="16">
        <v>113</v>
      </c>
      <c r="E1327" s="16">
        <v>87</v>
      </c>
      <c r="F1327" s="16">
        <v>139</v>
      </c>
      <c r="G1327" s="16">
        <v>19</v>
      </c>
      <c r="H1327" s="16">
        <v>15.090468</v>
      </c>
      <c r="I1327" s="16"/>
    </row>
    <row r="1328" spans="1:9" x14ac:dyDescent="0.2">
      <c r="B1328" s="16">
        <v>13</v>
      </c>
      <c r="C1328" s="16">
        <v>1803</v>
      </c>
      <c r="D1328" s="16">
        <v>120</v>
      </c>
      <c r="E1328" s="16">
        <v>100</v>
      </c>
      <c r="F1328" s="16">
        <v>143</v>
      </c>
      <c r="G1328" s="16">
        <v>15</v>
      </c>
      <c r="H1328" s="16">
        <v>12.663220000000001</v>
      </c>
      <c r="I1328" s="16"/>
    </row>
    <row r="1329" spans="2:9" x14ac:dyDescent="0.2">
      <c r="B1329" s="16">
        <v>14</v>
      </c>
      <c r="C1329" s="16">
        <v>1823</v>
      </c>
      <c r="D1329" s="16">
        <v>140</v>
      </c>
      <c r="E1329" s="16">
        <v>118</v>
      </c>
      <c r="F1329" s="16">
        <v>165</v>
      </c>
      <c r="G1329" s="16">
        <v>13</v>
      </c>
      <c r="H1329" s="16">
        <v>11.765060999999999</v>
      </c>
      <c r="I1329" s="16"/>
    </row>
    <row r="1330" spans="2:9" x14ac:dyDescent="0.2">
      <c r="B1330" s="16">
        <v>15</v>
      </c>
      <c r="C1330" s="16">
        <v>5343</v>
      </c>
      <c r="D1330" s="16">
        <v>144</v>
      </c>
      <c r="E1330" s="16">
        <v>96</v>
      </c>
      <c r="F1330" s="16">
        <v>198</v>
      </c>
      <c r="G1330" s="16">
        <v>37</v>
      </c>
      <c r="H1330" s="16">
        <v>25.502178000000001</v>
      </c>
      <c r="I1330" s="16"/>
    </row>
    <row r="1331" spans="2:9" x14ac:dyDescent="0.2">
      <c r="B1331" s="16">
        <v>16</v>
      </c>
      <c r="C1331" s="16">
        <v>3112</v>
      </c>
      <c r="D1331" s="16">
        <v>124</v>
      </c>
      <c r="E1331" s="16">
        <v>76</v>
      </c>
      <c r="F1331" s="16">
        <v>166</v>
      </c>
      <c r="G1331" s="16">
        <v>25</v>
      </c>
      <c r="H1331" s="16">
        <v>20.684134</v>
      </c>
      <c r="I1331" s="16"/>
    </row>
    <row r="1332" spans="2:9" x14ac:dyDescent="0.2">
      <c r="B1332" s="16">
        <v>17</v>
      </c>
      <c r="C1332" s="16">
        <v>989</v>
      </c>
      <c r="D1332" s="16">
        <v>98</v>
      </c>
      <c r="E1332" s="16">
        <v>85</v>
      </c>
      <c r="F1332" s="16">
        <v>116</v>
      </c>
      <c r="G1332" s="16">
        <v>10</v>
      </c>
      <c r="H1332" s="16">
        <v>10.493384000000001</v>
      </c>
      <c r="I1332" s="16"/>
    </row>
    <row r="1333" spans="2:9" x14ac:dyDescent="0.2">
      <c r="B1333" s="16">
        <v>18</v>
      </c>
      <c r="C1333" s="16">
        <v>1996</v>
      </c>
      <c r="D1333" s="16">
        <v>133</v>
      </c>
      <c r="E1333" s="16">
        <v>109</v>
      </c>
      <c r="F1333" s="16">
        <v>162</v>
      </c>
      <c r="G1333" s="16">
        <v>15</v>
      </c>
      <c r="H1333" s="16">
        <v>13.301450000000001</v>
      </c>
      <c r="I1333" s="16"/>
    </row>
    <row r="1334" spans="2:9" x14ac:dyDescent="0.2">
      <c r="B1334" s="16">
        <v>19</v>
      </c>
      <c r="C1334" s="16">
        <v>5319</v>
      </c>
      <c r="D1334" s="16">
        <v>123</v>
      </c>
      <c r="E1334" s="16">
        <v>64</v>
      </c>
      <c r="F1334" s="16">
        <v>210</v>
      </c>
      <c r="G1334" s="16">
        <v>43</v>
      </c>
      <c r="H1334" s="16">
        <v>37.759895</v>
      </c>
      <c r="I1334" s="16"/>
    </row>
    <row r="1335" spans="2:9" x14ac:dyDescent="0.2">
      <c r="B1335" s="16">
        <v>20</v>
      </c>
      <c r="C1335" s="16">
        <v>3462</v>
      </c>
      <c r="D1335" s="16">
        <v>157</v>
      </c>
      <c r="E1335" s="16">
        <v>124</v>
      </c>
      <c r="F1335" s="16">
        <v>193</v>
      </c>
      <c r="G1335" s="16">
        <v>22</v>
      </c>
      <c r="H1335" s="16">
        <v>20.064181999999999</v>
      </c>
      <c r="I1335" s="16"/>
    </row>
    <row r="1336" spans="2:9" x14ac:dyDescent="0.2">
      <c r="B1336" s="16">
        <v>21</v>
      </c>
      <c r="C1336" s="16">
        <v>2461</v>
      </c>
      <c r="D1336" s="16">
        <v>107</v>
      </c>
      <c r="E1336" s="16">
        <v>83</v>
      </c>
      <c r="F1336" s="16">
        <v>134</v>
      </c>
      <c r="G1336" s="16">
        <v>23</v>
      </c>
      <c r="H1336" s="16">
        <v>13.139116</v>
      </c>
      <c r="I1336" s="16"/>
    </row>
    <row r="1337" spans="2:9" x14ac:dyDescent="0.2">
      <c r="B1337" s="16">
        <v>22</v>
      </c>
      <c r="C1337" s="16">
        <v>3269</v>
      </c>
      <c r="D1337" s="16">
        <v>172</v>
      </c>
      <c r="E1337" s="16">
        <v>147</v>
      </c>
      <c r="F1337" s="16">
        <v>203</v>
      </c>
      <c r="G1337" s="16">
        <v>19</v>
      </c>
      <c r="H1337" s="16">
        <v>15.112539999999999</v>
      </c>
      <c r="I1337" s="16"/>
    </row>
    <row r="1338" spans="2:9" x14ac:dyDescent="0.2">
      <c r="B1338" s="16">
        <v>23</v>
      </c>
      <c r="C1338" s="16">
        <v>3755</v>
      </c>
      <c r="D1338" s="16">
        <v>139</v>
      </c>
      <c r="E1338" s="16">
        <v>111</v>
      </c>
      <c r="F1338" s="16">
        <v>185</v>
      </c>
      <c r="G1338" s="16">
        <v>27</v>
      </c>
      <c r="H1338" s="16">
        <v>18.827148000000001</v>
      </c>
      <c r="I1338" s="16"/>
    </row>
    <row r="1339" spans="2:9" x14ac:dyDescent="0.2">
      <c r="B1339" s="16">
        <v>24</v>
      </c>
      <c r="C1339" s="16">
        <v>830</v>
      </c>
      <c r="D1339" s="16">
        <v>69</v>
      </c>
      <c r="E1339" s="16">
        <v>48</v>
      </c>
      <c r="F1339" s="16">
        <v>92</v>
      </c>
      <c r="G1339" s="16">
        <v>12</v>
      </c>
      <c r="H1339" s="16">
        <v>14.135706000000001</v>
      </c>
      <c r="I1339" s="16"/>
    </row>
    <row r="1340" spans="2:9" x14ac:dyDescent="0.2">
      <c r="B1340" s="16">
        <v>25</v>
      </c>
      <c r="C1340" s="16">
        <v>3278</v>
      </c>
      <c r="D1340" s="16">
        <v>126</v>
      </c>
      <c r="E1340" s="16">
        <v>70</v>
      </c>
      <c r="F1340" s="16">
        <v>171</v>
      </c>
      <c r="G1340" s="16">
        <v>26</v>
      </c>
      <c r="H1340" s="16">
        <v>21.802752000000002</v>
      </c>
      <c r="I1340" s="16"/>
    </row>
    <row r="1341" spans="2:9" x14ac:dyDescent="0.2">
      <c r="B1341" s="16">
        <v>26</v>
      </c>
      <c r="C1341" s="16">
        <v>2487</v>
      </c>
      <c r="D1341" s="16">
        <v>155</v>
      </c>
      <c r="E1341" s="16">
        <v>139</v>
      </c>
      <c r="F1341" s="16">
        <v>174</v>
      </c>
      <c r="G1341" s="16">
        <v>16</v>
      </c>
      <c r="H1341" s="16">
        <v>8.9181460000000001</v>
      </c>
      <c r="I1341" s="16"/>
    </row>
    <row r="1342" spans="2:9" x14ac:dyDescent="0.2">
      <c r="B1342" s="16">
        <v>27</v>
      </c>
      <c r="C1342" s="16">
        <v>5505</v>
      </c>
      <c r="D1342" s="16">
        <v>172</v>
      </c>
      <c r="E1342" s="16">
        <v>137</v>
      </c>
      <c r="F1342" s="16">
        <v>203</v>
      </c>
      <c r="G1342" s="16">
        <v>32</v>
      </c>
      <c r="H1342" s="16">
        <v>19.094840000000001</v>
      </c>
      <c r="I1342" s="16"/>
    </row>
    <row r="1343" spans="2:9" x14ac:dyDescent="0.2">
      <c r="B1343" s="16">
        <v>28</v>
      </c>
      <c r="C1343" s="16">
        <v>3620</v>
      </c>
      <c r="D1343" s="16">
        <v>150</v>
      </c>
      <c r="E1343" s="16">
        <v>126</v>
      </c>
      <c r="F1343" s="16">
        <v>178</v>
      </c>
      <c r="G1343" s="16">
        <v>24</v>
      </c>
      <c r="H1343" s="16">
        <v>11.780602999999999</v>
      </c>
      <c r="I1343" s="16"/>
    </row>
    <row r="1344" spans="2:9" x14ac:dyDescent="0.2">
      <c r="B1344" s="16">
        <v>29</v>
      </c>
      <c r="C1344" s="16">
        <v>4848</v>
      </c>
      <c r="D1344" s="16">
        <v>156</v>
      </c>
      <c r="E1344" s="16">
        <v>105</v>
      </c>
      <c r="F1344" s="16">
        <v>183</v>
      </c>
      <c r="G1344" s="16">
        <v>31</v>
      </c>
      <c r="H1344" s="16">
        <v>15.3123045</v>
      </c>
      <c r="I1344" s="16"/>
    </row>
    <row r="1345" spans="1:9" x14ac:dyDescent="0.2">
      <c r="B1345" s="16">
        <v>30</v>
      </c>
      <c r="C1345" s="16">
        <v>5113</v>
      </c>
      <c r="D1345" s="16">
        <v>170</v>
      </c>
      <c r="E1345" s="16">
        <v>116</v>
      </c>
      <c r="F1345" s="16">
        <v>218</v>
      </c>
      <c r="G1345" s="16">
        <v>30</v>
      </c>
      <c r="H1345" s="16">
        <v>24.439228</v>
      </c>
      <c r="I1345" s="16"/>
    </row>
    <row r="1346" spans="1:9" x14ac:dyDescent="0.2">
      <c r="A1346" s="6"/>
      <c r="B1346" s="16">
        <v>31</v>
      </c>
      <c r="C1346" s="16">
        <v>5181</v>
      </c>
      <c r="D1346" s="16">
        <v>191</v>
      </c>
      <c r="E1346" s="16">
        <v>158</v>
      </c>
      <c r="F1346" s="16">
        <v>220</v>
      </c>
      <c r="G1346" s="16">
        <v>27</v>
      </c>
      <c r="H1346" s="16">
        <v>16.515726000000001</v>
      </c>
      <c r="I1346" s="16"/>
    </row>
    <row r="1347" spans="1:9" x14ac:dyDescent="0.2">
      <c r="A1347" s="11"/>
      <c r="B1347" s="16">
        <v>32</v>
      </c>
      <c r="C1347" s="16">
        <v>2481</v>
      </c>
      <c r="D1347" s="16">
        <v>177</v>
      </c>
      <c r="E1347" s="16">
        <v>161</v>
      </c>
      <c r="F1347" s="16">
        <v>192</v>
      </c>
      <c r="G1347" s="16">
        <v>14</v>
      </c>
      <c r="H1347" s="16">
        <v>8.9828899999999994</v>
      </c>
      <c r="I1347" s="16"/>
    </row>
    <row r="1348" spans="1:9" x14ac:dyDescent="0.2">
      <c r="B1348" s="16">
        <v>33</v>
      </c>
      <c r="C1348" s="16">
        <v>2220</v>
      </c>
      <c r="D1348" s="16">
        <v>105</v>
      </c>
      <c r="E1348" s="16">
        <v>71</v>
      </c>
      <c r="F1348" s="16">
        <v>143</v>
      </c>
      <c r="G1348" s="16">
        <v>21</v>
      </c>
      <c r="H1348" s="16">
        <v>18.845423</v>
      </c>
      <c r="I1348" s="16"/>
    </row>
    <row r="1349" spans="1:9" x14ac:dyDescent="0.2">
      <c r="B1349" s="16">
        <v>34</v>
      </c>
      <c r="C1349" s="16">
        <v>4453</v>
      </c>
      <c r="D1349" s="16">
        <v>193</v>
      </c>
      <c r="E1349" s="16">
        <v>158</v>
      </c>
      <c r="F1349" s="16">
        <v>251</v>
      </c>
      <c r="G1349" s="16">
        <v>23</v>
      </c>
      <c r="H1349" s="16">
        <v>26.031448000000001</v>
      </c>
      <c r="I1349" s="16"/>
    </row>
    <row r="1350" spans="1:9" x14ac:dyDescent="0.2">
      <c r="B1350" s="16">
        <v>35</v>
      </c>
      <c r="C1350" s="16">
        <v>2167</v>
      </c>
      <c r="D1350" s="16">
        <v>144</v>
      </c>
      <c r="E1350" s="16">
        <v>125</v>
      </c>
      <c r="F1350" s="16">
        <v>173</v>
      </c>
      <c r="G1350" s="16">
        <v>15</v>
      </c>
      <c r="H1350" s="16">
        <v>12.842452</v>
      </c>
      <c r="I1350" s="16"/>
    </row>
    <row r="1351" spans="1:9" x14ac:dyDescent="0.2">
      <c r="B1351" s="16">
        <v>36</v>
      </c>
      <c r="C1351" s="16">
        <v>5314</v>
      </c>
      <c r="D1351" s="16">
        <v>151</v>
      </c>
      <c r="E1351" s="16">
        <v>106</v>
      </c>
      <c r="F1351" s="16">
        <v>202</v>
      </c>
      <c r="G1351" s="16">
        <v>35</v>
      </c>
      <c r="H1351" s="16">
        <v>25.84854</v>
      </c>
      <c r="I1351" s="16"/>
    </row>
    <row r="1352" spans="1:9" x14ac:dyDescent="0.2">
      <c r="B1352" s="16">
        <v>37</v>
      </c>
      <c r="C1352" s="16">
        <v>4304</v>
      </c>
      <c r="D1352" s="16">
        <v>143</v>
      </c>
      <c r="E1352" s="16">
        <v>108</v>
      </c>
      <c r="F1352" s="16">
        <v>185</v>
      </c>
      <c r="G1352" s="16">
        <v>30</v>
      </c>
      <c r="H1352" s="16">
        <v>19.629324</v>
      </c>
      <c r="I1352" s="16"/>
    </row>
    <row r="1353" spans="1:9" x14ac:dyDescent="0.2">
      <c r="B1353" s="16">
        <v>38</v>
      </c>
      <c r="C1353" s="16">
        <v>2170</v>
      </c>
      <c r="D1353" s="16">
        <v>77</v>
      </c>
      <c r="E1353" s="16">
        <v>47</v>
      </c>
      <c r="F1353" s="16">
        <v>124</v>
      </c>
      <c r="G1353" s="16">
        <v>28</v>
      </c>
      <c r="H1353" s="16">
        <v>22.971802</v>
      </c>
      <c r="I1353" s="16"/>
    </row>
    <row r="1354" spans="1:9" x14ac:dyDescent="0.2">
      <c r="B1354" s="16">
        <v>39</v>
      </c>
      <c r="C1354" s="16">
        <v>4863</v>
      </c>
      <c r="D1354" s="16">
        <v>180</v>
      </c>
      <c r="E1354" s="16">
        <v>115</v>
      </c>
      <c r="F1354" s="16">
        <v>250</v>
      </c>
      <c r="G1354" s="16">
        <v>27</v>
      </c>
      <c r="H1354" s="16">
        <v>33.668633</v>
      </c>
      <c r="I1354" s="16"/>
    </row>
    <row r="1355" spans="1:9" x14ac:dyDescent="0.2">
      <c r="B1355" s="16">
        <v>40</v>
      </c>
      <c r="C1355" s="16">
        <v>7702</v>
      </c>
      <c r="D1355" s="16">
        <v>183</v>
      </c>
      <c r="E1355" s="16">
        <v>128</v>
      </c>
      <c r="F1355" s="16">
        <v>250</v>
      </c>
      <c r="G1355" s="16">
        <v>42</v>
      </c>
      <c r="H1355" s="16">
        <v>36.582016000000003</v>
      </c>
      <c r="I1355" s="16"/>
    </row>
    <row r="1356" spans="1:9" x14ac:dyDescent="0.2">
      <c r="B1356" s="16">
        <v>41</v>
      </c>
      <c r="C1356" s="16">
        <v>3434</v>
      </c>
      <c r="D1356" s="16">
        <v>143</v>
      </c>
      <c r="E1356" s="16">
        <v>113</v>
      </c>
      <c r="F1356" s="16">
        <v>181</v>
      </c>
      <c r="G1356" s="16">
        <v>24</v>
      </c>
      <c r="H1356" s="16">
        <v>16.662897000000001</v>
      </c>
      <c r="I1356" s="16"/>
    </row>
    <row r="1357" spans="1:9" x14ac:dyDescent="0.2">
      <c r="B1357" s="16">
        <v>42</v>
      </c>
      <c r="C1357" s="16">
        <v>2845</v>
      </c>
      <c r="D1357" s="16">
        <v>149</v>
      </c>
      <c r="E1357" s="16">
        <v>122</v>
      </c>
      <c r="F1357" s="16">
        <v>177</v>
      </c>
      <c r="G1357" s="16">
        <v>19</v>
      </c>
      <c r="H1357" s="16">
        <v>17.760756000000001</v>
      </c>
      <c r="I1357" s="16"/>
    </row>
    <row r="1358" spans="1:9" x14ac:dyDescent="0.2">
      <c r="B1358" s="16">
        <v>43</v>
      </c>
      <c r="C1358" s="16">
        <v>2544</v>
      </c>
      <c r="D1358" s="16">
        <v>106</v>
      </c>
      <c r="E1358" s="16">
        <v>62</v>
      </c>
      <c r="F1358" s="16">
        <v>147</v>
      </c>
      <c r="G1358" s="16">
        <v>24</v>
      </c>
      <c r="H1358" s="16">
        <v>20.091097000000001</v>
      </c>
      <c r="I1358" s="16"/>
    </row>
    <row r="1359" spans="1:9" x14ac:dyDescent="0.2">
      <c r="B1359" s="16">
        <v>44</v>
      </c>
      <c r="C1359" s="16">
        <v>4028</v>
      </c>
      <c r="D1359" s="16">
        <v>138</v>
      </c>
      <c r="E1359" s="16">
        <v>93</v>
      </c>
      <c r="F1359" s="16">
        <v>182</v>
      </c>
      <c r="G1359" s="16">
        <v>29</v>
      </c>
      <c r="H1359" s="16">
        <v>19.744800000000001</v>
      </c>
      <c r="I1359" s="16"/>
    </row>
    <row r="1360" spans="1:9" x14ac:dyDescent="0.2">
      <c r="B1360" s="16">
        <v>45</v>
      </c>
      <c r="C1360" s="16">
        <v>3936</v>
      </c>
      <c r="D1360" s="16">
        <v>123</v>
      </c>
      <c r="E1360" s="16">
        <v>71</v>
      </c>
      <c r="F1360" s="16">
        <v>178</v>
      </c>
      <c r="G1360" s="16">
        <v>32</v>
      </c>
      <c r="H1360" s="16">
        <v>30.020423999999998</v>
      </c>
      <c r="I1360" s="16"/>
    </row>
    <row r="1361" spans="2:9" x14ac:dyDescent="0.2">
      <c r="B1361" s="16">
        <v>46</v>
      </c>
      <c r="C1361" s="16">
        <v>4905</v>
      </c>
      <c r="D1361" s="16">
        <v>158</v>
      </c>
      <c r="E1361" s="16">
        <v>118</v>
      </c>
      <c r="F1361" s="16">
        <v>195</v>
      </c>
      <c r="G1361" s="16">
        <v>31</v>
      </c>
      <c r="H1361" s="16">
        <v>22.523320999999999</v>
      </c>
      <c r="I1361" s="16"/>
    </row>
    <row r="1362" spans="2:9" x14ac:dyDescent="0.2">
      <c r="B1362" s="16">
        <v>47</v>
      </c>
      <c r="C1362" s="16">
        <v>2554</v>
      </c>
      <c r="D1362" s="16">
        <v>121</v>
      </c>
      <c r="E1362" s="16">
        <v>98</v>
      </c>
      <c r="F1362" s="16">
        <v>158</v>
      </c>
      <c r="G1362" s="16">
        <v>21</v>
      </c>
      <c r="H1362" s="16">
        <v>15.638095</v>
      </c>
      <c r="I1362" s="16"/>
    </row>
    <row r="1363" spans="2:9" x14ac:dyDescent="0.2">
      <c r="B1363" s="16">
        <v>48</v>
      </c>
      <c r="C1363" s="16">
        <v>3852</v>
      </c>
      <c r="D1363" s="16">
        <v>128</v>
      </c>
      <c r="E1363" s="16">
        <v>104</v>
      </c>
      <c r="F1363" s="16">
        <v>171</v>
      </c>
      <c r="G1363" s="16">
        <v>30</v>
      </c>
      <c r="H1363" s="16">
        <v>13.992609</v>
      </c>
      <c r="I1363" s="16"/>
    </row>
    <row r="1364" spans="2:9" x14ac:dyDescent="0.2">
      <c r="B1364" s="16">
        <v>49</v>
      </c>
      <c r="C1364" s="16">
        <v>3218</v>
      </c>
      <c r="D1364" s="16">
        <v>128</v>
      </c>
      <c r="E1364" s="16">
        <v>97</v>
      </c>
      <c r="F1364" s="16">
        <v>170</v>
      </c>
      <c r="G1364" s="16">
        <v>25</v>
      </c>
      <c r="H1364" s="16">
        <v>21.641010000000001</v>
      </c>
      <c r="I1364" s="16"/>
    </row>
    <row r="1365" spans="2:9" x14ac:dyDescent="0.2">
      <c r="B1365" s="16">
        <v>50</v>
      </c>
      <c r="C1365" s="16">
        <v>2831</v>
      </c>
      <c r="D1365" s="16">
        <v>101</v>
      </c>
      <c r="E1365" s="16">
        <v>61</v>
      </c>
      <c r="F1365" s="16">
        <v>146</v>
      </c>
      <c r="G1365" s="16">
        <v>28</v>
      </c>
      <c r="H1365" s="16">
        <v>20.087769999999999</v>
      </c>
      <c r="I1365" s="16"/>
    </row>
    <row r="1366" spans="2:9" x14ac:dyDescent="0.2">
      <c r="B1366" s="16">
        <v>51</v>
      </c>
      <c r="C1366" s="16">
        <v>869</v>
      </c>
      <c r="D1366" s="16">
        <v>86</v>
      </c>
      <c r="E1366" s="16">
        <v>73</v>
      </c>
      <c r="F1366" s="16">
        <v>95</v>
      </c>
      <c r="G1366" s="16">
        <v>10</v>
      </c>
      <c r="H1366" s="16">
        <v>7.7817449999999999</v>
      </c>
      <c r="I1366" s="16"/>
    </row>
    <row r="1367" spans="2:9" x14ac:dyDescent="0.2">
      <c r="B1367" s="16">
        <v>52</v>
      </c>
      <c r="C1367" s="16">
        <v>2397</v>
      </c>
      <c r="D1367" s="16">
        <v>114</v>
      </c>
      <c r="E1367" s="16">
        <v>87</v>
      </c>
      <c r="F1367" s="16">
        <v>138</v>
      </c>
      <c r="G1367" s="16">
        <v>21</v>
      </c>
      <c r="H1367" s="16">
        <v>14.688431</v>
      </c>
      <c r="I1367" s="16"/>
    </row>
    <row r="1368" spans="2:9" x14ac:dyDescent="0.2">
      <c r="B1368" s="16">
        <v>53</v>
      </c>
      <c r="C1368" s="16">
        <v>3599</v>
      </c>
      <c r="D1368" s="16">
        <v>128</v>
      </c>
      <c r="E1368" s="16">
        <v>83</v>
      </c>
      <c r="F1368" s="16">
        <v>167</v>
      </c>
      <c r="G1368" s="16">
        <v>28</v>
      </c>
      <c r="H1368" s="16">
        <v>21.877604999999999</v>
      </c>
      <c r="I1368" s="16"/>
    </row>
    <row r="1369" spans="2:9" x14ac:dyDescent="0.2">
      <c r="B1369" s="16">
        <v>54</v>
      </c>
      <c r="C1369" s="16">
        <v>950</v>
      </c>
      <c r="D1369" s="16">
        <v>95</v>
      </c>
      <c r="E1369" s="16">
        <v>85</v>
      </c>
      <c r="F1369" s="16">
        <v>113</v>
      </c>
      <c r="G1369" s="16">
        <v>10</v>
      </c>
      <c r="H1369" s="16">
        <v>8.2731159999999999</v>
      </c>
      <c r="I1369" s="16"/>
    </row>
    <row r="1370" spans="2:9" x14ac:dyDescent="0.2">
      <c r="B1370" s="16">
        <v>55</v>
      </c>
      <c r="C1370" s="16">
        <v>1398</v>
      </c>
      <c r="D1370" s="16">
        <v>107</v>
      </c>
      <c r="E1370" s="16">
        <v>92</v>
      </c>
      <c r="F1370" s="16">
        <v>128</v>
      </c>
      <c r="G1370" s="16">
        <v>13</v>
      </c>
      <c r="H1370" s="16">
        <v>10.586942000000001</v>
      </c>
      <c r="I1370" s="16"/>
    </row>
    <row r="1371" spans="2:9" x14ac:dyDescent="0.2">
      <c r="B1371" s="16">
        <v>56</v>
      </c>
      <c r="C1371" s="16">
        <v>2658</v>
      </c>
      <c r="D1371" s="16">
        <v>110</v>
      </c>
      <c r="E1371" s="16">
        <v>69</v>
      </c>
      <c r="F1371" s="16">
        <v>153</v>
      </c>
      <c r="G1371" s="16">
        <v>24</v>
      </c>
      <c r="H1371" s="16">
        <v>23.362919999999999</v>
      </c>
      <c r="I1371" s="16"/>
    </row>
    <row r="1372" spans="2:9" x14ac:dyDescent="0.2">
      <c r="B1372" s="16">
        <v>57</v>
      </c>
      <c r="C1372" s="16">
        <v>3444</v>
      </c>
      <c r="D1372" s="16">
        <v>114</v>
      </c>
      <c r="E1372" s="16">
        <v>65</v>
      </c>
      <c r="F1372" s="16">
        <v>174</v>
      </c>
      <c r="G1372" s="16">
        <v>30</v>
      </c>
      <c r="H1372" s="16">
        <v>29.410295000000001</v>
      </c>
      <c r="I1372" s="16"/>
    </row>
    <row r="1373" spans="2:9" x14ac:dyDescent="0.2">
      <c r="B1373" s="16">
        <v>58</v>
      </c>
      <c r="C1373" s="16">
        <v>1081</v>
      </c>
      <c r="D1373" s="16">
        <v>67</v>
      </c>
      <c r="E1373" s="16">
        <v>42</v>
      </c>
      <c r="F1373" s="16">
        <v>87</v>
      </c>
      <c r="G1373" s="16">
        <v>16</v>
      </c>
      <c r="H1373" s="16">
        <v>13.443709999999999</v>
      </c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58</v>
      </c>
      <c r="I1497" s="6"/>
    </row>
    <row r="1498" spans="1:10" x14ac:dyDescent="0.2">
      <c r="A1498" t="s">
        <v>67</v>
      </c>
      <c r="B1498" s="15"/>
      <c r="C1498" s="8">
        <f>AVERAGE(C1316:C1496)</f>
        <v>3174.344827586207</v>
      </c>
      <c r="D1498" s="8"/>
      <c r="E1498" s="8"/>
      <c r="F1498" s="8"/>
      <c r="G1498" s="8"/>
      <c r="H1498" s="8"/>
      <c r="I1498" s="9"/>
      <c r="J1498" s="17">
        <f>AVERAGE(D1316:D1496)</f>
        <v>129.27586206896552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60258931</v>
      </c>
      <c r="D1502" s="16">
        <v>97.250336000000004</v>
      </c>
      <c r="E1502" s="16">
        <v>1</v>
      </c>
      <c r="F1502" s="16">
        <v>1147</v>
      </c>
      <c r="G1502" s="16">
        <v>619627</v>
      </c>
      <c r="H1502" s="16">
        <v>180.81524999999999</v>
      </c>
      <c r="I1502" s="16">
        <v>21.092832999999999</v>
      </c>
    </row>
    <row r="1503" spans="1:10" x14ac:dyDescent="0.2">
      <c r="A1503" s="6"/>
      <c r="B1503" s="16">
        <v>1</v>
      </c>
      <c r="C1503" s="16">
        <v>2665</v>
      </c>
      <c r="D1503" s="16">
        <v>65</v>
      </c>
      <c r="E1503" s="16">
        <v>23</v>
      </c>
      <c r="F1503" s="16">
        <v>104</v>
      </c>
      <c r="G1503" s="16">
        <v>41</v>
      </c>
      <c r="H1503" s="16">
        <v>21.718657</v>
      </c>
      <c r="I1503" s="16"/>
    </row>
    <row r="1504" spans="1:10" x14ac:dyDescent="0.2">
      <c r="A1504" s="6"/>
      <c r="B1504" s="16">
        <v>2</v>
      </c>
      <c r="C1504" s="16">
        <v>2984</v>
      </c>
      <c r="D1504" s="16">
        <v>99</v>
      </c>
      <c r="E1504" s="16">
        <v>68</v>
      </c>
      <c r="F1504" s="16">
        <v>136</v>
      </c>
      <c r="G1504" s="16">
        <v>30</v>
      </c>
      <c r="H1504" s="16">
        <v>20.837630999999998</v>
      </c>
      <c r="I1504" s="16"/>
    </row>
    <row r="1505" spans="1:9" x14ac:dyDescent="0.2">
      <c r="A1505" s="6"/>
      <c r="B1505" s="16">
        <v>3</v>
      </c>
      <c r="C1505" s="16">
        <v>2221</v>
      </c>
      <c r="D1505" s="16">
        <v>92</v>
      </c>
      <c r="E1505" s="16">
        <v>53</v>
      </c>
      <c r="F1505" s="16">
        <v>133</v>
      </c>
      <c r="G1505" s="16">
        <v>24</v>
      </c>
      <c r="H1505" s="16">
        <v>22.199686</v>
      </c>
      <c r="I1505" s="16"/>
    </row>
    <row r="1506" spans="1:9" x14ac:dyDescent="0.2">
      <c r="A1506" s="6"/>
      <c r="B1506" s="16">
        <v>4</v>
      </c>
      <c r="C1506" s="16">
        <v>1874</v>
      </c>
      <c r="D1506" s="16">
        <v>74</v>
      </c>
      <c r="E1506" s="16">
        <v>52</v>
      </c>
      <c r="F1506" s="16">
        <v>94</v>
      </c>
      <c r="G1506" s="16">
        <v>25</v>
      </c>
      <c r="H1506" s="16">
        <v>9.6824580000000005</v>
      </c>
      <c r="I1506" s="16"/>
    </row>
    <row r="1507" spans="1:9" x14ac:dyDescent="0.2">
      <c r="A1507" s="6"/>
      <c r="B1507" s="16">
        <v>5</v>
      </c>
      <c r="C1507" s="16">
        <v>978</v>
      </c>
      <c r="D1507" s="16">
        <v>61</v>
      </c>
      <c r="E1507" s="16">
        <v>42</v>
      </c>
      <c r="F1507" s="16">
        <v>77</v>
      </c>
      <c r="G1507" s="16">
        <v>16</v>
      </c>
      <c r="H1507" s="16">
        <v>10.714477</v>
      </c>
      <c r="I1507" s="16"/>
    </row>
    <row r="1508" spans="1:9" x14ac:dyDescent="0.2">
      <c r="A1508" s="6"/>
      <c r="B1508" s="16">
        <v>6</v>
      </c>
      <c r="C1508" s="16">
        <v>692</v>
      </c>
      <c r="D1508" s="16">
        <v>46</v>
      </c>
      <c r="E1508" s="16">
        <v>35</v>
      </c>
      <c r="F1508" s="16">
        <v>73</v>
      </c>
      <c r="G1508" s="16">
        <v>15</v>
      </c>
      <c r="H1508" s="16">
        <v>10.460812000000001</v>
      </c>
      <c r="I1508" s="16"/>
    </row>
    <row r="1509" spans="1:9" x14ac:dyDescent="0.2">
      <c r="A1509" s="6"/>
      <c r="B1509" s="16">
        <v>7</v>
      </c>
      <c r="C1509" s="16">
        <v>1814</v>
      </c>
      <c r="D1509" s="16">
        <v>72</v>
      </c>
      <c r="E1509" s="16">
        <v>47</v>
      </c>
      <c r="F1509" s="16">
        <v>103</v>
      </c>
      <c r="G1509" s="16">
        <v>25</v>
      </c>
      <c r="H1509" s="16">
        <v>14.958275</v>
      </c>
      <c r="I1509" s="16"/>
    </row>
    <row r="1510" spans="1:9" x14ac:dyDescent="0.2">
      <c r="A1510" s="6"/>
      <c r="B1510" s="16">
        <v>8</v>
      </c>
      <c r="C1510" s="16">
        <v>5347</v>
      </c>
      <c r="D1510" s="16">
        <v>116</v>
      </c>
      <c r="E1510" s="16">
        <v>58</v>
      </c>
      <c r="F1510" s="16">
        <v>207</v>
      </c>
      <c r="G1510" s="16">
        <v>46</v>
      </c>
      <c r="H1510" s="16">
        <v>40.099598</v>
      </c>
      <c r="I1510" s="16"/>
    </row>
    <row r="1511" spans="1:9" x14ac:dyDescent="0.2">
      <c r="A1511" s="6"/>
      <c r="B1511" s="16">
        <v>9</v>
      </c>
      <c r="C1511" s="16">
        <v>1690</v>
      </c>
      <c r="D1511" s="16">
        <v>84</v>
      </c>
      <c r="E1511" s="16">
        <v>61</v>
      </c>
      <c r="F1511" s="16">
        <v>116</v>
      </c>
      <c r="G1511" s="16">
        <v>20</v>
      </c>
      <c r="H1511" s="16">
        <v>15.290175</v>
      </c>
      <c r="I1511" s="16"/>
    </row>
    <row r="1512" spans="1:9" x14ac:dyDescent="0.2">
      <c r="A1512" s="6"/>
      <c r="B1512" s="16">
        <v>10</v>
      </c>
      <c r="C1512" s="16">
        <v>2916</v>
      </c>
      <c r="D1512" s="16">
        <v>88</v>
      </c>
      <c r="E1512" s="16">
        <v>47</v>
      </c>
      <c r="F1512" s="16">
        <v>149</v>
      </c>
      <c r="G1512" s="16">
        <v>33</v>
      </c>
      <c r="H1512" s="16">
        <v>24.479583999999999</v>
      </c>
      <c r="I1512" s="16"/>
    </row>
    <row r="1513" spans="1:9" x14ac:dyDescent="0.2">
      <c r="A1513" s="6"/>
      <c r="B1513" s="16">
        <v>11</v>
      </c>
      <c r="C1513" s="16">
        <v>2435</v>
      </c>
      <c r="D1513" s="16">
        <v>86</v>
      </c>
      <c r="E1513" s="16">
        <v>38</v>
      </c>
      <c r="F1513" s="16">
        <v>117</v>
      </c>
      <c r="G1513" s="16">
        <v>28</v>
      </c>
      <c r="H1513" s="16">
        <v>19.545769</v>
      </c>
      <c r="I1513" s="16"/>
    </row>
    <row r="1514" spans="1:9" x14ac:dyDescent="0.2">
      <c r="A1514" s="6"/>
      <c r="B1514" s="16">
        <v>12</v>
      </c>
      <c r="C1514" s="16">
        <v>1825</v>
      </c>
      <c r="D1514" s="16">
        <v>86</v>
      </c>
      <c r="E1514" s="16">
        <v>63</v>
      </c>
      <c r="F1514" s="16">
        <v>117</v>
      </c>
      <c r="G1514" s="16">
        <v>21</v>
      </c>
      <c r="H1514" s="16">
        <v>14.330038999999999</v>
      </c>
      <c r="I1514" s="16"/>
    </row>
    <row r="1515" spans="1:9" x14ac:dyDescent="0.2">
      <c r="B1515" s="16">
        <v>13</v>
      </c>
      <c r="C1515" s="16">
        <v>1069</v>
      </c>
      <c r="D1515" s="16">
        <v>76</v>
      </c>
      <c r="E1515" s="16">
        <v>55</v>
      </c>
      <c r="F1515" s="16">
        <v>90</v>
      </c>
      <c r="G1515" s="16">
        <v>14</v>
      </c>
      <c r="H1515" s="16">
        <v>10.651833</v>
      </c>
      <c r="I1515" s="16"/>
    </row>
    <row r="1516" spans="1:9" x14ac:dyDescent="0.2">
      <c r="B1516" s="16">
        <v>14</v>
      </c>
      <c r="C1516" s="16">
        <v>1845</v>
      </c>
      <c r="D1516" s="16">
        <v>68</v>
      </c>
      <c r="E1516" s="16">
        <v>41</v>
      </c>
      <c r="F1516" s="16">
        <v>107</v>
      </c>
      <c r="G1516" s="16">
        <v>27</v>
      </c>
      <c r="H1516" s="16">
        <v>16.022819999999999</v>
      </c>
      <c r="I1516" s="16"/>
    </row>
    <row r="1517" spans="1:9" x14ac:dyDescent="0.2">
      <c r="B1517" s="16">
        <v>15</v>
      </c>
      <c r="C1517" s="16">
        <v>1159</v>
      </c>
      <c r="D1517" s="16">
        <v>82</v>
      </c>
      <c r="E1517" s="16">
        <v>66</v>
      </c>
      <c r="F1517" s="16">
        <v>97</v>
      </c>
      <c r="G1517" s="16">
        <v>14</v>
      </c>
      <c r="H1517" s="16">
        <v>10.156468</v>
      </c>
      <c r="I1517" s="16"/>
    </row>
    <row r="1518" spans="1:9" x14ac:dyDescent="0.2">
      <c r="B1518" s="16">
        <v>16</v>
      </c>
      <c r="C1518" s="16">
        <v>1631</v>
      </c>
      <c r="D1518" s="16">
        <v>70</v>
      </c>
      <c r="E1518" s="16">
        <v>31</v>
      </c>
      <c r="F1518" s="16">
        <v>97</v>
      </c>
      <c r="G1518" s="16">
        <v>23</v>
      </c>
      <c r="H1518" s="16">
        <v>13.666482</v>
      </c>
      <c r="I1518" s="16"/>
    </row>
    <row r="1519" spans="1:9" x14ac:dyDescent="0.2">
      <c r="B1519" s="16">
        <v>17</v>
      </c>
      <c r="C1519" s="16">
        <v>3340</v>
      </c>
      <c r="D1519" s="16">
        <v>87</v>
      </c>
      <c r="E1519" s="16">
        <v>57</v>
      </c>
      <c r="F1519" s="16">
        <v>136</v>
      </c>
      <c r="G1519" s="16">
        <v>38</v>
      </c>
      <c r="H1519" s="16">
        <v>20.879318000000001</v>
      </c>
      <c r="I1519" s="16"/>
    </row>
    <row r="1520" spans="1:9" x14ac:dyDescent="0.2">
      <c r="B1520" s="16">
        <v>18</v>
      </c>
      <c r="C1520" s="16">
        <v>1566</v>
      </c>
      <c r="D1520" s="16">
        <v>74</v>
      </c>
      <c r="E1520" s="16">
        <v>39</v>
      </c>
      <c r="F1520" s="16">
        <v>96</v>
      </c>
      <c r="G1520" s="16">
        <v>21</v>
      </c>
      <c r="H1520" s="16">
        <v>15.192102999999999</v>
      </c>
      <c r="I1520" s="16"/>
    </row>
    <row r="1521" spans="1:9" x14ac:dyDescent="0.2">
      <c r="B1521" s="16">
        <v>19</v>
      </c>
      <c r="C1521" s="16">
        <v>1011</v>
      </c>
      <c r="D1521" s="16">
        <v>63</v>
      </c>
      <c r="E1521" s="16">
        <v>39</v>
      </c>
      <c r="F1521" s="16">
        <v>77</v>
      </c>
      <c r="G1521" s="16">
        <v>16</v>
      </c>
      <c r="H1521" s="16">
        <v>10.292392</v>
      </c>
      <c r="I1521" s="16"/>
    </row>
    <row r="1522" spans="1:9" x14ac:dyDescent="0.2">
      <c r="B1522" s="16">
        <v>20</v>
      </c>
      <c r="C1522" s="16">
        <v>842</v>
      </c>
      <c r="D1522" s="16">
        <v>76</v>
      </c>
      <c r="E1522" s="16">
        <v>64</v>
      </c>
      <c r="F1522" s="16">
        <v>95</v>
      </c>
      <c r="G1522" s="16">
        <v>11</v>
      </c>
      <c r="H1522" s="16">
        <v>10.382678</v>
      </c>
      <c r="I1522" s="16"/>
    </row>
    <row r="1523" spans="1:9" x14ac:dyDescent="0.2">
      <c r="B1523" s="16">
        <v>21</v>
      </c>
      <c r="C1523" s="16">
        <v>2199</v>
      </c>
      <c r="D1523" s="16">
        <v>87</v>
      </c>
      <c r="E1523" s="16">
        <v>65</v>
      </c>
      <c r="F1523" s="16">
        <v>110</v>
      </c>
      <c r="G1523" s="16">
        <v>25</v>
      </c>
      <c r="H1523" s="16">
        <v>12.003470999999999</v>
      </c>
      <c r="I1523" s="16"/>
    </row>
    <row r="1524" spans="1:9" x14ac:dyDescent="0.2">
      <c r="B1524" s="16">
        <v>22</v>
      </c>
      <c r="C1524" s="16">
        <v>1973</v>
      </c>
      <c r="D1524" s="16">
        <v>85</v>
      </c>
      <c r="E1524" s="16">
        <v>67</v>
      </c>
      <c r="F1524" s="16">
        <v>124</v>
      </c>
      <c r="G1524" s="16">
        <v>23</v>
      </c>
      <c r="H1524" s="16">
        <v>15.255402</v>
      </c>
      <c r="I1524" s="16"/>
    </row>
    <row r="1525" spans="1:9" x14ac:dyDescent="0.2">
      <c r="B1525" s="16">
        <v>23</v>
      </c>
      <c r="C1525" s="16">
        <v>1195</v>
      </c>
      <c r="D1525" s="16">
        <v>66</v>
      </c>
      <c r="E1525" s="16">
        <v>47</v>
      </c>
      <c r="F1525" s="16">
        <v>88</v>
      </c>
      <c r="G1525" s="16">
        <v>18</v>
      </c>
      <c r="H1525" s="16">
        <v>12.264246999999999</v>
      </c>
      <c r="I1525" s="16"/>
    </row>
    <row r="1526" spans="1:9" x14ac:dyDescent="0.2">
      <c r="B1526" s="16">
        <v>24</v>
      </c>
      <c r="C1526" s="16">
        <v>1545</v>
      </c>
      <c r="D1526" s="16">
        <v>85</v>
      </c>
      <c r="E1526" s="16">
        <v>57</v>
      </c>
      <c r="F1526" s="16">
        <v>115</v>
      </c>
      <c r="G1526" s="16">
        <v>18</v>
      </c>
      <c r="H1526" s="16">
        <v>16.885427</v>
      </c>
      <c r="I1526" s="16"/>
    </row>
    <row r="1527" spans="1:9" x14ac:dyDescent="0.2">
      <c r="B1527" s="16">
        <v>25</v>
      </c>
      <c r="C1527" s="16">
        <v>2017</v>
      </c>
      <c r="D1527" s="16">
        <v>77</v>
      </c>
      <c r="E1527" s="16">
        <v>58</v>
      </c>
      <c r="F1527" s="16">
        <v>117</v>
      </c>
      <c r="G1527" s="16">
        <v>26</v>
      </c>
      <c r="H1527" s="16">
        <v>14.695577999999999</v>
      </c>
      <c r="I1527" s="16"/>
    </row>
    <row r="1528" spans="1:9" x14ac:dyDescent="0.2">
      <c r="B1528" s="16">
        <v>26</v>
      </c>
      <c r="C1528" s="16">
        <v>3266</v>
      </c>
      <c r="D1528" s="16">
        <v>93</v>
      </c>
      <c r="E1528" s="16">
        <v>39</v>
      </c>
      <c r="F1528" s="16">
        <v>161</v>
      </c>
      <c r="G1528" s="16">
        <v>35</v>
      </c>
      <c r="H1528" s="16">
        <v>26.248249999999999</v>
      </c>
      <c r="I1528" s="16"/>
    </row>
    <row r="1529" spans="1:9" x14ac:dyDescent="0.2">
      <c r="B1529" s="16">
        <v>27</v>
      </c>
      <c r="C1529" s="16">
        <v>1641</v>
      </c>
      <c r="D1529" s="16">
        <v>74</v>
      </c>
      <c r="E1529" s="16">
        <v>54</v>
      </c>
      <c r="F1529" s="16">
        <v>95</v>
      </c>
      <c r="G1529" s="16">
        <v>22</v>
      </c>
      <c r="H1529" s="16">
        <v>11.349428</v>
      </c>
      <c r="I1529" s="16"/>
    </row>
    <row r="1530" spans="1:9" x14ac:dyDescent="0.2">
      <c r="B1530" s="16">
        <v>28</v>
      </c>
      <c r="C1530" s="16">
        <v>3371</v>
      </c>
      <c r="D1530" s="16">
        <v>82</v>
      </c>
      <c r="E1530" s="16">
        <v>47</v>
      </c>
      <c r="F1530" s="16">
        <v>114</v>
      </c>
      <c r="G1530" s="16">
        <v>41</v>
      </c>
      <c r="H1530" s="16">
        <v>15.457198999999999</v>
      </c>
      <c r="I1530" s="16"/>
    </row>
    <row r="1531" spans="1:9" x14ac:dyDescent="0.2">
      <c r="B1531" s="16">
        <v>29</v>
      </c>
      <c r="C1531" s="16">
        <v>1787</v>
      </c>
      <c r="D1531" s="16">
        <v>89</v>
      </c>
      <c r="E1531" s="16">
        <v>68</v>
      </c>
      <c r="F1531" s="16">
        <v>123</v>
      </c>
      <c r="G1531" s="16">
        <v>20</v>
      </c>
      <c r="H1531" s="16">
        <v>14.605333999999999</v>
      </c>
      <c r="I1531" s="16"/>
    </row>
    <row r="1532" spans="1:9" x14ac:dyDescent="0.2">
      <c r="B1532" s="16">
        <v>30</v>
      </c>
      <c r="C1532" s="16">
        <v>1453</v>
      </c>
      <c r="D1532" s="16">
        <v>85</v>
      </c>
      <c r="E1532" s="16">
        <v>54</v>
      </c>
      <c r="F1532" s="16">
        <v>111</v>
      </c>
      <c r="G1532" s="16">
        <v>17</v>
      </c>
      <c r="H1532" s="16">
        <v>17.029387</v>
      </c>
      <c r="I1532" s="16"/>
    </row>
    <row r="1533" spans="1:9" x14ac:dyDescent="0.2">
      <c r="A1533" s="6"/>
      <c r="B1533" s="16">
        <v>31</v>
      </c>
      <c r="C1533" s="16">
        <v>1080</v>
      </c>
      <c r="D1533" s="16">
        <v>54</v>
      </c>
      <c r="E1533" s="16">
        <v>32</v>
      </c>
      <c r="F1533" s="16">
        <v>75</v>
      </c>
      <c r="G1533" s="16">
        <v>20</v>
      </c>
      <c r="H1533" s="16">
        <v>11.903117</v>
      </c>
      <c r="I1533" s="16"/>
    </row>
    <row r="1534" spans="1:9" x14ac:dyDescent="0.2">
      <c r="A1534" s="11"/>
      <c r="B1534" s="16">
        <v>32</v>
      </c>
      <c r="C1534" s="16">
        <v>2309</v>
      </c>
      <c r="D1534" s="16">
        <v>96</v>
      </c>
      <c r="E1534" s="16">
        <v>59</v>
      </c>
      <c r="F1534" s="16">
        <v>124</v>
      </c>
      <c r="G1534" s="16">
        <v>24</v>
      </c>
      <c r="H1534" s="16">
        <v>15.619108000000001</v>
      </c>
      <c r="I1534" s="16"/>
    </row>
    <row r="1535" spans="1:9" x14ac:dyDescent="0.2">
      <c r="B1535" s="16">
        <v>33</v>
      </c>
      <c r="C1535" s="16">
        <v>4279</v>
      </c>
      <c r="D1535" s="16">
        <v>109</v>
      </c>
      <c r="E1535" s="16">
        <v>69</v>
      </c>
      <c r="F1535" s="16">
        <v>165</v>
      </c>
      <c r="G1535" s="16">
        <v>39</v>
      </c>
      <c r="H1535" s="16">
        <v>27.554731</v>
      </c>
      <c r="I1535" s="16"/>
    </row>
    <row r="1536" spans="1:9" x14ac:dyDescent="0.2">
      <c r="B1536" s="16">
        <v>34</v>
      </c>
      <c r="C1536" s="16">
        <v>1600</v>
      </c>
      <c r="D1536" s="16">
        <v>76</v>
      </c>
      <c r="E1536" s="16">
        <v>48</v>
      </c>
      <c r="F1536" s="16">
        <v>100</v>
      </c>
      <c r="G1536" s="16">
        <v>21</v>
      </c>
      <c r="H1536" s="16">
        <v>15.456390000000001</v>
      </c>
      <c r="I1536" s="16"/>
    </row>
    <row r="1537" spans="2:9" x14ac:dyDescent="0.2">
      <c r="B1537" s="16">
        <v>35</v>
      </c>
      <c r="C1537" s="16">
        <v>833</v>
      </c>
      <c r="D1537" s="16">
        <v>83</v>
      </c>
      <c r="E1537" s="16">
        <v>68</v>
      </c>
      <c r="F1537" s="16">
        <v>94</v>
      </c>
      <c r="G1537" s="16">
        <v>10</v>
      </c>
      <c r="H1537" s="16">
        <v>7.5055531999999996</v>
      </c>
      <c r="I1537" s="16"/>
    </row>
    <row r="1538" spans="2:9" x14ac:dyDescent="0.2">
      <c r="B1538" s="16">
        <v>36</v>
      </c>
      <c r="C1538" s="16">
        <v>1828</v>
      </c>
      <c r="D1538" s="16">
        <v>70</v>
      </c>
      <c r="E1538" s="16">
        <v>42</v>
      </c>
      <c r="F1538" s="16">
        <v>106</v>
      </c>
      <c r="G1538" s="16">
        <v>26</v>
      </c>
      <c r="H1538" s="16">
        <v>16.528763000000001</v>
      </c>
      <c r="I1538" s="16"/>
    </row>
    <row r="1539" spans="2:9" x14ac:dyDescent="0.2">
      <c r="B1539" s="16">
        <v>37</v>
      </c>
      <c r="C1539" s="16">
        <v>2468</v>
      </c>
      <c r="D1539" s="16">
        <v>85</v>
      </c>
      <c r="E1539" s="16">
        <v>54</v>
      </c>
      <c r="F1539" s="16">
        <v>132</v>
      </c>
      <c r="G1539" s="16">
        <v>29</v>
      </c>
      <c r="H1539" s="16">
        <v>19.330767000000002</v>
      </c>
      <c r="I1539" s="16"/>
    </row>
    <row r="1540" spans="2:9" x14ac:dyDescent="0.2">
      <c r="B1540" s="16">
        <v>38</v>
      </c>
      <c r="C1540" s="16">
        <v>4127</v>
      </c>
      <c r="D1540" s="16">
        <v>98</v>
      </c>
      <c r="E1540" s="16">
        <v>52</v>
      </c>
      <c r="F1540" s="16">
        <v>163</v>
      </c>
      <c r="G1540" s="16">
        <v>42</v>
      </c>
      <c r="H1540" s="16">
        <v>25.653887000000001</v>
      </c>
      <c r="I1540" s="16"/>
    </row>
    <row r="1541" spans="2:9" x14ac:dyDescent="0.2">
      <c r="B1541" s="16">
        <v>39</v>
      </c>
      <c r="C1541" s="16">
        <v>873</v>
      </c>
      <c r="D1541" s="16">
        <v>79</v>
      </c>
      <c r="E1541" s="16">
        <v>61</v>
      </c>
      <c r="F1541" s="16">
        <v>100</v>
      </c>
      <c r="G1541" s="16">
        <v>11</v>
      </c>
      <c r="H1541" s="16">
        <v>9.9699545000000001</v>
      </c>
      <c r="I1541" s="16"/>
    </row>
    <row r="1542" spans="2:9" x14ac:dyDescent="0.2">
      <c r="B1542" s="16">
        <v>40</v>
      </c>
      <c r="C1542" s="16">
        <v>1558</v>
      </c>
      <c r="D1542" s="16">
        <v>77</v>
      </c>
      <c r="E1542" s="16">
        <v>54</v>
      </c>
      <c r="F1542" s="16">
        <v>92</v>
      </c>
      <c r="G1542" s="16">
        <v>20</v>
      </c>
      <c r="H1542" s="16">
        <v>10.691856</v>
      </c>
      <c r="I1542" s="16"/>
    </row>
    <row r="1543" spans="2:9" x14ac:dyDescent="0.2">
      <c r="B1543" s="16">
        <v>41</v>
      </c>
      <c r="C1543" s="16">
        <v>3891</v>
      </c>
      <c r="D1543" s="16">
        <v>105</v>
      </c>
      <c r="E1543" s="16">
        <v>57</v>
      </c>
      <c r="F1543" s="16">
        <v>163</v>
      </c>
      <c r="G1543" s="16">
        <v>37</v>
      </c>
      <c r="H1543" s="16">
        <v>30.763435000000001</v>
      </c>
      <c r="I1543" s="16"/>
    </row>
    <row r="1544" spans="2:9" x14ac:dyDescent="0.2">
      <c r="B1544" s="16">
        <v>42</v>
      </c>
      <c r="C1544" s="16">
        <v>923</v>
      </c>
      <c r="D1544" s="16">
        <v>41</v>
      </c>
      <c r="E1544" s="16">
        <v>18</v>
      </c>
      <c r="F1544" s="16">
        <v>61</v>
      </c>
      <c r="G1544" s="16">
        <v>22</v>
      </c>
      <c r="H1544" s="16">
        <v>11.761519</v>
      </c>
      <c r="I1544" s="16"/>
    </row>
    <row r="1545" spans="2:9" x14ac:dyDescent="0.2">
      <c r="B1545" s="16">
        <v>43</v>
      </c>
      <c r="C1545" s="16">
        <v>636</v>
      </c>
      <c r="D1545" s="16">
        <v>53</v>
      </c>
      <c r="E1545" s="16">
        <v>45</v>
      </c>
      <c r="F1545" s="16">
        <v>66</v>
      </c>
      <c r="G1545" s="16">
        <v>12</v>
      </c>
      <c r="H1545" s="16">
        <v>6.6469407</v>
      </c>
      <c r="I1545" s="16"/>
    </row>
    <row r="1546" spans="2:9" x14ac:dyDescent="0.2">
      <c r="B1546" s="16">
        <v>44</v>
      </c>
      <c r="C1546" s="16">
        <v>1273</v>
      </c>
      <c r="D1546" s="16">
        <v>84</v>
      </c>
      <c r="E1546" s="16">
        <v>50</v>
      </c>
      <c r="F1546" s="16">
        <v>100</v>
      </c>
      <c r="G1546" s="16">
        <v>15</v>
      </c>
      <c r="H1546" s="16">
        <v>12.936659000000001</v>
      </c>
      <c r="I1546" s="16"/>
    </row>
    <row r="1547" spans="2:9" x14ac:dyDescent="0.2">
      <c r="B1547" s="16">
        <v>45</v>
      </c>
      <c r="C1547" s="16">
        <v>665</v>
      </c>
      <c r="D1547" s="16">
        <v>60</v>
      </c>
      <c r="E1547" s="16">
        <v>56</v>
      </c>
      <c r="F1547" s="16">
        <v>70</v>
      </c>
      <c r="G1547" s="16">
        <v>11</v>
      </c>
      <c r="H1547" s="16">
        <v>4.0865635999999999</v>
      </c>
      <c r="I1547" s="16"/>
    </row>
    <row r="1548" spans="2:9" x14ac:dyDescent="0.2">
      <c r="B1548" s="16">
        <v>46</v>
      </c>
      <c r="C1548" s="16">
        <v>744</v>
      </c>
      <c r="D1548" s="16">
        <v>67</v>
      </c>
      <c r="E1548" s="16">
        <v>51</v>
      </c>
      <c r="F1548" s="16">
        <v>84</v>
      </c>
      <c r="G1548" s="16">
        <v>11</v>
      </c>
      <c r="H1548" s="16">
        <v>9.6902019999999993</v>
      </c>
      <c r="I1548" s="16"/>
    </row>
    <row r="1549" spans="2:9" x14ac:dyDescent="0.2">
      <c r="B1549" s="16">
        <v>47</v>
      </c>
      <c r="C1549" s="16">
        <v>2808</v>
      </c>
      <c r="D1549" s="16">
        <v>78</v>
      </c>
      <c r="E1549" s="16">
        <v>48</v>
      </c>
      <c r="F1549" s="16">
        <v>127</v>
      </c>
      <c r="G1549" s="16">
        <v>36</v>
      </c>
      <c r="H1549" s="16">
        <v>19.788885000000001</v>
      </c>
      <c r="I1549" s="16"/>
    </row>
    <row r="1550" spans="2:9" x14ac:dyDescent="0.2">
      <c r="B1550" s="16">
        <v>48</v>
      </c>
      <c r="C1550" s="16">
        <v>1005</v>
      </c>
      <c r="D1550" s="16">
        <v>67</v>
      </c>
      <c r="E1550" s="16">
        <v>49</v>
      </c>
      <c r="F1550" s="16">
        <v>87</v>
      </c>
      <c r="G1550" s="16">
        <v>15</v>
      </c>
      <c r="H1550" s="16">
        <v>11.976167</v>
      </c>
      <c r="I1550" s="16"/>
    </row>
    <row r="1551" spans="2:9" x14ac:dyDescent="0.2">
      <c r="B1551" s="16">
        <v>49</v>
      </c>
      <c r="C1551" s="16">
        <v>1041</v>
      </c>
      <c r="D1551" s="16">
        <v>74</v>
      </c>
      <c r="E1551" s="16">
        <v>54</v>
      </c>
      <c r="F1551" s="16">
        <v>102</v>
      </c>
      <c r="G1551" s="16">
        <v>14</v>
      </c>
      <c r="H1551" s="16">
        <v>14.0192175</v>
      </c>
      <c r="I1551" s="16"/>
    </row>
    <row r="1552" spans="2:9" x14ac:dyDescent="0.2">
      <c r="B1552" s="16">
        <v>50</v>
      </c>
      <c r="C1552" s="16">
        <v>3349</v>
      </c>
      <c r="D1552" s="16">
        <v>111</v>
      </c>
      <c r="E1552" s="16">
        <v>64</v>
      </c>
      <c r="F1552" s="16">
        <v>180</v>
      </c>
      <c r="G1552" s="16">
        <v>30</v>
      </c>
      <c r="H1552" s="16">
        <v>32.505172999999999</v>
      </c>
      <c r="I1552" s="16"/>
    </row>
    <row r="1553" spans="2:9" x14ac:dyDescent="0.2">
      <c r="B1553" s="16">
        <v>51</v>
      </c>
      <c r="C1553" s="16">
        <v>1783</v>
      </c>
      <c r="D1553" s="16">
        <v>71</v>
      </c>
      <c r="E1553" s="16">
        <v>48</v>
      </c>
      <c r="F1553" s="16">
        <v>92</v>
      </c>
      <c r="G1553" s="16">
        <v>25</v>
      </c>
      <c r="H1553" s="16">
        <v>12.616127000000001</v>
      </c>
      <c r="I1553" s="16"/>
    </row>
    <row r="1554" spans="2:9" x14ac:dyDescent="0.2">
      <c r="B1554" s="16">
        <v>52</v>
      </c>
      <c r="C1554" s="16">
        <v>877</v>
      </c>
      <c r="D1554" s="16">
        <v>73</v>
      </c>
      <c r="E1554" s="16">
        <v>60</v>
      </c>
      <c r="F1554" s="16">
        <v>99</v>
      </c>
      <c r="G1554" s="16">
        <v>12</v>
      </c>
      <c r="H1554" s="16">
        <v>11.34981</v>
      </c>
      <c r="I1554" s="16"/>
    </row>
    <row r="1555" spans="2:9" x14ac:dyDescent="0.2">
      <c r="B1555" s="16">
        <v>53</v>
      </c>
      <c r="C1555" s="16">
        <v>4078</v>
      </c>
      <c r="D1555" s="16">
        <v>99</v>
      </c>
      <c r="E1555" s="16">
        <v>61</v>
      </c>
      <c r="F1555" s="16">
        <v>168</v>
      </c>
      <c r="G1555" s="16">
        <v>41</v>
      </c>
      <c r="H1555" s="16">
        <v>29.647511999999999</v>
      </c>
      <c r="I1555" s="16"/>
    </row>
    <row r="1556" spans="2:9" x14ac:dyDescent="0.2">
      <c r="B1556" s="16">
        <v>54</v>
      </c>
      <c r="C1556" s="16">
        <v>3158</v>
      </c>
      <c r="D1556" s="16">
        <v>92</v>
      </c>
      <c r="E1556" s="16">
        <v>56</v>
      </c>
      <c r="F1556" s="16">
        <v>161</v>
      </c>
      <c r="G1556" s="16">
        <v>34</v>
      </c>
      <c r="H1556" s="16">
        <v>26.421983999999998</v>
      </c>
      <c r="I1556" s="16"/>
    </row>
    <row r="1557" spans="2:9" x14ac:dyDescent="0.2">
      <c r="B1557" s="16">
        <v>55</v>
      </c>
      <c r="C1557" s="16">
        <v>1869</v>
      </c>
      <c r="D1557" s="16">
        <v>74</v>
      </c>
      <c r="E1557" s="16">
        <v>43</v>
      </c>
      <c r="F1557" s="16">
        <v>109</v>
      </c>
      <c r="G1557" s="16">
        <v>25</v>
      </c>
      <c r="H1557" s="16">
        <v>15.243852</v>
      </c>
      <c r="I1557" s="16"/>
    </row>
    <row r="1558" spans="2:9" x14ac:dyDescent="0.2">
      <c r="B1558" s="16">
        <v>56</v>
      </c>
      <c r="C1558" s="16">
        <v>2891</v>
      </c>
      <c r="D1558" s="16">
        <v>78</v>
      </c>
      <c r="E1558" s="16">
        <v>39</v>
      </c>
      <c r="F1558" s="16">
        <v>114</v>
      </c>
      <c r="G1558" s="16">
        <v>37</v>
      </c>
      <c r="H1558" s="16">
        <v>17.374151000000001</v>
      </c>
      <c r="I1558" s="16"/>
    </row>
    <row r="1559" spans="2:9" x14ac:dyDescent="0.2">
      <c r="B1559" s="16">
        <v>57</v>
      </c>
      <c r="C1559" s="16">
        <v>739</v>
      </c>
      <c r="D1559" s="16">
        <v>61</v>
      </c>
      <c r="E1559" s="16">
        <v>51</v>
      </c>
      <c r="F1559" s="16">
        <v>72</v>
      </c>
      <c r="G1559" s="16">
        <v>12</v>
      </c>
      <c r="H1559" s="16">
        <v>6.4737233999999999</v>
      </c>
      <c r="I1559" s="16"/>
    </row>
    <row r="1560" spans="2:9" x14ac:dyDescent="0.2">
      <c r="B1560" s="16">
        <v>58</v>
      </c>
      <c r="C1560" s="16">
        <v>1709</v>
      </c>
      <c r="D1560" s="16">
        <v>85</v>
      </c>
      <c r="E1560" s="16">
        <v>55</v>
      </c>
      <c r="F1560" s="16">
        <v>112</v>
      </c>
      <c r="G1560" s="16">
        <v>20</v>
      </c>
      <c r="H1560" s="16">
        <v>13.148944</v>
      </c>
      <c r="I1560" s="16"/>
    </row>
    <row r="1561" spans="2:9" x14ac:dyDescent="0.2">
      <c r="B1561" s="16">
        <v>59</v>
      </c>
      <c r="C1561" s="16">
        <v>1978</v>
      </c>
      <c r="D1561" s="16">
        <v>89</v>
      </c>
      <c r="E1561" s="16">
        <v>62</v>
      </c>
      <c r="F1561" s="16">
        <v>117</v>
      </c>
      <c r="G1561" s="16">
        <v>22</v>
      </c>
      <c r="H1561" s="16">
        <v>14.547132</v>
      </c>
      <c r="I1561" s="16"/>
    </row>
    <row r="1562" spans="2:9" x14ac:dyDescent="0.2">
      <c r="B1562" s="16">
        <v>60</v>
      </c>
      <c r="C1562" s="16">
        <v>1604</v>
      </c>
      <c r="D1562" s="16">
        <v>72</v>
      </c>
      <c r="E1562" s="16">
        <v>38</v>
      </c>
      <c r="F1562" s="16">
        <v>109</v>
      </c>
      <c r="G1562" s="16">
        <v>22</v>
      </c>
      <c r="H1562" s="16">
        <v>19.252704999999999</v>
      </c>
      <c r="I1562" s="16"/>
    </row>
    <row r="1563" spans="2:9" x14ac:dyDescent="0.2">
      <c r="B1563" s="16">
        <v>61</v>
      </c>
      <c r="C1563" s="16">
        <v>2183</v>
      </c>
      <c r="D1563" s="16">
        <v>83</v>
      </c>
      <c r="E1563" s="16">
        <v>49</v>
      </c>
      <c r="F1563" s="16">
        <v>122</v>
      </c>
      <c r="G1563" s="16">
        <v>26</v>
      </c>
      <c r="H1563" s="16">
        <v>20.282997000000002</v>
      </c>
      <c r="I1563" s="16"/>
    </row>
    <row r="1564" spans="2:9" x14ac:dyDescent="0.2">
      <c r="B1564" s="16">
        <v>62</v>
      </c>
      <c r="C1564" s="16">
        <v>1562</v>
      </c>
      <c r="D1564" s="16">
        <v>67</v>
      </c>
      <c r="E1564" s="16">
        <v>38</v>
      </c>
      <c r="F1564" s="16">
        <v>91</v>
      </c>
      <c r="G1564" s="16">
        <v>23</v>
      </c>
      <c r="H1564" s="16">
        <v>10.997933</v>
      </c>
      <c r="I1564" s="16"/>
    </row>
    <row r="1565" spans="2:9" x14ac:dyDescent="0.2">
      <c r="B1565" s="16">
        <v>63</v>
      </c>
      <c r="C1565" s="16">
        <v>2056</v>
      </c>
      <c r="D1565" s="16">
        <v>70</v>
      </c>
      <c r="E1565" s="16">
        <v>49</v>
      </c>
      <c r="F1565" s="16">
        <v>97</v>
      </c>
      <c r="G1565" s="16">
        <v>29</v>
      </c>
      <c r="H1565" s="16">
        <v>11.370388</v>
      </c>
      <c r="I1565" s="16"/>
    </row>
    <row r="1566" spans="2:9" x14ac:dyDescent="0.2">
      <c r="B1566" s="16">
        <v>64</v>
      </c>
      <c r="C1566" s="16">
        <v>2029</v>
      </c>
      <c r="D1566" s="16">
        <v>88</v>
      </c>
      <c r="E1566" s="16">
        <v>54</v>
      </c>
      <c r="F1566" s="16">
        <v>119</v>
      </c>
      <c r="G1566" s="16">
        <v>23</v>
      </c>
      <c r="H1566" s="16">
        <v>18.008837</v>
      </c>
      <c r="I1566" s="16"/>
    </row>
    <row r="1567" spans="2:9" x14ac:dyDescent="0.2">
      <c r="B1567" s="16">
        <v>65</v>
      </c>
      <c r="C1567" s="16">
        <v>1881</v>
      </c>
      <c r="D1567" s="16">
        <v>78</v>
      </c>
      <c r="E1567" s="16">
        <v>41</v>
      </c>
      <c r="F1567" s="16">
        <v>116</v>
      </c>
      <c r="G1567" s="16">
        <v>24</v>
      </c>
      <c r="H1567" s="16">
        <v>19.966276000000001</v>
      </c>
      <c r="I1567" s="16"/>
    </row>
    <row r="1568" spans="2:9" x14ac:dyDescent="0.2">
      <c r="B1568" s="16">
        <v>66</v>
      </c>
      <c r="C1568" s="16">
        <v>3147</v>
      </c>
      <c r="D1568" s="16">
        <v>80</v>
      </c>
      <c r="E1568" s="16">
        <v>43</v>
      </c>
      <c r="F1568" s="16">
        <v>142</v>
      </c>
      <c r="G1568" s="16">
        <v>39</v>
      </c>
      <c r="H1568" s="16">
        <v>25.694050000000001</v>
      </c>
      <c r="I1568" s="16"/>
    </row>
    <row r="1569" spans="1:9" x14ac:dyDescent="0.2">
      <c r="B1569" s="16">
        <v>67</v>
      </c>
      <c r="C1569" s="16">
        <v>1095</v>
      </c>
      <c r="D1569" s="16">
        <v>64</v>
      </c>
      <c r="E1569" s="16">
        <v>33</v>
      </c>
      <c r="F1569" s="16">
        <v>95</v>
      </c>
      <c r="G1569" s="16">
        <v>17</v>
      </c>
      <c r="H1569" s="16">
        <v>16.720123000000001</v>
      </c>
      <c r="I1569" s="16"/>
    </row>
    <row r="1570" spans="1:9" x14ac:dyDescent="0.2">
      <c r="B1570" s="16">
        <v>68</v>
      </c>
      <c r="C1570" s="16">
        <v>2068</v>
      </c>
      <c r="D1570" s="16">
        <v>71</v>
      </c>
      <c r="E1570" s="16">
        <v>33</v>
      </c>
      <c r="F1570" s="16">
        <v>112</v>
      </c>
      <c r="G1570" s="16">
        <v>29</v>
      </c>
      <c r="H1570" s="16">
        <v>19.909616</v>
      </c>
      <c r="I1570" s="16"/>
    </row>
    <row r="1571" spans="1:9" x14ac:dyDescent="0.2">
      <c r="B1571" s="16">
        <v>69</v>
      </c>
      <c r="C1571" s="16">
        <v>2033</v>
      </c>
      <c r="D1571" s="16">
        <v>72</v>
      </c>
      <c r="E1571" s="16">
        <v>33</v>
      </c>
      <c r="F1571" s="16">
        <v>102</v>
      </c>
      <c r="G1571" s="16">
        <v>28</v>
      </c>
      <c r="H1571" s="16">
        <v>17.914406</v>
      </c>
      <c r="I1571" s="16"/>
    </row>
    <row r="1572" spans="1:9" x14ac:dyDescent="0.2">
      <c r="B1572" s="16">
        <v>70</v>
      </c>
      <c r="C1572" s="16">
        <v>2877</v>
      </c>
      <c r="D1572" s="16">
        <v>68</v>
      </c>
      <c r="E1572" s="16">
        <v>32</v>
      </c>
      <c r="F1572" s="16">
        <v>133</v>
      </c>
      <c r="G1572" s="16">
        <v>42</v>
      </c>
      <c r="H1572" s="16">
        <v>26.053885000000001</v>
      </c>
      <c r="I1572" s="16"/>
    </row>
    <row r="1573" spans="1:9" x14ac:dyDescent="0.2">
      <c r="B1573" s="16">
        <v>71</v>
      </c>
      <c r="C1573" s="16">
        <v>1200</v>
      </c>
      <c r="D1573" s="16">
        <v>54</v>
      </c>
      <c r="E1573" s="16">
        <v>31</v>
      </c>
      <c r="F1573" s="16">
        <v>81</v>
      </c>
      <c r="G1573" s="16">
        <v>22</v>
      </c>
      <c r="H1573" s="16">
        <v>11.575837</v>
      </c>
      <c r="I1573" s="16"/>
    </row>
    <row r="1574" spans="1:9" x14ac:dyDescent="0.2">
      <c r="B1574" s="16">
        <v>72</v>
      </c>
      <c r="C1574" s="16">
        <v>485</v>
      </c>
      <c r="D1574" s="16">
        <v>48</v>
      </c>
      <c r="E1574" s="16">
        <v>23</v>
      </c>
      <c r="F1574" s="16">
        <v>69</v>
      </c>
      <c r="G1574" s="16">
        <v>10</v>
      </c>
      <c r="H1574" s="16">
        <v>13.287421</v>
      </c>
      <c r="I1574" s="16"/>
    </row>
    <row r="1575" spans="1:9" x14ac:dyDescent="0.2">
      <c r="B1575" s="16">
        <v>73</v>
      </c>
      <c r="C1575" s="16">
        <v>3667</v>
      </c>
      <c r="D1575" s="16">
        <v>94</v>
      </c>
      <c r="E1575" s="16">
        <v>52</v>
      </c>
      <c r="F1575" s="16">
        <v>152</v>
      </c>
      <c r="G1575" s="16">
        <v>39</v>
      </c>
      <c r="H1575" s="16">
        <v>27.986367999999999</v>
      </c>
      <c r="I1575" s="16"/>
    </row>
    <row r="1576" spans="1:9" x14ac:dyDescent="0.2">
      <c r="B1576" s="16">
        <v>74</v>
      </c>
      <c r="C1576" s="16">
        <v>1092</v>
      </c>
      <c r="D1576" s="16">
        <v>60</v>
      </c>
      <c r="E1576" s="16">
        <v>37</v>
      </c>
      <c r="F1576" s="16">
        <v>92</v>
      </c>
      <c r="G1576" s="16">
        <v>18</v>
      </c>
      <c r="H1576" s="16">
        <v>17.015564000000001</v>
      </c>
      <c r="I1576" s="16"/>
    </row>
    <row r="1577" spans="1:9" x14ac:dyDescent="0.2">
      <c r="B1577" s="16">
        <v>75</v>
      </c>
      <c r="C1577" s="16">
        <v>736</v>
      </c>
      <c r="D1577" s="16">
        <v>36</v>
      </c>
      <c r="E1577" s="16">
        <v>20</v>
      </c>
      <c r="F1577" s="16">
        <v>65</v>
      </c>
      <c r="G1577" s="16">
        <v>20</v>
      </c>
      <c r="H1577" s="16">
        <v>12.268917</v>
      </c>
      <c r="I1577" s="16"/>
    </row>
    <row r="1578" spans="1:9" x14ac:dyDescent="0.2">
      <c r="B1578" s="16">
        <v>76</v>
      </c>
      <c r="C1578" s="16">
        <v>1307</v>
      </c>
      <c r="D1578" s="16">
        <v>54</v>
      </c>
      <c r="E1578" s="16">
        <v>25</v>
      </c>
      <c r="F1578" s="16">
        <v>93</v>
      </c>
      <c r="G1578" s="16">
        <v>24</v>
      </c>
      <c r="H1578" s="16">
        <v>15.760434999999999</v>
      </c>
      <c r="I1578" s="16"/>
    </row>
    <row r="1579" spans="1:9" x14ac:dyDescent="0.2">
      <c r="B1579" s="16">
        <v>77</v>
      </c>
      <c r="C1579" s="16">
        <v>720</v>
      </c>
      <c r="D1579" s="16">
        <v>55</v>
      </c>
      <c r="E1579" s="16">
        <v>43</v>
      </c>
      <c r="F1579" s="16">
        <v>78</v>
      </c>
      <c r="G1579" s="16">
        <v>13</v>
      </c>
      <c r="H1579" s="16">
        <v>10.618380999999999</v>
      </c>
      <c r="I1579" s="16"/>
    </row>
    <row r="1580" spans="1:9" x14ac:dyDescent="0.2">
      <c r="B1580" s="16">
        <v>78</v>
      </c>
      <c r="C1580" s="16">
        <v>1187</v>
      </c>
      <c r="D1580" s="16">
        <v>35</v>
      </c>
      <c r="E1580" s="16">
        <v>2</v>
      </c>
      <c r="F1580" s="16">
        <v>74</v>
      </c>
      <c r="G1580" s="16">
        <v>33</v>
      </c>
      <c r="H1580" s="16">
        <v>17.878060000000001</v>
      </c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78</v>
      </c>
      <c r="I1684" s="6"/>
    </row>
    <row r="1685" spans="1:10" x14ac:dyDescent="0.2">
      <c r="A1685" t="s">
        <v>67</v>
      </c>
      <c r="B1685" s="15"/>
      <c r="C1685" s="8">
        <f>AVERAGE(C1503:C1683)</f>
        <v>1918.6153846153845</v>
      </c>
      <c r="D1685" s="8"/>
      <c r="E1685" s="8"/>
      <c r="F1685" s="8"/>
      <c r="G1685" s="8"/>
      <c r="H1685" s="8"/>
      <c r="I1685" s="9"/>
      <c r="J1685" s="17">
        <f>AVERAGE(D1503:D1683)</f>
        <v>75.974358974358978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67810521</v>
      </c>
      <c r="D1689" s="16">
        <v>112.24863000000001</v>
      </c>
      <c r="E1689" s="16">
        <v>1</v>
      </c>
      <c r="F1689" s="16">
        <v>1240</v>
      </c>
      <c r="G1689" s="16">
        <v>604110</v>
      </c>
      <c r="H1689" s="16">
        <v>180.93602000000001</v>
      </c>
      <c r="I1689" s="16">
        <v>30.822706</v>
      </c>
    </row>
    <row r="1690" spans="1:10" x14ac:dyDescent="0.2">
      <c r="A1690" s="6"/>
      <c r="B1690" s="16">
        <v>1</v>
      </c>
      <c r="C1690" s="16">
        <v>423</v>
      </c>
      <c r="D1690" s="16">
        <v>38</v>
      </c>
      <c r="E1690" s="16">
        <v>20</v>
      </c>
      <c r="F1690" s="16">
        <v>51</v>
      </c>
      <c r="G1690" s="16">
        <v>11</v>
      </c>
      <c r="H1690" s="16">
        <v>10.483320000000001</v>
      </c>
      <c r="I1690" s="16"/>
    </row>
    <row r="1691" spans="1:10" x14ac:dyDescent="0.2">
      <c r="A1691" s="6"/>
      <c r="B1691" s="16">
        <v>2</v>
      </c>
      <c r="C1691" s="16">
        <v>1423</v>
      </c>
      <c r="D1691" s="16">
        <v>74</v>
      </c>
      <c r="E1691" s="16">
        <v>53</v>
      </c>
      <c r="F1691" s="16">
        <v>115</v>
      </c>
      <c r="G1691" s="16">
        <v>19</v>
      </c>
      <c r="H1691" s="16">
        <v>19.472201999999999</v>
      </c>
      <c r="I1691" s="16"/>
    </row>
    <row r="1692" spans="1:10" x14ac:dyDescent="0.2">
      <c r="A1692" s="6"/>
      <c r="B1692" s="16">
        <v>3</v>
      </c>
      <c r="C1692" s="16">
        <v>2350</v>
      </c>
      <c r="D1692" s="16">
        <v>78</v>
      </c>
      <c r="E1692" s="16">
        <v>51</v>
      </c>
      <c r="F1692" s="16">
        <v>107</v>
      </c>
      <c r="G1692" s="16">
        <v>30</v>
      </c>
      <c r="H1692" s="16">
        <v>14.379104</v>
      </c>
      <c r="I1692" s="16"/>
    </row>
    <row r="1693" spans="1:10" x14ac:dyDescent="0.2">
      <c r="A1693" s="6"/>
      <c r="B1693" s="16">
        <v>4</v>
      </c>
      <c r="C1693" s="16">
        <v>1614</v>
      </c>
      <c r="D1693" s="16">
        <v>76</v>
      </c>
      <c r="E1693" s="16">
        <v>46</v>
      </c>
      <c r="F1693" s="16">
        <v>108</v>
      </c>
      <c r="G1693" s="16">
        <v>21</v>
      </c>
      <c r="H1693" s="16">
        <v>19.107589999999998</v>
      </c>
      <c r="I1693" s="16"/>
    </row>
    <row r="1694" spans="1:10" x14ac:dyDescent="0.2">
      <c r="A1694" s="6"/>
      <c r="B1694" s="16">
        <v>5</v>
      </c>
      <c r="C1694" s="16">
        <v>7855</v>
      </c>
      <c r="D1694" s="16">
        <v>137</v>
      </c>
      <c r="E1694" s="16">
        <v>70</v>
      </c>
      <c r="F1694" s="16">
        <v>283</v>
      </c>
      <c r="G1694" s="16">
        <v>57</v>
      </c>
      <c r="H1694" s="16">
        <v>54.644629999999999</v>
      </c>
      <c r="I1694" s="16"/>
    </row>
    <row r="1695" spans="1:10" x14ac:dyDescent="0.2">
      <c r="A1695" s="6"/>
      <c r="B1695" s="16">
        <v>6</v>
      </c>
      <c r="C1695" s="16">
        <v>722</v>
      </c>
      <c r="D1695" s="16">
        <v>72</v>
      </c>
      <c r="E1695" s="16">
        <v>44</v>
      </c>
      <c r="F1695" s="16">
        <v>92</v>
      </c>
      <c r="G1695" s="16">
        <v>10</v>
      </c>
      <c r="H1695" s="16">
        <v>15.114379</v>
      </c>
      <c r="I1695" s="16"/>
    </row>
    <row r="1696" spans="1:10" x14ac:dyDescent="0.2">
      <c r="A1696" s="6"/>
      <c r="B1696" s="16">
        <v>7</v>
      </c>
      <c r="C1696" s="16">
        <v>1084</v>
      </c>
      <c r="D1696" s="16">
        <v>72</v>
      </c>
      <c r="E1696" s="16">
        <v>50</v>
      </c>
      <c r="F1696" s="16">
        <v>92</v>
      </c>
      <c r="G1696" s="16">
        <v>15</v>
      </c>
      <c r="H1696" s="16">
        <v>13.065766999999999</v>
      </c>
      <c r="I1696" s="16"/>
    </row>
    <row r="1697" spans="1:9" x14ac:dyDescent="0.2">
      <c r="A1697" s="6"/>
      <c r="B1697" s="16">
        <v>8</v>
      </c>
      <c r="C1697" s="16">
        <v>1702</v>
      </c>
      <c r="D1697" s="16">
        <v>74</v>
      </c>
      <c r="E1697" s="16">
        <v>53</v>
      </c>
      <c r="F1697" s="16">
        <v>102</v>
      </c>
      <c r="G1697" s="16">
        <v>23</v>
      </c>
      <c r="H1697" s="16">
        <v>14.279674</v>
      </c>
      <c r="I1697" s="16"/>
    </row>
    <row r="1698" spans="1:9" x14ac:dyDescent="0.2">
      <c r="A1698" s="6"/>
      <c r="B1698" s="16">
        <v>9</v>
      </c>
      <c r="C1698" s="16">
        <v>1303</v>
      </c>
      <c r="D1698" s="16">
        <v>86</v>
      </c>
      <c r="E1698" s="16">
        <v>72</v>
      </c>
      <c r="F1698" s="16">
        <v>111</v>
      </c>
      <c r="G1698" s="16">
        <v>15</v>
      </c>
      <c r="H1698" s="16">
        <v>11.847242</v>
      </c>
      <c r="I1698" s="16"/>
    </row>
    <row r="1699" spans="1:9" x14ac:dyDescent="0.2">
      <c r="A1699" s="6"/>
      <c r="B1699" s="16">
        <v>10</v>
      </c>
      <c r="C1699" s="16">
        <v>2360</v>
      </c>
      <c r="D1699" s="16">
        <v>94</v>
      </c>
      <c r="E1699" s="16">
        <v>60</v>
      </c>
      <c r="F1699" s="16">
        <v>128</v>
      </c>
      <c r="G1699" s="16">
        <v>25</v>
      </c>
      <c r="H1699" s="16">
        <v>18.062391000000002</v>
      </c>
      <c r="I1699" s="16"/>
    </row>
    <row r="1700" spans="1:9" x14ac:dyDescent="0.2">
      <c r="A1700" s="6"/>
      <c r="B1700" s="16">
        <v>11</v>
      </c>
      <c r="C1700" s="16">
        <v>763</v>
      </c>
      <c r="D1700" s="16">
        <v>76</v>
      </c>
      <c r="E1700" s="16">
        <v>57</v>
      </c>
      <c r="F1700" s="16">
        <v>87</v>
      </c>
      <c r="G1700" s="16">
        <v>10</v>
      </c>
      <c r="H1700" s="16">
        <v>9.938701</v>
      </c>
      <c r="I1700" s="16"/>
    </row>
    <row r="1701" spans="1:9" x14ac:dyDescent="0.2">
      <c r="A1701" s="6"/>
      <c r="B1701" s="16">
        <v>12</v>
      </c>
      <c r="C1701" s="16">
        <v>1989</v>
      </c>
      <c r="D1701" s="16">
        <v>90</v>
      </c>
      <c r="E1701" s="16">
        <v>52</v>
      </c>
      <c r="F1701" s="16">
        <v>124</v>
      </c>
      <c r="G1701" s="16">
        <v>22</v>
      </c>
      <c r="H1701" s="16">
        <v>16.994395999999998</v>
      </c>
      <c r="I1701" s="16"/>
    </row>
    <row r="1702" spans="1:9" x14ac:dyDescent="0.2">
      <c r="B1702" s="16">
        <v>13</v>
      </c>
      <c r="C1702" s="16">
        <v>1752</v>
      </c>
      <c r="D1702" s="16">
        <v>87</v>
      </c>
      <c r="E1702" s="16">
        <v>58</v>
      </c>
      <c r="F1702" s="16">
        <v>113</v>
      </c>
      <c r="G1702" s="16">
        <v>20</v>
      </c>
      <c r="H1702" s="16">
        <v>15.113605</v>
      </c>
      <c r="I1702" s="16"/>
    </row>
    <row r="1703" spans="1:9" x14ac:dyDescent="0.2">
      <c r="B1703" s="16">
        <v>14</v>
      </c>
      <c r="C1703" s="16">
        <v>1637</v>
      </c>
      <c r="D1703" s="16">
        <v>96</v>
      </c>
      <c r="E1703" s="16">
        <v>70</v>
      </c>
      <c r="F1703" s="16">
        <v>117</v>
      </c>
      <c r="G1703" s="16">
        <v>17</v>
      </c>
      <c r="H1703" s="16">
        <v>13.799910000000001</v>
      </c>
      <c r="I1703" s="16"/>
    </row>
    <row r="1704" spans="1:9" x14ac:dyDescent="0.2">
      <c r="B1704" s="16">
        <v>15</v>
      </c>
      <c r="C1704" s="16">
        <v>1328</v>
      </c>
      <c r="D1704" s="16">
        <v>83</v>
      </c>
      <c r="E1704" s="16">
        <v>50</v>
      </c>
      <c r="F1704" s="16">
        <v>101</v>
      </c>
      <c r="G1704" s="16">
        <v>16</v>
      </c>
      <c r="H1704" s="16">
        <v>13.221195</v>
      </c>
      <c r="I1704" s="16"/>
    </row>
    <row r="1705" spans="1:9" x14ac:dyDescent="0.2">
      <c r="B1705" s="16">
        <v>16</v>
      </c>
      <c r="C1705" s="16">
        <v>2236</v>
      </c>
      <c r="D1705" s="16">
        <v>117</v>
      </c>
      <c r="E1705" s="16">
        <v>75</v>
      </c>
      <c r="F1705" s="16">
        <v>163</v>
      </c>
      <c r="G1705" s="16">
        <v>19</v>
      </c>
      <c r="H1705" s="16">
        <v>21.945640000000001</v>
      </c>
      <c r="I1705" s="16"/>
    </row>
    <row r="1706" spans="1:9" x14ac:dyDescent="0.2">
      <c r="B1706" s="16">
        <v>17</v>
      </c>
      <c r="C1706" s="16">
        <v>550</v>
      </c>
      <c r="D1706" s="16">
        <v>50</v>
      </c>
      <c r="E1706" s="16">
        <v>29</v>
      </c>
      <c r="F1706" s="16">
        <v>66</v>
      </c>
      <c r="G1706" s="16">
        <v>11</v>
      </c>
      <c r="H1706" s="16">
        <v>11.661903000000001</v>
      </c>
      <c r="I1706" s="16"/>
    </row>
    <row r="1707" spans="1:9" x14ac:dyDescent="0.2">
      <c r="B1707" s="16">
        <v>18</v>
      </c>
      <c r="C1707" s="16">
        <v>937</v>
      </c>
      <c r="D1707" s="16">
        <v>78</v>
      </c>
      <c r="E1707" s="16">
        <v>64</v>
      </c>
      <c r="F1707" s="16">
        <v>92</v>
      </c>
      <c r="G1707" s="16">
        <v>12</v>
      </c>
      <c r="H1707" s="16">
        <v>8.7542200000000001</v>
      </c>
      <c r="I1707" s="16"/>
    </row>
    <row r="1708" spans="1:9" x14ac:dyDescent="0.2">
      <c r="B1708" s="16">
        <v>19</v>
      </c>
      <c r="C1708" s="16">
        <v>3100</v>
      </c>
      <c r="D1708" s="16">
        <v>129</v>
      </c>
      <c r="E1708" s="16">
        <v>88</v>
      </c>
      <c r="F1708" s="16">
        <v>175</v>
      </c>
      <c r="G1708" s="16">
        <v>24</v>
      </c>
      <c r="H1708" s="16">
        <v>24.661182</v>
      </c>
      <c r="I1708" s="16"/>
    </row>
    <row r="1709" spans="1:9" x14ac:dyDescent="0.2">
      <c r="B1709" s="16">
        <v>20</v>
      </c>
      <c r="C1709" s="16">
        <v>1537</v>
      </c>
      <c r="D1709" s="16">
        <v>102</v>
      </c>
      <c r="E1709" s="16">
        <v>85</v>
      </c>
      <c r="F1709" s="16">
        <v>121</v>
      </c>
      <c r="G1709" s="16">
        <v>15</v>
      </c>
      <c r="H1709" s="16">
        <v>11.454879999999999</v>
      </c>
      <c r="I1709" s="16"/>
    </row>
    <row r="1710" spans="1:9" x14ac:dyDescent="0.2">
      <c r="B1710" s="16">
        <v>21</v>
      </c>
      <c r="C1710" s="16">
        <v>2502</v>
      </c>
      <c r="D1710" s="16">
        <v>119</v>
      </c>
      <c r="E1710" s="16">
        <v>90</v>
      </c>
      <c r="F1710" s="16">
        <v>147</v>
      </c>
      <c r="G1710" s="16">
        <v>21</v>
      </c>
      <c r="H1710" s="16">
        <v>17.633776000000001</v>
      </c>
      <c r="I1710" s="16"/>
    </row>
    <row r="1711" spans="1:9" x14ac:dyDescent="0.2">
      <c r="B1711" s="16">
        <v>22</v>
      </c>
      <c r="C1711" s="16">
        <v>1318</v>
      </c>
      <c r="D1711" s="16">
        <v>109</v>
      </c>
      <c r="E1711" s="16">
        <v>98</v>
      </c>
      <c r="F1711" s="16">
        <v>129</v>
      </c>
      <c r="G1711" s="16">
        <v>12</v>
      </c>
      <c r="H1711" s="16">
        <v>8.5066819999999996</v>
      </c>
      <c r="I1711" s="16"/>
    </row>
    <row r="1712" spans="1:9" x14ac:dyDescent="0.2">
      <c r="B1712" s="16">
        <v>23</v>
      </c>
      <c r="C1712" s="16">
        <v>1401</v>
      </c>
      <c r="D1712" s="16">
        <v>107</v>
      </c>
      <c r="E1712" s="16">
        <v>85</v>
      </c>
      <c r="F1712" s="16">
        <v>141</v>
      </c>
      <c r="G1712" s="16">
        <v>13</v>
      </c>
      <c r="H1712" s="16">
        <v>16.206994999999999</v>
      </c>
      <c r="I1712" s="16"/>
    </row>
    <row r="1713" spans="1:9" x14ac:dyDescent="0.2">
      <c r="B1713" s="16">
        <v>24</v>
      </c>
      <c r="C1713" s="16">
        <v>1168</v>
      </c>
      <c r="D1713" s="16">
        <v>68</v>
      </c>
      <c r="E1713" s="16">
        <v>56</v>
      </c>
      <c r="F1713" s="16">
        <v>79</v>
      </c>
      <c r="G1713" s="16">
        <v>17</v>
      </c>
      <c r="H1713" s="16">
        <v>6.3737744999999997</v>
      </c>
      <c r="I1713" s="16"/>
    </row>
    <row r="1714" spans="1:9" x14ac:dyDescent="0.2">
      <c r="B1714" s="16">
        <v>25</v>
      </c>
      <c r="C1714" s="16">
        <v>1494</v>
      </c>
      <c r="D1714" s="16">
        <v>67</v>
      </c>
      <c r="E1714" s="16">
        <v>48</v>
      </c>
      <c r="F1714" s="16">
        <v>98</v>
      </c>
      <c r="G1714" s="16">
        <v>22</v>
      </c>
      <c r="H1714" s="16">
        <v>15.421074000000001</v>
      </c>
      <c r="I1714" s="16"/>
    </row>
    <row r="1715" spans="1:9" x14ac:dyDescent="0.2">
      <c r="B1715" s="16">
        <v>26</v>
      </c>
      <c r="C1715" s="16">
        <v>2538</v>
      </c>
      <c r="D1715" s="16">
        <v>115</v>
      </c>
      <c r="E1715" s="16">
        <v>72</v>
      </c>
      <c r="F1715" s="16">
        <v>160</v>
      </c>
      <c r="G1715" s="16">
        <v>22</v>
      </c>
      <c r="H1715" s="16">
        <v>19.510681000000002</v>
      </c>
      <c r="I1715" s="16"/>
    </row>
    <row r="1716" spans="1:9" x14ac:dyDescent="0.2">
      <c r="B1716" s="16">
        <v>27</v>
      </c>
      <c r="C1716" s="16">
        <v>2334</v>
      </c>
      <c r="D1716" s="16">
        <v>116</v>
      </c>
      <c r="E1716" s="16">
        <v>90</v>
      </c>
      <c r="F1716" s="16">
        <v>145</v>
      </c>
      <c r="G1716" s="16">
        <v>20</v>
      </c>
      <c r="H1716" s="16">
        <v>15.867875</v>
      </c>
      <c r="I1716" s="16"/>
    </row>
    <row r="1717" spans="1:9" x14ac:dyDescent="0.2">
      <c r="B1717" s="16">
        <v>28</v>
      </c>
      <c r="C1717" s="16">
        <v>1108</v>
      </c>
      <c r="D1717" s="16">
        <v>92</v>
      </c>
      <c r="E1717" s="16">
        <v>72</v>
      </c>
      <c r="F1717" s="16">
        <v>112</v>
      </c>
      <c r="G1717" s="16">
        <v>12</v>
      </c>
      <c r="H1717" s="16">
        <v>13.03143</v>
      </c>
      <c r="I1717" s="16"/>
    </row>
    <row r="1718" spans="1:9" x14ac:dyDescent="0.2">
      <c r="B1718" s="16">
        <v>29</v>
      </c>
      <c r="C1718" s="16">
        <v>3786</v>
      </c>
      <c r="D1718" s="16">
        <v>140</v>
      </c>
      <c r="E1718" s="16">
        <v>81</v>
      </c>
      <c r="F1718" s="16">
        <v>213</v>
      </c>
      <c r="G1718" s="16">
        <v>27</v>
      </c>
      <c r="H1718" s="16">
        <v>33.182479999999998</v>
      </c>
      <c r="I1718" s="16"/>
    </row>
    <row r="1719" spans="1:9" x14ac:dyDescent="0.2">
      <c r="B1719" s="16">
        <v>30</v>
      </c>
      <c r="C1719" s="16">
        <v>3269</v>
      </c>
      <c r="D1719" s="16">
        <v>116</v>
      </c>
      <c r="E1719" s="16">
        <v>59</v>
      </c>
      <c r="F1719" s="16">
        <v>181</v>
      </c>
      <c r="G1719" s="16">
        <v>28</v>
      </c>
      <c r="H1719" s="16">
        <v>36.220010000000002</v>
      </c>
      <c r="I1719" s="16"/>
    </row>
    <row r="1720" spans="1:9" x14ac:dyDescent="0.2">
      <c r="A1720" s="6"/>
      <c r="B1720" s="16">
        <v>31</v>
      </c>
      <c r="C1720" s="16">
        <v>1790</v>
      </c>
      <c r="D1720" s="16">
        <v>119</v>
      </c>
      <c r="E1720" s="16">
        <v>101</v>
      </c>
      <c r="F1720" s="16">
        <v>152</v>
      </c>
      <c r="G1720" s="16">
        <v>15</v>
      </c>
      <c r="H1720" s="16">
        <v>14.419727999999999</v>
      </c>
      <c r="I1720" s="16"/>
    </row>
    <row r="1721" spans="1:9" x14ac:dyDescent="0.2">
      <c r="A1721" s="11"/>
      <c r="B1721" s="16">
        <v>32</v>
      </c>
      <c r="C1721" s="16">
        <v>2785</v>
      </c>
      <c r="D1721" s="16">
        <v>79</v>
      </c>
      <c r="E1721" s="16">
        <v>23</v>
      </c>
      <c r="F1721" s="16">
        <v>138</v>
      </c>
      <c r="G1721" s="16">
        <v>35</v>
      </c>
      <c r="H1721" s="16">
        <v>30.917346999999999</v>
      </c>
      <c r="I1721" s="16"/>
    </row>
    <row r="1722" spans="1:9" x14ac:dyDescent="0.2">
      <c r="B1722" s="16">
        <v>33</v>
      </c>
      <c r="C1722" s="16">
        <v>2876</v>
      </c>
      <c r="D1722" s="16">
        <v>102</v>
      </c>
      <c r="E1722" s="16">
        <v>65</v>
      </c>
      <c r="F1722" s="16">
        <v>156</v>
      </c>
      <c r="G1722" s="16">
        <v>28</v>
      </c>
      <c r="H1722" s="16">
        <v>22.987919999999999</v>
      </c>
      <c r="I1722" s="16"/>
    </row>
    <row r="1723" spans="1:9" x14ac:dyDescent="0.2">
      <c r="B1723" s="16">
        <v>34</v>
      </c>
      <c r="C1723" s="16">
        <v>3158</v>
      </c>
      <c r="D1723" s="16">
        <v>92</v>
      </c>
      <c r="E1723" s="16">
        <v>69</v>
      </c>
      <c r="F1723" s="16">
        <v>128</v>
      </c>
      <c r="G1723" s="16">
        <v>34</v>
      </c>
      <c r="H1723" s="16">
        <v>16.855896000000001</v>
      </c>
      <c r="I1723" s="16"/>
    </row>
    <row r="1724" spans="1:9" x14ac:dyDescent="0.2">
      <c r="B1724" s="16">
        <v>35</v>
      </c>
      <c r="C1724" s="16">
        <v>943</v>
      </c>
      <c r="D1724" s="16">
        <v>72</v>
      </c>
      <c r="E1724" s="16">
        <v>46</v>
      </c>
      <c r="F1724" s="16">
        <v>101</v>
      </c>
      <c r="G1724" s="16">
        <v>13</v>
      </c>
      <c r="H1724" s="16">
        <v>15.261608000000001</v>
      </c>
      <c r="I1724" s="16"/>
    </row>
    <row r="1725" spans="1:9" x14ac:dyDescent="0.2">
      <c r="B1725" s="16">
        <v>36</v>
      </c>
      <c r="C1725" s="16">
        <v>439</v>
      </c>
      <c r="D1725" s="16">
        <v>43</v>
      </c>
      <c r="E1725" s="16">
        <v>10</v>
      </c>
      <c r="F1725" s="16">
        <v>67</v>
      </c>
      <c r="G1725" s="16">
        <v>10</v>
      </c>
      <c r="H1725" s="16">
        <v>14.564035000000001</v>
      </c>
      <c r="I1725" s="16"/>
    </row>
    <row r="1726" spans="1:9" x14ac:dyDescent="0.2">
      <c r="B1726" s="16">
        <v>37</v>
      </c>
      <c r="C1726" s="16">
        <v>1937</v>
      </c>
      <c r="D1726" s="16">
        <v>92</v>
      </c>
      <c r="E1726" s="16">
        <v>71</v>
      </c>
      <c r="F1726" s="16">
        <v>117</v>
      </c>
      <c r="G1726" s="16">
        <v>21</v>
      </c>
      <c r="H1726" s="16">
        <v>12.924783</v>
      </c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37</v>
      </c>
      <c r="I1871" s="6"/>
    </row>
    <row r="1872" spans="1:10" x14ac:dyDescent="0.2">
      <c r="A1872" t="s">
        <v>67</v>
      </c>
      <c r="B1872" s="15"/>
      <c r="C1872" s="8">
        <f>AVERAGE(C1690:C1870)</f>
        <v>1932.7297297297298</v>
      </c>
      <c r="D1872" s="8"/>
      <c r="E1872" s="8"/>
      <c r="F1872" s="8"/>
      <c r="G1872" s="8"/>
      <c r="H1872" s="8"/>
      <c r="I1872" s="9"/>
      <c r="J1872" s="17">
        <f>AVERAGE(D1690:D1870)</f>
        <v>90.729729729729726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52148338</v>
      </c>
      <c r="D1876" s="16">
        <v>99.979550000000003</v>
      </c>
      <c r="E1876" s="16">
        <v>1</v>
      </c>
      <c r="F1876" s="16">
        <v>1108</v>
      </c>
      <c r="G1876" s="16">
        <v>521590</v>
      </c>
      <c r="H1876" s="16">
        <v>158.66574</v>
      </c>
      <c r="I1876" s="16">
        <v>19.282807999999999</v>
      </c>
    </row>
    <row r="1877" spans="1:10" x14ac:dyDescent="0.2">
      <c r="A1877" s="6"/>
      <c r="B1877" s="16">
        <v>1</v>
      </c>
      <c r="C1877" s="16">
        <v>610</v>
      </c>
      <c r="D1877" s="16">
        <v>50</v>
      </c>
      <c r="E1877" s="16">
        <v>41</v>
      </c>
      <c r="F1877" s="16">
        <v>61</v>
      </c>
      <c r="G1877" s="16">
        <v>12</v>
      </c>
      <c r="H1877" s="16">
        <v>6.9804919999999999</v>
      </c>
      <c r="I1877" s="16"/>
    </row>
    <row r="1878" spans="1:10" x14ac:dyDescent="0.2">
      <c r="A1878" s="6"/>
      <c r="B1878" s="16">
        <v>2</v>
      </c>
      <c r="C1878" s="16">
        <v>821</v>
      </c>
      <c r="D1878" s="16">
        <v>54</v>
      </c>
      <c r="E1878" s="16">
        <v>36</v>
      </c>
      <c r="F1878" s="16">
        <v>72</v>
      </c>
      <c r="G1878" s="16">
        <v>15</v>
      </c>
      <c r="H1878" s="16">
        <v>9.2543430000000004</v>
      </c>
      <c r="I1878" s="16"/>
    </row>
    <row r="1879" spans="1:10" x14ac:dyDescent="0.2">
      <c r="A1879" s="6"/>
      <c r="B1879" s="16">
        <v>3</v>
      </c>
      <c r="C1879" s="16">
        <v>5211</v>
      </c>
      <c r="D1879" s="16">
        <v>89</v>
      </c>
      <c r="E1879" s="16">
        <v>43</v>
      </c>
      <c r="F1879" s="16">
        <v>152</v>
      </c>
      <c r="G1879" s="16">
        <v>58</v>
      </c>
      <c r="H1879" s="16">
        <v>27.996552999999999</v>
      </c>
      <c r="I1879" s="16"/>
    </row>
    <row r="1880" spans="1:10" x14ac:dyDescent="0.2">
      <c r="A1880" s="6"/>
      <c r="B1880" s="16">
        <v>4</v>
      </c>
      <c r="C1880" s="16">
        <v>582</v>
      </c>
      <c r="D1880" s="16">
        <v>44</v>
      </c>
      <c r="E1880" s="16">
        <v>28</v>
      </c>
      <c r="F1880" s="16">
        <v>61</v>
      </c>
      <c r="G1880" s="16">
        <v>13</v>
      </c>
      <c r="H1880" s="16">
        <v>9.7724100000000007</v>
      </c>
      <c r="I1880" s="16"/>
    </row>
    <row r="1881" spans="1:10" x14ac:dyDescent="0.2">
      <c r="A1881" s="6"/>
      <c r="B1881" s="16">
        <v>5</v>
      </c>
      <c r="C1881" s="16">
        <v>1882</v>
      </c>
      <c r="D1881" s="16">
        <v>72</v>
      </c>
      <c r="E1881" s="16">
        <v>44</v>
      </c>
      <c r="F1881" s="16">
        <v>106</v>
      </c>
      <c r="G1881" s="16">
        <v>26</v>
      </c>
      <c r="H1881" s="16">
        <v>17.926515999999999</v>
      </c>
      <c r="I1881" s="16"/>
    </row>
    <row r="1882" spans="1:10" x14ac:dyDescent="0.2">
      <c r="A1882" s="6"/>
      <c r="B1882" s="16">
        <v>6</v>
      </c>
      <c r="C1882" s="16">
        <v>848</v>
      </c>
      <c r="D1882" s="16">
        <v>53</v>
      </c>
      <c r="E1882" s="16">
        <v>43</v>
      </c>
      <c r="F1882" s="16">
        <v>66</v>
      </c>
      <c r="G1882" s="16">
        <v>16</v>
      </c>
      <c r="H1882" s="16">
        <v>5.9553900000000004</v>
      </c>
      <c r="I1882" s="16"/>
    </row>
    <row r="1883" spans="1:10" x14ac:dyDescent="0.2">
      <c r="A1883" s="6"/>
      <c r="B1883" s="16">
        <v>7</v>
      </c>
      <c r="C1883" s="16">
        <v>1710</v>
      </c>
      <c r="D1883" s="16">
        <v>68</v>
      </c>
      <c r="E1883" s="16">
        <v>53</v>
      </c>
      <c r="F1883" s="16">
        <v>86</v>
      </c>
      <c r="G1883" s="16">
        <v>25</v>
      </c>
      <c r="H1883" s="16">
        <v>10.452272000000001</v>
      </c>
      <c r="I1883" s="16"/>
    </row>
    <row r="1884" spans="1:10" x14ac:dyDescent="0.2">
      <c r="A1884" s="6"/>
      <c r="B1884" s="16">
        <v>8</v>
      </c>
      <c r="C1884" s="16">
        <v>1006</v>
      </c>
      <c r="D1884" s="16">
        <v>77</v>
      </c>
      <c r="E1884" s="16">
        <v>59</v>
      </c>
      <c r="F1884" s="16">
        <v>95</v>
      </c>
      <c r="G1884" s="16">
        <v>13</v>
      </c>
      <c r="H1884" s="16">
        <v>13.194063999999999</v>
      </c>
      <c r="I1884" s="16"/>
    </row>
    <row r="1885" spans="1:10" x14ac:dyDescent="0.2">
      <c r="A1885" s="6"/>
      <c r="B1885" s="16">
        <v>9</v>
      </c>
      <c r="C1885" s="16">
        <v>5055</v>
      </c>
      <c r="D1885" s="16">
        <v>91</v>
      </c>
      <c r="E1885" s="16">
        <v>52</v>
      </c>
      <c r="F1885" s="16">
        <v>151</v>
      </c>
      <c r="G1885" s="16">
        <v>55</v>
      </c>
      <c r="H1885" s="16">
        <v>19.506883999999999</v>
      </c>
      <c r="I1885" s="16"/>
    </row>
    <row r="1886" spans="1:10" x14ac:dyDescent="0.2">
      <c r="A1886" s="6"/>
      <c r="B1886" s="16">
        <v>10</v>
      </c>
      <c r="C1886" s="16">
        <v>957</v>
      </c>
      <c r="D1886" s="16">
        <v>73</v>
      </c>
      <c r="E1886" s="16">
        <v>48</v>
      </c>
      <c r="F1886" s="16">
        <v>89</v>
      </c>
      <c r="G1886" s="16">
        <v>13</v>
      </c>
      <c r="H1886" s="16">
        <v>9.3985815000000006</v>
      </c>
      <c r="I1886" s="16"/>
    </row>
    <row r="1887" spans="1:10" x14ac:dyDescent="0.2">
      <c r="A1887" s="6"/>
      <c r="B1887" s="16">
        <v>11</v>
      </c>
      <c r="C1887" s="16">
        <v>1197</v>
      </c>
      <c r="D1887" s="16">
        <v>54</v>
      </c>
      <c r="E1887" s="16">
        <v>39</v>
      </c>
      <c r="F1887" s="16">
        <v>84</v>
      </c>
      <c r="G1887" s="16">
        <v>22</v>
      </c>
      <c r="H1887" s="16">
        <v>10.330260000000001</v>
      </c>
      <c r="I1887" s="16"/>
    </row>
    <row r="1888" spans="1:10" x14ac:dyDescent="0.2">
      <c r="A1888" s="6"/>
      <c r="B1888" s="16">
        <v>12</v>
      </c>
      <c r="C1888" s="16">
        <v>1298</v>
      </c>
      <c r="D1888" s="16">
        <v>59</v>
      </c>
      <c r="E1888" s="16">
        <v>31</v>
      </c>
      <c r="F1888" s="16">
        <v>88</v>
      </c>
      <c r="G1888" s="16">
        <v>22</v>
      </c>
      <c r="H1888" s="16">
        <v>13.161994999999999</v>
      </c>
      <c r="I1888" s="16"/>
    </row>
    <row r="1889" spans="2:9" x14ac:dyDescent="0.2">
      <c r="B1889" s="16">
        <v>13</v>
      </c>
      <c r="C1889" s="16">
        <v>1267</v>
      </c>
      <c r="D1889" s="16">
        <v>63</v>
      </c>
      <c r="E1889" s="16">
        <v>43</v>
      </c>
      <c r="F1889" s="16">
        <v>73</v>
      </c>
      <c r="G1889" s="16">
        <v>20</v>
      </c>
      <c r="H1889" s="16">
        <v>7.9106854999999996</v>
      </c>
      <c r="I1889" s="16"/>
    </row>
    <row r="1890" spans="2:9" x14ac:dyDescent="0.2">
      <c r="B1890" s="16">
        <v>14</v>
      </c>
      <c r="C1890" s="16">
        <v>693</v>
      </c>
      <c r="D1890" s="16">
        <v>40</v>
      </c>
      <c r="E1890" s="16">
        <v>22</v>
      </c>
      <c r="F1890" s="16">
        <v>59</v>
      </c>
      <c r="G1890" s="16">
        <v>17</v>
      </c>
      <c r="H1890" s="16">
        <v>11.712707</v>
      </c>
      <c r="I1890" s="16"/>
    </row>
    <row r="1891" spans="2:9" x14ac:dyDescent="0.2">
      <c r="B1891" s="16">
        <v>15</v>
      </c>
      <c r="C1891" s="16">
        <v>3978</v>
      </c>
      <c r="D1891" s="16">
        <v>99</v>
      </c>
      <c r="E1891" s="16">
        <v>48</v>
      </c>
      <c r="F1891" s="16">
        <v>157</v>
      </c>
      <c r="G1891" s="16">
        <v>40</v>
      </c>
      <c r="H1891" s="16">
        <v>27.342086999999999</v>
      </c>
      <c r="I1891" s="16"/>
    </row>
    <row r="1892" spans="2:9" x14ac:dyDescent="0.2">
      <c r="B1892" s="16">
        <v>16</v>
      </c>
      <c r="C1892" s="16">
        <v>1560</v>
      </c>
      <c r="D1892" s="16">
        <v>65</v>
      </c>
      <c r="E1892" s="16">
        <v>34</v>
      </c>
      <c r="F1892" s="16">
        <v>101</v>
      </c>
      <c r="G1892" s="16">
        <v>24</v>
      </c>
      <c r="H1892" s="16">
        <v>19.078785</v>
      </c>
      <c r="I1892" s="16"/>
    </row>
    <row r="1893" spans="2:9" x14ac:dyDescent="0.2">
      <c r="B1893" s="16">
        <v>17</v>
      </c>
      <c r="C1893" s="16">
        <v>1304</v>
      </c>
      <c r="D1893" s="16">
        <v>65</v>
      </c>
      <c r="E1893" s="16">
        <v>43</v>
      </c>
      <c r="F1893" s="16">
        <v>87</v>
      </c>
      <c r="G1893" s="16">
        <v>20</v>
      </c>
      <c r="H1893" s="16">
        <v>12.15687</v>
      </c>
      <c r="I1893" s="16"/>
    </row>
    <row r="1894" spans="2:9" x14ac:dyDescent="0.2">
      <c r="B1894" s="16">
        <v>18</v>
      </c>
      <c r="C1894" s="16">
        <v>1074</v>
      </c>
      <c r="D1894" s="16">
        <v>63</v>
      </c>
      <c r="E1894" s="16">
        <v>37</v>
      </c>
      <c r="F1894" s="16">
        <v>82</v>
      </c>
      <c r="G1894" s="16">
        <v>17</v>
      </c>
      <c r="H1894" s="16">
        <v>10.985785999999999</v>
      </c>
      <c r="I1894" s="16"/>
    </row>
    <row r="1895" spans="2:9" x14ac:dyDescent="0.2">
      <c r="B1895" s="16">
        <v>19</v>
      </c>
      <c r="C1895" s="16">
        <v>950</v>
      </c>
      <c r="D1895" s="16">
        <v>63</v>
      </c>
      <c r="E1895" s="16">
        <v>46</v>
      </c>
      <c r="F1895" s="16">
        <v>90</v>
      </c>
      <c r="G1895" s="16">
        <v>15</v>
      </c>
      <c r="H1895" s="16">
        <v>11.3042345</v>
      </c>
      <c r="I1895" s="16"/>
    </row>
    <row r="1896" spans="2:9" x14ac:dyDescent="0.2">
      <c r="B1896" s="16">
        <v>20</v>
      </c>
      <c r="C1896" s="16">
        <v>2071</v>
      </c>
      <c r="D1896" s="16">
        <v>66</v>
      </c>
      <c r="E1896" s="16">
        <v>34</v>
      </c>
      <c r="F1896" s="16">
        <v>94</v>
      </c>
      <c r="G1896" s="16">
        <v>31</v>
      </c>
      <c r="H1896" s="16">
        <v>13.222455</v>
      </c>
      <c r="I1896" s="16"/>
    </row>
    <row r="1897" spans="2:9" x14ac:dyDescent="0.2">
      <c r="B1897" s="16">
        <v>21</v>
      </c>
      <c r="C1897" s="16">
        <v>1751</v>
      </c>
      <c r="D1897" s="16">
        <v>83</v>
      </c>
      <c r="E1897" s="16">
        <v>60</v>
      </c>
      <c r="F1897" s="16">
        <v>103</v>
      </c>
      <c r="G1897" s="16">
        <v>21</v>
      </c>
      <c r="H1897" s="16">
        <v>12.751471</v>
      </c>
      <c r="I1897" s="16"/>
    </row>
    <row r="1898" spans="2:9" x14ac:dyDescent="0.2">
      <c r="B1898" s="16">
        <v>22</v>
      </c>
      <c r="C1898" s="16">
        <v>978</v>
      </c>
      <c r="D1898" s="16">
        <v>65</v>
      </c>
      <c r="E1898" s="16">
        <v>42</v>
      </c>
      <c r="F1898" s="16">
        <v>90</v>
      </c>
      <c r="G1898" s="16">
        <v>15</v>
      </c>
      <c r="H1898" s="16">
        <v>13.188198</v>
      </c>
      <c r="I1898" s="16"/>
    </row>
    <row r="1899" spans="2:9" x14ac:dyDescent="0.2">
      <c r="B1899" s="16">
        <v>23</v>
      </c>
      <c r="C1899" s="16">
        <v>1371</v>
      </c>
      <c r="D1899" s="16">
        <v>62</v>
      </c>
      <c r="E1899" s="16">
        <v>44</v>
      </c>
      <c r="F1899" s="16">
        <v>78</v>
      </c>
      <c r="G1899" s="16">
        <v>22</v>
      </c>
      <c r="H1899" s="16">
        <v>9.7809329999999992</v>
      </c>
      <c r="I1899" s="16"/>
    </row>
    <row r="1900" spans="2:9" x14ac:dyDescent="0.2">
      <c r="B1900" s="16">
        <v>24</v>
      </c>
      <c r="C1900" s="16">
        <v>1058</v>
      </c>
      <c r="D1900" s="16">
        <v>62</v>
      </c>
      <c r="E1900" s="16">
        <v>44</v>
      </c>
      <c r="F1900" s="16">
        <v>82</v>
      </c>
      <c r="G1900" s="16">
        <v>17</v>
      </c>
      <c r="H1900" s="16">
        <v>9.6824580000000005</v>
      </c>
      <c r="I1900" s="16"/>
    </row>
    <row r="1901" spans="2:9" x14ac:dyDescent="0.2">
      <c r="B1901" s="16">
        <v>25</v>
      </c>
      <c r="C1901" s="16">
        <v>1700</v>
      </c>
      <c r="D1901" s="16">
        <v>60</v>
      </c>
      <c r="E1901" s="16">
        <v>36</v>
      </c>
      <c r="F1901" s="16">
        <v>91</v>
      </c>
      <c r="G1901" s="16">
        <v>28</v>
      </c>
      <c r="H1901" s="16">
        <v>13.670731</v>
      </c>
      <c r="I1901" s="16"/>
    </row>
    <row r="1902" spans="2:9" x14ac:dyDescent="0.2">
      <c r="B1902" s="16">
        <v>26</v>
      </c>
      <c r="C1902" s="16">
        <v>2732</v>
      </c>
      <c r="D1902" s="16">
        <v>88</v>
      </c>
      <c r="E1902" s="16">
        <v>51</v>
      </c>
      <c r="F1902" s="16">
        <v>127</v>
      </c>
      <c r="G1902" s="16">
        <v>31</v>
      </c>
      <c r="H1902" s="16">
        <v>20.412414999999999</v>
      </c>
      <c r="I1902" s="16"/>
    </row>
    <row r="1903" spans="2:9" x14ac:dyDescent="0.2">
      <c r="B1903" s="16">
        <v>27</v>
      </c>
      <c r="C1903" s="16">
        <v>471</v>
      </c>
      <c r="D1903" s="16">
        <v>47</v>
      </c>
      <c r="E1903" s="16">
        <v>33</v>
      </c>
      <c r="F1903" s="16">
        <v>68</v>
      </c>
      <c r="G1903" s="16">
        <v>10</v>
      </c>
      <c r="H1903" s="16">
        <v>10.301024999999999</v>
      </c>
      <c r="I1903" s="16"/>
    </row>
    <row r="1904" spans="2:9" x14ac:dyDescent="0.2">
      <c r="B1904" s="16">
        <v>28</v>
      </c>
      <c r="C1904" s="16">
        <v>1876</v>
      </c>
      <c r="D1904" s="16">
        <v>60</v>
      </c>
      <c r="E1904" s="16">
        <v>30</v>
      </c>
      <c r="F1904" s="16">
        <v>99</v>
      </c>
      <c r="G1904" s="16">
        <v>31</v>
      </c>
      <c r="H1904" s="16">
        <v>18.007406</v>
      </c>
      <c r="I1904" s="16"/>
    </row>
    <row r="1905" spans="1:9" x14ac:dyDescent="0.2">
      <c r="B1905" s="16">
        <v>29</v>
      </c>
      <c r="C1905" s="16">
        <v>881</v>
      </c>
      <c r="D1905" s="16">
        <v>55</v>
      </c>
      <c r="E1905" s="16">
        <v>33</v>
      </c>
      <c r="F1905" s="16">
        <v>85</v>
      </c>
      <c r="G1905" s="16">
        <v>16</v>
      </c>
      <c r="H1905" s="16">
        <v>14.521248999999999</v>
      </c>
      <c r="I1905" s="16"/>
    </row>
    <row r="1906" spans="1:9" x14ac:dyDescent="0.2">
      <c r="B1906" s="16">
        <v>30</v>
      </c>
      <c r="C1906" s="16">
        <v>878</v>
      </c>
      <c r="D1906" s="16">
        <v>67</v>
      </c>
      <c r="E1906" s="16">
        <v>55</v>
      </c>
      <c r="F1906" s="16">
        <v>83</v>
      </c>
      <c r="G1906" s="16">
        <v>13</v>
      </c>
      <c r="H1906" s="16">
        <v>7.5553512999999999</v>
      </c>
      <c r="I1906" s="16"/>
    </row>
    <row r="1907" spans="1:9" x14ac:dyDescent="0.2">
      <c r="A1907" s="6"/>
      <c r="B1907" s="16">
        <v>31</v>
      </c>
      <c r="C1907" s="16">
        <v>1426</v>
      </c>
      <c r="D1907" s="16">
        <v>83</v>
      </c>
      <c r="E1907" s="16">
        <v>56</v>
      </c>
      <c r="F1907" s="16">
        <v>95</v>
      </c>
      <c r="G1907" s="16">
        <v>17</v>
      </c>
      <c r="H1907" s="16">
        <v>10.755813</v>
      </c>
      <c r="I1907" s="16"/>
    </row>
    <row r="1908" spans="1:9" x14ac:dyDescent="0.2">
      <c r="A1908" s="11"/>
      <c r="B1908" s="16">
        <v>32</v>
      </c>
      <c r="C1908" s="16">
        <v>2179</v>
      </c>
      <c r="D1908" s="16">
        <v>64</v>
      </c>
      <c r="E1908" s="16">
        <v>40</v>
      </c>
      <c r="F1908" s="16">
        <v>97</v>
      </c>
      <c r="G1908" s="16">
        <v>34</v>
      </c>
      <c r="H1908" s="16">
        <v>14.845670999999999</v>
      </c>
      <c r="I1908" s="16"/>
    </row>
    <row r="1909" spans="1:9" x14ac:dyDescent="0.2">
      <c r="B1909" s="16">
        <v>33</v>
      </c>
      <c r="C1909" s="16">
        <v>1373</v>
      </c>
      <c r="D1909" s="16">
        <v>57</v>
      </c>
      <c r="E1909" s="16">
        <v>38</v>
      </c>
      <c r="F1909" s="16">
        <v>69</v>
      </c>
      <c r="G1909" s="16">
        <v>24</v>
      </c>
      <c r="H1909" s="16">
        <v>9.3320399999999992</v>
      </c>
      <c r="I1909" s="16"/>
    </row>
    <row r="1910" spans="1:9" x14ac:dyDescent="0.2">
      <c r="B1910" s="16">
        <v>34</v>
      </c>
      <c r="C1910" s="16">
        <v>4088</v>
      </c>
      <c r="D1910" s="16">
        <v>86</v>
      </c>
      <c r="E1910" s="16">
        <v>49</v>
      </c>
      <c r="F1910" s="16">
        <v>150</v>
      </c>
      <c r="G1910" s="16">
        <v>47</v>
      </c>
      <c r="H1910" s="16">
        <v>26.899977</v>
      </c>
      <c r="I1910" s="16"/>
    </row>
    <row r="1911" spans="1:9" x14ac:dyDescent="0.2">
      <c r="B1911" s="16">
        <v>35</v>
      </c>
      <c r="C1911" s="16">
        <v>2661</v>
      </c>
      <c r="D1911" s="16">
        <v>80</v>
      </c>
      <c r="E1911" s="16">
        <v>50</v>
      </c>
      <c r="F1911" s="16">
        <v>126</v>
      </c>
      <c r="G1911" s="16">
        <v>33</v>
      </c>
      <c r="H1911" s="16">
        <v>18.220009000000001</v>
      </c>
      <c r="I1911" s="16"/>
    </row>
    <row r="1912" spans="1:9" x14ac:dyDescent="0.2">
      <c r="B1912" s="16">
        <v>36</v>
      </c>
      <c r="C1912" s="16">
        <v>409</v>
      </c>
      <c r="D1912" s="16">
        <v>31</v>
      </c>
      <c r="E1912" s="16">
        <v>11</v>
      </c>
      <c r="F1912" s="16">
        <v>43</v>
      </c>
      <c r="G1912" s="16">
        <v>13</v>
      </c>
      <c r="H1912" s="16">
        <v>9.9414960000000008</v>
      </c>
      <c r="I1912" s="16"/>
    </row>
    <row r="1913" spans="1:9" x14ac:dyDescent="0.2">
      <c r="B1913" s="16">
        <v>37</v>
      </c>
      <c r="C1913" s="16">
        <v>2591</v>
      </c>
      <c r="D1913" s="16">
        <v>64</v>
      </c>
      <c r="E1913" s="16">
        <v>33</v>
      </c>
      <c r="F1913" s="16">
        <v>112</v>
      </c>
      <c r="G1913" s="16">
        <v>40</v>
      </c>
      <c r="H1913" s="16">
        <v>20.712315</v>
      </c>
      <c r="I1913" s="16"/>
    </row>
    <row r="1914" spans="1:9" x14ac:dyDescent="0.2">
      <c r="B1914" s="16">
        <v>38</v>
      </c>
      <c r="C1914" s="16">
        <v>568</v>
      </c>
      <c r="D1914" s="16">
        <v>47</v>
      </c>
      <c r="E1914" s="16">
        <v>26</v>
      </c>
      <c r="F1914" s="16">
        <v>59</v>
      </c>
      <c r="G1914" s="16">
        <v>12</v>
      </c>
      <c r="H1914" s="16">
        <v>9.0654179999999993</v>
      </c>
      <c r="I1914" s="16"/>
    </row>
    <row r="1915" spans="1:9" x14ac:dyDescent="0.2">
      <c r="B1915" s="16">
        <v>39</v>
      </c>
      <c r="C1915" s="16">
        <v>711</v>
      </c>
      <c r="D1915" s="16">
        <v>47</v>
      </c>
      <c r="E1915" s="16">
        <v>25</v>
      </c>
      <c r="F1915" s="16">
        <v>66</v>
      </c>
      <c r="G1915" s="16">
        <v>15</v>
      </c>
      <c r="H1915" s="16">
        <v>11.470459</v>
      </c>
      <c r="I1915" s="16"/>
    </row>
    <row r="1916" spans="1:9" x14ac:dyDescent="0.2">
      <c r="B1916" s="16">
        <v>40</v>
      </c>
      <c r="C1916" s="16">
        <v>3343</v>
      </c>
      <c r="D1916" s="16">
        <v>83</v>
      </c>
      <c r="E1916" s="16">
        <v>42</v>
      </c>
      <c r="F1916" s="16">
        <v>146</v>
      </c>
      <c r="G1916" s="16">
        <v>40</v>
      </c>
      <c r="H1916" s="16">
        <v>26.494799</v>
      </c>
      <c r="I1916" s="16"/>
    </row>
    <row r="1917" spans="1:9" x14ac:dyDescent="0.2">
      <c r="B1917" s="16">
        <v>41</v>
      </c>
      <c r="C1917" s="16">
        <v>558</v>
      </c>
      <c r="D1917" s="16">
        <v>46</v>
      </c>
      <c r="E1917" s="16">
        <v>31</v>
      </c>
      <c r="F1917" s="16">
        <v>57</v>
      </c>
      <c r="G1917" s="16">
        <v>12</v>
      </c>
      <c r="H1917" s="16">
        <v>6.8887257999999996</v>
      </c>
      <c r="I1917" s="16"/>
    </row>
    <row r="1918" spans="1:9" x14ac:dyDescent="0.2">
      <c r="B1918" s="16">
        <v>42</v>
      </c>
      <c r="C1918" s="16">
        <v>1143</v>
      </c>
      <c r="D1918" s="16">
        <v>54</v>
      </c>
      <c r="E1918" s="16">
        <v>18</v>
      </c>
      <c r="F1918" s="16">
        <v>82</v>
      </c>
      <c r="G1918" s="16">
        <v>21</v>
      </c>
      <c r="H1918" s="16">
        <v>16.063934</v>
      </c>
      <c r="I1918" s="16"/>
    </row>
    <row r="1919" spans="1:9" x14ac:dyDescent="0.2">
      <c r="B1919" s="16">
        <v>43</v>
      </c>
      <c r="C1919" s="16">
        <v>534</v>
      </c>
      <c r="D1919" s="16">
        <v>53</v>
      </c>
      <c r="E1919" s="16">
        <v>34</v>
      </c>
      <c r="F1919" s="16">
        <v>67</v>
      </c>
      <c r="G1919" s="16">
        <v>10</v>
      </c>
      <c r="H1919" s="16">
        <v>8.0415580000000002</v>
      </c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43</v>
      </c>
      <c r="I2058" s="6"/>
    </row>
    <row r="2059" spans="1:10" x14ac:dyDescent="0.2">
      <c r="A2059" t="s">
        <v>67</v>
      </c>
      <c r="B2059" s="15"/>
      <c r="C2059" s="8">
        <f>AVERAGE(C1877:C2057)</f>
        <v>1612.8837209302326</v>
      </c>
      <c r="D2059" s="8"/>
      <c r="E2059" s="8"/>
      <c r="F2059" s="8"/>
      <c r="G2059" s="8"/>
      <c r="H2059" s="8"/>
      <c r="I2059" s="9"/>
      <c r="J2059" s="17">
        <f>AVERAGE(D1877:D2057)</f>
        <v>64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59796157</v>
      </c>
      <c r="D2063" s="16">
        <v>85.06326</v>
      </c>
      <c r="E2063" s="16">
        <v>1</v>
      </c>
      <c r="F2063" s="16">
        <v>917</v>
      </c>
      <c r="G2063" s="16">
        <v>702961</v>
      </c>
      <c r="H2063" s="16">
        <v>135.4573</v>
      </c>
      <c r="I2063" s="16">
        <v>22.056709999999999</v>
      </c>
    </row>
    <row r="2064" spans="1:10" x14ac:dyDescent="0.2">
      <c r="A2064" s="6"/>
      <c r="B2064" s="16">
        <v>1</v>
      </c>
      <c r="C2064" s="16">
        <v>2606</v>
      </c>
      <c r="D2064" s="16">
        <v>108</v>
      </c>
      <c r="E2064" s="16">
        <v>77</v>
      </c>
      <c r="F2064" s="16">
        <v>145</v>
      </c>
      <c r="G2064" s="16">
        <v>24</v>
      </c>
      <c r="H2064" s="16">
        <v>19.439985</v>
      </c>
      <c r="I2064" s="16"/>
    </row>
    <row r="2065" spans="1:9" x14ac:dyDescent="0.2">
      <c r="A2065" s="6"/>
      <c r="B2065" s="16">
        <v>2</v>
      </c>
      <c r="C2065" s="16">
        <v>1880</v>
      </c>
      <c r="D2065" s="16">
        <v>89</v>
      </c>
      <c r="E2065" s="16">
        <v>70</v>
      </c>
      <c r="F2065" s="16">
        <v>118</v>
      </c>
      <c r="G2065" s="16">
        <v>21</v>
      </c>
      <c r="H2065" s="16">
        <v>13.097709999999999</v>
      </c>
      <c r="I2065" s="16"/>
    </row>
    <row r="2066" spans="1:9" x14ac:dyDescent="0.2">
      <c r="A2066" s="6"/>
      <c r="B2066" s="16">
        <v>3</v>
      </c>
      <c r="C2066" s="16">
        <v>4043</v>
      </c>
      <c r="D2066" s="16">
        <v>101</v>
      </c>
      <c r="E2066" s="16">
        <v>71</v>
      </c>
      <c r="F2066" s="16">
        <v>132</v>
      </c>
      <c r="G2066" s="16">
        <v>40</v>
      </c>
      <c r="H2066" s="16">
        <v>14.981185</v>
      </c>
      <c r="I2066" s="16"/>
    </row>
    <row r="2067" spans="1:9" x14ac:dyDescent="0.2">
      <c r="A2067" s="6"/>
      <c r="B2067" s="16">
        <v>4</v>
      </c>
      <c r="C2067" s="16">
        <v>1751</v>
      </c>
      <c r="D2067" s="16">
        <v>92</v>
      </c>
      <c r="E2067" s="16">
        <v>66</v>
      </c>
      <c r="F2067" s="16">
        <v>122</v>
      </c>
      <c r="G2067" s="16">
        <v>19</v>
      </c>
      <c r="H2067" s="16">
        <v>15.629388000000001</v>
      </c>
      <c r="I2067" s="16"/>
    </row>
    <row r="2068" spans="1:9" x14ac:dyDescent="0.2">
      <c r="A2068" s="6"/>
      <c r="B2068" s="16">
        <v>5</v>
      </c>
      <c r="C2068" s="16">
        <v>1106</v>
      </c>
      <c r="D2068" s="16">
        <v>85</v>
      </c>
      <c r="E2068" s="16">
        <v>69</v>
      </c>
      <c r="F2068" s="16">
        <v>98</v>
      </c>
      <c r="G2068" s="16">
        <v>13</v>
      </c>
      <c r="H2068" s="16">
        <v>8.401389</v>
      </c>
      <c r="I2068" s="16"/>
    </row>
    <row r="2069" spans="1:9" x14ac:dyDescent="0.2">
      <c r="A2069" s="6"/>
      <c r="B2069" s="16">
        <v>6</v>
      </c>
      <c r="C2069" s="16">
        <v>2997</v>
      </c>
      <c r="D2069" s="16">
        <v>96</v>
      </c>
      <c r="E2069" s="16">
        <v>53</v>
      </c>
      <c r="F2069" s="16">
        <v>134</v>
      </c>
      <c r="G2069" s="16">
        <v>31</v>
      </c>
      <c r="H2069" s="16">
        <v>19.463642</v>
      </c>
      <c r="I2069" s="16"/>
    </row>
    <row r="2070" spans="1:9" x14ac:dyDescent="0.2">
      <c r="A2070" s="6"/>
      <c r="B2070" s="16">
        <v>7</v>
      </c>
      <c r="C2070" s="16">
        <v>2360</v>
      </c>
      <c r="D2070" s="16">
        <v>118</v>
      </c>
      <c r="E2070" s="16">
        <v>94</v>
      </c>
      <c r="F2070" s="16">
        <v>154</v>
      </c>
      <c r="G2070" s="16">
        <v>20</v>
      </c>
      <c r="H2070" s="16">
        <v>17.054093999999999</v>
      </c>
      <c r="I2070" s="16"/>
    </row>
    <row r="2071" spans="1:9" x14ac:dyDescent="0.2">
      <c r="A2071" s="6"/>
      <c r="B2071" s="16">
        <v>8</v>
      </c>
      <c r="C2071" s="16">
        <v>2941</v>
      </c>
      <c r="D2071" s="16">
        <v>89</v>
      </c>
      <c r="E2071" s="16">
        <v>67</v>
      </c>
      <c r="F2071" s="16">
        <v>125</v>
      </c>
      <c r="G2071" s="16">
        <v>33</v>
      </c>
      <c r="H2071" s="16">
        <v>16.437381999999999</v>
      </c>
      <c r="I2071" s="16"/>
    </row>
    <row r="2072" spans="1:9" x14ac:dyDescent="0.2">
      <c r="A2072" s="6"/>
      <c r="B2072" s="16">
        <v>9</v>
      </c>
      <c r="C2072" s="16">
        <v>1492</v>
      </c>
      <c r="D2072" s="16">
        <v>82</v>
      </c>
      <c r="E2072" s="16">
        <v>61</v>
      </c>
      <c r="F2072" s="16">
        <v>109</v>
      </c>
      <c r="G2072" s="16">
        <v>18</v>
      </c>
      <c r="H2072" s="16">
        <v>12.136478</v>
      </c>
      <c r="I2072" s="16"/>
    </row>
    <row r="2073" spans="1:9" x14ac:dyDescent="0.2">
      <c r="A2073" s="6"/>
      <c r="B2073" s="16">
        <v>10</v>
      </c>
      <c r="C2073" s="16">
        <v>1802</v>
      </c>
      <c r="D2073" s="16">
        <v>106</v>
      </c>
      <c r="E2073" s="16">
        <v>79</v>
      </c>
      <c r="F2073" s="16">
        <v>133</v>
      </c>
      <c r="G2073" s="16">
        <v>17</v>
      </c>
      <c r="H2073" s="16">
        <v>15.112081999999999</v>
      </c>
      <c r="I2073" s="16"/>
    </row>
    <row r="2074" spans="1:9" x14ac:dyDescent="0.2">
      <c r="A2074" s="6"/>
      <c r="B2074" s="16">
        <v>11</v>
      </c>
      <c r="C2074" s="16">
        <v>1005</v>
      </c>
      <c r="D2074" s="16">
        <v>83</v>
      </c>
      <c r="E2074" s="16">
        <v>62</v>
      </c>
      <c r="F2074" s="16">
        <v>102</v>
      </c>
      <c r="G2074" s="16">
        <v>12</v>
      </c>
      <c r="H2074" s="16">
        <v>12.139341999999999</v>
      </c>
      <c r="I2074" s="16"/>
    </row>
    <row r="2075" spans="1:9" x14ac:dyDescent="0.2">
      <c r="A2075" s="6"/>
      <c r="B2075" s="16">
        <v>12</v>
      </c>
      <c r="C2075" s="16">
        <v>3116</v>
      </c>
      <c r="D2075" s="16">
        <v>97</v>
      </c>
      <c r="E2075" s="16">
        <v>63</v>
      </c>
      <c r="F2075" s="16">
        <v>112</v>
      </c>
      <c r="G2075" s="16">
        <v>32</v>
      </c>
      <c r="H2075" s="16">
        <v>11.5814085</v>
      </c>
      <c r="I2075" s="16"/>
    </row>
    <row r="2076" spans="1:9" x14ac:dyDescent="0.2">
      <c r="B2076" s="16">
        <v>13</v>
      </c>
      <c r="C2076" s="16">
        <v>1236</v>
      </c>
      <c r="D2076" s="16">
        <v>82</v>
      </c>
      <c r="E2076" s="16">
        <v>71</v>
      </c>
      <c r="F2076" s="16">
        <v>106</v>
      </c>
      <c r="G2076" s="16">
        <v>15</v>
      </c>
      <c r="H2076" s="16">
        <v>8.0533929999999998</v>
      </c>
      <c r="I2076" s="16"/>
    </row>
    <row r="2077" spans="1:9" x14ac:dyDescent="0.2">
      <c r="B2077" s="16">
        <v>14</v>
      </c>
      <c r="C2077" s="16">
        <v>2623</v>
      </c>
      <c r="D2077" s="16">
        <v>114</v>
      </c>
      <c r="E2077" s="16">
        <v>91</v>
      </c>
      <c r="F2077" s="16">
        <v>140</v>
      </c>
      <c r="G2077" s="16">
        <v>23</v>
      </c>
      <c r="H2077" s="16">
        <v>14.667527</v>
      </c>
      <c r="I2077" s="16"/>
    </row>
    <row r="2078" spans="1:9" x14ac:dyDescent="0.2">
      <c r="B2078" s="16">
        <v>15</v>
      </c>
      <c r="C2078" s="16">
        <v>2485</v>
      </c>
      <c r="D2078" s="16">
        <v>103</v>
      </c>
      <c r="E2078" s="16">
        <v>64</v>
      </c>
      <c r="F2078" s="16">
        <v>145</v>
      </c>
      <c r="G2078" s="16">
        <v>24</v>
      </c>
      <c r="H2078" s="16">
        <v>16.946207000000001</v>
      </c>
      <c r="I2078" s="16"/>
    </row>
    <row r="2079" spans="1:9" x14ac:dyDescent="0.2">
      <c r="B2079" s="16">
        <v>16</v>
      </c>
      <c r="C2079" s="16">
        <v>2259</v>
      </c>
      <c r="D2079" s="16">
        <v>118</v>
      </c>
      <c r="E2079" s="16">
        <v>98</v>
      </c>
      <c r="F2079" s="16">
        <v>147</v>
      </c>
      <c r="G2079" s="16">
        <v>19</v>
      </c>
      <c r="H2079" s="16">
        <v>14.710163</v>
      </c>
      <c r="I2079" s="16"/>
    </row>
    <row r="2080" spans="1:9" x14ac:dyDescent="0.2">
      <c r="B2080" s="16">
        <v>17</v>
      </c>
      <c r="C2080" s="16">
        <v>2561</v>
      </c>
      <c r="D2080" s="16">
        <v>91</v>
      </c>
      <c r="E2080" s="16">
        <v>64</v>
      </c>
      <c r="F2080" s="16">
        <v>122</v>
      </c>
      <c r="G2080" s="16">
        <v>28</v>
      </c>
      <c r="H2080" s="16">
        <v>16.315182</v>
      </c>
      <c r="I2080" s="16"/>
    </row>
    <row r="2081" spans="1:9" x14ac:dyDescent="0.2">
      <c r="B2081" s="16">
        <v>18</v>
      </c>
      <c r="C2081" s="16">
        <v>2220</v>
      </c>
      <c r="D2081" s="16">
        <v>100</v>
      </c>
      <c r="E2081" s="16">
        <v>74</v>
      </c>
      <c r="F2081" s="16">
        <v>131</v>
      </c>
      <c r="G2081" s="16">
        <v>22</v>
      </c>
      <c r="H2081" s="16">
        <v>15.436506</v>
      </c>
      <c r="I2081" s="16"/>
    </row>
    <row r="2082" spans="1:9" x14ac:dyDescent="0.2">
      <c r="B2082" s="16">
        <v>19</v>
      </c>
      <c r="C2082" s="16">
        <v>3481</v>
      </c>
      <c r="D2082" s="16">
        <v>116</v>
      </c>
      <c r="E2082" s="16">
        <v>77</v>
      </c>
      <c r="F2082" s="16">
        <v>156</v>
      </c>
      <c r="G2082" s="16">
        <v>30</v>
      </c>
      <c r="H2082" s="16">
        <v>21.527048000000001</v>
      </c>
      <c r="I2082" s="16"/>
    </row>
    <row r="2083" spans="1:9" x14ac:dyDescent="0.2">
      <c r="B2083" s="16">
        <v>20</v>
      </c>
      <c r="C2083" s="16">
        <v>1165</v>
      </c>
      <c r="D2083" s="16">
        <v>89</v>
      </c>
      <c r="E2083" s="16">
        <v>69</v>
      </c>
      <c r="F2083" s="16">
        <v>108</v>
      </c>
      <c r="G2083" s="16">
        <v>13</v>
      </c>
      <c r="H2083" s="16">
        <v>12.529964</v>
      </c>
      <c r="I2083" s="16"/>
    </row>
    <row r="2084" spans="1:9" x14ac:dyDescent="0.2">
      <c r="B2084" s="16">
        <v>21</v>
      </c>
      <c r="C2084" s="16">
        <v>988</v>
      </c>
      <c r="D2084" s="16">
        <v>82</v>
      </c>
      <c r="E2084" s="16">
        <v>66</v>
      </c>
      <c r="F2084" s="16">
        <v>101</v>
      </c>
      <c r="G2084" s="16">
        <v>12</v>
      </c>
      <c r="H2084" s="16">
        <v>11.224971999999999</v>
      </c>
      <c r="I2084" s="16"/>
    </row>
    <row r="2085" spans="1:9" x14ac:dyDescent="0.2">
      <c r="B2085" s="16">
        <v>22</v>
      </c>
      <c r="C2085" s="16">
        <v>875</v>
      </c>
      <c r="D2085" s="16">
        <v>67</v>
      </c>
      <c r="E2085" s="16">
        <v>41</v>
      </c>
      <c r="F2085" s="16">
        <v>93</v>
      </c>
      <c r="G2085" s="16">
        <v>13</v>
      </c>
      <c r="H2085" s="16">
        <v>13.012814000000001</v>
      </c>
      <c r="I2085" s="16"/>
    </row>
    <row r="2086" spans="1:9" x14ac:dyDescent="0.2">
      <c r="B2086" s="16">
        <v>23</v>
      </c>
      <c r="C2086" s="16">
        <v>5855</v>
      </c>
      <c r="D2086" s="16">
        <v>136</v>
      </c>
      <c r="E2086" s="16">
        <v>83</v>
      </c>
      <c r="F2086" s="16">
        <v>221</v>
      </c>
      <c r="G2086" s="16">
        <v>43</v>
      </c>
      <c r="H2086" s="16">
        <v>38.367584000000001</v>
      </c>
      <c r="I2086" s="16"/>
    </row>
    <row r="2087" spans="1:9" x14ac:dyDescent="0.2">
      <c r="B2087" s="16">
        <v>24</v>
      </c>
      <c r="C2087" s="16">
        <v>1798</v>
      </c>
      <c r="D2087" s="16">
        <v>81</v>
      </c>
      <c r="E2087" s="16">
        <v>43</v>
      </c>
      <c r="F2087" s="16">
        <v>110</v>
      </c>
      <c r="G2087" s="16">
        <v>22</v>
      </c>
      <c r="H2087" s="16">
        <v>16.094954999999999</v>
      </c>
      <c r="I2087" s="16"/>
    </row>
    <row r="2088" spans="1:9" x14ac:dyDescent="0.2">
      <c r="B2088" s="16">
        <v>25</v>
      </c>
      <c r="C2088" s="16">
        <v>1215</v>
      </c>
      <c r="D2088" s="16">
        <v>93</v>
      </c>
      <c r="E2088" s="16">
        <v>82</v>
      </c>
      <c r="F2088" s="16">
        <v>110</v>
      </c>
      <c r="G2088" s="16">
        <v>13</v>
      </c>
      <c r="H2088" s="16">
        <v>8.6986589999999993</v>
      </c>
      <c r="I2088" s="16"/>
    </row>
    <row r="2089" spans="1:9" x14ac:dyDescent="0.2">
      <c r="B2089" s="16">
        <v>26</v>
      </c>
      <c r="C2089" s="16">
        <v>1312</v>
      </c>
      <c r="D2089" s="16">
        <v>87</v>
      </c>
      <c r="E2089" s="16">
        <v>56</v>
      </c>
      <c r="F2089" s="16">
        <v>108</v>
      </c>
      <c r="G2089" s="16">
        <v>15</v>
      </c>
      <c r="H2089" s="16">
        <v>13.9052925</v>
      </c>
      <c r="I2089" s="16"/>
    </row>
    <row r="2090" spans="1:9" x14ac:dyDescent="0.2">
      <c r="B2090" s="16">
        <v>27</v>
      </c>
      <c r="C2090" s="16">
        <v>3550</v>
      </c>
      <c r="D2090" s="16">
        <v>110</v>
      </c>
      <c r="E2090" s="16">
        <v>69</v>
      </c>
      <c r="F2090" s="16">
        <v>161</v>
      </c>
      <c r="G2090" s="16">
        <v>32</v>
      </c>
      <c r="H2090" s="16">
        <v>25.057354</v>
      </c>
      <c r="I2090" s="16"/>
    </row>
    <row r="2091" spans="1:9" x14ac:dyDescent="0.2">
      <c r="B2091" s="16">
        <v>28</v>
      </c>
      <c r="C2091" s="16">
        <v>1424</v>
      </c>
      <c r="D2091" s="16">
        <v>83</v>
      </c>
      <c r="E2091" s="16">
        <v>50</v>
      </c>
      <c r="F2091" s="16">
        <v>117</v>
      </c>
      <c r="G2091" s="16">
        <v>17</v>
      </c>
      <c r="H2091" s="16">
        <v>16.361158</v>
      </c>
      <c r="I2091" s="16"/>
    </row>
    <row r="2092" spans="1:9" x14ac:dyDescent="0.2">
      <c r="B2092" s="16">
        <v>29</v>
      </c>
      <c r="C2092" s="16">
        <v>1794</v>
      </c>
      <c r="D2092" s="16">
        <v>74</v>
      </c>
      <c r="E2092" s="16">
        <v>57</v>
      </c>
      <c r="F2092" s="16">
        <v>97</v>
      </c>
      <c r="G2092" s="16">
        <v>24</v>
      </c>
      <c r="H2092" s="16">
        <v>11.092497</v>
      </c>
      <c r="I2092" s="16"/>
    </row>
    <row r="2093" spans="1:9" x14ac:dyDescent="0.2">
      <c r="B2093" s="16">
        <v>30</v>
      </c>
      <c r="C2093" s="16">
        <v>1606</v>
      </c>
      <c r="D2093" s="16">
        <v>89</v>
      </c>
      <c r="E2093" s="16">
        <v>69</v>
      </c>
      <c r="F2093" s="16">
        <v>110</v>
      </c>
      <c r="G2093" s="16">
        <v>18</v>
      </c>
      <c r="H2093" s="16">
        <v>12.616516000000001</v>
      </c>
      <c r="I2093" s="16"/>
    </row>
    <row r="2094" spans="1:9" x14ac:dyDescent="0.2">
      <c r="A2094" s="6"/>
      <c r="B2094" s="16">
        <v>31</v>
      </c>
      <c r="C2094" s="16">
        <v>2308</v>
      </c>
      <c r="D2094" s="16">
        <v>88</v>
      </c>
      <c r="E2094" s="16">
        <v>51</v>
      </c>
      <c r="F2094" s="16">
        <v>128</v>
      </c>
      <c r="G2094" s="16">
        <v>26</v>
      </c>
      <c r="H2094" s="16">
        <v>21.035209999999999</v>
      </c>
      <c r="I2094" s="16"/>
    </row>
    <row r="2095" spans="1:9" x14ac:dyDescent="0.2">
      <c r="A2095" s="11"/>
      <c r="B2095" s="16">
        <v>32</v>
      </c>
      <c r="C2095" s="16">
        <v>1099</v>
      </c>
      <c r="D2095" s="16">
        <v>84</v>
      </c>
      <c r="E2095" s="16">
        <v>73</v>
      </c>
      <c r="F2095" s="16">
        <v>103</v>
      </c>
      <c r="G2095" s="16">
        <v>13</v>
      </c>
      <c r="H2095" s="16">
        <v>9.2150239999999997</v>
      </c>
      <c r="I2095" s="16"/>
    </row>
    <row r="2096" spans="1:9" x14ac:dyDescent="0.2">
      <c r="B2096" s="16">
        <v>33</v>
      </c>
      <c r="C2096" s="16">
        <v>1252</v>
      </c>
      <c r="D2096" s="16">
        <v>104</v>
      </c>
      <c r="E2096" s="16">
        <v>91</v>
      </c>
      <c r="F2096" s="16">
        <v>116</v>
      </c>
      <c r="G2096" s="16">
        <v>12</v>
      </c>
      <c r="H2096" s="16">
        <v>7.6633719999999999</v>
      </c>
      <c r="I2096" s="16"/>
    </row>
    <row r="2097" spans="2:9" x14ac:dyDescent="0.2">
      <c r="B2097" s="16">
        <v>34</v>
      </c>
      <c r="C2097" s="16">
        <v>3235</v>
      </c>
      <c r="D2097" s="16">
        <v>104</v>
      </c>
      <c r="E2097" s="16">
        <v>70</v>
      </c>
      <c r="F2097" s="16">
        <v>152</v>
      </c>
      <c r="G2097" s="16">
        <v>31</v>
      </c>
      <c r="H2097" s="16">
        <v>18.201649</v>
      </c>
      <c r="I2097" s="16"/>
    </row>
    <row r="2098" spans="2:9" x14ac:dyDescent="0.2">
      <c r="B2098" s="16">
        <v>35</v>
      </c>
      <c r="C2098" s="16">
        <v>1886</v>
      </c>
      <c r="D2098" s="16">
        <v>94</v>
      </c>
      <c r="E2098" s="16">
        <v>76</v>
      </c>
      <c r="F2098" s="16">
        <v>120</v>
      </c>
      <c r="G2098" s="16">
        <v>20</v>
      </c>
      <c r="H2098" s="16">
        <v>12.916738</v>
      </c>
      <c r="I2098" s="16"/>
    </row>
    <row r="2099" spans="2:9" x14ac:dyDescent="0.2">
      <c r="B2099" s="16">
        <v>36</v>
      </c>
      <c r="C2099" s="16">
        <v>1207</v>
      </c>
      <c r="D2099" s="16">
        <v>71</v>
      </c>
      <c r="E2099" s="16">
        <v>37</v>
      </c>
      <c r="F2099" s="16">
        <v>108</v>
      </c>
      <c r="G2099" s="16">
        <v>17</v>
      </c>
      <c r="H2099" s="16">
        <v>16.48105</v>
      </c>
      <c r="I2099" s="16"/>
    </row>
    <row r="2100" spans="2:9" x14ac:dyDescent="0.2">
      <c r="B2100" s="16">
        <v>37</v>
      </c>
      <c r="C2100" s="16">
        <v>1418</v>
      </c>
      <c r="D2100" s="16">
        <v>88</v>
      </c>
      <c r="E2100" s="16">
        <v>63</v>
      </c>
      <c r="F2100" s="16">
        <v>110</v>
      </c>
      <c r="G2100" s="16">
        <v>16</v>
      </c>
      <c r="H2100" s="16">
        <v>12.355836</v>
      </c>
      <c r="I2100" s="16"/>
    </row>
    <row r="2101" spans="2:9" x14ac:dyDescent="0.2">
      <c r="B2101" s="16">
        <v>38</v>
      </c>
      <c r="C2101" s="16">
        <v>1906</v>
      </c>
      <c r="D2101" s="16">
        <v>82</v>
      </c>
      <c r="E2101" s="16">
        <v>52</v>
      </c>
      <c r="F2101" s="16">
        <v>109</v>
      </c>
      <c r="G2101" s="16">
        <v>23</v>
      </c>
      <c r="H2101" s="16">
        <v>13.076696</v>
      </c>
      <c r="I2101" s="16"/>
    </row>
    <row r="2102" spans="2:9" x14ac:dyDescent="0.2">
      <c r="B2102" s="16">
        <v>39</v>
      </c>
      <c r="C2102" s="16">
        <v>1219</v>
      </c>
      <c r="D2102" s="16">
        <v>64</v>
      </c>
      <c r="E2102" s="16">
        <v>41</v>
      </c>
      <c r="F2102" s="16">
        <v>79</v>
      </c>
      <c r="G2102" s="16">
        <v>19</v>
      </c>
      <c r="H2102" s="16">
        <v>10.3467655</v>
      </c>
      <c r="I2102" s="16"/>
    </row>
    <row r="2103" spans="2:9" x14ac:dyDescent="0.2">
      <c r="B2103" s="16">
        <v>40</v>
      </c>
      <c r="C2103" s="16">
        <v>1317</v>
      </c>
      <c r="D2103" s="16">
        <v>87</v>
      </c>
      <c r="E2103" s="16">
        <v>66</v>
      </c>
      <c r="F2103" s="16">
        <v>111</v>
      </c>
      <c r="G2103" s="16">
        <v>15</v>
      </c>
      <c r="H2103" s="16">
        <v>14.081396</v>
      </c>
      <c r="I2103" s="16"/>
    </row>
    <row r="2104" spans="2:9" x14ac:dyDescent="0.2">
      <c r="B2104" s="16">
        <v>41</v>
      </c>
      <c r="C2104" s="16">
        <v>901</v>
      </c>
      <c r="D2104" s="16">
        <v>75</v>
      </c>
      <c r="E2104" s="16">
        <v>59</v>
      </c>
      <c r="F2104" s="16">
        <v>95</v>
      </c>
      <c r="G2104" s="16">
        <v>12</v>
      </c>
      <c r="H2104" s="16">
        <v>12.026486</v>
      </c>
      <c r="I2104" s="16"/>
    </row>
    <row r="2105" spans="2:9" x14ac:dyDescent="0.2">
      <c r="B2105" s="16">
        <v>42</v>
      </c>
      <c r="C2105" s="16">
        <v>731</v>
      </c>
      <c r="D2105" s="16">
        <v>73</v>
      </c>
      <c r="E2105" s="16">
        <v>53</v>
      </c>
      <c r="F2105" s="16">
        <v>89</v>
      </c>
      <c r="G2105" s="16">
        <v>10</v>
      </c>
      <c r="H2105" s="16">
        <v>11.580634999999999</v>
      </c>
      <c r="I2105" s="16"/>
    </row>
    <row r="2106" spans="2:9" x14ac:dyDescent="0.2">
      <c r="B2106" s="16">
        <v>43</v>
      </c>
      <c r="C2106" s="16">
        <v>629</v>
      </c>
      <c r="D2106" s="16">
        <v>62</v>
      </c>
      <c r="E2106" s="16">
        <v>42</v>
      </c>
      <c r="F2106" s="16">
        <v>77</v>
      </c>
      <c r="G2106" s="16">
        <v>10</v>
      </c>
      <c r="H2106" s="16">
        <v>13.127579000000001</v>
      </c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43</v>
      </c>
      <c r="I2245" s="6"/>
    </row>
    <row r="2246" spans="1:10" x14ac:dyDescent="0.2">
      <c r="A2246" t="s">
        <v>67</v>
      </c>
      <c r="B2246" s="15"/>
      <c r="C2246" s="8">
        <f>AVERAGE(C2064:C2244)</f>
        <v>1968.6976744186047</v>
      </c>
      <c r="D2246" s="8"/>
      <c r="E2246" s="8"/>
      <c r="F2246" s="8"/>
      <c r="G2246" s="8"/>
      <c r="H2246" s="8"/>
      <c r="I2246" s="9"/>
      <c r="J2246" s="17">
        <f>AVERAGE(D2064:D2244)</f>
        <v>91.558139534883722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48840292</v>
      </c>
      <c r="D2250" s="16">
        <v>120.92982499999999</v>
      </c>
      <c r="E2250" s="16">
        <v>1</v>
      </c>
      <c r="F2250" s="16">
        <v>1095</v>
      </c>
      <c r="G2250" s="16">
        <v>403873</v>
      </c>
      <c r="H2250" s="16">
        <v>165.11438000000001</v>
      </c>
      <c r="I2250" s="16">
        <v>20.747875000000001</v>
      </c>
    </row>
    <row r="2251" spans="1:10" x14ac:dyDescent="0.2">
      <c r="A2251" s="6"/>
      <c r="B2251" s="16">
        <v>1</v>
      </c>
      <c r="C2251" s="16">
        <v>1793</v>
      </c>
      <c r="D2251" s="16">
        <v>61</v>
      </c>
      <c r="E2251" s="16">
        <v>26</v>
      </c>
      <c r="F2251" s="16">
        <v>93</v>
      </c>
      <c r="G2251" s="16">
        <v>29</v>
      </c>
      <c r="H2251" s="16">
        <v>15.443445000000001</v>
      </c>
      <c r="I2251" s="16"/>
    </row>
    <row r="2252" spans="1:10" x14ac:dyDescent="0.2">
      <c r="A2252" s="6"/>
      <c r="B2252" s="16">
        <v>2</v>
      </c>
      <c r="C2252" s="16">
        <v>1816</v>
      </c>
      <c r="D2252" s="16">
        <v>75</v>
      </c>
      <c r="E2252" s="16">
        <v>58</v>
      </c>
      <c r="F2252" s="16">
        <v>112</v>
      </c>
      <c r="G2252" s="16">
        <v>24</v>
      </c>
      <c r="H2252" s="16">
        <v>13.64137</v>
      </c>
      <c r="I2252" s="16"/>
    </row>
    <row r="2253" spans="1:10" x14ac:dyDescent="0.2">
      <c r="A2253" s="6"/>
      <c r="B2253" s="16">
        <v>3</v>
      </c>
      <c r="C2253" s="16">
        <v>1325</v>
      </c>
      <c r="D2253" s="16">
        <v>69</v>
      </c>
      <c r="E2253" s="16">
        <v>48</v>
      </c>
      <c r="F2253" s="16">
        <v>100</v>
      </c>
      <c r="G2253" s="16">
        <v>19</v>
      </c>
      <c r="H2253" s="16">
        <v>13.5769415</v>
      </c>
      <c r="I2253" s="16"/>
    </row>
    <row r="2254" spans="1:10" x14ac:dyDescent="0.2">
      <c r="A2254" s="6"/>
      <c r="B2254" s="16">
        <v>4</v>
      </c>
      <c r="C2254" s="16">
        <v>1342</v>
      </c>
      <c r="D2254" s="16">
        <v>78</v>
      </c>
      <c r="E2254" s="16">
        <v>49</v>
      </c>
      <c r="F2254" s="16">
        <v>116</v>
      </c>
      <c r="G2254" s="16">
        <v>17</v>
      </c>
      <c r="H2254" s="16">
        <v>17.385338000000001</v>
      </c>
      <c r="I2254" s="16"/>
    </row>
    <row r="2255" spans="1:10" x14ac:dyDescent="0.2">
      <c r="A2255" s="6"/>
      <c r="B2255" s="16">
        <v>5</v>
      </c>
      <c r="C2255" s="16">
        <v>1550</v>
      </c>
      <c r="D2255" s="16">
        <v>77</v>
      </c>
      <c r="E2255" s="16">
        <v>46</v>
      </c>
      <c r="F2255" s="16">
        <v>101</v>
      </c>
      <c r="G2255" s="16">
        <v>20</v>
      </c>
      <c r="H2255" s="16">
        <v>15.1657505</v>
      </c>
      <c r="I2255" s="16"/>
    </row>
    <row r="2256" spans="1:10" x14ac:dyDescent="0.2">
      <c r="A2256" s="6"/>
      <c r="B2256" s="16">
        <v>6</v>
      </c>
      <c r="C2256" s="16">
        <v>792</v>
      </c>
      <c r="D2256" s="16">
        <v>72</v>
      </c>
      <c r="E2256" s="16">
        <v>56</v>
      </c>
      <c r="F2256" s="16">
        <v>83</v>
      </c>
      <c r="G2256" s="16">
        <v>11</v>
      </c>
      <c r="H2256" s="16">
        <v>7.5498342999999997</v>
      </c>
      <c r="I2256" s="16"/>
    </row>
    <row r="2257" spans="1:9" x14ac:dyDescent="0.2">
      <c r="A2257" s="6"/>
      <c r="B2257" s="16">
        <v>7</v>
      </c>
      <c r="C2257" s="16">
        <v>1735</v>
      </c>
      <c r="D2257" s="16">
        <v>78</v>
      </c>
      <c r="E2257" s="16">
        <v>58</v>
      </c>
      <c r="F2257" s="16">
        <v>107</v>
      </c>
      <c r="G2257" s="16">
        <v>22</v>
      </c>
      <c r="H2257" s="16">
        <v>11.030260999999999</v>
      </c>
      <c r="I2257" s="16"/>
    </row>
    <row r="2258" spans="1:9" x14ac:dyDescent="0.2">
      <c r="A2258" s="6"/>
      <c r="B2258" s="16">
        <v>8</v>
      </c>
      <c r="C2258" s="16">
        <v>516</v>
      </c>
      <c r="D2258" s="16">
        <v>51</v>
      </c>
      <c r="E2258" s="16">
        <v>37</v>
      </c>
      <c r="F2258" s="16">
        <v>66</v>
      </c>
      <c r="G2258" s="16">
        <v>10</v>
      </c>
      <c r="H2258" s="16">
        <v>10.530379</v>
      </c>
      <c r="I2258" s="16"/>
    </row>
    <row r="2259" spans="1:9" x14ac:dyDescent="0.2">
      <c r="A2259" s="6"/>
      <c r="B2259" s="16">
        <v>9</v>
      </c>
      <c r="C2259" s="16">
        <v>1680</v>
      </c>
      <c r="D2259" s="16">
        <v>88</v>
      </c>
      <c r="E2259" s="16">
        <v>66</v>
      </c>
      <c r="F2259" s="16">
        <v>122</v>
      </c>
      <c r="G2259" s="16">
        <v>19</v>
      </c>
      <c r="H2259" s="16">
        <v>14.712051000000001</v>
      </c>
      <c r="I2259" s="16"/>
    </row>
    <row r="2260" spans="1:9" x14ac:dyDescent="0.2">
      <c r="A2260" s="6"/>
      <c r="B2260" s="16">
        <v>10</v>
      </c>
      <c r="C2260" s="16">
        <v>1138</v>
      </c>
      <c r="D2260" s="16">
        <v>71</v>
      </c>
      <c r="E2260" s="16">
        <v>62</v>
      </c>
      <c r="F2260" s="16">
        <v>78</v>
      </c>
      <c r="G2260" s="16">
        <v>16</v>
      </c>
      <c r="H2260" s="16">
        <v>6.1427464000000001</v>
      </c>
      <c r="I2260" s="16"/>
    </row>
    <row r="2261" spans="1:9" x14ac:dyDescent="0.2">
      <c r="A2261" s="6"/>
      <c r="B2261" s="16">
        <v>11</v>
      </c>
      <c r="C2261" s="16">
        <v>1654</v>
      </c>
      <c r="D2261" s="16">
        <v>87</v>
      </c>
      <c r="E2261" s="16">
        <v>71</v>
      </c>
      <c r="F2261" s="16">
        <v>107</v>
      </c>
      <c r="G2261" s="16">
        <v>19</v>
      </c>
      <c r="H2261" s="16">
        <v>8.2831829999999993</v>
      </c>
      <c r="I2261" s="16"/>
    </row>
    <row r="2262" spans="1:9" x14ac:dyDescent="0.2">
      <c r="A2262" s="6"/>
      <c r="B2262" s="16">
        <v>12</v>
      </c>
      <c r="C2262" s="16">
        <v>2498</v>
      </c>
      <c r="D2262" s="16">
        <v>78</v>
      </c>
      <c r="E2262" s="16">
        <v>52</v>
      </c>
      <c r="F2262" s="16">
        <v>104</v>
      </c>
      <c r="G2262" s="16">
        <v>32</v>
      </c>
      <c r="H2262" s="16">
        <v>16.122515</v>
      </c>
      <c r="I2262" s="16"/>
    </row>
    <row r="2263" spans="1:9" x14ac:dyDescent="0.2">
      <c r="B2263" s="16">
        <v>13</v>
      </c>
      <c r="C2263" s="16">
        <v>1551</v>
      </c>
      <c r="D2263" s="16">
        <v>91</v>
      </c>
      <c r="E2263" s="16">
        <v>67</v>
      </c>
      <c r="F2263" s="16">
        <v>112</v>
      </c>
      <c r="G2263" s="16">
        <v>17</v>
      </c>
      <c r="H2263" s="16">
        <v>12.820881999999999</v>
      </c>
      <c r="I2263" s="16"/>
    </row>
    <row r="2264" spans="1:9" x14ac:dyDescent="0.2">
      <c r="B2264" s="16">
        <v>14</v>
      </c>
      <c r="C2264" s="16">
        <v>514</v>
      </c>
      <c r="D2264" s="16">
        <v>51</v>
      </c>
      <c r="E2264" s="16">
        <v>37</v>
      </c>
      <c r="F2264" s="16">
        <v>73</v>
      </c>
      <c r="G2264" s="16">
        <v>10</v>
      </c>
      <c r="H2264" s="16">
        <v>10.132455999999999</v>
      </c>
      <c r="I2264" s="16"/>
    </row>
    <row r="2265" spans="1:9" x14ac:dyDescent="0.2">
      <c r="B2265" s="16">
        <v>15</v>
      </c>
      <c r="C2265" s="16">
        <v>2086</v>
      </c>
      <c r="D2265" s="16">
        <v>94</v>
      </c>
      <c r="E2265" s="16">
        <v>65</v>
      </c>
      <c r="F2265" s="16">
        <v>127</v>
      </c>
      <c r="G2265" s="16">
        <v>22</v>
      </c>
      <c r="H2265" s="16">
        <v>13.031098</v>
      </c>
      <c r="I2265" s="16"/>
    </row>
    <row r="2266" spans="1:9" x14ac:dyDescent="0.2">
      <c r="B2266" s="16">
        <v>16</v>
      </c>
      <c r="C2266" s="16">
        <v>2301</v>
      </c>
      <c r="D2266" s="16">
        <v>85</v>
      </c>
      <c r="E2266" s="16">
        <v>51</v>
      </c>
      <c r="F2266" s="16">
        <v>112</v>
      </c>
      <c r="G2266" s="16">
        <v>27</v>
      </c>
      <c r="H2266" s="16">
        <v>15.312137</v>
      </c>
      <c r="I2266" s="16"/>
    </row>
    <row r="2267" spans="1:9" x14ac:dyDescent="0.2">
      <c r="B2267" s="16">
        <v>17</v>
      </c>
      <c r="C2267" s="16">
        <v>1595</v>
      </c>
      <c r="D2267" s="16">
        <v>69</v>
      </c>
      <c r="E2267" s="16">
        <v>44</v>
      </c>
      <c r="F2267" s="16">
        <v>90</v>
      </c>
      <c r="G2267" s="16">
        <v>23</v>
      </c>
      <c r="H2267" s="16">
        <v>10.352865</v>
      </c>
      <c r="I2267" s="16"/>
    </row>
    <row r="2268" spans="1:9" x14ac:dyDescent="0.2">
      <c r="B2268" s="16">
        <v>18</v>
      </c>
      <c r="C2268" s="16">
        <v>2792</v>
      </c>
      <c r="D2268" s="16">
        <v>99</v>
      </c>
      <c r="E2268" s="16">
        <v>70</v>
      </c>
      <c r="F2268" s="16">
        <v>141</v>
      </c>
      <c r="G2268" s="16">
        <v>28</v>
      </c>
      <c r="H2268" s="16">
        <v>17.788885000000001</v>
      </c>
      <c r="I2268" s="16"/>
    </row>
    <row r="2269" spans="1:9" x14ac:dyDescent="0.2">
      <c r="B2269" s="16">
        <v>19</v>
      </c>
      <c r="C2269" s="16">
        <v>1271</v>
      </c>
      <c r="D2269" s="16">
        <v>52</v>
      </c>
      <c r="E2269" s="16">
        <v>21</v>
      </c>
      <c r="F2269" s="16">
        <v>89</v>
      </c>
      <c r="G2269" s="16">
        <v>24</v>
      </c>
      <c r="H2269" s="16">
        <v>16.201180999999998</v>
      </c>
      <c r="I2269" s="16"/>
    </row>
    <row r="2270" spans="1:9" x14ac:dyDescent="0.2">
      <c r="B2270" s="16">
        <v>20</v>
      </c>
      <c r="C2270" s="16">
        <v>3041</v>
      </c>
      <c r="D2270" s="16">
        <v>108</v>
      </c>
      <c r="E2270" s="16">
        <v>82</v>
      </c>
      <c r="F2270" s="16">
        <v>145</v>
      </c>
      <c r="G2270" s="16">
        <v>28</v>
      </c>
      <c r="H2270" s="16">
        <v>19.380210000000002</v>
      </c>
      <c r="I2270" s="16"/>
    </row>
    <row r="2271" spans="1:9" x14ac:dyDescent="0.2">
      <c r="B2271" s="16">
        <v>21</v>
      </c>
      <c r="C2271" s="16">
        <v>1671</v>
      </c>
      <c r="D2271" s="16">
        <v>72</v>
      </c>
      <c r="E2271" s="16">
        <v>41</v>
      </c>
      <c r="F2271" s="16">
        <v>106</v>
      </c>
      <c r="G2271" s="16">
        <v>23</v>
      </c>
      <c r="H2271" s="16">
        <v>13.7659</v>
      </c>
      <c r="I2271" s="16"/>
    </row>
    <row r="2272" spans="1:9" x14ac:dyDescent="0.2">
      <c r="B2272" s="16">
        <v>22</v>
      </c>
      <c r="C2272" s="16">
        <v>937</v>
      </c>
      <c r="D2272" s="16">
        <v>78</v>
      </c>
      <c r="E2272" s="16">
        <v>65</v>
      </c>
      <c r="F2272" s="16">
        <v>94</v>
      </c>
      <c r="G2272" s="16">
        <v>12</v>
      </c>
      <c r="H2272" s="16">
        <v>8.7334259999999997</v>
      </c>
      <c r="I2272" s="16"/>
    </row>
    <row r="2273" spans="1:9" x14ac:dyDescent="0.2">
      <c r="B2273" s="16">
        <v>23</v>
      </c>
      <c r="C2273" s="16">
        <v>777</v>
      </c>
      <c r="D2273" s="16">
        <v>59</v>
      </c>
      <c r="E2273" s="16">
        <v>46</v>
      </c>
      <c r="F2273" s="16">
        <v>85</v>
      </c>
      <c r="G2273" s="16">
        <v>13</v>
      </c>
      <c r="H2273" s="16">
        <v>11.232393</v>
      </c>
      <c r="I2273" s="16"/>
    </row>
    <row r="2274" spans="1:9" x14ac:dyDescent="0.2">
      <c r="B2274" s="16">
        <v>24</v>
      </c>
      <c r="C2274" s="16">
        <v>2399</v>
      </c>
      <c r="D2274" s="16">
        <v>85</v>
      </c>
      <c r="E2274" s="16">
        <v>60</v>
      </c>
      <c r="F2274" s="16">
        <v>127</v>
      </c>
      <c r="G2274" s="16">
        <v>28</v>
      </c>
      <c r="H2274" s="16">
        <v>15.680844</v>
      </c>
      <c r="I2274" s="16"/>
    </row>
    <row r="2275" spans="1:9" x14ac:dyDescent="0.2">
      <c r="B2275" s="16">
        <v>25</v>
      </c>
      <c r="C2275" s="16">
        <v>1793</v>
      </c>
      <c r="D2275" s="16">
        <v>94</v>
      </c>
      <c r="E2275" s="16">
        <v>68</v>
      </c>
      <c r="F2275" s="16">
        <v>113</v>
      </c>
      <c r="G2275" s="16">
        <v>19</v>
      </c>
      <c r="H2275" s="16">
        <v>12.860360999999999</v>
      </c>
      <c r="I2275" s="16"/>
    </row>
    <row r="2276" spans="1:9" x14ac:dyDescent="0.2">
      <c r="B2276" s="16">
        <v>26</v>
      </c>
      <c r="C2276" s="16">
        <v>826</v>
      </c>
      <c r="D2276" s="16">
        <v>45</v>
      </c>
      <c r="E2276" s="16">
        <v>17</v>
      </c>
      <c r="F2276" s="16">
        <v>67</v>
      </c>
      <c r="G2276" s="16">
        <v>18</v>
      </c>
      <c r="H2276" s="16">
        <v>13.433934000000001</v>
      </c>
      <c r="I2276" s="16"/>
    </row>
    <row r="2277" spans="1:9" x14ac:dyDescent="0.2">
      <c r="B2277" s="16">
        <v>27</v>
      </c>
      <c r="C2277" s="16">
        <v>2591</v>
      </c>
      <c r="D2277" s="16">
        <v>92</v>
      </c>
      <c r="E2277" s="16">
        <v>62</v>
      </c>
      <c r="F2277" s="16">
        <v>137</v>
      </c>
      <c r="G2277" s="16">
        <v>28</v>
      </c>
      <c r="H2277" s="16">
        <v>18.230013</v>
      </c>
      <c r="I2277" s="16"/>
    </row>
    <row r="2278" spans="1:9" x14ac:dyDescent="0.2">
      <c r="B2278" s="16">
        <v>28</v>
      </c>
      <c r="C2278" s="16">
        <v>1813</v>
      </c>
      <c r="D2278" s="16">
        <v>90</v>
      </c>
      <c r="E2278" s="16">
        <v>58</v>
      </c>
      <c r="F2278" s="16">
        <v>120</v>
      </c>
      <c r="G2278" s="16">
        <v>20</v>
      </c>
      <c r="H2278" s="16">
        <v>14.103004</v>
      </c>
      <c r="I2278" s="16"/>
    </row>
    <row r="2279" spans="1:9" x14ac:dyDescent="0.2">
      <c r="B2279" s="16">
        <v>29</v>
      </c>
      <c r="C2279" s="16">
        <v>2701</v>
      </c>
      <c r="D2279" s="16">
        <v>81</v>
      </c>
      <c r="E2279" s="16">
        <v>58</v>
      </c>
      <c r="F2279" s="16">
        <v>105</v>
      </c>
      <c r="G2279" s="16">
        <v>33</v>
      </c>
      <c r="H2279" s="16">
        <v>10.341059</v>
      </c>
      <c r="I2279" s="16"/>
    </row>
    <row r="2280" spans="1:9" x14ac:dyDescent="0.2">
      <c r="B2280" s="16">
        <v>30</v>
      </c>
      <c r="C2280" s="16">
        <v>1347</v>
      </c>
      <c r="D2280" s="16">
        <v>64</v>
      </c>
      <c r="E2280" s="16">
        <v>40</v>
      </c>
      <c r="F2280" s="16">
        <v>93</v>
      </c>
      <c r="G2280" s="16">
        <v>21</v>
      </c>
      <c r="H2280" s="16">
        <v>14.350958</v>
      </c>
      <c r="I2280" s="16"/>
    </row>
    <row r="2281" spans="1:9" x14ac:dyDescent="0.2">
      <c r="A2281" s="6"/>
      <c r="B2281" s="16">
        <v>31</v>
      </c>
      <c r="C2281" s="16">
        <v>2910</v>
      </c>
      <c r="D2281" s="16">
        <v>90</v>
      </c>
      <c r="E2281" s="16">
        <v>61</v>
      </c>
      <c r="F2281" s="16">
        <v>146</v>
      </c>
      <c r="G2281" s="16">
        <v>32</v>
      </c>
      <c r="H2281" s="16">
        <v>21.507688999999999</v>
      </c>
      <c r="I2281" s="16"/>
    </row>
    <row r="2282" spans="1:9" x14ac:dyDescent="0.2">
      <c r="A2282" s="11"/>
      <c r="B2282" s="16">
        <v>32</v>
      </c>
      <c r="C2282" s="16">
        <v>3951</v>
      </c>
      <c r="D2282" s="16">
        <v>98</v>
      </c>
      <c r="E2282" s="16">
        <v>67</v>
      </c>
      <c r="F2282" s="16">
        <v>153</v>
      </c>
      <c r="G2282" s="16">
        <v>40</v>
      </c>
      <c r="H2282" s="16">
        <v>19.704874</v>
      </c>
      <c r="I2282" s="16"/>
    </row>
    <row r="2283" spans="1:9" x14ac:dyDescent="0.2">
      <c r="B2283" s="16">
        <v>33</v>
      </c>
      <c r="C2283" s="16">
        <v>3870</v>
      </c>
      <c r="D2283" s="16">
        <v>107</v>
      </c>
      <c r="E2283" s="16">
        <v>74</v>
      </c>
      <c r="F2283" s="16">
        <v>170</v>
      </c>
      <c r="G2283" s="16">
        <v>36</v>
      </c>
      <c r="H2283" s="16">
        <v>22.146267000000002</v>
      </c>
      <c r="I2283" s="16"/>
    </row>
    <row r="2284" spans="1:9" x14ac:dyDescent="0.2">
      <c r="B2284" s="16">
        <v>34</v>
      </c>
      <c r="C2284" s="16">
        <v>1563</v>
      </c>
      <c r="D2284" s="16">
        <v>67</v>
      </c>
      <c r="E2284" s="16">
        <v>35</v>
      </c>
      <c r="F2284" s="16">
        <v>107</v>
      </c>
      <c r="G2284" s="16">
        <v>23</v>
      </c>
      <c r="H2284" s="16">
        <v>18.263226</v>
      </c>
      <c r="I2284" s="16"/>
    </row>
    <row r="2285" spans="1:9" x14ac:dyDescent="0.2">
      <c r="B2285" s="16">
        <v>35</v>
      </c>
      <c r="C2285" s="16">
        <v>1166</v>
      </c>
      <c r="D2285" s="16">
        <v>55</v>
      </c>
      <c r="E2285" s="16">
        <v>34</v>
      </c>
      <c r="F2285" s="16">
        <v>85</v>
      </c>
      <c r="G2285" s="16">
        <v>21</v>
      </c>
      <c r="H2285" s="16">
        <v>14.263590000000001</v>
      </c>
      <c r="I2285" s="16"/>
    </row>
    <row r="2286" spans="1:9" x14ac:dyDescent="0.2">
      <c r="B2286" s="16">
        <v>36</v>
      </c>
      <c r="C2286" s="16">
        <v>1476</v>
      </c>
      <c r="D2286" s="16">
        <v>77</v>
      </c>
      <c r="E2286" s="16">
        <v>60</v>
      </c>
      <c r="F2286" s="16">
        <v>103</v>
      </c>
      <c r="G2286" s="16">
        <v>19</v>
      </c>
      <c r="H2286" s="16">
        <v>11.118053</v>
      </c>
      <c r="I2286" s="16"/>
    </row>
    <row r="2287" spans="1:9" x14ac:dyDescent="0.2">
      <c r="B2287" s="16">
        <v>37</v>
      </c>
      <c r="C2287" s="16">
        <v>864</v>
      </c>
      <c r="D2287" s="16">
        <v>50</v>
      </c>
      <c r="E2287" s="16">
        <v>28</v>
      </c>
      <c r="F2287" s="16">
        <v>63</v>
      </c>
      <c r="G2287" s="16">
        <v>17</v>
      </c>
      <c r="H2287" s="16">
        <v>9.8931799999999992</v>
      </c>
      <c r="I2287" s="16"/>
    </row>
    <row r="2288" spans="1:9" x14ac:dyDescent="0.2">
      <c r="B2288" s="16">
        <v>38</v>
      </c>
      <c r="C2288" s="16">
        <v>1815</v>
      </c>
      <c r="D2288" s="16">
        <v>75</v>
      </c>
      <c r="E2288" s="16">
        <v>51</v>
      </c>
      <c r="F2288" s="16">
        <v>103</v>
      </c>
      <c r="G2288" s="16">
        <v>24</v>
      </c>
      <c r="H2288" s="16">
        <v>14.143673</v>
      </c>
      <c r="I2288" s="16"/>
    </row>
    <row r="2289" spans="2:9" x14ac:dyDescent="0.2">
      <c r="B2289" s="16">
        <v>39</v>
      </c>
      <c r="C2289" s="16">
        <v>631</v>
      </c>
      <c r="D2289" s="16">
        <v>57</v>
      </c>
      <c r="E2289" s="16">
        <v>46</v>
      </c>
      <c r="F2289" s="16">
        <v>64</v>
      </c>
      <c r="G2289" s="16">
        <v>11</v>
      </c>
      <c r="H2289" s="16">
        <v>5.7445626000000001</v>
      </c>
      <c r="I2289" s="16"/>
    </row>
    <row r="2290" spans="2:9" x14ac:dyDescent="0.2">
      <c r="B2290" s="16">
        <v>40</v>
      </c>
      <c r="C2290" s="16">
        <v>923</v>
      </c>
      <c r="D2290" s="16">
        <v>65</v>
      </c>
      <c r="E2290" s="16">
        <v>41</v>
      </c>
      <c r="F2290" s="16">
        <v>100</v>
      </c>
      <c r="G2290" s="16">
        <v>14</v>
      </c>
      <c r="H2290" s="16">
        <v>14.938333999999999</v>
      </c>
      <c r="I2290" s="16"/>
    </row>
    <row r="2291" spans="2:9" x14ac:dyDescent="0.2">
      <c r="B2291" s="16">
        <v>41</v>
      </c>
      <c r="C2291" s="16">
        <v>998</v>
      </c>
      <c r="D2291" s="16">
        <v>71</v>
      </c>
      <c r="E2291" s="16">
        <v>58</v>
      </c>
      <c r="F2291" s="16">
        <v>98</v>
      </c>
      <c r="G2291" s="16">
        <v>14</v>
      </c>
      <c r="H2291" s="16">
        <v>11.462313</v>
      </c>
      <c r="I2291" s="16"/>
    </row>
    <row r="2292" spans="2:9" x14ac:dyDescent="0.2">
      <c r="B2292" s="16">
        <v>42</v>
      </c>
      <c r="C2292" s="16">
        <v>932</v>
      </c>
      <c r="D2292" s="16">
        <v>62</v>
      </c>
      <c r="E2292" s="16">
        <v>46</v>
      </c>
      <c r="F2292" s="16">
        <v>86</v>
      </c>
      <c r="G2292" s="16">
        <v>15</v>
      </c>
      <c r="H2292" s="16">
        <v>9.8850540000000002</v>
      </c>
      <c r="I2292" s="16"/>
    </row>
    <row r="2293" spans="2:9" x14ac:dyDescent="0.2">
      <c r="B2293" s="16">
        <v>43</v>
      </c>
      <c r="C2293" s="16">
        <v>2022</v>
      </c>
      <c r="D2293" s="16">
        <v>63</v>
      </c>
      <c r="E2293" s="16">
        <v>32</v>
      </c>
      <c r="F2293" s="16">
        <v>90</v>
      </c>
      <c r="G2293" s="16">
        <v>32</v>
      </c>
      <c r="H2293" s="16">
        <v>15.172131</v>
      </c>
      <c r="I2293" s="16"/>
    </row>
    <row r="2294" spans="2:9" x14ac:dyDescent="0.2">
      <c r="B2294" s="16">
        <v>44</v>
      </c>
      <c r="C2294" s="16">
        <v>674</v>
      </c>
      <c r="D2294" s="16">
        <v>56</v>
      </c>
      <c r="E2294" s="16">
        <v>33</v>
      </c>
      <c r="F2294" s="16">
        <v>72</v>
      </c>
      <c r="G2294" s="16">
        <v>12</v>
      </c>
      <c r="H2294" s="16">
        <v>11.305671</v>
      </c>
      <c r="I2294" s="16"/>
    </row>
    <row r="2295" spans="2:9" x14ac:dyDescent="0.2">
      <c r="B2295" s="16">
        <v>45</v>
      </c>
      <c r="C2295" s="16">
        <v>1118</v>
      </c>
      <c r="D2295" s="16">
        <v>50</v>
      </c>
      <c r="E2295" s="16">
        <v>35</v>
      </c>
      <c r="F2295" s="16">
        <v>72</v>
      </c>
      <c r="G2295" s="16">
        <v>22</v>
      </c>
      <c r="H2295" s="16">
        <v>10.867164000000001</v>
      </c>
      <c r="I2295" s="16"/>
    </row>
    <row r="2296" spans="2:9" x14ac:dyDescent="0.2">
      <c r="B2296" s="16">
        <v>46</v>
      </c>
      <c r="C2296" s="16">
        <v>1457</v>
      </c>
      <c r="D2296" s="16">
        <v>52</v>
      </c>
      <c r="E2296" s="16">
        <v>18</v>
      </c>
      <c r="F2296" s="16">
        <v>72</v>
      </c>
      <c r="G2296" s="16">
        <v>28</v>
      </c>
      <c r="H2296" s="16">
        <v>15.295847999999999</v>
      </c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46</v>
      </c>
      <c r="I2432" s="6"/>
    </row>
    <row r="2433" spans="1:10" x14ac:dyDescent="0.2">
      <c r="A2433" t="s">
        <v>67</v>
      </c>
      <c r="B2433" s="15"/>
      <c r="C2433" s="8">
        <f>AVERAGE(C2251:C2431)</f>
        <v>1656.8478260869565</v>
      </c>
      <c r="D2433" s="8"/>
      <c r="E2433" s="8"/>
      <c r="F2433" s="8"/>
      <c r="G2433" s="8"/>
      <c r="H2433" s="8"/>
      <c r="I2433" s="9"/>
      <c r="J2433" s="17">
        <f>AVERAGE(D2251:D2431)</f>
        <v>73.673913043478265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61706971</v>
      </c>
      <c r="D2437" s="16">
        <v>132.03447</v>
      </c>
      <c r="E2437" s="16">
        <v>1</v>
      </c>
      <c r="F2437" s="16">
        <v>1260</v>
      </c>
      <c r="G2437" s="16">
        <v>467355</v>
      </c>
      <c r="H2437" s="16">
        <v>192.56507999999999</v>
      </c>
      <c r="I2437" s="16">
        <v>21.622467</v>
      </c>
    </row>
    <row r="2438" spans="1:10" x14ac:dyDescent="0.2">
      <c r="A2438" s="6"/>
      <c r="B2438" s="16">
        <v>1</v>
      </c>
      <c r="C2438" s="16">
        <v>3418</v>
      </c>
      <c r="D2438" s="16">
        <v>92</v>
      </c>
      <c r="E2438" s="16">
        <v>59</v>
      </c>
      <c r="F2438" s="16">
        <v>136</v>
      </c>
      <c r="G2438" s="16">
        <v>37</v>
      </c>
      <c r="H2438" s="16">
        <v>22.379307000000001</v>
      </c>
      <c r="I2438" s="16"/>
    </row>
    <row r="2439" spans="1:10" x14ac:dyDescent="0.2">
      <c r="A2439" s="6"/>
      <c r="B2439" s="16">
        <v>2</v>
      </c>
      <c r="C2439" s="16">
        <v>1539</v>
      </c>
      <c r="D2439" s="16">
        <v>66</v>
      </c>
      <c r="E2439" s="16">
        <v>47</v>
      </c>
      <c r="F2439" s="16">
        <v>96</v>
      </c>
      <c r="G2439" s="16">
        <v>23</v>
      </c>
      <c r="H2439" s="16">
        <v>11.542412000000001</v>
      </c>
      <c r="I2439" s="16"/>
    </row>
    <row r="2440" spans="1:10" x14ac:dyDescent="0.2">
      <c r="A2440" s="6"/>
      <c r="B2440" s="16">
        <v>3</v>
      </c>
      <c r="C2440" s="16">
        <v>894</v>
      </c>
      <c r="D2440" s="16">
        <v>81</v>
      </c>
      <c r="E2440" s="16">
        <v>69</v>
      </c>
      <c r="F2440" s="16">
        <v>97</v>
      </c>
      <c r="G2440" s="16">
        <v>11</v>
      </c>
      <c r="H2440" s="16">
        <v>10.281051</v>
      </c>
      <c r="I2440" s="16"/>
    </row>
    <row r="2441" spans="1:10" x14ac:dyDescent="0.2">
      <c r="A2441" s="6"/>
      <c r="B2441" s="16">
        <v>4</v>
      </c>
      <c r="C2441" s="16">
        <v>2363</v>
      </c>
      <c r="D2441" s="16">
        <v>94</v>
      </c>
      <c r="E2441" s="16">
        <v>64</v>
      </c>
      <c r="F2441" s="16">
        <v>134</v>
      </c>
      <c r="G2441" s="16">
        <v>25</v>
      </c>
      <c r="H2441" s="16">
        <v>18.671503000000001</v>
      </c>
      <c r="I2441" s="16"/>
    </row>
    <row r="2442" spans="1:10" x14ac:dyDescent="0.2">
      <c r="A2442" s="6"/>
      <c r="B2442" s="16">
        <v>5</v>
      </c>
      <c r="C2442" s="16">
        <v>2025</v>
      </c>
      <c r="D2442" s="16">
        <v>106</v>
      </c>
      <c r="E2442" s="16">
        <v>71</v>
      </c>
      <c r="F2442" s="16">
        <v>145</v>
      </c>
      <c r="G2442" s="16">
        <v>19</v>
      </c>
      <c r="H2442" s="16">
        <v>15.781494</v>
      </c>
      <c r="I2442" s="16"/>
    </row>
    <row r="2443" spans="1:10" x14ac:dyDescent="0.2">
      <c r="A2443" s="6"/>
      <c r="B2443" s="16">
        <v>6</v>
      </c>
      <c r="C2443" s="16">
        <v>2740</v>
      </c>
      <c r="D2443" s="16">
        <v>97</v>
      </c>
      <c r="E2443" s="16">
        <v>71</v>
      </c>
      <c r="F2443" s="16">
        <v>136</v>
      </c>
      <c r="G2443" s="16">
        <v>28</v>
      </c>
      <c r="H2443" s="16">
        <v>18.082117</v>
      </c>
      <c r="I2443" s="16"/>
    </row>
    <row r="2444" spans="1:10" x14ac:dyDescent="0.2">
      <c r="A2444" s="6"/>
      <c r="B2444" s="16">
        <v>7</v>
      </c>
      <c r="C2444" s="16">
        <v>938</v>
      </c>
      <c r="D2444" s="16">
        <v>78</v>
      </c>
      <c r="E2444" s="16">
        <v>57</v>
      </c>
      <c r="F2444" s="16">
        <v>106</v>
      </c>
      <c r="G2444" s="16">
        <v>12</v>
      </c>
      <c r="H2444" s="16">
        <v>15.171744</v>
      </c>
      <c r="I2444" s="16"/>
    </row>
    <row r="2445" spans="1:10" x14ac:dyDescent="0.2">
      <c r="A2445" s="6"/>
      <c r="B2445" s="16">
        <v>8</v>
      </c>
      <c r="C2445" s="16">
        <v>6454</v>
      </c>
      <c r="D2445" s="16">
        <v>124</v>
      </c>
      <c r="E2445" s="16">
        <v>76</v>
      </c>
      <c r="F2445" s="16">
        <v>189</v>
      </c>
      <c r="G2445" s="16">
        <v>52</v>
      </c>
      <c r="H2445" s="16">
        <v>21.503305000000001</v>
      </c>
      <c r="I2445" s="16"/>
    </row>
    <row r="2446" spans="1:10" x14ac:dyDescent="0.2">
      <c r="A2446" s="6"/>
      <c r="B2446" s="16">
        <v>9</v>
      </c>
      <c r="C2446" s="16">
        <v>2576</v>
      </c>
      <c r="D2446" s="16">
        <v>95</v>
      </c>
      <c r="E2446" s="16">
        <v>53</v>
      </c>
      <c r="F2446" s="16">
        <v>131</v>
      </c>
      <c r="G2446" s="16">
        <v>27</v>
      </c>
      <c r="H2446" s="16">
        <v>19.638071</v>
      </c>
      <c r="I2446" s="16"/>
    </row>
    <row r="2447" spans="1:10" x14ac:dyDescent="0.2">
      <c r="A2447" s="6"/>
      <c r="B2447" s="16">
        <v>10</v>
      </c>
      <c r="C2447" s="16">
        <v>3460</v>
      </c>
      <c r="D2447" s="16">
        <v>108</v>
      </c>
      <c r="E2447" s="16">
        <v>55</v>
      </c>
      <c r="F2447" s="16">
        <v>161</v>
      </c>
      <c r="G2447" s="16">
        <v>32</v>
      </c>
      <c r="H2447" s="16">
        <v>28.944887000000001</v>
      </c>
      <c r="I2447" s="16"/>
    </row>
    <row r="2448" spans="1:10" x14ac:dyDescent="0.2">
      <c r="A2448" s="6"/>
      <c r="B2448" s="16">
        <v>11</v>
      </c>
      <c r="C2448" s="16">
        <v>2380</v>
      </c>
      <c r="D2448" s="16">
        <v>68</v>
      </c>
      <c r="E2448" s="16">
        <v>38</v>
      </c>
      <c r="F2448" s="16">
        <v>102</v>
      </c>
      <c r="G2448" s="16">
        <v>35</v>
      </c>
      <c r="H2448" s="16">
        <v>14.554157999999999</v>
      </c>
      <c r="I2448" s="16"/>
    </row>
    <row r="2449" spans="1:9" x14ac:dyDescent="0.2">
      <c r="A2449" s="6"/>
      <c r="B2449" s="16">
        <v>12</v>
      </c>
      <c r="C2449" s="16">
        <v>4270</v>
      </c>
      <c r="D2449" s="16">
        <v>112</v>
      </c>
      <c r="E2449" s="16">
        <v>62</v>
      </c>
      <c r="F2449" s="16">
        <v>178</v>
      </c>
      <c r="G2449" s="16">
        <v>38</v>
      </c>
      <c r="H2449" s="16">
        <v>29.603687000000001</v>
      </c>
      <c r="I2449" s="16"/>
    </row>
    <row r="2450" spans="1:9" x14ac:dyDescent="0.2">
      <c r="B2450" s="16">
        <v>13</v>
      </c>
      <c r="C2450" s="16">
        <v>1770</v>
      </c>
      <c r="D2450" s="16">
        <v>98</v>
      </c>
      <c r="E2450" s="16">
        <v>72</v>
      </c>
      <c r="F2450" s="16">
        <v>120</v>
      </c>
      <c r="G2450" s="16">
        <v>18</v>
      </c>
      <c r="H2450" s="16">
        <v>10.830240999999999</v>
      </c>
      <c r="I2450" s="16"/>
    </row>
    <row r="2451" spans="1:9" x14ac:dyDescent="0.2">
      <c r="B2451" s="16">
        <v>14</v>
      </c>
      <c r="C2451" s="16">
        <v>1569</v>
      </c>
      <c r="D2451" s="16">
        <v>82</v>
      </c>
      <c r="E2451" s="16">
        <v>49</v>
      </c>
      <c r="F2451" s="16">
        <v>106</v>
      </c>
      <c r="G2451" s="16">
        <v>19</v>
      </c>
      <c r="H2451" s="16">
        <v>14.702608</v>
      </c>
      <c r="I2451" s="16"/>
    </row>
    <row r="2452" spans="1:9" x14ac:dyDescent="0.2">
      <c r="B2452" s="16">
        <v>15</v>
      </c>
      <c r="C2452" s="16">
        <v>3508</v>
      </c>
      <c r="D2452" s="16">
        <v>103</v>
      </c>
      <c r="E2452" s="16">
        <v>62</v>
      </c>
      <c r="F2452" s="16">
        <v>151</v>
      </c>
      <c r="G2452" s="16">
        <v>34</v>
      </c>
      <c r="H2452" s="16">
        <v>24.112112</v>
      </c>
      <c r="I2452" s="16"/>
    </row>
    <row r="2453" spans="1:9" x14ac:dyDescent="0.2">
      <c r="B2453" s="16">
        <v>16</v>
      </c>
      <c r="C2453" s="16">
        <v>2543</v>
      </c>
      <c r="D2453" s="16">
        <v>101</v>
      </c>
      <c r="E2453" s="16">
        <v>73</v>
      </c>
      <c r="F2453" s="16">
        <v>136</v>
      </c>
      <c r="G2453" s="16">
        <v>25</v>
      </c>
      <c r="H2453" s="16">
        <v>17.161003000000001</v>
      </c>
      <c r="I2453" s="16"/>
    </row>
    <row r="2454" spans="1:9" x14ac:dyDescent="0.2">
      <c r="B2454" s="16">
        <v>17</v>
      </c>
      <c r="C2454" s="16">
        <v>6029</v>
      </c>
      <c r="D2454" s="16">
        <v>133</v>
      </c>
      <c r="E2454" s="16">
        <v>73</v>
      </c>
      <c r="F2454" s="16">
        <v>205</v>
      </c>
      <c r="G2454" s="16">
        <v>45</v>
      </c>
      <c r="H2454" s="16">
        <v>32.931057000000003</v>
      </c>
      <c r="I2454" s="16"/>
    </row>
    <row r="2455" spans="1:9" x14ac:dyDescent="0.2">
      <c r="B2455" s="16">
        <v>18</v>
      </c>
      <c r="C2455" s="16">
        <v>5191</v>
      </c>
      <c r="D2455" s="16">
        <v>115</v>
      </c>
      <c r="E2455" s="16">
        <v>45</v>
      </c>
      <c r="F2455" s="16">
        <v>218</v>
      </c>
      <c r="G2455" s="16">
        <v>45</v>
      </c>
      <c r="H2455" s="16">
        <v>43.718623999999998</v>
      </c>
      <c r="I2455" s="16"/>
    </row>
    <row r="2456" spans="1:9" x14ac:dyDescent="0.2">
      <c r="B2456" s="16">
        <v>19</v>
      </c>
      <c r="C2456" s="16">
        <v>5018</v>
      </c>
      <c r="D2456" s="16">
        <v>122</v>
      </c>
      <c r="E2456" s="16">
        <v>74</v>
      </c>
      <c r="F2456" s="16">
        <v>186</v>
      </c>
      <c r="G2456" s="16">
        <v>41</v>
      </c>
      <c r="H2456" s="16">
        <v>30.800163000000001</v>
      </c>
      <c r="I2456" s="16"/>
    </row>
    <row r="2457" spans="1:9" x14ac:dyDescent="0.2">
      <c r="B2457" s="16">
        <v>20</v>
      </c>
      <c r="C2457" s="16">
        <v>3453</v>
      </c>
      <c r="D2457" s="16">
        <v>93</v>
      </c>
      <c r="E2457" s="16">
        <v>52</v>
      </c>
      <c r="F2457" s="16">
        <v>144</v>
      </c>
      <c r="G2457" s="16">
        <v>37</v>
      </c>
      <c r="H2457" s="16">
        <v>24.252147999999998</v>
      </c>
      <c r="I2457" s="16"/>
    </row>
    <row r="2458" spans="1:9" x14ac:dyDescent="0.2">
      <c r="B2458" s="16">
        <v>21</v>
      </c>
      <c r="C2458" s="16">
        <v>3770</v>
      </c>
      <c r="D2458" s="16">
        <v>91</v>
      </c>
      <c r="E2458" s="16">
        <v>46</v>
      </c>
      <c r="F2458" s="16">
        <v>165</v>
      </c>
      <c r="G2458" s="16">
        <v>41</v>
      </c>
      <c r="H2458" s="16">
        <v>32.690598000000001</v>
      </c>
      <c r="I2458" s="16"/>
    </row>
    <row r="2459" spans="1:9" x14ac:dyDescent="0.2">
      <c r="B2459" s="16">
        <v>22</v>
      </c>
      <c r="C2459" s="16">
        <v>4266</v>
      </c>
      <c r="D2459" s="16">
        <v>106</v>
      </c>
      <c r="E2459" s="16">
        <v>57</v>
      </c>
      <c r="F2459" s="16">
        <v>163</v>
      </c>
      <c r="G2459" s="16">
        <v>40</v>
      </c>
      <c r="H2459" s="16">
        <v>30.132186999999998</v>
      </c>
      <c r="I2459" s="16"/>
    </row>
    <row r="2460" spans="1:9" x14ac:dyDescent="0.2">
      <c r="B2460" s="16">
        <v>23</v>
      </c>
      <c r="C2460" s="16">
        <v>3761</v>
      </c>
      <c r="D2460" s="16">
        <v>101</v>
      </c>
      <c r="E2460" s="16">
        <v>48</v>
      </c>
      <c r="F2460" s="16">
        <v>164</v>
      </c>
      <c r="G2460" s="16">
        <v>37</v>
      </c>
      <c r="H2460" s="16">
        <v>30.805842999999999</v>
      </c>
      <c r="I2460" s="16"/>
    </row>
    <row r="2461" spans="1:9" x14ac:dyDescent="0.2">
      <c r="B2461" s="16">
        <v>24</v>
      </c>
      <c r="C2461" s="16">
        <v>2148</v>
      </c>
      <c r="D2461" s="16">
        <v>102</v>
      </c>
      <c r="E2461" s="16">
        <v>79</v>
      </c>
      <c r="F2461" s="16">
        <v>133</v>
      </c>
      <c r="G2461" s="16">
        <v>21</v>
      </c>
      <c r="H2461" s="16">
        <v>15.073154000000001</v>
      </c>
      <c r="I2461" s="16"/>
    </row>
    <row r="2462" spans="1:9" x14ac:dyDescent="0.2">
      <c r="B2462" s="16">
        <v>25</v>
      </c>
      <c r="C2462" s="16">
        <v>5920</v>
      </c>
      <c r="D2462" s="16">
        <v>123</v>
      </c>
      <c r="E2462" s="16">
        <v>80</v>
      </c>
      <c r="F2462" s="16">
        <v>172</v>
      </c>
      <c r="G2462" s="16">
        <v>48</v>
      </c>
      <c r="H2462" s="16">
        <v>23.639132</v>
      </c>
      <c r="I2462" s="16"/>
    </row>
    <row r="2463" spans="1:9" x14ac:dyDescent="0.2">
      <c r="B2463" s="16">
        <v>26</v>
      </c>
      <c r="C2463" s="16">
        <v>2090</v>
      </c>
      <c r="D2463" s="16">
        <v>87</v>
      </c>
      <c r="E2463" s="16">
        <v>56</v>
      </c>
      <c r="F2463" s="16">
        <v>110</v>
      </c>
      <c r="G2463" s="16">
        <v>24</v>
      </c>
      <c r="H2463" s="16">
        <v>12.032564000000001</v>
      </c>
      <c r="I2463" s="16"/>
    </row>
    <row r="2464" spans="1:9" x14ac:dyDescent="0.2">
      <c r="B2464" s="16">
        <v>27</v>
      </c>
      <c r="C2464" s="16">
        <v>1344</v>
      </c>
      <c r="D2464" s="16">
        <v>74</v>
      </c>
      <c r="E2464" s="16">
        <v>36</v>
      </c>
      <c r="F2464" s="16">
        <v>92</v>
      </c>
      <c r="G2464" s="16">
        <v>18</v>
      </c>
      <c r="H2464" s="16">
        <v>15.488136000000001</v>
      </c>
      <c r="I2464" s="16"/>
    </row>
    <row r="2465" spans="1:9" x14ac:dyDescent="0.2">
      <c r="B2465" s="16">
        <v>28</v>
      </c>
      <c r="C2465" s="16">
        <v>4104</v>
      </c>
      <c r="D2465" s="16">
        <v>108</v>
      </c>
      <c r="E2465" s="16">
        <v>57</v>
      </c>
      <c r="F2465" s="16">
        <v>171</v>
      </c>
      <c r="G2465" s="16">
        <v>38</v>
      </c>
      <c r="H2465" s="16">
        <v>26.553362</v>
      </c>
      <c r="I2465" s="16"/>
    </row>
    <row r="2466" spans="1:9" x14ac:dyDescent="0.2">
      <c r="B2466" s="16">
        <v>29</v>
      </c>
      <c r="C2466" s="16">
        <v>2974</v>
      </c>
      <c r="D2466" s="16">
        <v>87</v>
      </c>
      <c r="E2466" s="16">
        <v>55</v>
      </c>
      <c r="F2466" s="16">
        <v>135</v>
      </c>
      <c r="G2466" s="16">
        <v>34</v>
      </c>
      <c r="H2466" s="16">
        <v>19.6191</v>
      </c>
      <c r="I2466" s="16"/>
    </row>
    <row r="2467" spans="1:9" x14ac:dyDescent="0.2">
      <c r="B2467" s="16">
        <v>30</v>
      </c>
      <c r="C2467" s="16">
        <v>4753</v>
      </c>
      <c r="D2467" s="16">
        <v>118</v>
      </c>
      <c r="E2467" s="16">
        <v>75</v>
      </c>
      <c r="F2467" s="16">
        <v>174</v>
      </c>
      <c r="G2467" s="16">
        <v>40</v>
      </c>
      <c r="H2467" s="16">
        <v>27.305019999999999</v>
      </c>
      <c r="I2467" s="16"/>
    </row>
    <row r="2468" spans="1:9" x14ac:dyDescent="0.2">
      <c r="A2468" s="6"/>
      <c r="B2468" s="16">
        <v>31</v>
      </c>
      <c r="C2468" s="16">
        <v>4106</v>
      </c>
      <c r="D2468" s="16">
        <v>102</v>
      </c>
      <c r="E2468" s="16">
        <v>76</v>
      </c>
      <c r="F2468" s="16">
        <v>133</v>
      </c>
      <c r="G2468" s="16">
        <v>40</v>
      </c>
      <c r="H2468" s="16">
        <v>15.20796</v>
      </c>
      <c r="I2468" s="16"/>
    </row>
    <row r="2469" spans="1:9" x14ac:dyDescent="0.2">
      <c r="A2469" s="11"/>
      <c r="B2469" s="16">
        <v>32</v>
      </c>
      <c r="C2469" s="16">
        <v>1383</v>
      </c>
      <c r="D2469" s="16">
        <v>98</v>
      </c>
      <c r="E2469" s="16">
        <v>76</v>
      </c>
      <c r="F2469" s="16">
        <v>127</v>
      </c>
      <c r="G2469" s="16">
        <v>14</v>
      </c>
      <c r="H2469" s="16">
        <v>13.035455000000001</v>
      </c>
      <c r="I2469" s="16"/>
    </row>
    <row r="2470" spans="1:9" x14ac:dyDescent="0.2">
      <c r="B2470" s="16">
        <v>33</v>
      </c>
      <c r="C2470" s="16">
        <v>597</v>
      </c>
      <c r="D2470" s="16">
        <v>49</v>
      </c>
      <c r="E2470" s="16">
        <v>31</v>
      </c>
      <c r="F2470" s="16">
        <v>61</v>
      </c>
      <c r="G2470" s="16">
        <v>12</v>
      </c>
      <c r="H2470" s="16">
        <v>8.4691949999999991</v>
      </c>
      <c r="I2470" s="16"/>
    </row>
    <row r="2471" spans="1:9" x14ac:dyDescent="0.2">
      <c r="B2471" s="16">
        <v>34</v>
      </c>
      <c r="C2471" s="16">
        <v>5003</v>
      </c>
      <c r="D2471" s="16">
        <v>119</v>
      </c>
      <c r="E2471" s="16">
        <v>73</v>
      </c>
      <c r="F2471" s="16">
        <v>198</v>
      </c>
      <c r="G2471" s="16">
        <v>42</v>
      </c>
      <c r="H2471" s="16">
        <v>32.372450000000001</v>
      </c>
      <c r="I2471" s="16"/>
    </row>
    <row r="2472" spans="1:9" x14ac:dyDescent="0.2">
      <c r="B2472" s="16">
        <v>35</v>
      </c>
      <c r="C2472" s="16">
        <v>2782</v>
      </c>
      <c r="D2472" s="16">
        <v>115</v>
      </c>
      <c r="E2472" s="16">
        <v>83</v>
      </c>
      <c r="F2472" s="16">
        <v>174</v>
      </c>
      <c r="G2472" s="16">
        <v>24</v>
      </c>
      <c r="H2472" s="16">
        <v>22.29252</v>
      </c>
      <c r="I2472" s="16"/>
    </row>
    <row r="2473" spans="1:9" x14ac:dyDescent="0.2">
      <c r="B2473" s="16">
        <v>36</v>
      </c>
      <c r="C2473" s="16">
        <v>4867</v>
      </c>
      <c r="D2473" s="16">
        <v>131</v>
      </c>
      <c r="E2473" s="16">
        <v>95</v>
      </c>
      <c r="F2473" s="16">
        <v>187</v>
      </c>
      <c r="G2473" s="16">
        <v>37</v>
      </c>
      <c r="H2473" s="16">
        <v>21.747285999999999</v>
      </c>
      <c r="I2473" s="16"/>
    </row>
    <row r="2474" spans="1:9" x14ac:dyDescent="0.2">
      <c r="B2474" s="16">
        <v>37</v>
      </c>
      <c r="C2474" s="16">
        <v>5724</v>
      </c>
      <c r="D2474" s="16">
        <v>136</v>
      </c>
      <c r="E2474" s="16">
        <v>71</v>
      </c>
      <c r="F2474" s="16">
        <v>237</v>
      </c>
      <c r="G2474" s="16">
        <v>42</v>
      </c>
      <c r="H2474" s="16">
        <v>45.618248000000001</v>
      </c>
      <c r="I2474" s="16"/>
    </row>
    <row r="2475" spans="1:9" x14ac:dyDescent="0.2">
      <c r="B2475" s="16">
        <v>38</v>
      </c>
      <c r="C2475" s="16">
        <v>2993</v>
      </c>
      <c r="D2475" s="16">
        <v>88</v>
      </c>
      <c r="E2475" s="16">
        <v>50</v>
      </c>
      <c r="F2475" s="16">
        <v>148</v>
      </c>
      <c r="G2475" s="16">
        <v>34</v>
      </c>
      <c r="H2475" s="16">
        <v>21.684376</v>
      </c>
      <c r="I2475" s="16"/>
    </row>
    <row r="2476" spans="1:9" x14ac:dyDescent="0.2">
      <c r="B2476" s="16">
        <v>39</v>
      </c>
      <c r="C2476" s="16">
        <v>1320</v>
      </c>
      <c r="D2476" s="16">
        <v>82</v>
      </c>
      <c r="E2476" s="16">
        <v>65</v>
      </c>
      <c r="F2476" s="16">
        <v>105</v>
      </c>
      <c r="G2476" s="16">
        <v>16</v>
      </c>
      <c r="H2476" s="16">
        <v>9.5916630000000005</v>
      </c>
      <c r="I2476" s="16"/>
    </row>
    <row r="2477" spans="1:9" x14ac:dyDescent="0.2">
      <c r="B2477" s="16">
        <v>40</v>
      </c>
      <c r="C2477" s="16">
        <v>1215</v>
      </c>
      <c r="D2477" s="16">
        <v>71</v>
      </c>
      <c r="E2477" s="16">
        <v>62</v>
      </c>
      <c r="F2477" s="16">
        <v>98</v>
      </c>
      <c r="G2477" s="16">
        <v>17</v>
      </c>
      <c r="H2477" s="16">
        <v>8.8881940000000004</v>
      </c>
      <c r="I2477" s="16"/>
    </row>
    <row r="2478" spans="1:9" x14ac:dyDescent="0.2">
      <c r="B2478" s="16">
        <v>41</v>
      </c>
      <c r="C2478" s="16">
        <v>5753</v>
      </c>
      <c r="D2478" s="16">
        <v>119</v>
      </c>
      <c r="E2478" s="16">
        <v>69</v>
      </c>
      <c r="F2478" s="16">
        <v>179</v>
      </c>
      <c r="G2478" s="16">
        <v>48</v>
      </c>
      <c r="H2478" s="16">
        <v>29.026399999999999</v>
      </c>
      <c r="I2478" s="16"/>
    </row>
    <row r="2479" spans="1:9" x14ac:dyDescent="0.2">
      <c r="B2479" s="16">
        <v>42</v>
      </c>
      <c r="C2479" s="16">
        <v>4636</v>
      </c>
      <c r="D2479" s="16">
        <v>125</v>
      </c>
      <c r="E2479" s="16">
        <v>82</v>
      </c>
      <c r="F2479" s="16">
        <v>190</v>
      </c>
      <c r="G2479" s="16">
        <v>37</v>
      </c>
      <c r="H2479" s="16">
        <v>29.400964999999999</v>
      </c>
      <c r="I2479" s="16"/>
    </row>
    <row r="2480" spans="1:9" x14ac:dyDescent="0.2">
      <c r="B2480" s="16">
        <v>43</v>
      </c>
      <c r="C2480" s="16">
        <v>788</v>
      </c>
      <c r="D2480" s="16">
        <v>65</v>
      </c>
      <c r="E2480" s="16">
        <v>41</v>
      </c>
      <c r="F2480" s="16">
        <v>80</v>
      </c>
      <c r="G2480" s="16">
        <v>12</v>
      </c>
      <c r="H2480" s="16">
        <v>9.9544420000000002</v>
      </c>
      <c r="I2480" s="16"/>
    </row>
    <row r="2481" spans="2:9" x14ac:dyDescent="0.2">
      <c r="B2481" s="16">
        <v>44</v>
      </c>
      <c r="C2481" s="16">
        <v>1889</v>
      </c>
      <c r="D2481" s="16">
        <v>94</v>
      </c>
      <c r="E2481" s="16">
        <v>70</v>
      </c>
      <c r="F2481" s="16">
        <v>117</v>
      </c>
      <c r="G2481" s="16">
        <v>20</v>
      </c>
      <c r="H2481" s="16">
        <v>11.422507</v>
      </c>
      <c r="I2481" s="16"/>
    </row>
    <row r="2482" spans="2:9" x14ac:dyDescent="0.2">
      <c r="B2482" s="16">
        <v>45</v>
      </c>
      <c r="C2482" s="16">
        <v>3294</v>
      </c>
      <c r="D2482" s="16">
        <v>106</v>
      </c>
      <c r="E2482" s="16">
        <v>58</v>
      </c>
      <c r="F2482" s="16">
        <v>175</v>
      </c>
      <c r="G2482" s="16">
        <v>31</v>
      </c>
      <c r="H2482" s="16">
        <v>28.155521</v>
      </c>
      <c r="I2482" s="16"/>
    </row>
    <row r="2483" spans="2:9" x14ac:dyDescent="0.2">
      <c r="B2483" s="16">
        <v>46</v>
      </c>
      <c r="C2483" s="16">
        <v>2231</v>
      </c>
      <c r="D2483" s="16">
        <v>89</v>
      </c>
      <c r="E2483" s="16">
        <v>50</v>
      </c>
      <c r="F2483" s="16">
        <v>133</v>
      </c>
      <c r="G2483" s="16">
        <v>25</v>
      </c>
      <c r="H2483" s="16">
        <v>20.635729000000001</v>
      </c>
      <c r="I2483" s="16"/>
    </row>
    <row r="2484" spans="2:9" x14ac:dyDescent="0.2">
      <c r="B2484" s="16">
        <v>47</v>
      </c>
      <c r="C2484" s="16">
        <v>2727</v>
      </c>
      <c r="D2484" s="16">
        <v>109</v>
      </c>
      <c r="E2484" s="16">
        <v>75</v>
      </c>
      <c r="F2484" s="16">
        <v>144</v>
      </c>
      <c r="G2484" s="16">
        <v>25</v>
      </c>
      <c r="H2484" s="16">
        <v>18.52026</v>
      </c>
      <c r="I2484" s="16"/>
    </row>
    <row r="2485" spans="2:9" x14ac:dyDescent="0.2">
      <c r="B2485" s="16">
        <v>48</v>
      </c>
      <c r="C2485" s="16">
        <v>2165</v>
      </c>
      <c r="D2485" s="16">
        <v>90</v>
      </c>
      <c r="E2485" s="16">
        <v>60</v>
      </c>
      <c r="F2485" s="16">
        <v>123</v>
      </c>
      <c r="G2485" s="16">
        <v>24</v>
      </c>
      <c r="H2485" s="16">
        <v>17.114702000000001</v>
      </c>
      <c r="I2485" s="16"/>
    </row>
    <row r="2486" spans="2:9" x14ac:dyDescent="0.2">
      <c r="B2486" s="16">
        <v>49</v>
      </c>
      <c r="C2486" s="16">
        <v>2168</v>
      </c>
      <c r="D2486" s="16">
        <v>90</v>
      </c>
      <c r="E2486" s="16">
        <v>51</v>
      </c>
      <c r="F2486" s="16">
        <v>132</v>
      </c>
      <c r="G2486" s="16">
        <v>24</v>
      </c>
      <c r="H2486" s="16">
        <v>21.029999</v>
      </c>
      <c r="I2486" s="16"/>
    </row>
    <row r="2487" spans="2:9" x14ac:dyDescent="0.2">
      <c r="B2487" s="16">
        <v>50</v>
      </c>
      <c r="C2487" s="16">
        <v>3773</v>
      </c>
      <c r="D2487" s="16">
        <v>101</v>
      </c>
      <c r="E2487" s="16">
        <v>54</v>
      </c>
      <c r="F2487" s="16">
        <v>157</v>
      </c>
      <c r="G2487" s="16">
        <v>37</v>
      </c>
      <c r="H2487" s="16">
        <v>27.719830000000002</v>
      </c>
      <c r="I2487" s="16"/>
    </row>
    <row r="2488" spans="2:9" x14ac:dyDescent="0.2">
      <c r="B2488" s="16">
        <v>51</v>
      </c>
      <c r="C2488" s="16">
        <v>1469</v>
      </c>
      <c r="D2488" s="16">
        <v>91</v>
      </c>
      <c r="E2488" s="16">
        <v>62</v>
      </c>
      <c r="F2488" s="16">
        <v>116</v>
      </c>
      <c r="G2488" s="16">
        <v>16</v>
      </c>
      <c r="H2488" s="16">
        <v>13.25393</v>
      </c>
      <c r="I2488" s="16"/>
    </row>
    <row r="2489" spans="2:9" x14ac:dyDescent="0.2">
      <c r="B2489" s="16">
        <v>52</v>
      </c>
      <c r="C2489" s="16">
        <v>1542</v>
      </c>
      <c r="D2489" s="16">
        <v>90</v>
      </c>
      <c r="E2489" s="16">
        <v>73</v>
      </c>
      <c r="F2489" s="16">
        <v>116</v>
      </c>
      <c r="G2489" s="16">
        <v>17</v>
      </c>
      <c r="H2489" s="16">
        <v>11.602800999999999</v>
      </c>
      <c r="I2489" s="16"/>
    </row>
    <row r="2490" spans="2:9" x14ac:dyDescent="0.2">
      <c r="B2490" s="16">
        <v>53</v>
      </c>
      <c r="C2490" s="16">
        <v>3756</v>
      </c>
      <c r="D2490" s="16">
        <v>104</v>
      </c>
      <c r="E2490" s="16">
        <v>66</v>
      </c>
      <c r="F2490" s="16">
        <v>142</v>
      </c>
      <c r="G2490" s="16">
        <v>36</v>
      </c>
      <c r="H2490" s="16">
        <v>19.193747999999999</v>
      </c>
      <c r="I2490" s="16"/>
    </row>
    <row r="2491" spans="2:9" x14ac:dyDescent="0.2">
      <c r="B2491" s="16">
        <v>54</v>
      </c>
      <c r="C2491" s="16">
        <v>6171</v>
      </c>
      <c r="D2491" s="16">
        <v>110</v>
      </c>
      <c r="E2491" s="16">
        <v>77</v>
      </c>
      <c r="F2491" s="16">
        <v>145</v>
      </c>
      <c r="G2491" s="16">
        <v>56</v>
      </c>
      <c r="H2491" s="16">
        <v>15.841832</v>
      </c>
      <c r="I2491" s="16"/>
    </row>
    <row r="2492" spans="2:9" x14ac:dyDescent="0.2">
      <c r="B2492" s="16">
        <v>55</v>
      </c>
      <c r="C2492" s="16">
        <v>864</v>
      </c>
      <c r="D2492" s="16">
        <v>78</v>
      </c>
      <c r="E2492" s="16">
        <v>62</v>
      </c>
      <c r="F2492" s="16">
        <v>93</v>
      </c>
      <c r="G2492" s="16">
        <v>11</v>
      </c>
      <c r="H2492" s="16">
        <v>9.9297529999999998</v>
      </c>
      <c r="I2492" s="16"/>
    </row>
    <row r="2493" spans="2:9" x14ac:dyDescent="0.2">
      <c r="B2493" s="16">
        <v>56</v>
      </c>
      <c r="C2493" s="16">
        <v>3237</v>
      </c>
      <c r="D2493" s="16">
        <v>101</v>
      </c>
      <c r="E2493" s="16">
        <v>54</v>
      </c>
      <c r="F2493" s="16">
        <v>151</v>
      </c>
      <c r="G2493" s="16">
        <v>32</v>
      </c>
      <c r="H2493" s="16">
        <v>24.13203</v>
      </c>
      <c r="I2493" s="16"/>
    </row>
    <row r="2494" spans="2:9" x14ac:dyDescent="0.2">
      <c r="B2494" s="16">
        <v>57</v>
      </c>
      <c r="C2494" s="16">
        <v>4375</v>
      </c>
      <c r="D2494" s="16">
        <v>104</v>
      </c>
      <c r="E2494" s="16">
        <v>53</v>
      </c>
      <c r="F2494" s="16">
        <v>191</v>
      </c>
      <c r="G2494" s="16">
        <v>42</v>
      </c>
      <c r="H2494" s="16">
        <v>35.125903999999998</v>
      </c>
      <c r="I2494" s="16"/>
    </row>
    <row r="2495" spans="2:9" x14ac:dyDescent="0.2">
      <c r="B2495" s="16">
        <v>58</v>
      </c>
      <c r="C2495" s="16">
        <v>3225</v>
      </c>
      <c r="D2495" s="16">
        <v>115</v>
      </c>
      <c r="E2495" s="16">
        <v>84</v>
      </c>
      <c r="F2495" s="16">
        <v>152</v>
      </c>
      <c r="G2495" s="16">
        <v>28</v>
      </c>
      <c r="H2495" s="16">
        <v>17.445152</v>
      </c>
      <c r="I2495" s="16"/>
    </row>
    <row r="2496" spans="2:9" x14ac:dyDescent="0.2">
      <c r="B2496" s="16">
        <v>59</v>
      </c>
      <c r="C2496" s="16">
        <v>4161</v>
      </c>
      <c r="D2496" s="16">
        <v>112</v>
      </c>
      <c r="E2496" s="16">
        <v>70</v>
      </c>
      <c r="F2496" s="16">
        <v>174</v>
      </c>
      <c r="G2496" s="16">
        <v>37</v>
      </c>
      <c r="H2496" s="16">
        <v>28.344605999999999</v>
      </c>
      <c r="I2496" s="16"/>
    </row>
    <row r="2497" spans="2:9" x14ac:dyDescent="0.2">
      <c r="B2497" s="16">
        <v>60</v>
      </c>
      <c r="C2497" s="16">
        <v>1139</v>
      </c>
      <c r="D2497" s="16">
        <v>75</v>
      </c>
      <c r="E2497" s="16">
        <v>57</v>
      </c>
      <c r="F2497" s="16">
        <v>87</v>
      </c>
      <c r="G2497" s="16">
        <v>15</v>
      </c>
      <c r="H2497" s="16">
        <v>8.5188869999999994</v>
      </c>
      <c r="I2497" s="16"/>
    </row>
    <row r="2498" spans="2:9" x14ac:dyDescent="0.2">
      <c r="B2498" s="16">
        <v>61</v>
      </c>
      <c r="C2498" s="16">
        <v>2707</v>
      </c>
      <c r="D2498" s="16">
        <v>96</v>
      </c>
      <c r="E2498" s="16">
        <v>64</v>
      </c>
      <c r="F2498" s="16">
        <v>141</v>
      </c>
      <c r="G2498" s="16">
        <v>28</v>
      </c>
      <c r="H2498" s="16">
        <v>20.613731000000001</v>
      </c>
      <c r="I2498" s="16"/>
    </row>
    <row r="2499" spans="2:9" x14ac:dyDescent="0.2">
      <c r="B2499" s="16">
        <v>62</v>
      </c>
      <c r="C2499" s="16">
        <v>972</v>
      </c>
      <c r="D2499" s="16">
        <v>97</v>
      </c>
      <c r="E2499" s="16">
        <v>84</v>
      </c>
      <c r="F2499" s="16">
        <v>123</v>
      </c>
      <c r="G2499" s="16">
        <v>10</v>
      </c>
      <c r="H2499" s="16">
        <v>10.230672999999999</v>
      </c>
      <c r="I2499" s="16"/>
    </row>
    <row r="2500" spans="2:9" x14ac:dyDescent="0.2">
      <c r="B2500" s="16">
        <v>63</v>
      </c>
      <c r="C2500" s="16">
        <v>3813</v>
      </c>
      <c r="D2500" s="16">
        <v>112</v>
      </c>
      <c r="E2500" s="16">
        <v>60</v>
      </c>
      <c r="F2500" s="16">
        <v>173</v>
      </c>
      <c r="G2500" s="16">
        <v>34</v>
      </c>
      <c r="H2500" s="16">
        <v>30.08221</v>
      </c>
      <c r="I2500" s="16"/>
    </row>
    <row r="2501" spans="2:9" x14ac:dyDescent="0.2">
      <c r="B2501" s="16">
        <v>64</v>
      </c>
      <c r="C2501" s="16">
        <v>1695</v>
      </c>
      <c r="D2501" s="16">
        <v>67</v>
      </c>
      <c r="E2501" s="16">
        <v>44</v>
      </c>
      <c r="F2501" s="16">
        <v>95</v>
      </c>
      <c r="G2501" s="16">
        <v>25</v>
      </c>
      <c r="H2501" s="16">
        <v>15.102427499999999</v>
      </c>
      <c r="I2501" s="16"/>
    </row>
    <row r="2502" spans="2:9" x14ac:dyDescent="0.2">
      <c r="B2502" s="16">
        <v>65</v>
      </c>
      <c r="C2502" s="16">
        <v>3586</v>
      </c>
      <c r="D2502" s="16">
        <v>99</v>
      </c>
      <c r="E2502" s="16">
        <v>64</v>
      </c>
      <c r="F2502" s="16">
        <v>147</v>
      </c>
      <c r="G2502" s="16">
        <v>36</v>
      </c>
      <c r="H2502" s="16">
        <v>21.411612999999999</v>
      </c>
      <c r="I2502" s="16"/>
    </row>
    <row r="2503" spans="2:9" x14ac:dyDescent="0.2">
      <c r="B2503" s="16">
        <v>66</v>
      </c>
      <c r="C2503" s="16">
        <v>1907</v>
      </c>
      <c r="D2503" s="16">
        <v>100</v>
      </c>
      <c r="E2503" s="16">
        <v>68</v>
      </c>
      <c r="F2503" s="16">
        <v>123</v>
      </c>
      <c r="G2503" s="16">
        <v>19</v>
      </c>
      <c r="H2503" s="16">
        <v>15.536695</v>
      </c>
      <c r="I2503" s="16"/>
    </row>
    <row r="2504" spans="2:9" x14ac:dyDescent="0.2">
      <c r="B2504" s="16">
        <v>67</v>
      </c>
      <c r="C2504" s="16">
        <v>3799</v>
      </c>
      <c r="D2504" s="16">
        <v>108</v>
      </c>
      <c r="E2504" s="16">
        <v>65</v>
      </c>
      <c r="F2504" s="16">
        <v>150</v>
      </c>
      <c r="G2504" s="16">
        <v>35</v>
      </c>
      <c r="H2504" s="16">
        <v>23.272680000000001</v>
      </c>
      <c r="I2504" s="16"/>
    </row>
    <row r="2505" spans="2:9" x14ac:dyDescent="0.2">
      <c r="B2505" s="16">
        <v>68</v>
      </c>
      <c r="C2505" s="16">
        <v>3576</v>
      </c>
      <c r="D2505" s="16">
        <v>89</v>
      </c>
      <c r="E2505" s="16">
        <v>45</v>
      </c>
      <c r="F2505" s="16">
        <v>145</v>
      </c>
      <c r="G2505" s="16">
        <v>40</v>
      </c>
      <c r="H2505" s="16">
        <v>27.759036999999999</v>
      </c>
      <c r="I2505" s="16"/>
    </row>
    <row r="2506" spans="2:9" x14ac:dyDescent="0.2">
      <c r="B2506" s="16">
        <v>69</v>
      </c>
      <c r="C2506" s="16">
        <v>3906</v>
      </c>
      <c r="D2506" s="16">
        <v>122</v>
      </c>
      <c r="E2506" s="16">
        <v>82</v>
      </c>
      <c r="F2506" s="16">
        <v>186</v>
      </c>
      <c r="G2506" s="16">
        <v>32</v>
      </c>
      <c r="H2506" s="16">
        <v>26.235903</v>
      </c>
      <c r="I2506" s="16"/>
    </row>
    <row r="2507" spans="2:9" x14ac:dyDescent="0.2">
      <c r="B2507" s="16">
        <v>70</v>
      </c>
      <c r="C2507" s="16">
        <v>2068</v>
      </c>
      <c r="D2507" s="16">
        <v>98</v>
      </c>
      <c r="E2507" s="16">
        <v>68</v>
      </c>
      <c r="F2507" s="16">
        <v>122</v>
      </c>
      <c r="G2507" s="16">
        <v>21</v>
      </c>
      <c r="H2507" s="16">
        <v>14.549913999999999</v>
      </c>
      <c r="I2507" s="16"/>
    </row>
    <row r="2508" spans="2:9" x14ac:dyDescent="0.2">
      <c r="B2508" s="16">
        <v>71</v>
      </c>
      <c r="C2508" s="16">
        <v>1199</v>
      </c>
      <c r="D2508" s="16">
        <v>85</v>
      </c>
      <c r="E2508" s="16">
        <v>61</v>
      </c>
      <c r="F2508" s="16">
        <v>113</v>
      </c>
      <c r="G2508" s="16">
        <v>14</v>
      </c>
      <c r="H2508" s="16">
        <v>12.443720000000001</v>
      </c>
      <c r="I2508" s="16"/>
    </row>
    <row r="2509" spans="2:9" x14ac:dyDescent="0.2">
      <c r="B2509" s="16">
        <v>72</v>
      </c>
      <c r="C2509" s="16">
        <v>2177</v>
      </c>
      <c r="D2509" s="16">
        <v>87</v>
      </c>
      <c r="E2509" s="16">
        <v>69</v>
      </c>
      <c r="F2509" s="16">
        <v>124</v>
      </c>
      <c r="G2509" s="16">
        <v>25</v>
      </c>
      <c r="H2509" s="16">
        <v>14.983324</v>
      </c>
      <c r="I2509" s="16"/>
    </row>
    <row r="2510" spans="2:9" x14ac:dyDescent="0.2">
      <c r="B2510" s="16">
        <v>73</v>
      </c>
      <c r="C2510" s="16">
        <v>5272</v>
      </c>
      <c r="D2510" s="16">
        <v>117</v>
      </c>
      <c r="E2510" s="16">
        <v>60</v>
      </c>
      <c r="F2510" s="16">
        <v>180</v>
      </c>
      <c r="G2510" s="16">
        <v>45</v>
      </c>
      <c r="H2510" s="16">
        <v>33.204258000000003</v>
      </c>
      <c r="I2510" s="16"/>
    </row>
    <row r="2511" spans="2:9" x14ac:dyDescent="0.2">
      <c r="B2511" s="16">
        <v>74</v>
      </c>
      <c r="C2511" s="16">
        <v>1082</v>
      </c>
      <c r="D2511" s="16">
        <v>72</v>
      </c>
      <c r="E2511" s="16">
        <v>48</v>
      </c>
      <c r="F2511" s="16">
        <v>95</v>
      </c>
      <c r="G2511" s="16">
        <v>15</v>
      </c>
      <c r="H2511" s="16">
        <v>11.83216</v>
      </c>
      <c r="I2511" s="16"/>
    </row>
    <row r="2512" spans="2:9" x14ac:dyDescent="0.2">
      <c r="B2512" s="16">
        <v>75</v>
      </c>
      <c r="C2512" s="16">
        <v>2296</v>
      </c>
      <c r="D2512" s="16">
        <v>95</v>
      </c>
      <c r="E2512" s="16">
        <v>46</v>
      </c>
      <c r="F2512" s="16">
        <v>134</v>
      </c>
      <c r="G2512" s="16">
        <v>24</v>
      </c>
      <c r="H2512" s="16">
        <v>21.980228</v>
      </c>
      <c r="I2512" s="16"/>
    </row>
    <row r="2513" spans="1:9" x14ac:dyDescent="0.2">
      <c r="B2513" s="16">
        <v>76</v>
      </c>
      <c r="C2513" s="16">
        <v>2094</v>
      </c>
      <c r="D2513" s="16">
        <v>67</v>
      </c>
      <c r="E2513" s="16">
        <v>28</v>
      </c>
      <c r="F2513" s="16">
        <v>96</v>
      </c>
      <c r="G2513" s="16">
        <v>31</v>
      </c>
      <c r="H2513" s="16">
        <v>16.770014</v>
      </c>
      <c r="I2513" s="16"/>
    </row>
    <row r="2514" spans="1:9" x14ac:dyDescent="0.2">
      <c r="B2514" s="16">
        <v>77</v>
      </c>
      <c r="C2514" s="16">
        <v>2313</v>
      </c>
      <c r="D2514" s="16">
        <v>88</v>
      </c>
      <c r="E2514" s="16">
        <v>47</v>
      </c>
      <c r="F2514" s="16">
        <v>145</v>
      </c>
      <c r="G2514" s="16">
        <v>26</v>
      </c>
      <c r="H2514" s="16">
        <v>20.810573999999999</v>
      </c>
      <c r="I2514" s="16"/>
    </row>
    <row r="2515" spans="1:9" x14ac:dyDescent="0.2">
      <c r="B2515" s="16">
        <v>78</v>
      </c>
      <c r="C2515" s="16">
        <v>3181</v>
      </c>
      <c r="D2515" s="16">
        <v>85</v>
      </c>
      <c r="E2515" s="16">
        <v>46</v>
      </c>
      <c r="F2515" s="16">
        <v>142</v>
      </c>
      <c r="G2515" s="16">
        <v>37</v>
      </c>
      <c r="H2515" s="16">
        <v>22.737635000000001</v>
      </c>
      <c r="I2515" s="16"/>
    </row>
    <row r="2516" spans="1:9" x14ac:dyDescent="0.2">
      <c r="A2516" s="13"/>
      <c r="B2516" s="16">
        <v>79</v>
      </c>
      <c r="C2516" s="16">
        <v>2588</v>
      </c>
      <c r="D2516" s="16">
        <v>89</v>
      </c>
      <c r="E2516" s="16">
        <v>46</v>
      </c>
      <c r="F2516" s="16">
        <v>136</v>
      </c>
      <c r="G2516" s="16">
        <v>29</v>
      </c>
      <c r="H2516" s="16">
        <v>19.474342</v>
      </c>
      <c r="I2516" s="16"/>
    </row>
    <row r="2517" spans="1:9" x14ac:dyDescent="0.2">
      <c r="A2517" s="5"/>
      <c r="B2517" s="16">
        <v>80</v>
      </c>
      <c r="C2517" s="16">
        <v>2361</v>
      </c>
      <c r="D2517" s="16">
        <v>94</v>
      </c>
      <c r="E2517" s="16">
        <v>57</v>
      </c>
      <c r="F2517" s="16">
        <v>126</v>
      </c>
      <c r="G2517" s="16">
        <v>25</v>
      </c>
      <c r="H2517" s="16">
        <v>19.436862999999999</v>
      </c>
      <c r="I2517" s="16"/>
    </row>
    <row r="2518" spans="1:9" x14ac:dyDescent="0.2">
      <c r="A2518" s="5"/>
      <c r="B2518" s="16">
        <v>81</v>
      </c>
      <c r="C2518" s="16">
        <v>2471</v>
      </c>
      <c r="D2518" s="16">
        <v>98</v>
      </c>
      <c r="E2518" s="16">
        <v>63</v>
      </c>
      <c r="F2518" s="16">
        <v>143</v>
      </c>
      <c r="G2518" s="16">
        <v>25</v>
      </c>
      <c r="H2518" s="16">
        <v>21.535822</v>
      </c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81</v>
      </c>
      <c r="I2619" s="6"/>
    </row>
    <row r="2620" spans="1:10" x14ac:dyDescent="0.2">
      <c r="A2620" t="s">
        <v>67</v>
      </c>
      <c r="B2620" s="15"/>
      <c r="C2620" s="8">
        <f>AVERAGE(C2438:C2618)</f>
        <v>2983.7530864197529</v>
      </c>
      <c r="D2620" s="8"/>
      <c r="E2620" s="8"/>
      <c r="F2620" s="8"/>
      <c r="G2620" s="8"/>
      <c r="H2620" s="8"/>
      <c r="I2620" s="9"/>
      <c r="J2620" s="17">
        <f>AVERAGE(D2438:D2618)</f>
        <v>97.395061728395063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64149669</v>
      </c>
      <c r="D2624" s="16">
        <v>123.04742400000001</v>
      </c>
      <c r="E2624" s="16">
        <v>1</v>
      </c>
      <c r="F2624" s="16">
        <v>1268</v>
      </c>
      <c r="G2624" s="16">
        <v>521341</v>
      </c>
      <c r="H2624" s="16">
        <v>188.47308000000001</v>
      </c>
      <c r="I2624" s="16">
        <v>20.973803</v>
      </c>
    </row>
    <row r="2625" spans="1:9" x14ac:dyDescent="0.2">
      <c r="A2625" s="6"/>
      <c r="B2625" s="16">
        <v>1</v>
      </c>
      <c r="C2625" s="16">
        <v>2354</v>
      </c>
      <c r="D2625" s="16">
        <v>107</v>
      </c>
      <c r="E2625" s="16">
        <v>75</v>
      </c>
      <c r="F2625" s="16">
        <v>137</v>
      </c>
      <c r="G2625" s="16">
        <v>22</v>
      </c>
      <c r="H2625" s="16">
        <v>18.511257000000001</v>
      </c>
      <c r="I2625" s="16"/>
    </row>
    <row r="2626" spans="1:9" x14ac:dyDescent="0.2">
      <c r="A2626" s="6"/>
      <c r="B2626" s="16">
        <v>2</v>
      </c>
      <c r="C2626" s="16">
        <v>1308</v>
      </c>
      <c r="D2626" s="16">
        <v>109</v>
      </c>
      <c r="E2626" s="16">
        <v>84</v>
      </c>
      <c r="F2626" s="16">
        <v>135</v>
      </c>
      <c r="G2626" s="16">
        <v>12</v>
      </c>
      <c r="H2626" s="16">
        <v>15.637949000000001</v>
      </c>
      <c r="I2626" s="16"/>
    </row>
    <row r="2627" spans="1:9" x14ac:dyDescent="0.2">
      <c r="A2627" s="6"/>
      <c r="B2627" s="16">
        <v>3</v>
      </c>
      <c r="C2627" s="16">
        <v>1772</v>
      </c>
      <c r="D2627" s="16">
        <v>110</v>
      </c>
      <c r="E2627" s="16">
        <v>89</v>
      </c>
      <c r="F2627" s="16">
        <v>137</v>
      </c>
      <c r="G2627" s="16">
        <v>16</v>
      </c>
      <c r="H2627" s="16">
        <v>13.846781</v>
      </c>
      <c r="I2627" s="16"/>
    </row>
    <row r="2628" spans="1:9" x14ac:dyDescent="0.2">
      <c r="A2628" s="6"/>
      <c r="B2628" s="16">
        <v>4</v>
      </c>
      <c r="C2628" s="16">
        <v>3606</v>
      </c>
      <c r="D2628" s="16">
        <v>138</v>
      </c>
      <c r="E2628" s="16">
        <v>100</v>
      </c>
      <c r="F2628" s="16">
        <v>190</v>
      </c>
      <c r="G2628" s="16">
        <v>26</v>
      </c>
      <c r="H2628" s="16">
        <v>20.017992</v>
      </c>
      <c r="I2628" s="16"/>
    </row>
    <row r="2629" spans="1:9" x14ac:dyDescent="0.2">
      <c r="A2629" s="6"/>
      <c r="B2629" s="16">
        <v>5</v>
      </c>
      <c r="C2629" s="16">
        <v>1553</v>
      </c>
      <c r="D2629" s="16">
        <v>110</v>
      </c>
      <c r="E2629" s="16">
        <v>88</v>
      </c>
      <c r="F2629" s="16">
        <v>132</v>
      </c>
      <c r="G2629" s="16">
        <v>14</v>
      </c>
      <c r="H2629" s="16">
        <v>12.098951</v>
      </c>
      <c r="I2629" s="16"/>
    </row>
    <row r="2630" spans="1:9" x14ac:dyDescent="0.2">
      <c r="A2630" s="6"/>
      <c r="B2630" s="16">
        <v>6</v>
      </c>
      <c r="C2630" s="16">
        <v>2996</v>
      </c>
      <c r="D2630" s="16">
        <v>119</v>
      </c>
      <c r="E2630" s="16">
        <v>82</v>
      </c>
      <c r="F2630" s="16">
        <v>162</v>
      </c>
      <c r="G2630" s="16">
        <v>25</v>
      </c>
      <c r="H2630" s="16">
        <v>22.536080999999999</v>
      </c>
      <c r="I2630" s="16"/>
    </row>
    <row r="2631" spans="1:9" x14ac:dyDescent="0.2">
      <c r="A2631" s="6"/>
      <c r="B2631" s="16">
        <v>7</v>
      </c>
      <c r="C2631" s="16">
        <v>948</v>
      </c>
      <c r="D2631" s="16">
        <v>86</v>
      </c>
      <c r="E2631" s="16">
        <v>77</v>
      </c>
      <c r="F2631" s="16">
        <v>103</v>
      </c>
      <c r="G2631" s="16">
        <v>11</v>
      </c>
      <c r="H2631" s="16">
        <v>8.4498519999999999</v>
      </c>
      <c r="I2631" s="16"/>
    </row>
    <row r="2632" spans="1:9" x14ac:dyDescent="0.2">
      <c r="A2632" s="6"/>
      <c r="B2632" s="16">
        <v>8</v>
      </c>
      <c r="C2632" s="16">
        <v>3308</v>
      </c>
      <c r="D2632" s="16">
        <v>127</v>
      </c>
      <c r="E2632" s="16">
        <v>89</v>
      </c>
      <c r="F2632" s="16">
        <v>179</v>
      </c>
      <c r="G2632" s="16">
        <v>26</v>
      </c>
      <c r="H2632" s="16">
        <v>24.696558</v>
      </c>
      <c r="I2632" s="16"/>
    </row>
    <row r="2633" spans="1:9" x14ac:dyDescent="0.2">
      <c r="A2633" s="6"/>
      <c r="B2633" s="16">
        <v>9</v>
      </c>
      <c r="C2633" s="16">
        <v>2381</v>
      </c>
      <c r="D2633" s="16">
        <v>119</v>
      </c>
      <c r="E2633" s="16">
        <v>84</v>
      </c>
      <c r="F2633" s="16">
        <v>152</v>
      </c>
      <c r="G2633" s="16">
        <v>20</v>
      </c>
      <c r="H2633" s="16">
        <v>18.980598000000001</v>
      </c>
      <c r="I2633" s="16"/>
    </row>
    <row r="2634" spans="1:9" x14ac:dyDescent="0.2">
      <c r="A2634" s="6"/>
      <c r="B2634" s="16">
        <v>10</v>
      </c>
      <c r="C2634" s="16">
        <v>1486</v>
      </c>
      <c r="D2634" s="16">
        <v>114</v>
      </c>
      <c r="E2634" s="16">
        <v>94</v>
      </c>
      <c r="F2634" s="16">
        <v>137</v>
      </c>
      <c r="G2634" s="16">
        <v>13</v>
      </c>
      <c r="H2634" s="16">
        <v>11.768602</v>
      </c>
      <c r="I2634" s="16"/>
    </row>
    <row r="2635" spans="1:9" x14ac:dyDescent="0.2">
      <c r="A2635" s="6"/>
      <c r="B2635" s="16">
        <v>11</v>
      </c>
      <c r="C2635" s="16">
        <v>5603</v>
      </c>
      <c r="D2635" s="16">
        <v>140</v>
      </c>
      <c r="E2635" s="16">
        <v>74</v>
      </c>
      <c r="F2635" s="16">
        <v>206</v>
      </c>
      <c r="G2635" s="16">
        <v>40</v>
      </c>
      <c r="H2635" s="16">
        <v>30.899754999999999</v>
      </c>
      <c r="I2635" s="16"/>
    </row>
    <row r="2636" spans="1:9" x14ac:dyDescent="0.2">
      <c r="A2636" s="6"/>
      <c r="B2636" s="16">
        <v>12</v>
      </c>
      <c r="C2636" s="16">
        <v>4693</v>
      </c>
      <c r="D2636" s="16">
        <v>126</v>
      </c>
      <c r="E2636" s="16">
        <v>60</v>
      </c>
      <c r="F2636" s="16">
        <v>219</v>
      </c>
      <c r="G2636" s="16">
        <v>37</v>
      </c>
      <c r="H2636" s="16">
        <v>40.826529999999998</v>
      </c>
      <c r="I2636" s="16"/>
    </row>
    <row r="2637" spans="1:9" x14ac:dyDescent="0.2">
      <c r="B2637" s="16">
        <v>13</v>
      </c>
      <c r="C2637" s="16">
        <v>3930</v>
      </c>
      <c r="D2637" s="16">
        <v>135</v>
      </c>
      <c r="E2637" s="16">
        <v>83</v>
      </c>
      <c r="F2637" s="16">
        <v>187</v>
      </c>
      <c r="G2637" s="16">
        <v>29</v>
      </c>
      <c r="H2637" s="16">
        <v>28.322758</v>
      </c>
      <c r="I2637" s="16"/>
    </row>
    <row r="2638" spans="1:9" x14ac:dyDescent="0.2">
      <c r="B2638" s="16">
        <v>14</v>
      </c>
      <c r="C2638" s="16">
        <v>3070</v>
      </c>
      <c r="D2638" s="16">
        <v>105</v>
      </c>
      <c r="E2638" s="16">
        <v>67</v>
      </c>
      <c r="F2638" s="16">
        <v>166</v>
      </c>
      <c r="G2638" s="16">
        <v>29</v>
      </c>
      <c r="H2638" s="16">
        <v>30.280239999999999</v>
      </c>
      <c r="I2638" s="16"/>
    </row>
    <row r="2639" spans="1:9" x14ac:dyDescent="0.2">
      <c r="B2639" s="16">
        <v>15</v>
      </c>
      <c r="C2639" s="16">
        <v>2303</v>
      </c>
      <c r="D2639" s="16">
        <v>109</v>
      </c>
      <c r="E2639" s="16">
        <v>83</v>
      </c>
      <c r="F2639" s="16">
        <v>145</v>
      </c>
      <c r="G2639" s="16">
        <v>21</v>
      </c>
      <c r="H2639" s="16">
        <v>19.967473999999999</v>
      </c>
      <c r="I2639" s="16"/>
    </row>
    <row r="2640" spans="1:9" x14ac:dyDescent="0.2">
      <c r="B2640" s="16">
        <v>16</v>
      </c>
      <c r="C2640" s="16">
        <v>3307</v>
      </c>
      <c r="D2640" s="16">
        <v>122</v>
      </c>
      <c r="E2640" s="16">
        <v>82</v>
      </c>
      <c r="F2640" s="16">
        <v>164</v>
      </c>
      <c r="G2640" s="16">
        <v>27</v>
      </c>
      <c r="H2640" s="16">
        <v>25.099035000000001</v>
      </c>
      <c r="I2640" s="16"/>
    </row>
    <row r="2641" spans="1:9" x14ac:dyDescent="0.2">
      <c r="B2641" s="16">
        <v>17</v>
      </c>
      <c r="C2641" s="16">
        <v>3264</v>
      </c>
      <c r="D2641" s="16">
        <v>112</v>
      </c>
      <c r="E2641" s="16">
        <v>54</v>
      </c>
      <c r="F2641" s="16">
        <v>165</v>
      </c>
      <c r="G2641" s="16">
        <v>29</v>
      </c>
      <c r="H2641" s="16">
        <v>27.025120000000001</v>
      </c>
      <c r="I2641" s="16"/>
    </row>
    <row r="2642" spans="1:9" x14ac:dyDescent="0.2">
      <c r="B2642" s="16">
        <v>18</v>
      </c>
      <c r="C2642" s="16">
        <v>4309</v>
      </c>
      <c r="D2642" s="16">
        <v>134</v>
      </c>
      <c r="E2642" s="16">
        <v>99</v>
      </c>
      <c r="F2642" s="16">
        <v>173</v>
      </c>
      <c r="G2642" s="16">
        <v>32</v>
      </c>
      <c r="H2642" s="16">
        <v>21.093494</v>
      </c>
      <c r="I2642" s="16"/>
    </row>
    <row r="2643" spans="1:9" x14ac:dyDescent="0.2">
      <c r="B2643" s="16">
        <v>19</v>
      </c>
      <c r="C2643" s="16">
        <v>3068</v>
      </c>
      <c r="D2643" s="16">
        <v>122</v>
      </c>
      <c r="E2643" s="16">
        <v>88</v>
      </c>
      <c r="F2643" s="16">
        <v>172</v>
      </c>
      <c r="G2643" s="16">
        <v>25</v>
      </c>
      <c r="H2643" s="16">
        <v>21.324867000000001</v>
      </c>
      <c r="I2643" s="16"/>
    </row>
    <row r="2644" spans="1:9" x14ac:dyDescent="0.2">
      <c r="B2644" s="16">
        <v>20</v>
      </c>
      <c r="C2644" s="16">
        <v>2389</v>
      </c>
      <c r="D2644" s="16">
        <v>95</v>
      </c>
      <c r="E2644" s="16">
        <v>69</v>
      </c>
      <c r="F2644" s="16">
        <v>136</v>
      </c>
      <c r="G2644" s="16">
        <v>25</v>
      </c>
      <c r="H2644" s="16">
        <v>17.644639999999999</v>
      </c>
      <c r="I2644" s="16"/>
    </row>
    <row r="2645" spans="1:9" x14ac:dyDescent="0.2">
      <c r="B2645" s="16">
        <v>21</v>
      </c>
      <c r="C2645" s="16">
        <v>3720</v>
      </c>
      <c r="D2645" s="16">
        <v>132</v>
      </c>
      <c r="E2645" s="16">
        <v>93</v>
      </c>
      <c r="F2645" s="16">
        <v>175</v>
      </c>
      <c r="G2645" s="16">
        <v>28</v>
      </c>
      <c r="H2645" s="16">
        <v>21.263777000000001</v>
      </c>
      <c r="I2645" s="16"/>
    </row>
    <row r="2646" spans="1:9" x14ac:dyDescent="0.2">
      <c r="B2646" s="16">
        <v>22</v>
      </c>
      <c r="C2646" s="16">
        <v>1359</v>
      </c>
      <c r="D2646" s="16">
        <v>123</v>
      </c>
      <c r="E2646" s="16">
        <v>110</v>
      </c>
      <c r="F2646" s="16">
        <v>134</v>
      </c>
      <c r="G2646" s="16">
        <v>11</v>
      </c>
      <c r="H2646" s="16">
        <v>8.0249609999999993</v>
      </c>
      <c r="I2646" s="16"/>
    </row>
    <row r="2647" spans="1:9" x14ac:dyDescent="0.2">
      <c r="B2647" s="16">
        <v>23</v>
      </c>
      <c r="C2647" s="16">
        <v>3861</v>
      </c>
      <c r="D2647" s="16">
        <v>133</v>
      </c>
      <c r="E2647" s="16">
        <v>85</v>
      </c>
      <c r="F2647" s="16">
        <v>199</v>
      </c>
      <c r="G2647" s="16">
        <v>29</v>
      </c>
      <c r="H2647" s="16">
        <v>30.211162999999999</v>
      </c>
      <c r="I2647" s="16"/>
    </row>
    <row r="2648" spans="1:9" x14ac:dyDescent="0.2">
      <c r="B2648" s="16">
        <v>24</v>
      </c>
      <c r="C2648" s="16">
        <v>1704</v>
      </c>
      <c r="D2648" s="16">
        <v>131</v>
      </c>
      <c r="E2648" s="16">
        <v>96</v>
      </c>
      <c r="F2648" s="16">
        <v>175</v>
      </c>
      <c r="G2648" s="16">
        <v>13</v>
      </c>
      <c r="H2648" s="16">
        <v>20.126681999999999</v>
      </c>
      <c r="I2648" s="16"/>
    </row>
    <row r="2649" spans="1:9" x14ac:dyDescent="0.2">
      <c r="B2649" s="16">
        <v>25</v>
      </c>
      <c r="C2649" s="16">
        <v>3688</v>
      </c>
      <c r="D2649" s="16">
        <v>141</v>
      </c>
      <c r="E2649" s="16">
        <v>105</v>
      </c>
      <c r="F2649" s="16">
        <v>188</v>
      </c>
      <c r="G2649" s="16">
        <v>26</v>
      </c>
      <c r="H2649" s="16">
        <v>18.570945999999999</v>
      </c>
      <c r="I2649" s="16"/>
    </row>
    <row r="2650" spans="1:9" x14ac:dyDescent="0.2">
      <c r="B2650" s="16">
        <v>26</v>
      </c>
      <c r="C2650" s="16">
        <v>5005</v>
      </c>
      <c r="D2650" s="16">
        <v>151</v>
      </c>
      <c r="E2650" s="16">
        <v>97</v>
      </c>
      <c r="F2650" s="16">
        <v>238</v>
      </c>
      <c r="G2650" s="16">
        <v>33</v>
      </c>
      <c r="H2650" s="16">
        <v>40.681690000000003</v>
      </c>
      <c r="I2650" s="16"/>
    </row>
    <row r="2651" spans="1:9" x14ac:dyDescent="0.2">
      <c r="B2651" s="16">
        <v>27</v>
      </c>
      <c r="C2651" s="16">
        <v>2161</v>
      </c>
      <c r="D2651" s="16">
        <v>98</v>
      </c>
      <c r="E2651" s="16">
        <v>69</v>
      </c>
      <c r="F2651" s="16">
        <v>149</v>
      </c>
      <c r="G2651" s="16">
        <v>22</v>
      </c>
      <c r="H2651" s="16">
        <v>20.847518999999998</v>
      </c>
      <c r="I2651" s="16"/>
    </row>
    <row r="2652" spans="1:9" x14ac:dyDescent="0.2">
      <c r="B2652" s="16">
        <v>28</v>
      </c>
      <c r="C2652" s="16">
        <v>4726</v>
      </c>
      <c r="D2652" s="16">
        <v>131</v>
      </c>
      <c r="E2652" s="16">
        <v>89</v>
      </c>
      <c r="F2652" s="16">
        <v>180</v>
      </c>
      <c r="G2652" s="16">
        <v>36</v>
      </c>
      <c r="H2652" s="16">
        <v>25.100939</v>
      </c>
      <c r="I2652" s="16"/>
    </row>
    <row r="2653" spans="1:9" x14ac:dyDescent="0.2">
      <c r="B2653" s="16">
        <v>29</v>
      </c>
      <c r="C2653" s="16">
        <v>3578</v>
      </c>
      <c r="D2653" s="16">
        <v>137</v>
      </c>
      <c r="E2653" s="16">
        <v>91</v>
      </c>
      <c r="F2653" s="16">
        <v>191</v>
      </c>
      <c r="G2653" s="16">
        <v>26</v>
      </c>
      <c r="H2653" s="16">
        <v>26.720777999999999</v>
      </c>
      <c r="I2653" s="16"/>
    </row>
    <row r="2654" spans="1:9" x14ac:dyDescent="0.2">
      <c r="B2654" s="16">
        <v>30</v>
      </c>
      <c r="C2654" s="16">
        <v>2793</v>
      </c>
      <c r="D2654" s="16">
        <v>116</v>
      </c>
      <c r="E2654" s="16">
        <v>80</v>
      </c>
      <c r="F2654" s="16">
        <v>176</v>
      </c>
      <c r="G2654" s="16">
        <v>24</v>
      </c>
      <c r="H2654" s="16">
        <v>24.870971999999998</v>
      </c>
      <c r="I2654" s="16"/>
    </row>
    <row r="2655" spans="1:9" x14ac:dyDescent="0.2">
      <c r="A2655" s="6"/>
      <c r="B2655" s="16">
        <v>31</v>
      </c>
      <c r="C2655" s="16">
        <v>1615</v>
      </c>
      <c r="D2655" s="16">
        <v>100</v>
      </c>
      <c r="E2655" s="16">
        <v>75</v>
      </c>
      <c r="F2655" s="16">
        <v>134</v>
      </c>
      <c r="G2655" s="16">
        <v>16</v>
      </c>
      <c r="H2655" s="16">
        <v>16.530778999999999</v>
      </c>
      <c r="I2655" s="16"/>
    </row>
    <row r="2656" spans="1:9" x14ac:dyDescent="0.2">
      <c r="A2656" s="11"/>
      <c r="B2656" s="16">
        <v>32</v>
      </c>
      <c r="C2656" s="16">
        <v>1500</v>
      </c>
      <c r="D2656" s="16">
        <v>125</v>
      </c>
      <c r="E2656" s="16">
        <v>111</v>
      </c>
      <c r="F2656" s="16">
        <v>145</v>
      </c>
      <c r="G2656" s="16">
        <v>12</v>
      </c>
      <c r="H2656" s="16">
        <v>11.708583000000001</v>
      </c>
      <c r="I2656" s="16"/>
    </row>
    <row r="2657" spans="2:9" x14ac:dyDescent="0.2">
      <c r="B2657" s="16">
        <v>33</v>
      </c>
      <c r="C2657" s="16">
        <v>1417</v>
      </c>
      <c r="D2657" s="16">
        <v>101</v>
      </c>
      <c r="E2657" s="16">
        <v>77</v>
      </c>
      <c r="F2657" s="16">
        <v>124</v>
      </c>
      <c r="G2657" s="16">
        <v>14</v>
      </c>
      <c r="H2657" s="16">
        <v>14.068514</v>
      </c>
      <c r="I2657" s="16"/>
    </row>
    <row r="2658" spans="2:9" x14ac:dyDescent="0.2">
      <c r="B2658" s="16">
        <v>34</v>
      </c>
      <c r="C2658" s="16">
        <v>1353</v>
      </c>
      <c r="D2658" s="16">
        <v>104</v>
      </c>
      <c r="E2658" s="16">
        <v>72</v>
      </c>
      <c r="F2658" s="16">
        <v>133</v>
      </c>
      <c r="G2658" s="16">
        <v>13</v>
      </c>
      <c r="H2658" s="16">
        <v>17.651724000000002</v>
      </c>
      <c r="I2658" s="16"/>
    </row>
    <row r="2659" spans="2:9" x14ac:dyDescent="0.2">
      <c r="B2659" s="16">
        <v>35</v>
      </c>
      <c r="C2659" s="16">
        <v>2929</v>
      </c>
      <c r="D2659" s="16">
        <v>117</v>
      </c>
      <c r="E2659" s="16">
        <v>78</v>
      </c>
      <c r="F2659" s="16">
        <v>158</v>
      </c>
      <c r="G2659" s="16">
        <v>25</v>
      </c>
      <c r="H2659" s="16">
        <v>21.800229999999999</v>
      </c>
      <c r="I2659" s="16"/>
    </row>
    <row r="2660" spans="2:9" x14ac:dyDescent="0.2">
      <c r="B2660" s="16">
        <v>36</v>
      </c>
      <c r="C2660" s="16">
        <v>2371</v>
      </c>
      <c r="D2660" s="16">
        <v>118</v>
      </c>
      <c r="E2660" s="16">
        <v>92</v>
      </c>
      <c r="F2660" s="16">
        <v>143</v>
      </c>
      <c r="G2660" s="16">
        <v>20</v>
      </c>
      <c r="H2660" s="16">
        <v>13.359405000000001</v>
      </c>
      <c r="I2660" s="16"/>
    </row>
    <row r="2661" spans="2:9" x14ac:dyDescent="0.2">
      <c r="B2661" s="16">
        <v>37</v>
      </c>
      <c r="C2661" s="16">
        <v>1741</v>
      </c>
      <c r="D2661" s="16">
        <v>116</v>
      </c>
      <c r="E2661" s="16">
        <v>93</v>
      </c>
      <c r="F2661" s="16">
        <v>146</v>
      </c>
      <c r="G2661" s="16">
        <v>15</v>
      </c>
      <c r="H2661" s="16">
        <v>13.630323000000001</v>
      </c>
      <c r="I2661" s="16"/>
    </row>
    <row r="2662" spans="2:9" x14ac:dyDescent="0.2">
      <c r="B2662" s="16">
        <v>38</v>
      </c>
      <c r="C2662" s="16">
        <v>1638</v>
      </c>
      <c r="D2662" s="16">
        <v>126</v>
      </c>
      <c r="E2662" s="16">
        <v>98</v>
      </c>
      <c r="F2662" s="16">
        <v>145</v>
      </c>
      <c r="G2662" s="16">
        <v>13</v>
      </c>
      <c r="H2662" s="16">
        <v>12.916397999999999</v>
      </c>
      <c r="I2662" s="16"/>
    </row>
    <row r="2663" spans="2:9" x14ac:dyDescent="0.2">
      <c r="B2663" s="16">
        <v>39</v>
      </c>
      <c r="C2663" s="16">
        <v>2218</v>
      </c>
      <c r="D2663" s="16">
        <v>116</v>
      </c>
      <c r="E2663" s="16">
        <v>79</v>
      </c>
      <c r="F2663" s="16">
        <v>152</v>
      </c>
      <c r="G2663" s="16">
        <v>19</v>
      </c>
      <c r="H2663" s="16">
        <v>17.966017000000001</v>
      </c>
      <c r="I2663" s="16"/>
    </row>
    <row r="2664" spans="2:9" x14ac:dyDescent="0.2">
      <c r="B2664" s="16">
        <v>40</v>
      </c>
      <c r="C2664" s="16">
        <v>3721</v>
      </c>
      <c r="D2664" s="16">
        <v>116</v>
      </c>
      <c r="E2664" s="16">
        <v>77</v>
      </c>
      <c r="F2664" s="16">
        <v>192</v>
      </c>
      <c r="G2664" s="16">
        <v>32</v>
      </c>
      <c r="H2664" s="16">
        <v>32.622475000000001</v>
      </c>
      <c r="I2664" s="16"/>
    </row>
    <row r="2665" spans="2:9" x14ac:dyDescent="0.2">
      <c r="B2665" s="16">
        <v>41</v>
      </c>
      <c r="C2665" s="16">
        <v>1926</v>
      </c>
      <c r="D2665" s="16">
        <v>128</v>
      </c>
      <c r="E2665" s="16">
        <v>99</v>
      </c>
      <c r="F2665" s="16">
        <v>153</v>
      </c>
      <c r="G2665" s="16">
        <v>15</v>
      </c>
      <c r="H2665" s="16">
        <v>13.389761999999999</v>
      </c>
      <c r="I2665" s="16"/>
    </row>
    <row r="2666" spans="2:9" x14ac:dyDescent="0.2">
      <c r="B2666" s="16">
        <v>42</v>
      </c>
      <c r="C2666" s="16">
        <v>3368</v>
      </c>
      <c r="D2666" s="16">
        <v>124</v>
      </c>
      <c r="E2666" s="16">
        <v>83</v>
      </c>
      <c r="F2666" s="16">
        <v>175</v>
      </c>
      <c r="G2666" s="16">
        <v>27</v>
      </c>
      <c r="H2666" s="16">
        <v>24.42886</v>
      </c>
      <c r="I2666" s="16"/>
    </row>
    <row r="2667" spans="2:9" x14ac:dyDescent="0.2">
      <c r="B2667" s="16">
        <v>43</v>
      </c>
      <c r="C2667" s="16">
        <v>1605</v>
      </c>
      <c r="D2667" s="16">
        <v>114</v>
      </c>
      <c r="E2667" s="16">
        <v>93</v>
      </c>
      <c r="F2667" s="16">
        <v>142</v>
      </c>
      <c r="G2667" s="16">
        <v>14</v>
      </c>
      <c r="H2667" s="16">
        <v>14.296314000000001</v>
      </c>
      <c r="I2667" s="16"/>
    </row>
    <row r="2668" spans="2:9" x14ac:dyDescent="0.2">
      <c r="B2668" s="16">
        <v>44</v>
      </c>
      <c r="C2668" s="16">
        <v>3210</v>
      </c>
      <c r="D2668" s="16">
        <v>123</v>
      </c>
      <c r="E2668" s="16">
        <v>78</v>
      </c>
      <c r="F2668" s="16">
        <v>174</v>
      </c>
      <c r="G2668" s="16">
        <v>26</v>
      </c>
      <c r="H2668" s="16">
        <v>26.03997</v>
      </c>
      <c r="I2668" s="16"/>
    </row>
    <row r="2669" spans="2:9" x14ac:dyDescent="0.2">
      <c r="B2669" s="16">
        <v>45</v>
      </c>
      <c r="C2669" s="16">
        <v>913</v>
      </c>
      <c r="D2669" s="16">
        <v>83</v>
      </c>
      <c r="E2669" s="16">
        <v>72</v>
      </c>
      <c r="F2669" s="16">
        <v>96</v>
      </c>
      <c r="G2669" s="16">
        <v>11</v>
      </c>
      <c r="H2669" s="16">
        <v>8.185352</v>
      </c>
      <c r="I2669" s="16"/>
    </row>
    <row r="2670" spans="2:9" x14ac:dyDescent="0.2">
      <c r="B2670" s="16">
        <v>46</v>
      </c>
      <c r="C2670" s="16">
        <v>2341</v>
      </c>
      <c r="D2670" s="16">
        <v>111</v>
      </c>
      <c r="E2670" s="16">
        <v>83</v>
      </c>
      <c r="F2670" s="16">
        <v>148</v>
      </c>
      <c r="G2670" s="16">
        <v>21</v>
      </c>
      <c r="H2670" s="16">
        <v>19.021039999999999</v>
      </c>
      <c r="I2670" s="16"/>
    </row>
    <row r="2671" spans="2:9" x14ac:dyDescent="0.2">
      <c r="B2671" s="16">
        <v>47</v>
      </c>
      <c r="C2671" s="16">
        <v>1117</v>
      </c>
      <c r="D2671" s="16">
        <v>111</v>
      </c>
      <c r="E2671" s="16">
        <v>91</v>
      </c>
      <c r="F2671" s="16">
        <v>124</v>
      </c>
      <c r="G2671" s="16">
        <v>10</v>
      </c>
      <c r="H2671" s="16">
        <v>10.0609255</v>
      </c>
      <c r="I2671" s="16"/>
    </row>
    <row r="2672" spans="2:9" x14ac:dyDescent="0.2">
      <c r="B2672" s="16">
        <v>48</v>
      </c>
      <c r="C2672" s="16">
        <v>2156</v>
      </c>
      <c r="D2672" s="16">
        <v>126</v>
      </c>
      <c r="E2672" s="16">
        <v>97</v>
      </c>
      <c r="F2672" s="16">
        <v>151</v>
      </c>
      <c r="G2672" s="16">
        <v>17</v>
      </c>
      <c r="H2672" s="16">
        <v>16.015616999999999</v>
      </c>
      <c r="I2672" s="16"/>
    </row>
    <row r="2673" spans="2:9" x14ac:dyDescent="0.2">
      <c r="B2673" s="16">
        <v>49</v>
      </c>
      <c r="C2673" s="16">
        <v>2762</v>
      </c>
      <c r="D2673" s="16">
        <v>102</v>
      </c>
      <c r="E2673" s="16">
        <v>66</v>
      </c>
      <c r="F2673" s="16">
        <v>146</v>
      </c>
      <c r="G2673" s="16">
        <v>27</v>
      </c>
      <c r="H2673" s="16">
        <v>25.600480999999998</v>
      </c>
      <c r="I2673" s="16"/>
    </row>
    <row r="2674" spans="2:9" x14ac:dyDescent="0.2">
      <c r="B2674" s="16">
        <v>50</v>
      </c>
      <c r="C2674" s="16">
        <v>2837</v>
      </c>
      <c r="D2674" s="16">
        <v>135</v>
      </c>
      <c r="E2674" s="16">
        <v>91</v>
      </c>
      <c r="F2674" s="16">
        <v>187</v>
      </c>
      <c r="G2674" s="16">
        <v>21</v>
      </c>
      <c r="H2674" s="16">
        <v>23.931152000000001</v>
      </c>
      <c r="I2674" s="16"/>
    </row>
    <row r="2675" spans="2:9" x14ac:dyDescent="0.2">
      <c r="B2675" s="16">
        <v>51</v>
      </c>
      <c r="C2675" s="16">
        <v>4763</v>
      </c>
      <c r="D2675" s="16">
        <v>125</v>
      </c>
      <c r="E2675" s="16">
        <v>71</v>
      </c>
      <c r="F2675" s="16">
        <v>181</v>
      </c>
      <c r="G2675" s="16">
        <v>38</v>
      </c>
      <c r="H2675" s="16">
        <v>30.648399999999999</v>
      </c>
      <c r="I2675" s="16"/>
    </row>
    <row r="2676" spans="2:9" x14ac:dyDescent="0.2">
      <c r="B2676" s="16">
        <v>52</v>
      </c>
      <c r="C2676" s="16">
        <v>1564</v>
      </c>
      <c r="D2676" s="16">
        <v>111</v>
      </c>
      <c r="E2676" s="16">
        <v>90</v>
      </c>
      <c r="F2676" s="16">
        <v>135</v>
      </c>
      <c r="G2676" s="16">
        <v>14</v>
      </c>
      <c r="H2676" s="16">
        <v>12.241167000000001</v>
      </c>
      <c r="I2676" s="16"/>
    </row>
    <row r="2677" spans="2:9" x14ac:dyDescent="0.2">
      <c r="B2677" s="16">
        <v>53</v>
      </c>
      <c r="C2677" s="16">
        <v>854</v>
      </c>
      <c r="D2677" s="16">
        <v>85</v>
      </c>
      <c r="E2677" s="16">
        <v>72</v>
      </c>
      <c r="F2677" s="16">
        <v>97</v>
      </c>
      <c r="G2677" s="16">
        <v>10</v>
      </c>
      <c r="H2677" s="16">
        <v>8</v>
      </c>
      <c r="I2677" s="16"/>
    </row>
    <row r="2678" spans="2:9" x14ac:dyDescent="0.2">
      <c r="B2678" s="16">
        <v>54</v>
      </c>
      <c r="C2678" s="16">
        <v>1920</v>
      </c>
      <c r="D2678" s="16">
        <v>96</v>
      </c>
      <c r="E2678" s="16">
        <v>70</v>
      </c>
      <c r="F2678" s="16">
        <v>146</v>
      </c>
      <c r="G2678" s="16">
        <v>20</v>
      </c>
      <c r="H2678" s="16">
        <v>18.965342</v>
      </c>
      <c r="I2678" s="16"/>
    </row>
    <row r="2679" spans="2:9" x14ac:dyDescent="0.2">
      <c r="B2679" s="16">
        <v>55</v>
      </c>
      <c r="C2679" s="16">
        <v>2052</v>
      </c>
      <c r="D2679" s="16">
        <v>102</v>
      </c>
      <c r="E2679" s="16">
        <v>78</v>
      </c>
      <c r="F2679" s="16">
        <v>143</v>
      </c>
      <c r="G2679" s="16">
        <v>20</v>
      </c>
      <c r="H2679" s="16">
        <v>18.984757999999999</v>
      </c>
      <c r="I2679" s="16"/>
    </row>
    <row r="2680" spans="2:9" x14ac:dyDescent="0.2">
      <c r="B2680" s="16">
        <v>56</v>
      </c>
      <c r="C2680" s="16">
        <v>1990</v>
      </c>
      <c r="D2680" s="16">
        <v>99</v>
      </c>
      <c r="E2680" s="16">
        <v>81</v>
      </c>
      <c r="F2680" s="16">
        <v>137</v>
      </c>
      <c r="G2680" s="16">
        <v>20</v>
      </c>
      <c r="H2680" s="16">
        <v>14.984202</v>
      </c>
      <c r="I2680" s="16"/>
    </row>
    <row r="2681" spans="2:9" x14ac:dyDescent="0.2">
      <c r="B2681" s="16">
        <v>57</v>
      </c>
      <c r="C2681" s="16">
        <v>1606</v>
      </c>
      <c r="D2681" s="16">
        <v>107</v>
      </c>
      <c r="E2681" s="16">
        <v>87</v>
      </c>
      <c r="F2681" s="16">
        <v>127</v>
      </c>
      <c r="G2681" s="16">
        <v>15</v>
      </c>
      <c r="H2681" s="16">
        <v>13.546217</v>
      </c>
      <c r="I2681" s="16"/>
    </row>
    <row r="2682" spans="2:9" x14ac:dyDescent="0.2">
      <c r="B2682" s="16">
        <v>58</v>
      </c>
      <c r="C2682" s="16">
        <v>2106</v>
      </c>
      <c r="D2682" s="16">
        <v>105</v>
      </c>
      <c r="E2682" s="16">
        <v>73</v>
      </c>
      <c r="F2682" s="16">
        <v>144</v>
      </c>
      <c r="G2682" s="16">
        <v>20</v>
      </c>
      <c r="H2682" s="16">
        <v>20.068304000000001</v>
      </c>
      <c r="I2682" s="16"/>
    </row>
    <row r="2683" spans="2:9" x14ac:dyDescent="0.2">
      <c r="B2683" s="16">
        <v>59</v>
      </c>
      <c r="C2683" s="16">
        <v>2323</v>
      </c>
      <c r="D2683" s="16">
        <v>96</v>
      </c>
      <c r="E2683" s="16">
        <v>69</v>
      </c>
      <c r="F2683" s="16">
        <v>129</v>
      </c>
      <c r="G2683" s="16">
        <v>24</v>
      </c>
      <c r="H2683" s="16">
        <v>17.484154</v>
      </c>
      <c r="I2683" s="16"/>
    </row>
    <row r="2684" spans="2:9" x14ac:dyDescent="0.2">
      <c r="B2684" s="16">
        <v>60</v>
      </c>
      <c r="C2684" s="16">
        <v>2288</v>
      </c>
      <c r="D2684" s="16">
        <v>99</v>
      </c>
      <c r="E2684" s="16">
        <v>74</v>
      </c>
      <c r="F2684" s="16">
        <v>130</v>
      </c>
      <c r="G2684" s="16">
        <v>23</v>
      </c>
      <c r="H2684" s="16">
        <v>16.235482999999999</v>
      </c>
      <c r="I2684" s="16"/>
    </row>
    <row r="2685" spans="2:9" x14ac:dyDescent="0.2">
      <c r="B2685" s="16">
        <v>61</v>
      </c>
      <c r="C2685" s="16">
        <v>1415</v>
      </c>
      <c r="D2685" s="16">
        <v>101</v>
      </c>
      <c r="E2685" s="16">
        <v>72</v>
      </c>
      <c r="F2685" s="16">
        <v>120</v>
      </c>
      <c r="G2685" s="16">
        <v>14</v>
      </c>
      <c r="H2685" s="16">
        <v>13.499288</v>
      </c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61</v>
      </c>
      <c r="I2806" s="6"/>
    </row>
    <row r="2807" spans="1:10" x14ac:dyDescent="0.2">
      <c r="A2807" t="s">
        <v>67</v>
      </c>
      <c r="B2807" s="15"/>
      <c r="C2807" s="8">
        <f>AVERAGE(C2625:C2805)</f>
        <v>2555.1147540983607</v>
      </c>
      <c r="D2807" s="8"/>
      <c r="E2807" s="8"/>
      <c r="F2807" s="8"/>
      <c r="G2807" s="8"/>
      <c r="H2807" s="8"/>
      <c r="I2807" s="9"/>
      <c r="J2807" s="17">
        <f>AVERAGE(D2625:D2805)</f>
        <v>115.63934426229508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59438511</v>
      </c>
      <c r="D2811" s="16">
        <v>287.53012000000001</v>
      </c>
      <c r="E2811" s="16">
        <v>1</v>
      </c>
      <c r="F2811" s="16">
        <v>1524</v>
      </c>
      <c r="G2811" s="16">
        <v>206721</v>
      </c>
      <c r="H2811" s="16">
        <v>296.45999999999998</v>
      </c>
      <c r="I2811" s="16">
        <v>69.183189999999996</v>
      </c>
    </row>
    <row r="2812" spans="1:10" x14ac:dyDescent="0.2">
      <c r="A2812" s="6"/>
      <c r="B2812" s="16">
        <v>1</v>
      </c>
      <c r="C2812" s="16">
        <v>2592</v>
      </c>
      <c r="D2812" s="16">
        <v>108</v>
      </c>
      <c r="E2812" s="16">
        <v>62</v>
      </c>
      <c r="F2812" s="16">
        <v>140</v>
      </c>
      <c r="G2812" s="16">
        <v>24</v>
      </c>
      <c r="H2812" s="16">
        <v>19.392962000000001</v>
      </c>
      <c r="I2812" s="16"/>
    </row>
    <row r="2813" spans="1:10" x14ac:dyDescent="0.2">
      <c r="A2813" s="6"/>
      <c r="B2813" s="16">
        <v>2</v>
      </c>
      <c r="C2813" s="16">
        <v>5954</v>
      </c>
      <c r="D2813" s="16">
        <v>186</v>
      </c>
      <c r="E2813" s="16">
        <v>136</v>
      </c>
      <c r="F2813" s="16">
        <v>243</v>
      </c>
      <c r="G2813" s="16">
        <v>32</v>
      </c>
      <c r="H2813" s="16">
        <v>30.805319000000001</v>
      </c>
      <c r="I2813" s="16"/>
    </row>
    <row r="2814" spans="1:10" x14ac:dyDescent="0.2">
      <c r="A2814" s="6"/>
      <c r="B2814" s="16">
        <v>3</v>
      </c>
      <c r="C2814" s="16">
        <v>6394</v>
      </c>
      <c r="D2814" s="16">
        <v>168</v>
      </c>
      <c r="E2814" s="16">
        <v>134</v>
      </c>
      <c r="F2814" s="16">
        <v>203</v>
      </c>
      <c r="G2814" s="16">
        <v>38</v>
      </c>
      <c r="H2814" s="16">
        <v>13.137525999999999</v>
      </c>
      <c r="I2814" s="16"/>
    </row>
    <row r="2815" spans="1:10" x14ac:dyDescent="0.2">
      <c r="A2815" s="6"/>
      <c r="B2815" s="16">
        <v>4</v>
      </c>
      <c r="C2815" s="16">
        <v>5002</v>
      </c>
      <c r="D2815" s="16">
        <v>185</v>
      </c>
      <c r="E2815" s="16">
        <v>153</v>
      </c>
      <c r="F2815" s="16">
        <v>218</v>
      </c>
      <c r="G2815" s="16">
        <v>27</v>
      </c>
      <c r="H2815" s="16">
        <v>18.335547999999999</v>
      </c>
      <c r="I2815" s="16"/>
    </row>
    <row r="2816" spans="1:10" x14ac:dyDescent="0.2">
      <c r="A2816" s="6"/>
      <c r="B2816" s="16">
        <v>5</v>
      </c>
      <c r="C2816" s="16">
        <v>3065</v>
      </c>
      <c r="D2816" s="16">
        <v>161</v>
      </c>
      <c r="E2816" s="16">
        <v>127</v>
      </c>
      <c r="F2816" s="16">
        <v>184</v>
      </c>
      <c r="G2816" s="16">
        <v>19</v>
      </c>
      <c r="H2816" s="16">
        <v>15.856999</v>
      </c>
      <c r="I2816" s="16"/>
    </row>
    <row r="2817" spans="1:9" x14ac:dyDescent="0.2">
      <c r="A2817" s="6"/>
      <c r="B2817" s="16">
        <v>6</v>
      </c>
      <c r="C2817" s="16">
        <v>3104</v>
      </c>
      <c r="D2817" s="16">
        <v>163</v>
      </c>
      <c r="E2817" s="16">
        <v>133</v>
      </c>
      <c r="F2817" s="16">
        <v>179</v>
      </c>
      <c r="G2817" s="16">
        <v>19</v>
      </c>
      <c r="H2817" s="16">
        <v>11.472189</v>
      </c>
      <c r="I2817" s="16"/>
    </row>
    <row r="2818" spans="1:9" x14ac:dyDescent="0.2">
      <c r="A2818" s="6"/>
      <c r="B2818" s="16">
        <v>7</v>
      </c>
      <c r="C2818" s="16">
        <v>1789</v>
      </c>
      <c r="D2818" s="16">
        <v>149</v>
      </c>
      <c r="E2818" s="16">
        <v>132</v>
      </c>
      <c r="F2818" s="16">
        <v>169</v>
      </c>
      <c r="G2818" s="16">
        <v>12</v>
      </c>
      <c r="H2818" s="16">
        <v>10.387930000000001</v>
      </c>
      <c r="I2818" s="16"/>
    </row>
    <row r="2819" spans="1:9" x14ac:dyDescent="0.2">
      <c r="A2819" s="6"/>
      <c r="B2819" s="16">
        <v>8</v>
      </c>
      <c r="C2819" s="16">
        <v>5154</v>
      </c>
      <c r="D2819" s="16">
        <v>190</v>
      </c>
      <c r="E2819" s="16">
        <v>153</v>
      </c>
      <c r="F2819" s="16">
        <v>240</v>
      </c>
      <c r="G2819" s="16">
        <v>27</v>
      </c>
      <c r="H2819" s="16">
        <v>25.214464</v>
      </c>
      <c r="I2819" s="16"/>
    </row>
    <row r="2820" spans="1:9" x14ac:dyDescent="0.2">
      <c r="A2820" s="6"/>
      <c r="B2820" s="16">
        <v>9</v>
      </c>
      <c r="C2820" s="16">
        <v>8554</v>
      </c>
      <c r="D2820" s="16">
        <v>244</v>
      </c>
      <c r="E2820" s="16">
        <v>180</v>
      </c>
      <c r="F2820" s="16">
        <v>318</v>
      </c>
      <c r="G2820" s="16">
        <v>35</v>
      </c>
      <c r="H2820" s="16">
        <v>36.622880000000002</v>
      </c>
      <c r="I2820" s="16"/>
    </row>
    <row r="2821" spans="1:9" x14ac:dyDescent="0.2">
      <c r="A2821" s="6"/>
      <c r="B2821" s="16">
        <v>10</v>
      </c>
      <c r="C2821" s="16">
        <v>9163</v>
      </c>
      <c r="D2821" s="16">
        <v>203</v>
      </c>
      <c r="E2821" s="16">
        <v>180</v>
      </c>
      <c r="F2821" s="16">
        <v>230</v>
      </c>
      <c r="G2821" s="16">
        <v>45</v>
      </c>
      <c r="H2821" s="16">
        <v>13.083646999999999</v>
      </c>
      <c r="I2821" s="16"/>
    </row>
    <row r="2822" spans="1:9" x14ac:dyDescent="0.2">
      <c r="A2822" s="6"/>
      <c r="B2822" s="16">
        <v>11</v>
      </c>
      <c r="C2822" s="16">
        <v>1604</v>
      </c>
      <c r="D2822" s="16">
        <v>160</v>
      </c>
      <c r="E2822" s="16">
        <v>107</v>
      </c>
      <c r="F2822" s="16">
        <v>179</v>
      </c>
      <c r="G2822" s="16">
        <v>10</v>
      </c>
      <c r="H2822" s="16">
        <v>21.863209999999999</v>
      </c>
      <c r="I2822" s="16"/>
    </row>
    <row r="2823" spans="1:9" x14ac:dyDescent="0.2">
      <c r="A2823" s="6"/>
      <c r="B2823" s="16">
        <v>12</v>
      </c>
      <c r="C2823" s="16">
        <v>2072</v>
      </c>
      <c r="D2823" s="16">
        <v>172</v>
      </c>
      <c r="E2823" s="16">
        <v>160</v>
      </c>
      <c r="F2823" s="16">
        <v>193</v>
      </c>
      <c r="G2823" s="16">
        <v>12</v>
      </c>
      <c r="H2823" s="16">
        <v>10.97932</v>
      </c>
      <c r="I2823" s="16"/>
    </row>
    <row r="2824" spans="1:9" x14ac:dyDescent="0.2">
      <c r="B2824" s="16">
        <v>13</v>
      </c>
      <c r="C2824" s="16">
        <v>5945</v>
      </c>
      <c r="D2824" s="16">
        <v>169</v>
      </c>
      <c r="E2824" s="16">
        <v>103</v>
      </c>
      <c r="F2824" s="16">
        <v>237</v>
      </c>
      <c r="G2824" s="16">
        <v>35</v>
      </c>
      <c r="H2824" s="16">
        <v>33.79871</v>
      </c>
      <c r="I2824" s="16"/>
    </row>
    <row r="2825" spans="1:9" x14ac:dyDescent="0.2">
      <c r="B2825" s="16">
        <v>14</v>
      </c>
      <c r="C2825" s="16">
        <v>3258</v>
      </c>
      <c r="D2825" s="16">
        <v>162</v>
      </c>
      <c r="E2825" s="16">
        <v>127</v>
      </c>
      <c r="F2825" s="16">
        <v>196</v>
      </c>
      <c r="G2825" s="16">
        <v>20</v>
      </c>
      <c r="H2825" s="16">
        <v>19.560970000000001</v>
      </c>
      <c r="I2825" s="16"/>
    </row>
    <row r="2826" spans="1:9" x14ac:dyDescent="0.2">
      <c r="B2826" s="16">
        <v>15</v>
      </c>
      <c r="C2826" s="16">
        <v>1187</v>
      </c>
      <c r="D2826" s="16">
        <v>118</v>
      </c>
      <c r="E2826" s="16">
        <v>101</v>
      </c>
      <c r="F2826" s="16">
        <v>137</v>
      </c>
      <c r="G2826" s="16">
        <v>10</v>
      </c>
      <c r="H2826" s="16">
        <v>10.979779000000001</v>
      </c>
      <c r="I2826" s="16"/>
    </row>
    <row r="2827" spans="1:9" x14ac:dyDescent="0.2">
      <c r="B2827" s="16">
        <v>16</v>
      </c>
      <c r="C2827" s="16">
        <v>7493</v>
      </c>
      <c r="D2827" s="16">
        <v>208</v>
      </c>
      <c r="E2827" s="16">
        <v>136</v>
      </c>
      <c r="F2827" s="16">
        <v>256</v>
      </c>
      <c r="G2827" s="16">
        <v>36</v>
      </c>
      <c r="H2827" s="16">
        <v>30.549724999999999</v>
      </c>
      <c r="I2827" s="16"/>
    </row>
    <row r="2828" spans="1:9" x14ac:dyDescent="0.2">
      <c r="B2828" s="16">
        <v>17</v>
      </c>
      <c r="C2828" s="16">
        <v>1656</v>
      </c>
      <c r="D2828" s="16">
        <v>165</v>
      </c>
      <c r="E2828" s="16">
        <v>130</v>
      </c>
      <c r="F2828" s="16">
        <v>212</v>
      </c>
      <c r="G2828" s="16">
        <v>10</v>
      </c>
      <c r="H2828" s="16">
        <v>22.065560000000001</v>
      </c>
      <c r="I2828" s="16"/>
    </row>
    <row r="2829" spans="1:9" x14ac:dyDescent="0.2">
      <c r="B2829" s="16">
        <v>18</v>
      </c>
      <c r="C2829" s="16">
        <v>3109</v>
      </c>
      <c r="D2829" s="16">
        <v>239</v>
      </c>
      <c r="E2829" s="16">
        <v>217</v>
      </c>
      <c r="F2829" s="16">
        <v>269</v>
      </c>
      <c r="G2829" s="16">
        <v>13</v>
      </c>
      <c r="H2829" s="16">
        <v>15.979153</v>
      </c>
      <c r="I2829" s="16"/>
    </row>
    <row r="2830" spans="1:9" x14ac:dyDescent="0.2">
      <c r="B2830" s="16">
        <v>19</v>
      </c>
      <c r="C2830" s="16">
        <v>2103</v>
      </c>
      <c r="D2830" s="16">
        <v>140</v>
      </c>
      <c r="E2830" s="16">
        <v>114</v>
      </c>
      <c r="F2830" s="16">
        <v>158</v>
      </c>
      <c r="G2830" s="16">
        <v>15</v>
      </c>
      <c r="H2830" s="16">
        <v>12.730727</v>
      </c>
      <c r="I2830" s="16"/>
    </row>
    <row r="2831" spans="1:9" x14ac:dyDescent="0.2">
      <c r="B2831" s="16">
        <v>20</v>
      </c>
      <c r="C2831" s="16">
        <v>1726</v>
      </c>
      <c r="D2831" s="16">
        <v>156</v>
      </c>
      <c r="E2831" s="16">
        <v>134</v>
      </c>
      <c r="F2831" s="16">
        <v>173</v>
      </c>
      <c r="G2831" s="16">
        <v>11</v>
      </c>
      <c r="H2831" s="16">
        <v>11</v>
      </c>
      <c r="I2831" s="16"/>
    </row>
    <row r="2832" spans="1:9" x14ac:dyDescent="0.2">
      <c r="B2832" s="16">
        <v>21</v>
      </c>
      <c r="C2832" s="16">
        <v>4234</v>
      </c>
      <c r="D2832" s="16">
        <v>136</v>
      </c>
      <c r="E2832" s="16">
        <v>88</v>
      </c>
      <c r="F2832" s="16">
        <v>181</v>
      </c>
      <c r="G2832" s="16">
        <v>31</v>
      </c>
      <c r="H2832" s="16">
        <v>20.487393999999998</v>
      </c>
      <c r="I2832" s="16"/>
    </row>
    <row r="2833" spans="1:9" x14ac:dyDescent="0.2">
      <c r="B2833" s="16">
        <v>22</v>
      </c>
      <c r="C2833" s="16">
        <v>3151</v>
      </c>
      <c r="D2833" s="16">
        <v>131</v>
      </c>
      <c r="E2833" s="16">
        <v>100</v>
      </c>
      <c r="F2833" s="16">
        <v>174</v>
      </c>
      <c r="G2833" s="16">
        <v>24</v>
      </c>
      <c r="H2833" s="16">
        <v>22.427662000000002</v>
      </c>
      <c r="I2833" s="16"/>
    </row>
    <row r="2834" spans="1:9" x14ac:dyDescent="0.2">
      <c r="B2834" s="16">
        <v>23</v>
      </c>
      <c r="C2834" s="16">
        <v>4689</v>
      </c>
      <c r="D2834" s="16">
        <v>167</v>
      </c>
      <c r="E2834" s="16">
        <v>138</v>
      </c>
      <c r="F2834" s="16">
        <v>212</v>
      </c>
      <c r="G2834" s="16">
        <v>28</v>
      </c>
      <c r="H2834" s="16">
        <v>20.833555</v>
      </c>
      <c r="I2834" s="16"/>
    </row>
    <row r="2835" spans="1:9" x14ac:dyDescent="0.2">
      <c r="B2835" s="16">
        <v>24</v>
      </c>
      <c r="C2835" s="16">
        <v>2689</v>
      </c>
      <c r="D2835" s="16">
        <v>158</v>
      </c>
      <c r="E2835" s="16">
        <v>121</v>
      </c>
      <c r="F2835" s="16">
        <v>192</v>
      </c>
      <c r="G2835" s="16">
        <v>17</v>
      </c>
      <c r="H2835" s="16">
        <v>18.726652000000001</v>
      </c>
      <c r="I2835" s="16"/>
    </row>
    <row r="2836" spans="1:9" x14ac:dyDescent="0.2">
      <c r="B2836" s="16">
        <v>25</v>
      </c>
      <c r="C2836" s="16">
        <v>6310</v>
      </c>
      <c r="D2836" s="16">
        <v>191</v>
      </c>
      <c r="E2836" s="16">
        <v>146</v>
      </c>
      <c r="F2836" s="16">
        <v>237</v>
      </c>
      <c r="G2836" s="16">
        <v>33</v>
      </c>
      <c r="H2836" s="16">
        <v>26.848534000000001</v>
      </c>
      <c r="I2836" s="16"/>
    </row>
    <row r="2837" spans="1:9" x14ac:dyDescent="0.2">
      <c r="B2837" s="16">
        <v>26</v>
      </c>
      <c r="C2837" s="16">
        <v>1778</v>
      </c>
      <c r="D2837" s="16">
        <v>118</v>
      </c>
      <c r="E2837" s="16">
        <v>107</v>
      </c>
      <c r="F2837" s="16">
        <v>135</v>
      </c>
      <c r="G2837" s="16">
        <v>15</v>
      </c>
      <c r="H2837" s="16">
        <v>6.9385050000000001</v>
      </c>
      <c r="I2837" s="16"/>
    </row>
    <row r="2838" spans="1:9" x14ac:dyDescent="0.2">
      <c r="B2838" s="16">
        <v>27</v>
      </c>
      <c r="C2838" s="16">
        <v>6695</v>
      </c>
      <c r="D2838" s="16">
        <v>167</v>
      </c>
      <c r="E2838" s="16">
        <v>137</v>
      </c>
      <c r="F2838" s="16">
        <v>216</v>
      </c>
      <c r="G2838" s="16">
        <v>40</v>
      </c>
      <c r="H2838" s="16">
        <v>17.381836</v>
      </c>
      <c r="I2838" s="16"/>
    </row>
    <row r="2839" spans="1:9" x14ac:dyDescent="0.2">
      <c r="B2839" s="16">
        <v>28</v>
      </c>
      <c r="C2839" s="16">
        <v>5260</v>
      </c>
      <c r="D2839" s="16">
        <v>181</v>
      </c>
      <c r="E2839" s="16">
        <v>137</v>
      </c>
      <c r="F2839" s="16">
        <v>244</v>
      </c>
      <c r="G2839" s="16">
        <v>29</v>
      </c>
      <c r="H2839" s="16">
        <v>27.741795</v>
      </c>
      <c r="I2839" s="16"/>
    </row>
    <row r="2840" spans="1:9" x14ac:dyDescent="0.2">
      <c r="B2840" s="16">
        <v>29</v>
      </c>
      <c r="C2840" s="16">
        <v>1282</v>
      </c>
      <c r="D2840" s="16">
        <v>128</v>
      </c>
      <c r="E2840" s="16">
        <v>91</v>
      </c>
      <c r="F2840" s="16">
        <v>158</v>
      </c>
      <c r="G2840" s="16">
        <v>10</v>
      </c>
      <c r="H2840" s="16">
        <v>20.066555000000001</v>
      </c>
      <c r="I2840" s="16"/>
    </row>
    <row r="2841" spans="1:9" x14ac:dyDescent="0.2">
      <c r="B2841" s="16">
        <v>30</v>
      </c>
      <c r="C2841" s="16">
        <v>1216</v>
      </c>
      <c r="D2841" s="16">
        <v>121</v>
      </c>
      <c r="E2841" s="16">
        <v>87</v>
      </c>
      <c r="F2841" s="16">
        <v>138</v>
      </c>
      <c r="G2841" s="16">
        <v>10</v>
      </c>
      <c r="H2841" s="16">
        <v>13.968218</v>
      </c>
      <c r="I2841" s="16"/>
    </row>
    <row r="2842" spans="1:9" x14ac:dyDescent="0.2">
      <c r="A2842" s="6"/>
      <c r="B2842" s="16">
        <v>31</v>
      </c>
      <c r="C2842" s="16">
        <v>2390</v>
      </c>
      <c r="D2842" s="16">
        <v>85</v>
      </c>
      <c r="E2842" s="16">
        <v>41</v>
      </c>
      <c r="F2842" s="16">
        <v>125</v>
      </c>
      <c r="G2842" s="16">
        <v>28</v>
      </c>
      <c r="H2842" s="16">
        <v>18.956088999999999</v>
      </c>
      <c r="I2842" s="16"/>
    </row>
    <row r="2843" spans="1:9" x14ac:dyDescent="0.2">
      <c r="A2843" s="11"/>
      <c r="B2843" s="16">
        <v>32</v>
      </c>
      <c r="C2843" s="16">
        <v>2037</v>
      </c>
      <c r="D2843" s="16">
        <v>97</v>
      </c>
      <c r="E2843" s="16">
        <v>82</v>
      </c>
      <c r="F2843" s="16">
        <v>124</v>
      </c>
      <c r="G2843" s="16">
        <v>21</v>
      </c>
      <c r="H2843" s="16">
        <v>10.894952999999999</v>
      </c>
      <c r="I2843" s="16"/>
    </row>
    <row r="2844" spans="1:9" x14ac:dyDescent="0.2">
      <c r="B2844" s="4">
        <v>33</v>
      </c>
      <c r="C2844" s="16"/>
      <c r="D2844" s="16"/>
      <c r="E2844" s="16"/>
      <c r="F2844" s="16"/>
      <c r="G2844" s="16"/>
      <c r="H2844" s="16"/>
      <c r="I2844" s="18"/>
    </row>
    <row r="2845" spans="1:9" x14ac:dyDescent="0.2">
      <c r="B2845" s="4">
        <v>34</v>
      </c>
      <c r="C2845" s="16"/>
      <c r="D2845" s="16"/>
      <c r="E2845" s="16"/>
      <c r="F2845" s="16"/>
      <c r="G2845" s="16"/>
      <c r="H2845" s="16"/>
      <c r="I2845" s="18"/>
    </row>
    <row r="2846" spans="1:9" x14ac:dyDescent="0.2">
      <c r="B2846" s="4">
        <v>35</v>
      </c>
      <c r="C2846" s="16"/>
      <c r="D2846" s="16"/>
      <c r="E2846" s="16"/>
      <c r="F2846" s="16"/>
      <c r="G2846" s="16"/>
      <c r="H2846" s="16"/>
      <c r="I2846" s="18"/>
    </row>
    <row r="2847" spans="1:9" x14ac:dyDescent="0.2">
      <c r="B2847" s="4">
        <v>36</v>
      </c>
      <c r="C2847" s="16"/>
      <c r="D2847" s="16"/>
      <c r="E2847" s="16"/>
      <c r="F2847" s="16"/>
      <c r="G2847" s="16"/>
      <c r="H2847" s="16"/>
      <c r="I2847" s="18"/>
    </row>
    <row r="2848" spans="1:9" x14ac:dyDescent="0.2">
      <c r="B2848" s="4">
        <v>37</v>
      </c>
      <c r="C2848" s="16"/>
      <c r="D2848" s="16"/>
      <c r="E2848" s="16"/>
      <c r="F2848" s="16"/>
      <c r="G2848" s="16"/>
      <c r="H2848" s="16"/>
      <c r="I2848" s="18"/>
    </row>
    <row r="2849" spans="2:9" x14ac:dyDescent="0.2">
      <c r="B2849" s="4">
        <v>38</v>
      </c>
      <c r="C2849" s="16"/>
      <c r="D2849" s="16"/>
      <c r="E2849" s="16"/>
      <c r="F2849" s="16"/>
      <c r="G2849" s="16"/>
      <c r="H2849" s="16"/>
      <c r="I2849" s="18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32</v>
      </c>
      <c r="I2993" s="6"/>
    </row>
    <row r="2994" spans="1:10" x14ac:dyDescent="0.2">
      <c r="A2994" t="s">
        <v>67</v>
      </c>
      <c r="B2994" s="15"/>
      <c r="C2994" s="8">
        <f>AVERAGE(C2812:C2992)</f>
        <v>3832.96875</v>
      </c>
      <c r="D2994" s="8"/>
      <c r="E2994" s="8"/>
      <c r="F2994" s="8"/>
      <c r="G2994" s="8"/>
      <c r="H2994" s="8"/>
      <c r="I2994" s="9"/>
      <c r="J2994" s="17">
        <f>AVERAGE(D2812:D2992)</f>
        <v>160.1875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62563770</v>
      </c>
      <c r="D2998" s="16">
        <v>254.33563000000001</v>
      </c>
      <c r="E2998" s="16">
        <v>1</v>
      </c>
      <c r="F2998" s="16">
        <v>1242</v>
      </c>
      <c r="G2998" s="16">
        <v>245989</v>
      </c>
      <c r="H2998" s="16">
        <v>252.02010000000001</v>
      </c>
      <c r="I2998" s="16">
        <v>59.484355999999998</v>
      </c>
    </row>
    <row r="2999" spans="1:10" x14ac:dyDescent="0.2">
      <c r="A2999" s="6"/>
      <c r="B2999" s="16">
        <v>1</v>
      </c>
      <c r="C2999" s="16">
        <v>982</v>
      </c>
      <c r="D2999" s="16">
        <v>65</v>
      </c>
      <c r="E2999" s="16">
        <v>40</v>
      </c>
      <c r="F2999" s="16">
        <v>94</v>
      </c>
      <c r="G2999" s="16">
        <v>15</v>
      </c>
      <c r="H2999" s="16">
        <v>12.725116</v>
      </c>
      <c r="I2999" s="16"/>
    </row>
    <row r="3000" spans="1:10" x14ac:dyDescent="0.2">
      <c r="A3000" s="6"/>
      <c r="B3000" s="16">
        <v>2</v>
      </c>
      <c r="C3000" s="16">
        <v>1820</v>
      </c>
      <c r="D3000" s="16">
        <v>121</v>
      </c>
      <c r="E3000" s="16">
        <v>90</v>
      </c>
      <c r="F3000" s="16">
        <v>156</v>
      </c>
      <c r="G3000" s="16">
        <v>15</v>
      </c>
      <c r="H3000" s="16">
        <v>20.940391999999999</v>
      </c>
      <c r="I3000" s="16"/>
    </row>
    <row r="3001" spans="1:10" x14ac:dyDescent="0.2">
      <c r="A3001" s="6"/>
      <c r="B3001" s="16">
        <v>3</v>
      </c>
      <c r="C3001" s="16">
        <v>917</v>
      </c>
      <c r="D3001" s="16">
        <v>91</v>
      </c>
      <c r="E3001" s="16">
        <v>72</v>
      </c>
      <c r="F3001" s="16">
        <v>110</v>
      </c>
      <c r="G3001" s="16">
        <v>10</v>
      </c>
      <c r="H3001" s="16">
        <v>13.178266000000001</v>
      </c>
      <c r="I3001" s="16"/>
    </row>
    <row r="3002" spans="1:10" x14ac:dyDescent="0.2">
      <c r="A3002" s="6"/>
      <c r="B3002" s="16">
        <v>4</v>
      </c>
      <c r="C3002" s="16">
        <v>1801</v>
      </c>
      <c r="D3002" s="16">
        <v>138</v>
      </c>
      <c r="E3002" s="16">
        <v>116</v>
      </c>
      <c r="F3002" s="16">
        <v>165</v>
      </c>
      <c r="G3002" s="16">
        <v>13</v>
      </c>
      <c r="H3002" s="16">
        <v>13.244496</v>
      </c>
      <c r="I3002" s="16"/>
    </row>
    <row r="3003" spans="1:10" x14ac:dyDescent="0.2">
      <c r="A3003" s="6"/>
      <c r="B3003" s="16">
        <v>5</v>
      </c>
      <c r="C3003" s="16">
        <v>1291</v>
      </c>
      <c r="D3003" s="16">
        <v>99</v>
      </c>
      <c r="E3003" s="16">
        <v>87</v>
      </c>
      <c r="F3003" s="16">
        <v>117</v>
      </c>
      <c r="G3003" s="16">
        <v>13</v>
      </c>
      <c r="H3003" s="16">
        <v>7.9267479999999999</v>
      </c>
      <c r="I3003" s="16"/>
    </row>
    <row r="3004" spans="1:10" x14ac:dyDescent="0.2">
      <c r="A3004" s="6"/>
      <c r="B3004" s="16">
        <v>6</v>
      </c>
      <c r="C3004" s="16">
        <v>1554</v>
      </c>
      <c r="D3004" s="16">
        <v>111</v>
      </c>
      <c r="E3004" s="16">
        <v>88</v>
      </c>
      <c r="F3004" s="16">
        <v>128</v>
      </c>
      <c r="G3004" s="16">
        <v>14</v>
      </c>
      <c r="H3004" s="16">
        <v>11.825657</v>
      </c>
      <c r="I3004" s="16"/>
    </row>
    <row r="3005" spans="1:10" x14ac:dyDescent="0.2">
      <c r="A3005" s="6"/>
      <c r="B3005" s="16">
        <v>7</v>
      </c>
      <c r="C3005" s="16">
        <v>2016</v>
      </c>
      <c r="D3005" s="16">
        <v>134</v>
      </c>
      <c r="E3005" s="16">
        <v>116</v>
      </c>
      <c r="F3005" s="16">
        <v>153</v>
      </c>
      <c r="G3005" s="16">
        <v>15</v>
      </c>
      <c r="H3005" s="16">
        <v>11.116268</v>
      </c>
      <c r="I3005" s="16"/>
    </row>
    <row r="3006" spans="1:10" x14ac:dyDescent="0.2">
      <c r="A3006" s="6"/>
      <c r="B3006" s="16">
        <v>8</v>
      </c>
      <c r="C3006" s="16">
        <v>3502</v>
      </c>
      <c r="D3006" s="16">
        <v>140</v>
      </c>
      <c r="E3006" s="16">
        <v>106</v>
      </c>
      <c r="F3006" s="16">
        <v>190</v>
      </c>
      <c r="G3006" s="16">
        <v>25</v>
      </c>
      <c r="H3006" s="16">
        <v>21.258330999999998</v>
      </c>
      <c r="I3006" s="16"/>
    </row>
    <row r="3007" spans="1:10" x14ac:dyDescent="0.2">
      <c r="A3007" s="6"/>
      <c r="B3007" s="16">
        <v>9</v>
      </c>
      <c r="C3007" s="16">
        <v>3461</v>
      </c>
      <c r="D3007" s="16">
        <v>144</v>
      </c>
      <c r="E3007" s="16">
        <v>106</v>
      </c>
      <c r="F3007" s="16">
        <v>193</v>
      </c>
      <c r="G3007" s="16">
        <v>24</v>
      </c>
      <c r="H3007" s="16">
        <v>24.008150000000001</v>
      </c>
      <c r="I3007" s="16"/>
    </row>
    <row r="3008" spans="1:10" x14ac:dyDescent="0.2">
      <c r="A3008" s="6"/>
      <c r="B3008" s="16">
        <v>10</v>
      </c>
      <c r="C3008" s="16">
        <v>2997</v>
      </c>
      <c r="D3008" s="16">
        <v>115</v>
      </c>
      <c r="E3008" s="16">
        <v>96</v>
      </c>
      <c r="F3008" s="16">
        <v>156</v>
      </c>
      <c r="G3008" s="16">
        <v>26</v>
      </c>
      <c r="H3008" s="16">
        <v>17.086836000000002</v>
      </c>
      <c r="I3008" s="16"/>
    </row>
    <row r="3009" spans="1:9" x14ac:dyDescent="0.2">
      <c r="A3009" s="6"/>
      <c r="B3009" s="16">
        <v>11</v>
      </c>
      <c r="C3009" s="16">
        <v>1118</v>
      </c>
      <c r="D3009" s="16">
        <v>101</v>
      </c>
      <c r="E3009" s="16">
        <v>81</v>
      </c>
      <c r="F3009" s="16">
        <v>115</v>
      </c>
      <c r="G3009" s="16">
        <v>11</v>
      </c>
      <c r="H3009" s="16">
        <v>11.597413</v>
      </c>
      <c r="I3009" s="16"/>
    </row>
    <row r="3010" spans="1:9" x14ac:dyDescent="0.2">
      <c r="A3010" s="6"/>
      <c r="B3010" s="16">
        <v>12</v>
      </c>
      <c r="C3010" s="16">
        <v>2971</v>
      </c>
      <c r="D3010" s="16">
        <v>92</v>
      </c>
      <c r="E3010" s="16">
        <v>55</v>
      </c>
      <c r="F3010" s="16">
        <v>116</v>
      </c>
      <c r="G3010" s="16">
        <v>32</v>
      </c>
      <c r="H3010" s="16">
        <v>10.855354</v>
      </c>
      <c r="I3010" s="16"/>
    </row>
    <row r="3011" spans="1:9" x14ac:dyDescent="0.2">
      <c r="B3011" s="16">
        <v>13</v>
      </c>
      <c r="C3011" s="16">
        <v>3431</v>
      </c>
      <c r="D3011" s="16">
        <v>149</v>
      </c>
      <c r="E3011" s="16">
        <v>126</v>
      </c>
      <c r="F3011" s="16">
        <v>180</v>
      </c>
      <c r="G3011" s="16">
        <v>23</v>
      </c>
      <c r="H3011" s="16">
        <v>14.678369500000001</v>
      </c>
      <c r="I3011" s="16"/>
    </row>
    <row r="3012" spans="1:9" x14ac:dyDescent="0.2">
      <c r="B3012" s="16">
        <v>14</v>
      </c>
      <c r="C3012" s="16">
        <v>4130</v>
      </c>
      <c r="D3012" s="16">
        <v>142</v>
      </c>
      <c r="E3012" s="16">
        <v>107</v>
      </c>
      <c r="F3012" s="16">
        <v>186</v>
      </c>
      <c r="G3012" s="16">
        <v>29</v>
      </c>
      <c r="H3012" s="16">
        <v>19.213090000000001</v>
      </c>
      <c r="I3012" s="16"/>
    </row>
    <row r="3013" spans="1:9" x14ac:dyDescent="0.2">
      <c r="B3013" s="16">
        <v>15</v>
      </c>
      <c r="C3013" s="16">
        <v>6455</v>
      </c>
      <c r="D3013" s="16">
        <v>157</v>
      </c>
      <c r="E3013" s="16">
        <v>70</v>
      </c>
      <c r="F3013" s="16">
        <v>259</v>
      </c>
      <c r="G3013" s="16">
        <v>41</v>
      </c>
      <c r="H3013" s="16">
        <v>45.229416000000001</v>
      </c>
      <c r="I3013" s="16"/>
    </row>
    <row r="3014" spans="1:9" x14ac:dyDescent="0.2">
      <c r="B3014" s="16">
        <v>16</v>
      </c>
      <c r="C3014" s="16">
        <v>1937</v>
      </c>
      <c r="D3014" s="16">
        <v>149</v>
      </c>
      <c r="E3014" s="16">
        <v>117</v>
      </c>
      <c r="F3014" s="16">
        <v>172</v>
      </c>
      <c r="G3014" s="16">
        <v>13</v>
      </c>
      <c r="H3014" s="16">
        <v>15.911212000000001</v>
      </c>
      <c r="I3014" s="16"/>
    </row>
    <row r="3015" spans="1:9" x14ac:dyDescent="0.2">
      <c r="B3015" s="16">
        <v>17</v>
      </c>
      <c r="C3015" s="16">
        <v>4965</v>
      </c>
      <c r="D3015" s="16">
        <v>150</v>
      </c>
      <c r="E3015" s="16">
        <v>105</v>
      </c>
      <c r="F3015" s="16">
        <v>194</v>
      </c>
      <c r="G3015" s="16">
        <v>33</v>
      </c>
      <c r="H3015" s="16">
        <v>25.414686</v>
      </c>
      <c r="I3015" s="16"/>
    </row>
    <row r="3016" spans="1:9" x14ac:dyDescent="0.2">
      <c r="B3016" s="16">
        <v>18</v>
      </c>
      <c r="C3016" s="16">
        <v>7147</v>
      </c>
      <c r="D3016" s="16">
        <v>178</v>
      </c>
      <c r="E3016" s="16">
        <v>110</v>
      </c>
      <c r="F3016" s="16">
        <v>250</v>
      </c>
      <c r="G3016" s="16">
        <v>40</v>
      </c>
      <c r="H3016" s="16">
        <v>34.979480000000002</v>
      </c>
      <c r="I3016" s="16"/>
    </row>
    <row r="3017" spans="1:9" x14ac:dyDescent="0.2">
      <c r="B3017" s="16">
        <v>19</v>
      </c>
      <c r="C3017" s="16">
        <v>2466</v>
      </c>
      <c r="D3017" s="16">
        <v>117</v>
      </c>
      <c r="E3017" s="16">
        <v>80</v>
      </c>
      <c r="F3017" s="16">
        <v>147</v>
      </c>
      <c r="G3017" s="16">
        <v>21</v>
      </c>
      <c r="H3017" s="16">
        <v>16.752611000000002</v>
      </c>
      <c r="I3017" s="16"/>
    </row>
    <row r="3018" spans="1:9" x14ac:dyDescent="0.2">
      <c r="B3018" s="16">
        <v>20</v>
      </c>
      <c r="C3018" s="16">
        <v>1304</v>
      </c>
      <c r="D3018" s="16">
        <v>118</v>
      </c>
      <c r="E3018" s="16">
        <v>96</v>
      </c>
      <c r="F3018" s="16">
        <v>137</v>
      </c>
      <c r="G3018" s="16">
        <v>11</v>
      </c>
      <c r="H3018" s="16">
        <v>11.670475</v>
      </c>
      <c r="I3018" s="16"/>
    </row>
    <row r="3019" spans="1:9" x14ac:dyDescent="0.2">
      <c r="B3019" s="16">
        <v>21</v>
      </c>
      <c r="C3019" s="16">
        <v>1970</v>
      </c>
      <c r="D3019" s="16">
        <v>70</v>
      </c>
      <c r="E3019" s="16">
        <v>39</v>
      </c>
      <c r="F3019" s="16">
        <v>107</v>
      </c>
      <c r="G3019" s="16">
        <v>28</v>
      </c>
      <c r="H3019" s="16">
        <v>18.818825</v>
      </c>
      <c r="I3019" s="16"/>
    </row>
    <row r="3020" spans="1:9" x14ac:dyDescent="0.2">
      <c r="B3020" s="16">
        <v>22</v>
      </c>
      <c r="C3020" s="16">
        <v>6528</v>
      </c>
      <c r="D3020" s="16">
        <v>148</v>
      </c>
      <c r="E3020" s="16">
        <v>111</v>
      </c>
      <c r="F3020" s="16">
        <v>182</v>
      </c>
      <c r="G3020" s="16">
        <v>44</v>
      </c>
      <c r="H3020" s="16">
        <v>17.62134</v>
      </c>
      <c r="I3020" s="16"/>
    </row>
    <row r="3021" spans="1:9" x14ac:dyDescent="0.2">
      <c r="B3021" s="16">
        <v>23</v>
      </c>
      <c r="C3021" s="16">
        <v>2357</v>
      </c>
      <c r="D3021" s="16">
        <v>94</v>
      </c>
      <c r="E3021" s="16">
        <v>61</v>
      </c>
      <c r="F3021" s="16">
        <v>130</v>
      </c>
      <c r="G3021" s="16">
        <v>25</v>
      </c>
      <c r="H3021" s="16">
        <v>15.433999</v>
      </c>
      <c r="I3021" s="16"/>
    </row>
    <row r="3022" spans="1:9" x14ac:dyDescent="0.2">
      <c r="B3022" s="16">
        <v>24</v>
      </c>
      <c r="C3022" s="16">
        <v>2060</v>
      </c>
      <c r="D3022" s="16">
        <v>108</v>
      </c>
      <c r="E3022" s="16">
        <v>82</v>
      </c>
      <c r="F3022" s="16">
        <v>142</v>
      </c>
      <c r="G3022" s="16">
        <v>19</v>
      </c>
      <c r="H3022" s="16">
        <v>17.916473</v>
      </c>
      <c r="I3022" s="16"/>
    </row>
    <row r="3023" spans="1:9" x14ac:dyDescent="0.2">
      <c r="B3023" s="16">
        <v>25</v>
      </c>
      <c r="C3023" s="16">
        <v>3211</v>
      </c>
      <c r="D3023" s="16">
        <v>145</v>
      </c>
      <c r="E3023" s="16">
        <v>118</v>
      </c>
      <c r="F3023" s="16">
        <v>177</v>
      </c>
      <c r="G3023" s="16">
        <v>22</v>
      </c>
      <c r="H3023" s="16">
        <v>14.91404</v>
      </c>
      <c r="I3023" s="16"/>
    </row>
    <row r="3024" spans="1:9" x14ac:dyDescent="0.2">
      <c r="B3024" s="16">
        <v>26</v>
      </c>
      <c r="C3024" s="16">
        <v>1734</v>
      </c>
      <c r="D3024" s="16">
        <v>133</v>
      </c>
      <c r="E3024" s="16">
        <v>115</v>
      </c>
      <c r="F3024" s="16">
        <v>143</v>
      </c>
      <c r="G3024" s="16">
        <v>13</v>
      </c>
      <c r="H3024" s="16">
        <v>8.3914639999999991</v>
      </c>
      <c r="I3024" s="16"/>
    </row>
    <row r="3025" spans="1:9" x14ac:dyDescent="0.2">
      <c r="B3025" s="16">
        <v>27</v>
      </c>
      <c r="C3025" s="16">
        <v>2753</v>
      </c>
      <c r="D3025" s="16">
        <v>98</v>
      </c>
      <c r="E3025" s="16">
        <v>73</v>
      </c>
      <c r="F3025" s="16">
        <v>127</v>
      </c>
      <c r="G3025" s="16">
        <v>28</v>
      </c>
      <c r="H3025" s="16">
        <v>14.166993</v>
      </c>
      <c r="I3025" s="16"/>
    </row>
    <row r="3026" spans="1:9" x14ac:dyDescent="0.2">
      <c r="B3026" s="16">
        <v>28</v>
      </c>
      <c r="C3026" s="16">
        <v>1623</v>
      </c>
      <c r="D3026" s="16">
        <v>101</v>
      </c>
      <c r="E3026" s="16">
        <v>76</v>
      </c>
      <c r="F3026" s="16">
        <v>123</v>
      </c>
      <c r="G3026" s="16">
        <v>16</v>
      </c>
      <c r="H3026" s="16">
        <v>13.5769415</v>
      </c>
      <c r="I3026" s="16"/>
    </row>
    <row r="3027" spans="1:9" x14ac:dyDescent="0.2">
      <c r="B3027" s="16">
        <v>29</v>
      </c>
      <c r="C3027" s="16">
        <v>1987</v>
      </c>
      <c r="D3027" s="16">
        <v>110</v>
      </c>
      <c r="E3027" s="16">
        <v>79</v>
      </c>
      <c r="F3027" s="16">
        <v>148</v>
      </c>
      <c r="G3027" s="16">
        <v>18</v>
      </c>
      <c r="H3027" s="16">
        <v>18.092897000000001</v>
      </c>
      <c r="I3027" s="16"/>
    </row>
    <row r="3028" spans="1:9" x14ac:dyDescent="0.2">
      <c r="B3028" s="16">
        <v>30</v>
      </c>
      <c r="C3028" s="16">
        <v>3059</v>
      </c>
      <c r="D3028" s="16">
        <v>133</v>
      </c>
      <c r="E3028" s="16">
        <v>102</v>
      </c>
      <c r="F3028" s="16">
        <v>167</v>
      </c>
      <c r="G3028" s="16">
        <v>23</v>
      </c>
      <c r="H3028" s="16">
        <v>18.734995000000001</v>
      </c>
      <c r="I3028" s="16"/>
    </row>
    <row r="3029" spans="1:9" x14ac:dyDescent="0.2">
      <c r="A3029" s="6"/>
      <c r="B3029" s="16">
        <v>31</v>
      </c>
      <c r="C3029" s="16">
        <v>1885</v>
      </c>
      <c r="D3029" s="16">
        <v>99</v>
      </c>
      <c r="E3029" s="16">
        <v>82</v>
      </c>
      <c r="F3029" s="16">
        <v>128</v>
      </c>
      <c r="G3029" s="16">
        <v>19</v>
      </c>
      <c r="H3029" s="16">
        <v>11.294048999999999</v>
      </c>
      <c r="I3029" s="16"/>
    </row>
    <row r="3030" spans="1:9" x14ac:dyDescent="0.2">
      <c r="A3030" s="11"/>
      <c r="B3030" s="16">
        <v>32</v>
      </c>
      <c r="C3030" s="16">
        <v>2227</v>
      </c>
      <c r="D3030" s="16">
        <v>89</v>
      </c>
      <c r="E3030" s="16">
        <v>67</v>
      </c>
      <c r="F3030" s="16">
        <v>106</v>
      </c>
      <c r="G3030" s="16">
        <v>25</v>
      </c>
      <c r="H3030" s="16">
        <v>9.7510680000000001</v>
      </c>
      <c r="I3030" s="16"/>
    </row>
    <row r="3031" spans="1:9" x14ac:dyDescent="0.2">
      <c r="B3031" s="16">
        <v>33</v>
      </c>
      <c r="C3031" s="16">
        <v>2755</v>
      </c>
      <c r="D3031" s="16">
        <v>114</v>
      </c>
      <c r="E3031" s="16">
        <v>85</v>
      </c>
      <c r="F3031" s="16">
        <v>147</v>
      </c>
      <c r="G3031" s="16">
        <v>24</v>
      </c>
      <c r="H3031" s="16">
        <v>17.183157000000001</v>
      </c>
      <c r="I3031" s="16"/>
    </row>
    <row r="3032" spans="1:9" x14ac:dyDescent="0.2">
      <c r="B3032" s="16">
        <v>34</v>
      </c>
      <c r="C3032" s="16">
        <v>2667</v>
      </c>
      <c r="D3032" s="16">
        <v>106</v>
      </c>
      <c r="E3032" s="16">
        <v>82</v>
      </c>
      <c r="F3032" s="16">
        <v>132</v>
      </c>
      <c r="G3032" s="16">
        <v>25</v>
      </c>
      <c r="H3032" s="16">
        <v>12.424773</v>
      </c>
      <c r="I3032" s="16"/>
    </row>
    <row r="3033" spans="1:9" x14ac:dyDescent="0.2">
      <c r="B3033" s="16">
        <v>35</v>
      </c>
      <c r="C3033" s="16">
        <v>1159</v>
      </c>
      <c r="D3033" s="16">
        <v>96</v>
      </c>
      <c r="E3033" s="16">
        <v>74</v>
      </c>
      <c r="F3033" s="16">
        <v>122</v>
      </c>
      <c r="G3033" s="16">
        <v>12</v>
      </c>
      <c r="H3033" s="16">
        <v>14.866069</v>
      </c>
      <c r="I3033" s="16"/>
    </row>
    <row r="3034" spans="1:9" x14ac:dyDescent="0.2">
      <c r="B3034" s="16">
        <v>36</v>
      </c>
      <c r="C3034" s="16">
        <v>2764</v>
      </c>
      <c r="D3034" s="16">
        <v>138</v>
      </c>
      <c r="E3034" s="16">
        <v>107</v>
      </c>
      <c r="F3034" s="16">
        <v>161</v>
      </c>
      <c r="G3034" s="16">
        <v>20</v>
      </c>
      <c r="H3034" s="16">
        <v>13.787867</v>
      </c>
      <c r="I3034" s="16"/>
    </row>
    <row r="3035" spans="1:9" x14ac:dyDescent="0.2">
      <c r="B3035" s="16">
        <v>37</v>
      </c>
      <c r="C3035" s="16">
        <v>4252</v>
      </c>
      <c r="D3035" s="16">
        <v>137</v>
      </c>
      <c r="E3035" s="16">
        <v>96</v>
      </c>
      <c r="F3035" s="16">
        <v>184</v>
      </c>
      <c r="G3035" s="16">
        <v>31</v>
      </c>
      <c r="H3035" s="16">
        <v>21.358059000000001</v>
      </c>
      <c r="I3035" s="16"/>
    </row>
    <row r="3036" spans="1:9" x14ac:dyDescent="0.2">
      <c r="B3036" s="16">
        <v>38</v>
      </c>
      <c r="C3036" s="16">
        <v>3102</v>
      </c>
      <c r="D3036" s="16">
        <v>110</v>
      </c>
      <c r="E3036" s="16">
        <v>76</v>
      </c>
      <c r="F3036" s="16">
        <v>147</v>
      </c>
      <c r="G3036" s="16">
        <v>28</v>
      </c>
      <c r="H3036" s="16">
        <v>16.686654999999998</v>
      </c>
      <c r="I3036" s="16"/>
    </row>
    <row r="3037" spans="1:9" x14ac:dyDescent="0.2">
      <c r="B3037" s="16">
        <v>39</v>
      </c>
      <c r="C3037" s="16">
        <v>2432</v>
      </c>
      <c r="D3037" s="16">
        <v>101</v>
      </c>
      <c r="E3037" s="16">
        <v>71</v>
      </c>
      <c r="F3037" s="16">
        <v>142</v>
      </c>
      <c r="G3037" s="16">
        <v>24</v>
      </c>
      <c r="H3037" s="16">
        <v>20.631340000000002</v>
      </c>
      <c r="I3037" s="16"/>
    </row>
    <row r="3038" spans="1:9" x14ac:dyDescent="0.2">
      <c r="B3038" s="16">
        <v>40</v>
      </c>
      <c r="C3038" s="16">
        <v>1320</v>
      </c>
      <c r="D3038" s="16">
        <v>82</v>
      </c>
      <c r="E3038" s="16">
        <v>55</v>
      </c>
      <c r="F3038" s="16">
        <v>99</v>
      </c>
      <c r="G3038" s="16">
        <v>16</v>
      </c>
      <c r="H3038" s="16">
        <v>13.490738</v>
      </c>
      <c r="I3038" s="16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40</v>
      </c>
      <c r="I3180" s="6"/>
    </row>
    <row r="3181" spans="1:10" x14ac:dyDescent="0.2">
      <c r="A3181" t="s">
        <v>67</v>
      </c>
      <c r="B3181" s="15"/>
      <c r="C3181" s="8">
        <f>AVERAGE(C2999:C3179)</f>
        <v>2702.75</v>
      </c>
      <c r="D3181" s="8"/>
      <c r="E3181" s="8"/>
      <c r="F3181" s="8"/>
      <c r="G3181" s="8"/>
      <c r="H3181" s="8"/>
      <c r="I3181" s="9"/>
      <c r="J3181" s="17">
        <f>AVERAGE(D2999:D3179)</f>
        <v>118.075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58043767</v>
      </c>
      <c r="D3185" s="16">
        <v>136.10026999999999</v>
      </c>
      <c r="E3185" s="16">
        <v>1</v>
      </c>
      <c r="F3185" s="16">
        <v>1315</v>
      </c>
      <c r="G3185" s="16">
        <v>426478</v>
      </c>
      <c r="H3185" s="16">
        <v>195.69806</v>
      </c>
      <c r="I3185" s="16">
        <v>29.549496000000001</v>
      </c>
    </row>
    <row r="3186" spans="1:9" x14ac:dyDescent="0.2">
      <c r="A3186" s="6"/>
      <c r="B3186" s="16">
        <v>1</v>
      </c>
      <c r="C3186" s="16">
        <v>2326</v>
      </c>
      <c r="D3186" s="16">
        <v>59</v>
      </c>
      <c r="E3186" s="16">
        <v>29</v>
      </c>
      <c r="F3186" s="16">
        <v>91</v>
      </c>
      <c r="G3186" s="16">
        <v>39</v>
      </c>
      <c r="H3186" s="16">
        <v>14.905844999999999</v>
      </c>
      <c r="I3186" s="16"/>
    </row>
    <row r="3187" spans="1:9" x14ac:dyDescent="0.2">
      <c r="A3187" s="6"/>
      <c r="B3187" s="16">
        <v>2</v>
      </c>
      <c r="C3187" s="16">
        <v>2165</v>
      </c>
      <c r="D3187" s="16">
        <v>60</v>
      </c>
      <c r="E3187" s="16">
        <v>23</v>
      </c>
      <c r="F3187" s="16">
        <v>103</v>
      </c>
      <c r="G3187" s="16">
        <v>36</v>
      </c>
      <c r="H3187" s="16">
        <v>19.75348</v>
      </c>
      <c r="I3187" s="16"/>
    </row>
    <row r="3188" spans="1:9" x14ac:dyDescent="0.2">
      <c r="A3188" s="6"/>
      <c r="B3188" s="16">
        <v>3</v>
      </c>
      <c r="C3188" s="16">
        <v>918</v>
      </c>
      <c r="D3188" s="16">
        <v>48</v>
      </c>
      <c r="E3188" s="16">
        <v>25</v>
      </c>
      <c r="F3188" s="16">
        <v>67</v>
      </c>
      <c r="G3188" s="16">
        <v>19</v>
      </c>
      <c r="H3188" s="16">
        <v>11.513277</v>
      </c>
      <c r="I3188" s="16"/>
    </row>
    <row r="3189" spans="1:9" x14ac:dyDescent="0.2">
      <c r="A3189" s="6"/>
      <c r="B3189" s="16">
        <v>4</v>
      </c>
      <c r="C3189" s="16">
        <v>2367</v>
      </c>
      <c r="D3189" s="16">
        <v>73</v>
      </c>
      <c r="E3189" s="16">
        <v>42</v>
      </c>
      <c r="F3189" s="16">
        <v>103</v>
      </c>
      <c r="G3189" s="16">
        <v>32</v>
      </c>
      <c r="H3189" s="16">
        <v>12.164199</v>
      </c>
      <c r="I3189" s="16"/>
    </row>
    <row r="3190" spans="1:9" x14ac:dyDescent="0.2">
      <c r="A3190" s="6"/>
      <c r="B3190" s="16">
        <v>5</v>
      </c>
      <c r="C3190" s="16">
        <v>1500</v>
      </c>
      <c r="D3190" s="16">
        <v>62</v>
      </c>
      <c r="E3190" s="16">
        <v>31</v>
      </c>
      <c r="F3190" s="16">
        <v>92</v>
      </c>
      <c r="G3190" s="16">
        <v>24</v>
      </c>
      <c r="H3190" s="16">
        <v>12.402664</v>
      </c>
      <c r="I3190" s="16"/>
    </row>
    <row r="3191" spans="1:9" x14ac:dyDescent="0.2">
      <c r="A3191" s="6"/>
      <c r="B3191" s="16">
        <v>6</v>
      </c>
      <c r="C3191" s="16">
        <v>3279</v>
      </c>
      <c r="D3191" s="16">
        <v>76</v>
      </c>
      <c r="E3191" s="16">
        <v>37</v>
      </c>
      <c r="F3191" s="16">
        <v>117</v>
      </c>
      <c r="G3191" s="16">
        <v>43</v>
      </c>
      <c r="H3191" s="16">
        <v>21.253011999999998</v>
      </c>
      <c r="I3191" s="16"/>
    </row>
    <row r="3192" spans="1:9" x14ac:dyDescent="0.2">
      <c r="A3192" s="6"/>
      <c r="B3192" s="16">
        <v>7</v>
      </c>
      <c r="C3192" s="16">
        <v>737</v>
      </c>
      <c r="D3192" s="16">
        <v>52</v>
      </c>
      <c r="E3192" s="16">
        <v>38</v>
      </c>
      <c r="F3192" s="16">
        <v>66</v>
      </c>
      <c r="G3192" s="16">
        <v>14</v>
      </c>
      <c r="H3192" s="16">
        <v>7.8983930000000004</v>
      </c>
      <c r="I3192" s="16"/>
    </row>
    <row r="3193" spans="1:9" x14ac:dyDescent="0.2">
      <c r="A3193" s="6"/>
      <c r="B3193" s="16">
        <v>8</v>
      </c>
      <c r="C3193" s="16">
        <v>5984</v>
      </c>
      <c r="D3193" s="16">
        <v>89</v>
      </c>
      <c r="E3193" s="16">
        <v>43</v>
      </c>
      <c r="F3193" s="16">
        <v>143</v>
      </c>
      <c r="G3193" s="16">
        <v>67</v>
      </c>
      <c r="H3193" s="16">
        <v>21.275607999999998</v>
      </c>
      <c r="I3193" s="16"/>
    </row>
    <row r="3194" spans="1:9" x14ac:dyDescent="0.2">
      <c r="A3194" s="6"/>
      <c r="B3194" s="16">
        <v>9</v>
      </c>
      <c r="C3194" s="16">
        <v>721</v>
      </c>
      <c r="D3194" s="16">
        <v>60</v>
      </c>
      <c r="E3194" s="16">
        <v>39</v>
      </c>
      <c r="F3194" s="16">
        <v>78</v>
      </c>
      <c r="G3194" s="16">
        <v>12</v>
      </c>
      <c r="H3194" s="16">
        <v>11.30969</v>
      </c>
      <c r="I3194" s="16"/>
    </row>
    <row r="3195" spans="1:9" x14ac:dyDescent="0.2">
      <c r="A3195" s="6"/>
      <c r="B3195" s="16">
        <v>10</v>
      </c>
      <c r="C3195" s="16">
        <v>2650</v>
      </c>
      <c r="D3195" s="16">
        <v>85</v>
      </c>
      <c r="E3195" s="16">
        <v>59</v>
      </c>
      <c r="F3195" s="16">
        <v>111</v>
      </c>
      <c r="G3195" s="16">
        <v>31</v>
      </c>
      <c r="H3195" s="16">
        <v>15.005554999999999</v>
      </c>
      <c r="I3195" s="16"/>
    </row>
    <row r="3196" spans="1:9" x14ac:dyDescent="0.2">
      <c r="A3196" s="6"/>
      <c r="B3196" s="16">
        <v>11</v>
      </c>
      <c r="C3196" s="16">
        <v>3474</v>
      </c>
      <c r="D3196" s="16">
        <v>93</v>
      </c>
      <c r="E3196" s="16">
        <v>55</v>
      </c>
      <c r="F3196" s="16">
        <v>155</v>
      </c>
      <c r="G3196" s="16">
        <v>37</v>
      </c>
      <c r="H3196" s="16">
        <v>27.308423999999999</v>
      </c>
      <c r="I3196" s="16"/>
    </row>
    <row r="3197" spans="1:9" x14ac:dyDescent="0.2">
      <c r="A3197" s="6"/>
      <c r="B3197" s="16">
        <v>12</v>
      </c>
      <c r="C3197" s="16">
        <v>1694</v>
      </c>
      <c r="D3197" s="16">
        <v>70</v>
      </c>
      <c r="E3197" s="16">
        <v>43</v>
      </c>
      <c r="F3197" s="16">
        <v>98</v>
      </c>
      <c r="G3197" s="16">
        <v>24</v>
      </c>
      <c r="H3197" s="16">
        <v>13.638182</v>
      </c>
      <c r="I3197" s="16"/>
    </row>
    <row r="3198" spans="1:9" x14ac:dyDescent="0.2">
      <c r="B3198" s="16">
        <v>13</v>
      </c>
      <c r="C3198" s="16">
        <v>3360</v>
      </c>
      <c r="D3198" s="16">
        <v>96</v>
      </c>
      <c r="E3198" s="16">
        <v>54</v>
      </c>
      <c r="F3198" s="16">
        <v>153</v>
      </c>
      <c r="G3198" s="16">
        <v>35</v>
      </c>
      <c r="H3198" s="16">
        <v>24.017150000000001</v>
      </c>
      <c r="I3198" s="16"/>
    </row>
    <row r="3199" spans="1:9" x14ac:dyDescent="0.2">
      <c r="B3199" s="16">
        <v>14</v>
      </c>
      <c r="C3199" s="16">
        <v>2575</v>
      </c>
      <c r="D3199" s="16">
        <v>78</v>
      </c>
      <c r="E3199" s="16">
        <v>47</v>
      </c>
      <c r="F3199" s="16">
        <v>111</v>
      </c>
      <c r="G3199" s="16">
        <v>33</v>
      </c>
      <c r="H3199" s="16">
        <v>15.865646999999999</v>
      </c>
      <c r="I3199" s="16"/>
    </row>
    <row r="3200" spans="1:9" x14ac:dyDescent="0.2">
      <c r="B3200" s="16">
        <v>15</v>
      </c>
      <c r="C3200" s="16">
        <v>1504</v>
      </c>
      <c r="D3200" s="16">
        <v>75</v>
      </c>
      <c r="E3200" s="16">
        <v>38</v>
      </c>
      <c r="F3200" s="16">
        <v>105</v>
      </c>
      <c r="G3200" s="16">
        <v>20</v>
      </c>
      <c r="H3200" s="16">
        <v>12.781566</v>
      </c>
      <c r="I3200" s="16"/>
    </row>
    <row r="3201" spans="1:9" x14ac:dyDescent="0.2">
      <c r="B3201" s="16">
        <v>16</v>
      </c>
      <c r="C3201" s="16">
        <v>2287</v>
      </c>
      <c r="D3201" s="16">
        <v>81</v>
      </c>
      <c r="E3201" s="16">
        <v>45</v>
      </c>
      <c r="F3201" s="16">
        <v>124</v>
      </c>
      <c r="G3201" s="16">
        <v>28</v>
      </c>
      <c r="H3201" s="16">
        <v>19.370653000000001</v>
      </c>
      <c r="I3201" s="16"/>
    </row>
    <row r="3202" spans="1:9" x14ac:dyDescent="0.2">
      <c r="B3202" s="16">
        <v>17</v>
      </c>
      <c r="C3202" s="16">
        <v>2589</v>
      </c>
      <c r="D3202" s="16">
        <v>86</v>
      </c>
      <c r="E3202" s="16">
        <v>48</v>
      </c>
      <c r="F3202" s="16">
        <v>122</v>
      </c>
      <c r="G3202" s="16">
        <v>30</v>
      </c>
      <c r="H3202" s="16">
        <v>17.82385</v>
      </c>
      <c r="I3202" s="16"/>
    </row>
    <row r="3203" spans="1:9" x14ac:dyDescent="0.2">
      <c r="B3203" s="16">
        <v>18</v>
      </c>
      <c r="C3203" s="16">
        <v>1272</v>
      </c>
      <c r="D3203" s="16">
        <v>66</v>
      </c>
      <c r="E3203" s="16">
        <v>51</v>
      </c>
      <c r="F3203" s="16">
        <v>81</v>
      </c>
      <c r="G3203" s="16">
        <v>19</v>
      </c>
      <c r="H3203" s="16">
        <v>10.159834</v>
      </c>
      <c r="I3203" s="16"/>
    </row>
    <row r="3204" spans="1:9" x14ac:dyDescent="0.2">
      <c r="B3204" s="16">
        <v>19</v>
      </c>
      <c r="C3204" s="16">
        <v>1113</v>
      </c>
      <c r="D3204" s="16">
        <v>58</v>
      </c>
      <c r="E3204" s="16">
        <v>40</v>
      </c>
      <c r="F3204" s="16">
        <v>82</v>
      </c>
      <c r="G3204" s="16">
        <v>19</v>
      </c>
      <c r="H3204" s="16">
        <v>10.384283</v>
      </c>
      <c r="I3204" s="16"/>
    </row>
    <row r="3205" spans="1:9" x14ac:dyDescent="0.2">
      <c r="B3205" s="16">
        <v>20</v>
      </c>
      <c r="C3205" s="16">
        <v>1451</v>
      </c>
      <c r="D3205" s="16">
        <v>48</v>
      </c>
      <c r="E3205" s="16">
        <v>4</v>
      </c>
      <c r="F3205" s="16">
        <v>80</v>
      </c>
      <c r="G3205" s="16">
        <v>30</v>
      </c>
      <c r="H3205" s="16">
        <v>18.479251999999999</v>
      </c>
      <c r="I3205" s="16"/>
    </row>
    <row r="3206" spans="1:9" x14ac:dyDescent="0.2">
      <c r="B3206" s="16">
        <v>21</v>
      </c>
      <c r="C3206" s="16">
        <v>2562</v>
      </c>
      <c r="D3206" s="16">
        <v>82</v>
      </c>
      <c r="E3206" s="16">
        <v>53</v>
      </c>
      <c r="F3206" s="16">
        <v>109</v>
      </c>
      <c r="G3206" s="16">
        <v>31</v>
      </c>
      <c r="H3206" s="16">
        <v>16.097618000000001</v>
      </c>
      <c r="I3206" s="16"/>
    </row>
    <row r="3207" spans="1:9" x14ac:dyDescent="0.2">
      <c r="B3207" s="16">
        <v>22</v>
      </c>
      <c r="C3207" s="16">
        <v>1687</v>
      </c>
      <c r="D3207" s="16">
        <v>73</v>
      </c>
      <c r="E3207" s="16">
        <v>42</v>
      </c>
      <c r="F3207" s="16">
        <v>107</v>
      </c>
      <c r="G3207" s="16">
        <v>23</v>
      </c>
      <c r="H3207" s="16">
        <v>15.486064000000001</v>
      </c>
      <c r="I3207" s="16"/>
    </row>
    <row r="3208" spans="1:9" x14ac:dyDescent="0.2">
      <c r="B3208" s="16">
        <v>23</v>
      </c>
      <c r="C3208" s="16">
        <v>499</v>
      </c>
      <c r="D3208" s="16">
        <v>45</v>
      </c>
      <c r="E3208" s="16">
        <v>31</v>
      </c>
      <c r="F3208" s="16">
        <v>60</v>
      </c>
      <c r="G3208" s="16">
        <v>11</v>
      </c>
      <c r="H3208" s="16">
        <v>7.8358154000000004</v>
      </c>
      <c r="I3208" s="16"/>
    </row>
    <row r="3209" spans="1:9" x14ac:dyDescent="0.2">
      <c r="B3209" s="16">
        <v>24</v>
      </c>
      <c r="C3209" s="16">
        <v>4252</v>
      </c>
      <c r="D3209" s="16">
        <v>96</v>
      </c>
      <c r="E3209" s="16">
        <v>51</v>
      </c>
      <c r="F3209" s="16">
        <v>177</v>
      </c>
      <c r="G3209" s="16">
        <v>44</v>
      </c>
      <c r="H3209" s="16">
        <v>28.660806999999998</v>
      </c>
      <c r="I3209" s="16"/>
    </row>
    <row r="3210" spans="1:9" x14ac:dyDescent="0.2">
      <c r="B3210" s="16">
        <v>25</v>
      </c>
      <c r="C3210" s="16">
        <v>1502</v>
      </c>
      <c r="D3210" s="16">
        <v>68</v>
      </c>
      <c r="E3210" s="16">
        <v>51</v>
      </c>
      <c r="F3210" s="16">
        <v>88</v>
      </c>
      <c r="G3210" s="16">
        <v>22</v>
      </c>
      <c r="H3210" s="16">
        <v>9.8898700000000002</v>
      </c>
      <c r="I3210" s="16"/>
    </row>
    <row r="3211" spans="1:9" x14ac:dyDescent="0.2">
      <c r="B3211" s="16">
        <v>26</v>
      </c>
      <c r="C3211" s="16">
        <v>1502</v>
      </c>
      <c r="D3211" s="16">
        <v>93</v>
      </c>
      <c r="E3211" s="16">
        <v>69</v>
      </c>
      <c r="F3211" s="16">
        <v>128</v>
      </c>
      <c r="G3211" s="16">
        <v>16</v>
      </c>
      <c r="H3211" s="16">
        <v>15.933194</v>
      </c>
      <c r="I3211" s="16"/>
    </row>
    <row r="3212" spans="1:9" x14ac:dyDescent="0.2">
      <c r="B3212" s="16">
        <v>27</v>
      </c>
      <c r="C3212" s="16">
        <v>2731</v>
      </c>
      <c r="D3212" s="16">
        <v>63</v>
      </c>
      <c r="E3212" s="16">
        <v>24</v>
      </c>
      <c r="F3212" s="16">
        <v>111</v>
      </c>
      <c r="G3212" s="16">
        <v>43</v>
      </c>
      <c r="H3212" s="16">
        <v>22.370259999999998</v>
      </c>
      <c r="I3212" s="16"/>
    </row>
    <row r="3213" spans="1:9" x14ac:dyDescent="0.2">
      <c r="B3213" s="16">
        <v>28</v>
      </c>
      <c r="C3213" s="16">
        <v>1202</v>
      </c>
      <c r="D3213" s="16">
        <v>80</v>
      </c>
      <c r="E3213" s="16">
        <v>65</v>
      </c>
      <c r="F3213" s="16">
        <v>95</v>
      </c>
      <c r="G3213" s="16">
        <v>15</v>
      </c>
      <c r="H3213" s="16">
        <v>10.212038</v>
      </c>
      <c r="I3213" s="16"/>
    </row>
    <row r="3214" spans="1:9" x14ac:dyDescent="0.2">
      <c r="B3214" s="16">
        <v>29</v>
      </c>
      <c r="C3214" s="16">
        <v>1849</v>
      </c>
      <c r="D3214" s="16">
        <v>80</v>
      </c>
      <c r="E3214" s="16">
        <v>52</v>
      </c>
      <c r="F3214" s="16">
        <v>111</v>
      </c>
      <c r="G3214" s="16">
        <v>23</v>
      </c>
      <c r="H3214" s="16">
        <v>14.633399000000001</v>
      </c>
      <c r="I3214" s="16"/>
    </row>
    <row r="3215" spans="1:9" x14ac:dyDescent="0.2">
      <c r="B3215" s="16">
        <v>30</v>
      </c>
      <c r="C3215" s="16">
        <v>736</v>
      </c>
      <c r="D3215" s="16">
        <v>61</v>
      </c>
      <c r="E3215" s="16">
        <v>31</v>
      </c>
      <c r="F3215" s="16">
        <v>86</v>
      </c>
      <c r="G3215" s="16">
        <v>12</v>
      </c>
      <c r="H3215" s="16">
        <v>13.731185999999999</v>
      </c>
      <c r="I3215" s="16"/>
    </row>
    <row r="3216" spans="1:9" x14ac:dyDescent="0.2">
      <c r="A3216" s="6"/>
      <c r="B3216" s="16">
        <v>31</v>
      </c>
      <c r="C3216" s="16">
        <v>3164</v>
      </c>
      <c r="D3216" s="16">
        <v>85</v>
      </c>
      <c r="E3216" s="16">
        <v>46</v>
      </c>
      <c r="F3216" s="16">
        <v>123</v>
      </c>
      <c r="G3216" s="16">
        <v>37</v>
      </c>
      <c r="H3216" s="16">
        <v>19.485749999999999</v>
      </c>
      <c r="I3216" s="16"/>
    </row>
    <row r="3217" spans="1:9" x14ac:dyDescent="0.2">
      <c r="A3217" s="11"/>
      <c r="B3217" s="16">
        <v>32</v>
      </c>
      <c r="C3217" s="16">
        <v>1318</v>
      </c>
      <c r="D3217" s="16">
        <v>57</v>
      </c>
      <c r="E3217" s="16">
        <v>32</v>
      </c>
      <c r="F3217" s="16">
        <v>82</v>
      </c>
      <c r="G3217" s="16">
        <v>23</v>
      </c>
      <c r="H3217" s="16">
        <v>13.821918999999999</v>
      </c>
      <c r="I3217" s="16"/>
    </row>
    <row r="3218" spans="1:9" x14ac:dyDescent="0.2">
      <c r="B3218" s="16">
        <v>33</v>
      </c>
      <c r="C3218" s="16">
        <v>1602</v>
      </c>
      <c r="D3218" s="16">
        <v>69</v>
      </c>
      <c r="E3218" s="16">
        <v>39</v>
      </c>
      <c r="F3218" s="16">
        <v>92</v>
      </c>
      <c r="G3218" s="16">
        <v>23</v>
      </c>
      <c r="H3218" s="16">
        <v>13.2921715</v>
      </c>
      <c r="I3218" s="16"/>
    </row>
    <row r="3219" spans="1:9" x14ac:dyDescent="0.2">
      <c r="B3219" s="16">
        <v>34</v>
      </c>
      <c r="C3219" s="16">
        <v>3225</v>
      </c>
      <c r="D3219" s="16">
        <v>80</v>
      </c>
      <c r="E3219" s="16">
        <v>38</v>
      </c>
      <c r="F3219" s="16">
        <v>137</v>
      </c>
      <c r="G3219" s="16">
        <v>40</v>
      </c>
      <c r="H3219" s="16">
        <v>23.329853</v>
      </c>
      <c r="I3219" s="16"/>
    </row>
    <row r="3220" spans="1:9" x14ac:dyDescent="0.2">
      <c r="B3220" s="16">
        <v>35</v>
      </c>
      <c r="C3220" s="16">
        <v>968</v>
      </c>
      <c r="D3220" s="16">
        <v>74</v>
      </c>
      <c r="E3220" s="16">
        <v>57</v>
      </c>
      <c r="F3220" s="16">
        <v>90</v>
      </c>
      <c r="G3220" s="16">
        <v>13</v>
      </c>
      <c r="H3220" s="16">
        <v>9.5568480000000005</v>
      </c>
      <c r="I3220" s="16"/>
    </row>
    <row r="3221" spans="1:9" x14ac:dyDescent="0.2">
      <c r="B3221" s="16">
        <v>36</v>
      </c>
      <c r="C3221" s="16">
        <v>1881</v>
      </c>
      <c r="D3221" s="16">
        <v>62</v>
      </c>
      <c r="E3221" s="16">
        <v>31</v>
      </c>
      <c r="F3221" s="16">
        <v>98</v>
      </c>
      <c r="G3221" s="16">
        <v>30</v>
      </c>
      <c r="H3221" s="16">
        <v>14.917012</v>
      </c>
      <c r="I3221" s="16"/>
    </row>
    <row r="3222" spans="1:9" x14ac:dyDescent="0.2">
      <c r="B3222" s="16">
        <v>37</v>
      </c>
      <c r="C3222" s="16">
        <v>2164</v>
      </c>
      <c r="D3222" s="16">
        <v>83</v>
      </c>
      <c r="E3222" s="16">
        <v>53</v>
      </c>
      <c r="F3222" s="16">
        <v>116</v>
      </c>
      <c r="G3222" s="16">
        <v>26</v>
      </c>
      <c r="H3222" s="16">
        <v>13.670406</v>
      </c>
      <c r="I3222" s="16"/>
    </row>
    <row r="3223" spans="1:9" x14ac:dyDescent="0.2">
      <c r="B3223" s="16">
        <v>38</v>
      </c>
      <c r="C3223" s="16">
        <v>3064</v>
      </c>
      <c r="D3223" s="16">
        <v>87</v>
      </c>
      <c r="E3223" s="16">
        <v>56</v>
      </c>
      <c r="F3223" s="16">
        <v>133</v>
      </c>
      <c r="G3223" s="16">
        <v>35</v>
      </c>
      <c r="H3223" s="16">
        <v>20.879908</v>
      </c>
      <c r="I3223" s="16"/>
    </row>
    <row r="3224" spans="1:9" x14ac:dyDescent="0.2">
      <c r="B3224" s="16">
        <v>39</v>
      </c>
      <c r="C3224" s="16">
        <v>2671</v>
      </c>
      <c r="D3224" s="16">
        <v>86</v>
      </c>
      <c r="E3224" s="16">
        <v>44</v>
      </c>
      <c r="F3224" s="16">
        <v>142</v>
      </c>
      <c r="G3224" s="16">
        <v>31</v>
      </c>
      <c r="H3224" s="16">
        <v>21.465477</v>
      </c>
      <c r="I3224" s="16"/>
    </row>
    <row r="3225" spans="1:9" x14ac:dyDescent="0.2">
      <c r="B3225" s="16">
        <v>40</v>
      </c>
      <c r="C3225" s="16">
        <v>4006</v>
      </c>
      <c r="D3225" s="16">
        <v>93</v>
      </c>
      <c r="E3225" s="16">
        <v>53</v>
      </c>
      <c r="F3225" s="16">
        <v>160</v>
      </c>
      <c r="G3225" s="16">
        <v>43</v>
      </c>
      <c r="H3225" s="16">
        <v>25.120187999999999</v>
      </c>
      <c r="I3225" s="16"/>
    </row>
    <row r="3226" spans="1:9" x14ac:dyDescent="0.2">
      <c r="B3226" s="16">
        <v>41</v>
      </c>
      <c r="C3226" s="16">
        <v>1838</v>
      </c>
      <c r="D3226" s="16">
        <v>87</v>
      </c>
      <c r="E3226" s="16">
        <v>56</v>
      </c>
      <c r="F3226" s="16">
        <v>107</v>
      </c>
      <c r="G3226" s="16">
        <v>21</v>
      </c>
      <c r="H3226" s="16">
        <v>14.357924000000001</v>
      </c>
      <c r="I3226" s="16"/>
    </row>
    <row r="3227" spans="1:9" x14ac:dyDescent="0.2">
      <c r="B3227" s="16">
        <v>42</v>
      </c>
      <c r="C3227" s="16">
        <v>1143</v>
      </c>
      <c r="D3227" s="16">
        <v>51</v>
      </c>
      <c r="E3227" s="16">
        <v>24</v>
      </c>
      <c r="F3227" s="16">
        <v>71</v>
      </c>
      <c r="G3227" s="16">
        <v>22</v>
      </c>
      <c r="H3227" s="16">
        <v>11.573779999999999</v>
      </c>
      <c r="I3227" s="16"/>
    </row>
    <row r="3228" spans="1:9" x14ac:dyDescent="0.2">
      <c r="B3228" s="16">
        <v>43</v>
      </c>
      <c r="C3228" s="16">
        <v>5964</v>
      </c>
      <c r="D3228" s="16">
        <v>85</v>
      </c>
      <c r="E3228" s="16">
        <v>41</v>
      </c>
      <c r="F3228" s="16">
        <v>146</v>
      </c>
      <c r="G3228" s="16">
        <v>70</v>
      </c>
      <c r="H3228" s="16">
        <v>24.798317000000001</v>
      </c>
      <c r="I3228" s="16"/>
    </row>
    <row r="3229" spans="1:9" x14ac:dyDescent="0.2">
      <c r="B3229" s="16">
        <v>44</v>
      </c>
      <c r="C3229" s="16">
        <v>3517</v>
      </c>
      <c r="D3229" s="16">
        <v>100</v>
      </c>
      <c r="E3229" s="16">
        <v>65</v>
      </c>
      <c r="F3229" s="16">
        <v>145</v>
      </c>
      <c r="G3229" s="16">
        <v>35</v>
      </c>
      <c r="H3229" s="16">
        <v>24.581797000000002</v>
      </c>
      <c r="I3229" s="16"/>
    </row>
    <row r="3230" spans="1:9" x14ac:dyDescent="0.2">
      <c r="B3230" s="16">
        <v>45</v>
      </c>
      <c r="C3230" s="16">
        <v>1194</v>
      </c>
      <c r="D3230" s="16">
        <v>74</v>
      </c>
      <c r="E3230" s="16">
        <v>51</v>
      </c>
      <c r="F3230" s="16">
        <v>94</v>
      </c>
      <c r="G3230" s="16">
        <v>16</v>
      </c>
      <c r="H3230" s="16">
        <v>12.258330000000001</v>
      </c>
      <c r="I3230" s="16"/>
    </row>
    <row r="3231" spans="1:9" x14ac:dyDescent="0.2">
      <c r="B3231" s="16">
        <v>46</v>
      </c>
      <c r="C3231" s="16">
        <v>2815</v>
      </c>
      <c r="D3231" s="16">
        <v>90</v>
      </c>
      <c r="E3231" s="16">
        <v>56</v>
      </c>
      <c r="F3231" s="16">
        <v>130</v>
      </c>
      <c r="G3231" s="16">
        <v>31</v>
      </c>
      <c r="H3231" s="16">
        <v>19.915655000000001</v>
      </c>
      <c r="I3231" s="16"/>
    </row>
    <row r="3232" spans="1:9" x14ac:dyDescent="0.2">
      <c r="B3232" s="16">
        <v>47</v>
      </c>
      <c r="C3232" s="16">
        <v>2416</v>
      </c>
      <c r="D3232" s="16">
        <v>77</v>
      </c>
      <c r="E3232" s="16">
        <v>53</v>
      </c>
      <c r="F3232" s="16">
        <v>107</v>
      </c>
      <c r="G3232" s="16">
        <v>31</v>
      </c>
      <c r="H3232" s="16">
        <v>14.732051999999999</v>
      </c>
      <c r="I3232" s="16"/>
    </row>
    <row r="3233" spans="2:9" x14ac:dyDescent="0.2">
      <c r="B3233" s="16">
        <v>48</v>
      </c>
      <c r="C3233" s="16">
        <v>754</v>
      </c>
      <c r="D3233" s="16">
        <v>68</v>
      </c>
      <c r="E3233" s="16">
        <v>48</v>
      </c>
      <c r="F3233" s="16">
        <v>77</v>
      </c>
      <c r="G3233" s="16">
        <v>11</v>
      </c>
      <c r="H3233" s="16">
        <v>8.3904704999999993</v>
      </c>
      <c r="I3233" s="16"/>
    </row>
    <row r="3234" spans="2:9" x14ac:dyDescent="0.2">
      <c r="B3234" s="16">
        <v>49</v>
      </c>
      <c r="C3234" s="16">
        <v>2526</v>
      </c>
      <c r="D3234" s="16">
        <v>97</v>
      </c>
      <c r="E3234" s="16">
        <v>64</v>
      </c>
      <c r="F3234" s="16">
        <v>131</v>
      </c>
      <c r="G3234" s="16">
        <v>26</v>
      </c>
      <c r="H3234" s="16">
        <v>19.553004999999999</v>
      </c>
      <c r="I3234" s="16"/>
    </row>
    <row r="3235" spans="2:9" x14ac:dyDescent="0.2">
      <c r="B3235" s="16">
        <v>50</v>
      </c>
      <c r="C3235" s="16">
        <v>1159</v>
      </c>
      <c r="D3235" s="16">
        <v>50</v>
      </c>
      <c r="E3235" s="16">
        <v>21</v>
      </c>
      <c r="F3235" s="16">
        <v>72</v>
      </c>
      <c r="G3235" s="16">
        <v>23</v>
      </c>
      <c r="H3235" s="16">
        <v>12.29745</v>
      </c>
      <c r="I3235" s="16"/>
    </row>
    <row r="3236" spans="2:9" x14ac:dyDescent="0.2">
      <c r="B3236" s="16">
        <v>51</v>
      </c>
      <c r="C3236" s="16">
        <v>3499</v>
      </c>
      <c r="D3236" s="16">
        <v>89</v>
      </c>
      <c r="E3236" s="16">
        <v>47</v>
      </c>
      <c r="F3236" s="16">
        <v>150</v>
      </c>
      <c r="G3236" s="16">
        <v>39</v>
      </c>
      <c r="H3236" s="16">
        <v>24.18242</v>
      </c>
      <c r="I3236" s="16"/>
    </row>
    <row r="3237" spans="2:9" x14ac:dyDescent="0.2">
      <c r="B3237" s="16">
        <v>52</v>
      </c>
      <c r="C3237" s="16">
        <v>4825</v>
      </c>
      <c r="D3237" s="16">
        <v>104</v>
      </c>
      <c r="E3237" s="16">
        <v>64</v>
      </c>
      <c r="F3237" s="16">
        <v>158</v>
      </c>
      <c r="G3237" s="16">
        <v>46</v>
      </c>
      <c r="H3237" s="16">
        <v>24.675222000000002</v>
      </c>
      <c r="I3237" s="16"/>
    </row>
    <row r="3238" spans="2:9" x14ac:dyDescent="0.2">
      <c r="B3238" s="16">
        <v>53</v>
      </c>
      <c r="C3238" s="16">
        <v>2411</v>
      </c>
      <c r="D3238" s="16">
        <v>80</v>
      </c>
      <c r="E3238" s="16">
        <v>41</v>
      </c>
      <c r="F3238" s="16">
        <v>106</v>
      </c>
      <c r="G3238" s="16">
        <v>30</v>
      </c>
      <c r="H3238" s="16">
        <v>15.6656885</v>
      </c>
      <c r="I3238" s="16"/>
    </row>
    <row r="3239" spans="2:9" x14ac:dyDescent="0.2">
      <c r="B3239" s="16">
        <v>54</v>
      </c>
      <c r="C3239" s="16">
        <v>2478</v>
      </c>
      <c r="D3239" s="16">
        <v>72</v>
      </c>
      <c r="E3239" s="16">
        <v>50</v>
      </c>
      <c r="F3239" s="16">
        <v>103</v>
      </c>
      <c r="G3239" s="16">
        <v>34</v>
      </c>
      <c r="H3239" s="16">
        <v>13.671469999999999</v>
      </c>
      <c r="I3239" s="16"/>
    </row>
    <row r="3240" spans="2:9" x14ac:dyDescent="0.2">
      <c r="B3240" s="16">
        <v>55</v>
      </c>
      <c r="C3240" s="16">
        <v>4630</v>
      </c>
      <c r="D3240" s="16">
        <v>121</v>
      </c>
      <c r="E3240" s="16">
        <v>73</v>
      </c>
      <c r="F3240" s="16">
        <v>184</v>
      </c>
      <c r="G3240" s="16">
        <v>38</v>
      </c>
      <c r="H3240" s="16">
        <v>29.178851999999999</v>
      </c>
      <c r="I3240" s="16"/>
    </row>
    <row r="3241" spans="2:9" x14ac:dyDescent="0.2">
      <c r="B3241" s="16">
        <v>56</v>
      </c>
      <c r="C3241" s="16">
        <v>2440</v>
      </c>
      <c r="D3241" s="16">
        <v>84</v>
      </c>
      <c r="E3241" s="16">
        <v>61</v>
      </c>
      <c r="F3241" s="16">
        <v>116</v>
      </c>
      <c r="G3241" s="16">
        <v>29</v>
      </c>
      <c r="H3241" s="16">
        <v>14.456832</v>
      </c>
      <c r="I3241" s="16"/>
    </row>
    <row r="3242" spans="2:9" x14ac:dyDescent="0.2">
      <c r="B3242" s="16">
        <v>57</v>
      </c>
      <c r="C3242" s="16">
        <v>4304</v>
      </c>
      <c r="D3242" s="16">
        <v>107</v>
      </c>
      <c r="E3242" s="16">
        <v>65</v>
      </c>
      <c r="F3242" s="16">
        <v>166</v>
      </c>
      <c r="G3242" s="16">
        <v>40</v>
      </c>
      <c r="H3242" s="16">
        <v>24.140613999999999</v>
      </c>
      <c r="I3242" s="16"/>
    </row>
    <row r="3243" spans="2:9" x14ac:dyDescent="0.2">
      <c r="B3243" s="16">
        <v>58</v>
      </c>
      <c r="C3243" s="16">
        <v>4016</v>
      </c>
      <c r="D3243" s="16">
        <v>118</v>
      </c>
      <c r="E3243" s="16">
        <v>77</v>
      </c>
      <c r="F3243" s="16">
        <v>160</v>
      </c>
      <c r="G3243" s="16">
        <v>34</v>
      </c>
      <c r="H3243" s="16">
        <v>21.439129999999999</v>
      </c>
      <c r="I3243" s="16"/>
    </row>
    <row r="3244" spans="2:9" x14ac:dyDescent="0.2">
      <c r="B3244" s="16">
        <v>59</v>
      </c>
      <c r="C3244" s="16">
        <v>928</v>
      </c>
      <c r="D3244" s="16">
        <v>84</v>
      </c>
      <c r="E3244" s="16">
        <v>70</v>
      </c>
      <c r="F3244" s="16">
        <v>97</v>
      </c>
      <c r="G3244" s="16">
        <v>11</v>
      </c>
      <c r="H3244" s="16">
        <v>10.246950999999999</v>
      </c>
      <c r="I3244" s="16"/>
    </row>
    <row r="3245" spans="2:9" x14ac:dyDescent="0.2">
      <c r="B3245" s="16">
        <v>60</v>
      </c>
      <c r="C3245" s="16">
        <v>1730</v>
      </c>
      <c r="D3245" s="16">
        <v>78</v>
      </c>
      <c r="E3245" s="16">
        <v>55</v>
      </c>
      <c r="F3245" s="16">
        <v>104</v>
      </c>
      <c r="G3245" s="16">
        <v>22</v>
      </c>
      <c r="H3245" s="16">
        <v>11.876348</v>
      </c>
      <c r="I3245" s="16"/>
    </row>
    <row r="3246" spans="2:9" x14ac:dyDescent="0.2">
      <c r="B3246" s="16">
        <v>61</v>
      </c>
      <c r="C3246" s="16">
        <v>1856</v>
      </c>
      <c r="D3246" s="16">
        <v>74</v>
      </c>
      <c r="E3246" s="16">
        <v>53</v>
      </c>
      <c r="F3246" s="16">
        <v>103</v>
      </c>
      <c r="G3246" s="16">
        <v>25</v>
      </c>
      <c r="H3246" s="16">
        <v>13.889443999999999</v>
      </c>
      <c r="I3246" s="16"/>
    </row>
    <row r="3247" spans="2:9" x14ac:dyDescent="0.2">
      <c r="B3247" s="16">
        <v>62</v>
      </c>
      <c r="C3247" s="16">
        <v>2835</v>
      </c>
      <c r="D3247" s="16">
        <v>105</v>
      </c>
      <c r="E3247" s="16">
        <v>85</v>
      </c>
      <c r="F3247" s="16">
        <v>137</v>
      </c>
      <c r="G3247" s="16">
        <v>27</v>
      </c>
      <c r="H3247" s="16">
        <v>13.504985</v>
      </c>
      <c r="I3247" s="16"/>
    </row>
    <row r="3248" spans="2:9" x14ac:dyDescent="0.2">
      <c r="B3248" s="16">
        <v>63</v>
      </c>
      <c r="C3248" s="16">
        <v>1800</v>
      </c>
      <c r="D3248" s="16">
        <v>58</v>
      </c>
      <c r="E3248" s="16">
        <v>25</v>
      </c>
      <c r="F3248" s="16">
        <v>85</v>
      </c>
      <c r="G3248" s="16">
        <v>31</v>
      </c>
      <c r="H3248" s="16">
        <v>14.573949000000001</v>
      </c>
      <c r="I3248" s="16"/>
    </row>
    <row r="3249" spans="1:9" x14ac:dyDescent="0.2">
      <c r="B3249" s="16">
        <v>64</v>
      </c>
      <c r="C3249" s="16">
        <v>734</v>
      </c>
      <c r="D3249" s="16">
        <v>48</v>
      </c>
      <c r="E3249" s="16">
        <v>19</v>
      </c>
      <c r="F3249" s="16">
        <v>73</v>
      </c>
      <c r="G3249" s="16">
        <v>15</v>
      </c>
      <c r="H3249" s="16">
        <v>13.638182</v>
      </c>
      <c r="I3249" s="16"/>
    </row>
    <row r="3250" spans="1:9" x14ac:dyDescent="0.2">
      <c r="B3250" s="16">
        <v>65</v>
      </c>
      <c r="C3250" s="16">
        <v>2315</v>
      </c>
      <c r="D3250" s="16">
        <v>66</v>
      </c>
      <c r="E3250" s="16">
        <v>39</v>
      </c>
      <c r="F3250" s="16">
        <v>102</v>
      </c>
      <c r="G3250" s="16">
        <v>35</v>
      </c>
      <c r="H3250" s="16">
        <v>16.425411</v>
      </c>
      <c r="I3250" s="16"/>
    </row>
    <row r="3251" spans="1:9" x14ac:dyDescent="0.2">
      <c r="B3251" s="16">
        <v>66</v>
      </c>
      <c r="C3251" s="16">
        <v>3651</v>
      </c>
      <c r="D3251" s="16">
        <v>93</v>
      </c>
      <c r="E3251" s="16">
        <v>46</v>
      </c>
      <c r="F3251" s="16">
        <v>147</v>
      </c>
      <c r="G3251" s="16">
        <v>39</v>
      </c>
      <c r="H3251" s="16">
        <v>24.032871</v>
      </c>
      <c r="I3251" s="16"/>
    </row>
    <row r="3252" spans="1:9" x14ac:dyDescent="0.2">
      <c r="B3252" s="16">
        <v>67</v>
      </c>
      <c r="C3252" s="16">
        <v>1237</v>
      </c>
      <c r="D3252" s="16">
        <v>65</v>
      </c>
      <c r="E3252" s="16">
        <v>33</v>
      </c>
      <c r="F3252" s="16">
        <v>82</v>
      </c>
      <c r="G3252" s="16">
        <v>19</v>
      </c>
      <c r="H3252" s="16">
        <v>11.547005</v>
      </c>
      <c r="I3252" s="16"/>
    </row>
    <row r="3253" spans="1:9" x14ac:dyDescent="0.2">
      <c r="B3253" s="16">
        <v>68</v>
      </c>
      <c r="C3253" s="16">
        <v>1015</v>
      </c>
      <c r="D3253" s="16">
        <v>50</v>
      </c>
      <c r="E3253" s="16">
        <v>28</v>
      </c>
      <c r="F3253" s="16">
        <v>72</v>
      </c>
      <c r="G3253" s="16">
        <v>20</v>
      </c>
      <c r="H3253" s="16">
        <v>12.576084</v>
      </c>
      <c r="I3253" s="16"/>
    </row>
    <row r="3254" spans="1:9" x14ac:dyDescent="0.2">
      <c r="B3254" s="16">
        <v>69</v>
      </c>
      <c r="C3254" s="16">
        <v>2286</v>
      </c>
      <c r="D3254" s="16">
        <v>67</v>
      </c>
      <c r="E3254" s="16">
        <v>30</v>
      </c>
      <c r="F3254" s="16">
        <v>105</v>
      </c>
      <c r="G3254" s="16">
        <v>34</v>
      </c>
      <c r="H3254" s="16">
        <v>18.005050000000001</v>
      </c>
      <c r="I3254" s="16"/>
    </row>
    <row r="3255" spans="1:9" x14ac:dyDescent="0.2">
      <c r="B3255" s="16">
        <v>70</v>
      </c>
      <c r="C3255" s="16">
        <v>1597</v>
      </c>
      <c r="D3255" s="16">
        <v>69</v>
      </c>
      <c r="E3255" s="16">
        <v>35</v>
      </c>
      <c r="F3255" s="16">
        <v>109</v>
      </c>
      <c r="G3255" s="16">
        <v>23</v>
      </c>
      <c r="H3255" s="16">
        <v>19.924858</v>
      </c>
      <c r="I3255" s="16"/>
    </row>
    <row r="3256" spans="1:9" x14ac:dyDescent="0.2">
      <c r="B3256" s="16">
        <v>71</v>
      </c>
      <c r="C3256" s="16">
        <v>2836</v>
      </c>
      <c r="D3256" s="16">
        <v>74</v>
      </c>
      <c r="E3256" s="16">
        <v>21</v>
      </c>
      <c r="F3256" s="16">
        <v>125</v>
      </c>
      <c r="G3256" s="16">
        <v>38</v>
      </c>
      <c r="H3256" s="16">
        <v>26.690415999999999</v>
      </c>
      <c r="I3256" s="16"/>
    </row>
    <row r="3257" spans="1:9" x14ac:dyDescent="0.2">
      <c r="B3257" s="16">
        <v>72</v>
      </c>
      <c r="C3257" s="16">
        <v>1554</v>
      </c>
      <c r="D3257" s="16">
        <v>64</v>
      </c>
      <c r="E3257" s="16">
        <v>30</v>
      </c>
      <c r="F3257" s="16">
        <v>92</v>
      </c>
      <c r="G3257" s="16">
        <v>24</v>
      </c>
      <c r="H3257" s="16">
        <v>14.455329000000001</v>
      </c>
      <c r="I3257" s="16"/>
    </row>
    <row r="3258" spans="1:9" x14ac:dyDescent="0.2">
      <c r="B3258" s="16">
        <v>73</v>
      </c>
      <c r="C3258" s="16">
        <v>1615</v>
      </c>
      <c r="D3258" s="16">
        <v>64</v>
      </c>
      <c r="E3258" s="16">
        <v>45</v>
      </c>
      <c r="F3258" s="16">
        <v>92</v>
      </c>
      <c r="G3258" s="16">
        <v>25</v>
      </c>
      <c r="H3258" s="16">
        <v>9.7873219999999996</v>
      </c>
      <c r="I3258" s="1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73</v>
      </c>
      <c r="I3367" s="6"/>
    </row>
    <row r="3368" spans="1:10" x14ac:dyDescent="0.2">
      <c r="A3368" t="s">
        <v>67</v>
      </c>
      <c r="B3368" s="15"/>
      <c r="C3368" s="8">
        <f>AVERAGE(C3186:C3366)</f>
        <v>2280.3972602739727</v>
      </c>
      <c r="D3368" s="8"/>
      <c r="E3368" s="8"/>
      <c r="F3368" s="8"/>
      <c r="G3368" s="8"/>
      <c r="H3368" s="8"/>
      <c r="I3368" s="9"/>
      <c r="J3368" s="17">
        <f>AVERAGE(D3186:D3366)</f>
        <v>75.958904109589042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60415671</v>
      </c>
      <c r="D3372" s="16">
        <v>182.32693</v>
      </c>
      <c r="E3372" s="16">
        <v>1</v>
      </c>
      <c r="F3372" s="16">
        <v>1304</v>
      </c>
      <c r="G3372" s="16">
        <v>331359</v>
      </c>
      <c r="H3372" s="16">
        <v>241.76266000000001</v>
      </c>
      <c r="I3372" s="16">
        <v>39.668503000000001</v>
      </c>
    </row>
    <row r="3373" spans="1:10" x14ac:dyDescent="0.2">
      <c r="A3373" s="6"/>
      <c r="B3373" s="16">
        <v>1</v>
      </c>
      <c r="C3373" s="16">
        <v>4460</v>
      </c>
      <c r="D3373" s="16">
        <v>127</v>
      </c>
      <c r="E3373" s="16">
        <v>74</v>
      </c>
      <c r="F3373" s="16">
        <v>198</v>
      </c>
      <c r="G3373" s="16">
        <v>35</v>
      </c>
      <c r="H3373" s="16">
        <v>37.747222999999998</v>
      </c>
      <c r="I3373" s="16"/>
    </row>
    <row r="3374" spans="1:10" x14ac:dyDescent="0.2">
      <c r="A3374" s="6"/>
      <c r="B3374" s="16">
        <v>2</v>
      </c>
      <c r="C3374" s="16">
        <v>5395</v>
      </c>
      <c r="D3374" s="16">
        <v>145</v>
      </c>
      <c r="E3374" s="16">
        <v>76</v>
      </c>
      <c r="F3374" s="16">
        <v>244</v>
      </c>
      <c r="G3374" s="16">
        <v>37</v>
      </c>
      <c r="H3374" s="16">
        <v>46.803370000000001</v>
      </c>
      <c r="I3374" s="16"/>
    </row>
    <row r="3375" spans="1:10" x14ac:dyDescent="0.2">
      <c r="A3375" s="6"/>
      <c r="B3375" s="16">
        <v>3</v>
      </c>
      <c r="C3375" s="16">
        <v>4690</v>
      </c>
      <c r="D3375" s="16">
        <v>156</v>
      </c>
      <c r="E3375" s="16">
        <v>78</v>
      </c>
      <c r="F3375" s="16">
        <v>239</v>
      </c>
      <c r="G3375" s="16">
        <v>30</v>
      </c>
      <c r="H3375" s="16">
        <v>45.778328000000002</v>
      </c>
      <c r="I3375" s="16"/>
    </row>
    <row r="3376" spans="1:10" x14ac:dyDescent="0.2">
      <c r="A3376" s="6"/>
      <c r="B3376" s="16">
        <v>4</v>
      </c>
      <c r="C3376" s="16">
        <v>6063</v>
      </c>
      <c r="D3376" s="16">
        <v>155</v>
      </c>
      <c r="E3376" s="16">
        <v>97</v>
      </c>
      <c r="F3376" s="16">
        <v>267</v>
      </c>
      <c r="G3376" s="16">
        <v>39</v>
      </c>
      <c r="H3376" s="16">
        <v>47.630707000000001</v>
      </c>
      <c r="I3376" s="16"/>
    </row>
    <row r="3377" spans="1:9" x14ac:dyDescent="0.2">
      <c r="A3377" s="6"/>
      <c r="B3377" s="16">
        <v>5</v>
      </c>
      <c r="C3377" s="16">
        <v>3350</v>
      </c>
      <c r="D3377" s="16">
        <v>134</v>
      </c>
      <c r="E3377" s="16">
        <v>94</v>
      </c>
      <c r="F3377" s="16">
        <v>177</v>
      </c>
      <c r="G3377" s="16">
        <v>25</v>
      </c>
      <c r="H3377" s="16">
        <v>22.585024000000001</v>
      </c>
      <c r="I3377" s="16"/>
    </row>
    <row r="3378" spans="1:9" x14ac:dyDescent="0.2">
      <c r="A3378" s="6"/>
      <c r="B3378" s="16">
        <v>6</v>
      </c>
      <c r="C3378" s="16">
        <v>4817</v>
      </c>
      <c r="D3378" s="16">
        <v>123</v>
      </c>
      <c r="E3378" s="16">
        <v>72</v>
      </c>
      <c r="F3378" s="16">
        <v>160</v>
      </c>
      <c r="G3378" s="16">
        <v>39</v>
      </c>
      <c r="H3378" s="16">
        <v>22.060919999999999</v>
      </c>
      <c r="I3378" s="16"/>
    </row>
    <row r="3379" spans="1:9" x14ac:dyDescent="0.2">
      <c r="A3379" s="6"/>
      <c r="B3379" s="16">
        <v>7</v>
      </c>
      <c r="C3379" s="16">
        <v>1165</v>
      </c>
      <c r="D3379" s="16">
        <v>97</v>
      </c>
      <c r="E3379" s="16">
        <v>78</v>
      </c>
      <c r="F3379" s="16">
        <v>127</v>
      </c>
      <c r="G3379" s="16">
        <v>12</v>
      </c>
      <c r="H3379" s="16">
        <v>15.198684</v>
      </c>
      <c r="I3379" s="16"/>
    </row>
    <row r="3380" spans="1:9" x14ac:dyDescent="0.2">
      <c r="A3380" s="6"/>
      <c r="B3380" s="16">
        <v>8</v>
      </c>
      <c r="C3380" s="16">
        <v>4422</v>
      </c>
      <c r="D3380" s="16">
        <v>138</v>
      </c>
      <c r="E3380" s="16">
        <v>92</v>
      </c>
      <c r="F3380" s="16">
        <v>206</v>
      </c>
      <c r="G3380" s="16">
        <v>32</v>
      </c>
      <c r="H3380" s="16">
        <v>31.236868000000001</v>
      </c>
      <c r="I3380" s="16"/>
    </row>
    <row r="3381" spans="1:9" x14ac:dyDescent="0.2">
      <c r="A3381" s="6"/>
      <c r="B3381" s="16">
        <v>9</v>
      </c>
      <c r="C3381" s="16">
        <v>2351</v>
      </c>
      <c r="D3381" s="16">
        <v>111</v>
      </c>
      <c r="E3381" s="16">
        <v>91</v>
      </c>
      <c r="F3381" s="16">
        <v>134</v>
      </c>
      <c r="G3381" s="16">
        <v>21</v>
      </c>
      <c r="H3381" s="16">
        <v>11.614646</v>
      </c>
      <c r="I3381" s="16"/>
    </row>
    <row r="3382" spans="1:9" x14ac:dyDescent="0.2">
      <c r="A3382" s="6"/>
      <c r="B3382" s="16">
        <v>10</v>
      </c>
      <c r="C3382" s="16">
        <v>1748</v>
      </c>
      <c r="D3382" s="16">
        <v>109</v>
      </c>
      <c r="E3382" s="16">
        <v>78</v>
      </c>
      <c r="F3382" s="16">
        <v>144</v>
      </c>
      <c r="G3382" s="16">
        <v>16</v>
      </c>
      <c r="H3382" s="16">
        <v>19.561866999999999</v>
      </c>
      <c r="I3382" s="16"/>
    </row>
    <row r="3383" spans="1:9" x14ac:dyDescent="0.2">
      <c r="A3383" s="6"/>
      <c r="B3383" s="16">
        <v>11</v>
      </c>
      <c r="C3383" s="16">
        <v>5520</v>
      </c>
      <c r="D3383" s="16">
        <v>153</v>
      </c>
      <c r="E3383" s="16">
        <v>78</v>
      </c>
      <c r="F3383" s="16">
        <v>245</v>
      </c>
      <c r="G3383" s="16">
        <v>36</v>
      </c>
      <c r="H3383" s="16">
        <v>42.274611999999998</v>
      </c>
      <c r="I3383" s="16"/>
    </row>
    <row r="3384" spans="1:9" x14ac:dyDescent="0.2">
      <c r="A3384" s="6"/>
      <c r="B3384" s="16">
        <v>12</v>
      </c>
      <c r="C3384" s="16">
        <v>4979</v>
      </c>
      <c r="D3384" s="16">
        <v>160</v>
      </c>
      <c r="E3384" s="16">
        <v>109</v>
      </c>
      <c r="F3384" s="16">
        <v>220</v>
      </c>
      <c r="G3384" s="16">
        <v>31</v>
      </c>
      <c r="H3384" s="16">
        <v>32.724609999999998</v>
      </c>
      <c r="I3384" s="16"/>
    </row>
    <row r="3385" spans="1:9" x14ac:dyDescent="0.2">
      <c r="B3385" s="16">
        <v>13</v>
      </c>
      <c r="C3385" s="16">
        <v>6264</v>
      </c>
      <c r="D3385" s="16">
        <v>160</v>
      </c>
      <c r="E3385" s="16">
        <v>106</v>
      </c>
      <c r="F3385" s="16">
        <v>251</v>
      </c>
      <c r="G3385" s="16">
        <v>39</v>
      </c>
      <c r="H3385" s="16">
        <v>39.360011999999998</v>
      </c>
      <c r="I3385" s="16"/>
    </row>
    <row r="3386" spans="1:9" x14ac:dyDescent="0.2">
      <c r="B3386" s="16">
        <v>14</v>
      </c>
      <c r="C3386" s="16">
        <v>4427</v>
      </c>
      <c r="D3386" s="16">
        <v>170</v>
      </c>
      <c r="E3386" s="16">
        <v>111</v>
      </c>
      <c r="F3386" s="16">
        <v>232</v>
      </c>
      <c r="G3386" s="16">
        <v>26</v>
      </c>
      <c r="H3386" s="16">
        <v>32.835957000000001</v>
      </c>
      <c r="I3386" s="16"/>
    </row>
    <row r="3387" spans="1:9" x14ac:dyDescent="0.2">
      <c r="B3387" s="16">
        <v>15</v>
      </c>
      <c r="C3387" s="16">
        <v>1530</v>
      </c>
      <c r="D3387" s="16">
        <v>109</v>
      </c>
      <c r="E3387" s="16">
        <v>92</v>
      </c>
      <c r="F3387" s="16">
        <v>119</v>
      </c>
      <c r="G3387" s="16">
        <v>14</v>
      </c>
      <c r="H3387" s="16">
        <v>6.5983679999999998</v>
      </c>
      <c r="I3387" s="16"/>
    </row>
    <row r="3388" spans="1:9" x14ac:dyDescent="0.2">
      <c r="B3388" s="16">
        <v>16</v>
      </c>
      <c r="C3388" s="16">
        <v>2555</v>
      </c>
      <c r="D3388" s="16">
        <v>141</v>
      </c>
      <c r="E3388" s="16">
        <v>106</v>
      </c>
      <c r="F3388" s="16">
        <v>168</v>
      </c>
      <c r="G3388" s="16">
        <v>18</v>
      </c>
      <c r="H3388" s="16">
        <v>16.27882</v>
      </c>
      <c r="I3388" s="16"/>
    </row>
    <row r="3389" spans="1:9" x14ac:dyDescent="0.2">
      <c r="B3389" s="16">
        <v>17</v>
      </c>
      <c r="C3389" s="16">
        <v>1722</v>
      </c>
      <c r="D3389" s="16">
        <v>132</v>
      </c>
      <c r="E3389" s="16">
        <v>108</v>
      </c>
      <c r="F3389" s="16">
        <v>160</v>
      </c>
      <c r="G3389" s="16">
        <v>13</v>
      </c>
      <c r="H3389" s="16">
        <v>16.005206999999999</v>
      </c>
      <c r="I3389" s="16"/>
    </row>
    <row r="3390" spans="1:9" x14ac:dyDescent="0.2">
      <c r="B3390" s="16">
        <v>18</v>
      </c>
      <c r="C3390" s="16">
        <v>4352</v>
      </c>
      <c r="D3390" s="16">
        <v>131</v>
      </c>
      <c r="E3390" s="16">
        <v>93</v>
      </c>
      <c r="F3390" s="16">
        <v>185</v>
      </c>
      <c r="G3390" s="16">
        <v>33</v>
      </c>
      <c r="H3390" s="16">
        <v>26.342099999999999</v>
      </c>
      <c r="I3390" s="16"/>
    </row>
    <row r="3391" spans="1:9" x14ac:dyDescent="0.2">
      <c r="B3391" s="16">
        <v>19</v>
      </c>
      <c r="C3391" s="16">
        <v>5221</v>
      </c>
      <c r="D3391" s="16">
        <v>168</v>
      </c>
      <c r="E3391" s="16">
        <v>120</v>
      </c>
      <c r="F3391" s="16">
        <v>227</v>
      </c>
      <c r="G3391" s="16">
        <v>31</v>
      </c>
      <c r="H3391" s="16">
        <v>31.483858000000001</v>
      </c>
      <c r="I3391" s="16"/>
    </row>
    <row r="3392" spans="1:9" x14ac:dyDescent="0.2">
      <c r="B3392" s="16">
        <v>20</v>
      </c>
      <c r="C3392" s="16">
        <v>3740</v>
      </c>
      <c r="D3392" s="16">
        <v>113</v>
      </c>
      <c r="E3392" s="16">
        <v>64</v>
      </c>
      <c r="F3392" s="16">
        <v>156</v>
      </c>
      <c r="G3392" s="16">
        <v>33</v>
      </c>
      <c r="H3392" s="16">
        <v>25.276593999999999</v>
      </c>
      <c r="I3392" s="16"/>
    </row>
    <row r="3393" spans="1:9" x14ac:dyDescent="0.2">
      <c r="B3393" s="16">
        <v>21</v>
      </c>
      <c r="C3393" s="16">
        <v>1530</v>
      </c>
      <c r="D3393" s="16">
        <v>139</v>
      </c>
      <c r="E3393" s="16">
        <v>111</v>
      </c>
      <c r="F3393" s="16">
        <v>167</v>
      </c>
      <c r="G3393" s="16">
        <v>11</v>
      </c>
      <c r="H3393" s="16">
        <v>16.170960999999998</v>
      </c>
      <c r="I3393" s="16"/>
    </row>
    <row r="3394" spans="1:9" x14ac:dyDescent="0.2">
      <c r="B3394" s="16">
        <v>22</v>
      </c>
      <c r="C3394" s="16">
        <v>2518</v>
      </c>
      <c r="D3394" s="16">
        <v>139</v>
      </c>
      <c r="E3394" s="16">
        <v>102</v>
      </c>
      <c r="F3394" s="16">
        <v>176</v>
      </c>
      <c r="G3394" s="16">
        <v>18</v>
      </c>
      <c r="H3394" s="16">
        <v>16.680385999999999</v>
      </c>
      <c r="I3394" s="16"/>
    </row>
    <row r="3395" spans="1:9" x14ac:dyDescent="0.2">
      <c r="B3395" s="16">
        <v>23</v>
      </c>
      <c r="C3395" s="16">
        <v>5737</v>
      </c>
      <c r="D3395" s="16">
        <v>163</v>
      </c>
      <c r="E3395" s="16">
        <v>90</v>
      </c>
      <c r="F3395" s="16">
        <v>256</v>
      </c>
      <c r="G3395" s="16">
        <v>35</v>
      </c>
      <c r="H3395" s="16">
        <v>44.122819999999997</v>
      </c>
      <c r="I3395" s="16"/>
    </row>
    <row r="3396" spans="1:9" x14ac:dyDescent="0.2">
      <c r="B3396" s="16">
        <v>24</v>
      </c>
      <c r="C3396" s="16">
        <v>3993</v>
      </c>
      <c r="D3396" s="16">
        <v>133</v>
      </c>
      <c r="E3396" s="16">
        <v>88</v>
      </c>
      <c r="F3396" s="16">
        <v>187</v>
      </c>
      <c r="G3396" s="16">
        <v>30</v>
      </c>
      <c r="H3396" s="16">
        <v>26.974444999999999</v>
      </c>
      <c r="I3396" s="16"/>
    </row>
    <row r="3397" spans="1:9" x14ac:dyDescent="0.2">
      <c r="B3397" s="16">
        <v>25</v>
      </c>
      <c r="C3397" s="16">
        <v>3535</v>
      </c>
      <c r="D3397" s="16">
        <v>160</v>
      </c>
      <c r="E3397" s="16">
        <v>117</v>
      </c>
      <c r="F3397" s="16">
        <v>193</v>
      </c>
      <c r="G3397" s="16">
        <v>22</v>
      </c>
      <c r="H3397" s="16">
        <v>19.060054999999998</v>
      </c>
      <c r="I3397" s="16"/>
    </row>
    <row r="3398" spans="1:9" x14ac:dyDescent="0.2">
      <c r="B3398" s="16">
        <v>26</v>
      </c>
      <c r="C3398" s="16">
        <v>11215</v>
      </c>
      <c r="D3398" s="16">
        <v>207</v>
      </c>
      <c r="E3398" s="16">
        <v>121</v>
      </c>
      <c r="F3398" s="16">
        <v>329</v>
      </c>
      <c r="G3398" s="16">
        <v>54</v>
      </c>
      <c r="H3398" s="16">
        <v>50.915579999999999</v>
      </c>
      <c r="I3398" s="16"/>
    </row>
    <row r="3399" spans="1:9" x14ac:dyDescent="0.2">
      <c r="B3399" s="16">
        <v>27</v>
      </c>
      <c r="C3399" s="16">
        <v>1453</v>
      </c>
      <c r="D3399" s="16">
        <v>132</v>
      </c>
      <c r="E3399" s="16">
        <v>104</v>
      </c>
      <c r="F3399" s="16">
        <v>155</v>
      </c>
      <c r="G3399" s="16">
        <v>11</v>
      </c>
      <c r="H3399" s="16">
        <v>17.230785000000001</v>
      </c>
      <c r="I3399" s="16"/>
    </row>
    <row r="3400" spans="1:9" x14ac:dyDescent="0.2">
      <c r="B3400" s="16">
        <v>28</v>
      </c>
      <c r="C3400" s="16">
        <v>2433</v>
      </c>
      <c r="D3400" s="16">
        <v>143</v>
      </c>
      <c r="E3400" s="16">
        <v>112</v>
      </c>
      <c r="F3400" s="16">
        <v>178</v>
      </c>
      <c r="G3400" s="16">
        <v>17</v>
      </c>
      <c r="H3400" s="16">
        <v>20.530466000000001</v>
      </c>
      <c r="I3400" s="16"/>
    </row>
    <row r="3401" spans="1:9" x14ac:dyDescent="0.2">
      <c r="B3401" s="16">
        <v>29</v>
      </c>
      <c r="C3401" s="16">
        <v>4084</v>
      </c>
      <c r="D3401" s="16">
        <v>177</v>
      </c>
      <c r="E3401" s="16">
        <v>135</v>
      </c>
      <c r="F3401" s="16">
        <v>237</v>
      </c>
      <c r="G3401" s="16">
        <v>23</v>
      </c>
      <c r="H3401" s="16">
        <v>30.240701999999999</v>
      </c>
      <c r="I3401" s="16"/>
    </row>
    <row r="3402" spans="1:9" x14ac:dyDescent="0.2">
      <c r="B3402" s="16">
        <v>30</v>
      </c>
      <c r="C3402" s="16">
        <v>4174</v>
      </c>
      <c r="D3402" s="16">
        <v>160</v>
      </c>
      <c r="E3402" s="16">
        <v>122</v>
      </c>
      <c r="F3402" s="16">
        <v>203</v>
      </c>
      <c r="G3402" s="16">
        <v>26</v>
      </c>
      <c r="H3402" s="16">
        <v>21.006665999999999</v>
      </c>
      <c r="I3402" s="16"/>
    </row>
    <row r="3403" spans="1:9" x14ac:dyDescent="0.2">
      <c r="A3403" s="6"/>
      <c r="B3403" s="16">
        <v>31</v>
      </c>
      <c r="C3403" s="16">
        <v>1771</v>
      </c>
      <c r="D3403" s="16">
        <v>110</v>
      </c>
      <c r="E3403" s="16">
        <v>91</v>
      </c>
      <c r="F3403" s="16">
        <v>130</v>
      </c>
      <c r="G3403" s="16">
        <v>16</v>
      </c>
      <c r="H3403" s="16">
        <v>10.754844</v>
      </c>
      <c r="I3403" s="16"/>
    </row>
    <row r="3404" spans="1:9" x14ac:dyDescent="0.2">
      <c r="A3404" s="11"/>
      <c r="B3404" s="16">
        <v>32</v>
      </c>
      <c r="C3404" s="16">
        <v>2411</v>
      </c>
      <c r="D3404" s="16">
        <v>141</v>
      </c>
      <c r="E3404" s="16">
        <v>118</v>
      </c>
      <c r="F3404" s="16">
        <v>159</v>
      </c>
      <c r="G3404" s="16">
        <v>17</v>
      </c>
      <c r="H3404" s="16">
        <v>10.428326999999999</v>
      </c>
      <c r="I3404" s="16"/>
    </row>
    <row r="3405" spans="1:9" x14ac:dyDescent="0.2">
      <c r="B3405" s="16">
        <v>33</v>
      </c>
      <c r="C3405" s="16">
        <v>4816</v>
      </c>
      <c r="D3405" s="16">
        <v>155</v>
      </c>
      <c r="E3405" s="16">
        <v>118</v>
      </c>
      <c r="F3405" s="16">
        <v>204</v>
      </c>
      <c r="G3405" s="16">
        <v>31</v>
      </c>
      <c r="H3405" s="16">
        <v>25.995512000000002</v>
      </c>
      <c r="I3405" s="16"/>
    </row>
    <row r="3406" spans="1:9" x14ac:dyDescent="0.2">
      <c r="B3406" s="16">
        <v>34</v>
      </c>
      <c r="C3406" s="16">
        <v>2028</v>
      </c>
      <c r="D3406" s="16">
        <v>144</v>
      </c>
      <c r="E3406" s="16">
        <v>132</v>
      </c>
      <c r="F3406" s="16">
        <v>161</v>
      </c>
      <c r="G3406" s="16">
        <v>14</v>
      </c>
      <c r="H3406" s="16">
        <v>8.7442290000000007</v>
      </c>
      <c r="I3406" s="16"/>
    </row>
    <row r="3407" spans="1:9" x14ac:dyDescent="0.2">
      <c r="B3407" s="16">
        <v>35</v>
      </c>
      <c r="C3407" s="16">
        <v>1951</v>
      </c>
      <c r="D3407" s="16">
        <v>130</v>
      </c>
      <c r="E3407" s="16">
        <v>105</v>
      </c>
      <c r="F3407" s="16">
        <v>150</v>
      </c>
      <c r="G3407" s="16">
        <v>15</v>
      </c>
      <c r="H3407" s="16">
        <v>12.964236</v>
      </c>
      <c r="I3407" s="16"/>
    </row>
    <row r="3408" spans="1:9" x14ac:dyDescent="0.2">
      <c r="B3408" s="16">
        <v>36</v>
      </c>
      <c r="C3408" s="16">
        <v>4260</v>
      </c>
      <c r="D3408" s="16">
        <v>129</v>
      </c>
      <c r="E3408" s="16">
        <v>81</v>
      </c>
      <c r="F3408" s="16">
        <v>186</v>
      </c>
      <c r="G3408" s="16">
        <v>33</v>
      </c>
      <c r="H3408" s="16">
        <v>29.294304</v>
      </c>
      <c r="I3408" s="16"/>
    </row>
    <row r="3409" spans="2:9" x14ac:dyDescent="0.2">
      <c r="B3409" s="16">
        <v>37</v>
      </c>
      <c r="C3409" s="16">
        <v>5095</v>
      </c>
      <c r="D3409" s="16">
        <v>169</v>
      </c>
      <c r="E3409" s="16">
        <v>132</v>
      </c>
      <c r="F3409" s="16">
        <v>222</v>
      </c>
      <c r="G3409" s="16">
        <v>30</v>
      </c>
      <c r="H3409" s="16">
        <v>23.758120999999999</v>
      </c>
      <c r="I3409" s="16"/>
    </row>
    <row r="3410" spans="2:9" x14ac:dyDescent="0.2">
      <c r="B3410" s="16">
        <v>38</v>
      </c>
      <c r="C3410" s="16">
        <v>2772</v>
      </c>
      <c r="D3410" s="16">
        <v>132</v>
      </c>
      <c r="E3410" s="16">
        <v>100</v>
      </c>
      <c r="F3410" s="16">
        <v>163</v>
      </c>
      <c r="G3410" s="16">
        <v>21</v>
      </c>
      <c r="H3410" s="16">
        <v>16.297239999999999</v>
      </c>
      <c r="I3410" s="16"/>
    </row>
    <row r="3411" spans="2:9" x14ac:dyDescent="0.2">
      <c r="B3411" s="16">
        <v>39</v>
      </c>
      <c r="C3411" s="16">
        <v>2613</v>
      </c>
      <c r="D3411" s="16">
        <v>163</v>
      </c>
      <c r="E3411" s="16">
        <v>130</v>
      </c>
      <c r="F3411" s="16">
        <v>181</v>
      </c>
      <c r="G3411" s="16">
        <v>16</v>
      </c>
      <c r="H3411" s="16">
        <v>15.567059499999999</v>
      </c>
      <c r="I3411" s="16"/>
    </row>
    <row r="3412" spans="2:9" x14ac:dyDescent="0.2">
      <c r="B3412" s="16">
        <v>40</v>
      </c>
      <c r="C3412" s="16">
        <v>2858</v>
      </c>
      <c r="D3412" s="16">
        <v>136</v>
      </c>
      <c r="E3412" s="16">
        <v>111</v>
      </c>
      <c r="F3412" s="16">
        <v>174</v>
      </c>
      <c r="G3412" s="16">
        <v>21</v>
      </c>
      <c r="H3412" s="16">
        <v>15.795569</v>
      </c>
      <c r="I3412" s="16"/>
    </row>
    <row r="3413" spans="2:9" x14ac:dyDescent="0.2">
      <c r="B3413" s="16">
        <v>41</v>
      </c>
      <c r="C3413" s="16">
        <v>4694</v>
      </c>
      <c r="D3413" s="16">
        <v>151</v>
      </c>
      <c r="E3413" s="16">
        <v>107</v>
      </c>
      <c r="F3413" s="16">
        <v>223</v>
      </c>
      <c r="G3413" s="16">
        <v>31</v>
      </c>
      <c r="H3413" s="16">
        <v>28.086175999999998</v>
      </c>
      <c r="I3413" s="16"/>
    </row>
    <row r="3414" spans="2:9" x14ac:dyDescent="0.2">
      <c r="B3414" s="16">
        <v>42</v>
      </c>
      <c r="C3414" s="16">
        <v>5826</v>
      </c>
      <c r="D3414" s="16">
        <v>176</v>
      </c>
      <c r="E3414" s="16">
        <v>116</v>
      </c>
      <c r="F3414" s="16">
        <v>239</v>
      </c>
      <c r="G3414" s="16">
        <v>33</v>
      </c>
      <c r="H3414" s="16">
        <v>30.978822999999998</v>
      </c>
      <c r="I3414" s="16"/>
    </row>
    <row r="3415" spans="2:9" x14ac:dyDescent="0.2">
      <c r="B3415" s="16">
        <v>43</v>
      </c>
      <c r="C3415" s="16">
        <v>2115</v>
      </c>
      <c r="D3415" s="16">
        <v>132</v>
      </c>
      <c r="E3415" s="16">
        <v>111</v>
      </c>
      <c r="F3415" s="16">
        <v>170</v>
      </c>
      <c r="G3415" s="16">
        <v>16</v>
      </c>
      <c r="H3415" s="16">
        <v>13.498148</v>
      </c>
      <c r="I3415" s="16"/>
    </row>
    <row r="3416" spans="2:9" x14ac:dyDescent="0.2">
      <c r="B3416" s="16">
        <v>44</v>
      </c>
      <c r="C3416" s="16">
        <v>4039</v>
      </c>
      <c r="D3416" s="16">
        <v>183</v>
      </c>
      <c r="E3416" s="16">
        <v>161</v>
      </c>
      <c r="F3416" s="16">
        <v>218</v>
      </c>
      <c r="G3416" s="16">
        <v>22</v>
      </c>
      <c r="H3416" s="16">
        <v>17.553999000000001</v>
      </c>
      <c r="I3416" s="16"/>
    </row>
    <row r="3417" spans="2:9" x14ac:dyDescent="0.2">
      <c r="B3417" s="16">
        <v>45</v>
      </c>
      <c r="C3417" s="16">
        <v>3931</v>
      </c>
      <c r="D3417" s="16">
        <v>170</v>
      </c>
      <c r="E3417" s="16">
        <v>121</v>
      </c>
      <c r="F3417" s="16">
        <v>225</v>
      </c>
      <c r="G3417" s="16">
        <v>23</v>
      </c>
      <c r="H3417" s="16">
        <v>22.78257</v>
      </c>
      <c r="I3417" s="16"/>
    </row>
    <row r="3418" spans="2:9" x14ac:dyDescent="0.2">
      <c r="B3418" s="16">
        <v>46</v>
      </c>
      <c r="C3418" s="16">
        <v>3028</v>
      </c>
      <c r="D3418" s="16">
        <v>144</v>
      </c>
      <c r="E3418" s="16">
        <v>109</v>
      </c>
      <c r="F3418" s="16">
        <v>188</v>
      </c>
      <c r="G3418" s="16">
        <v>21</v>
      </c>
      <c r="H3418" s="16">
        <v>21.605554999999999</v>
      </c>
      <c r="I3418" s="16"/>
    </row>
    <row r="3419" spans="2:9" x14ac:dyDescent="0.2">
      <c r="B3419" s="16">
        <v>47</v>
      </c>
      <c r="C3419" s="16">
        <v>7570</v>
      </c>
      <c r="D3419" s="16">
        <v>184</v>
      </c>
      <c r="E3419" s="16">
        <v>133</v>
      </c>
      <c r="F3419" s="16">
        <v>264</v>
      </c>
      <c r="G3419" s="16">
        <v>41</v>
      </c>
      <c r="H3419" s="16">
        <v>32.434550000000002</v>
      </c>
      <c r="I3419" s="16"/>
    </row>
    <row r="3420" spans="2:9" x14ac:dyDescent="0.2">
      <c r="B3420" s="16">
        <v>48</v>
      </c>
      <c r="C3420" s="16">
        <v>1578</v>
      </c>
      <c r="D3420" s="16">
        <v>131</v>
      </c>
      <c r="E3420" s="16">
        <v>107</v>
      </c>
      <c r="F3420" s="16">
        <v>161</v>
      </c>
      <c r="G3420" s="16">
        <v>12</v>
      </c>
      <c r="H3420" s="16">
        <v>15.897399</v>
      </c>
      <c r="I3420" s="16"/>
    </row>
    <row r="3421" spans="2:9" x14ac:dyDescent="0.2">
      <c r="B3421" s="16">
        <v>49</v>
      </c>
      <c r="C3421" s="16">
        <v>6223</v>
      </c>
      <c r="D3421" s="16">
        <v>200</v>
      </c>
      <c r="E3421" s="16">
        <v>146</v>
      </c>
      <c r="F3421" s="16">
        <v>269</v>
      </c>
      <c r="G3421" s="16">
        <v>31</v>
      </c>
      <c r="H3421" s="16">
        <v>35.129759999999997</v>
      </c>
      <c r="I3421" s="16"/>
    </row>
    <row r="3422" spans="2:9" x14ac:dyDescent="0.2">
      <c r="B3422" s="16">
        <v>50</v>
      </c>
      <c r="C3422" s="16">
        <v>6887</v>
      </c>
      <c r="D3422" s="16">
        <v>167</v>
      </c>
      <c r="E3422" s="16">
        <v>85</v>
      </c>
      <c r="F3422" s="16">
        <v>252</v>
      </c>
      <c r="G3422" s="16">
        <v>41</v>
      </c>
      <c r="H3422" s="16">
        <v>40.706263999999997</v>
      </c>
      <c r="I3422" s="16"/>
    </row>
    <row r="3423" spans="2:9" x14ac:dyDescent="0.2">
      <c r="B3423" s="16">
        <v>51</v>
      </c>
      <c r="C3423" s="16">
        <v>1683</v>
      </c>
      <c r="D3423" s="16">
        <v>153</v>
      </c>
      <c r="E3423" s="16">
        <v>136</v>
      </c>
      <c r="F3423" s="16">
        <v>185</v>
      </c>
      <c r="G3423" s="16">
        <v>11</v>
      </c>
      <c r="H3423" s="16">
        <v>15.0996685</v>
      </c>
      <c r="I3423" s="16"/>
    </row>
    <row r="3424" spans="2:9" x14ac:dyDescent="0.2">
      <c r="B3424" s="16">
        <v>52</v>
      </c>
      <c r="C3424" s="16">
        <v>2389</v>
      </c>
      <c r="D3424" s="16">
        <v>113</v>
      </c>
      <c r="E3424" s="16">
        <v>81</v>
      </c>
      <c r="F3424" s="16">
        <v>145</v>
      </c>
      <c r="G3424" s="16">
        <v>21</v>
      </c>
      <c r="H3424" s="16">
        <v>18.387495000000001</v>
      </c>
      <c r="I3424" s="16"/>
    </row>
    <row r="3425" spans="2:9" x14ac:dyDescent="0.2">
      <c r="B3425" s="16">
        <v>53</v>
      </c>
      <c r="C3425" s="16">
        <v>1121</v>
      </c>
      <c r="D3425" s="16">
        <v>112</v>
      </c>
      <c r="E3425" s="16">
        <v>101</v>
      </c>
      <c r="F3425" s="16">
        <v>136</v>
      </c>
      <c r="G3425" s="16">
        <v>10</v>
      </c>
      <c r="H3425" s="16">
        <v>11.22992</v>
      </c>
      <c r="I3425" s="16"/>
    </row>
    <row r="3426" spans="2:9" x14ac:dyDescent="0.2">
      <c r="B3426" s="16">
        <v>54</v>
      </c>
      <c r="C3426" s="16">
        <v>5046</v>
      </c>
      <c r="D3426" s="16">
        <v>180</v>
      </c>
      <c r="E3426" s="16">
        <v>145</v>
      </c>
      <c r="F3426" s="16">
        <v>207</v>
      </c>
      <c r="G3426" s="16">
        <v>28</v>
      </c>
      <c r="H3426" s="16">
        <v>15.25827</v>
      </c>
      <c r="I3426" s="16"/>
    </row>
    <row r="3427" spans="2:9" x14ac:dyDescent="0.2">
      <c r="B3427" s="16">
        <v>55</v>
      </c>
      <c r="C3427" s="16">
        <v>2343</v>
      </c>
      <c r="D3427" s="16">
        <v>156</v>
      </c>
      <c r="E3427" s="16">
        <v>130</v>
      </c>
      <c r="F3427" s="16">
        <v>191</v>
      </c>
      <c r="G3427" s="16">
        <v>15</v>
      </c>
      <c r="H3427" s="16">
        <v>16.777961999999999</v>
      </c>
      <c r="I3427" s="16"/>
    </row>
    <row r="3428" spans="2:9" x14ac:dyDescent="0.2">
      <c r="B3428" s="16">
        <v>56</v>
      </c>
      <c r="C3428" s="16">
        <v>2544</v>
      </c>
      <c r="D3428" s="16">
        <v>133</v>
      </c>
      <c r="E3428" s="16">
        <v>102</v>
      </c>
      <c r="F3428" s="16">
        <v>173</v>
      </c>
      <c r="G3428" s="16">
        <v>19</v>
      </c>
      <c r="H3428" s="16">
        <v>17.671382999999999</v>
      </c>
      <c r="I3428" s="16"/>
    </row>
    <row r="3429" spans="2:9" x14ac:dyDescent="0.2">
      <c r="B3429" s="16">
        <v>57</v>
      </c>
      <c r="C3429" s="16">
        <v>2978</v>
      </c>
      <c r="D3429" s="16">
        <v>114</v>
      </c>
      <c r="E3429" s="16">
        <v>91</v>
      </c>
      <c r="F3429" s="16">
        <v>154</v>
      </c>
      <c r="G3429" s="16">
        <v>26</v>
      </c>
      <c r="H3429" s="16">
        <v>16.067357999999999</v>
      </c>
      <c r="I3429" s="16"/>
    </row>
    <row r="3430" spans="2:9" x14ac:dyDescent="0.2">
      <c r="B3430" s="16">
        <v>58</v>
      </c>
      <c r="C3430" s="16">
        <v>3498</v>
      </c>
      <c r="D3430" s="16">
        <v>92</v>
      </c>
      <c r="E3430" s="16">
        <v>44</v>
      </c>
      <c r="F3430" s="16">
        <v>163</v>
      </c>
      <c r="G3430" s="16">
        <v>38</v>
      </c>
      <c r="H3430" s="16">
        <v>31.307539999999999</v>
      </c>
      <c r="I3430" s="16"/>
    </row>
    <row r="3431" spans="2:9" x14ac:dyDescent="0.2">
      <c r="B3431" s="16">
        <v>59</v>
      </c>
      <c r="C3431" s="16">
        <v>1378</v>
      </c>
      <c r="D3431" s="16">
        <v>114</v>
      </c>
      <c r="E3431" s="16">
        <v>94</v>
      </c>
      <c r="F3431" s="16">
        <v>135</v>
      </c>
      <c r="G3431" s="16">
        <v>12</v>
      </c>
      <c r="H3431" s="16">
        <v>11.01239</v>
      </c>
      <c r="I3431" s="16"/>
    </row>
    <row r="3432" spans="2:9" x14ac:dyDescent="0.2">
      <c r="B3432" s="16">
        <v>60</v>
      </c>
      <c r="C3432" s="16">
        <v>3784</v>
      </c>
      <c r="D3432" s="16">
        <v>126</v>
      </c>
      <c r="E3432" s="16">
        <v>77</v>
      </c>
      <c r="F3432" s="16">
        <v>197</v>
      </c>
      <c r="G3432" s="16">
        <v>30</v>
      </c>
      <c r="H3432" s="16">
        <v>32.276820000000001</v>
      </c>
      <c r="I3432" s="16"/>
    </row>
    <row r="3433" spans="2:9" x14ac:dyDescent="0.2">
      <c r="B3433" s="16">
        <v>61</v>
      </c>
      <c r="C3433" s="16">
        <v>1675</v>
      </c>
      <c r="D3433" s="16">
        <v>104</v>
      </c>
      <c r="E3433" s="16">
        <v>70</v>
      </c>
      <c r="F3433" s="16">
        <v>132</v>
      </c>
      <c r="G3433" s="16">
        <v>16</v>
      </c>
      <c r="H3433" s="16">
        <v>19.160723000000001</v>
      </c>
      <c r="I3433" s="16"/>
    </row>
    <row r="3434" spans="2:9" x14ac:dyDescent="0.2">
      <c r="B3434" s="16">
        <v>62</v>
      </c>
      <c r="C3434" s="16">
        <v>2842</v>
      </c>
      <c r="D3434" s="16">
        <v>123</v>
      </c>
      <c r="E3434" s="16">
        <v>81</v>
      </c>
      <c r="F3434" s="16">
        <v>160</v>
      </c>
      <c r="G3434" s="16">
        <v>23</v>
      </c>
      <c r="H3434" s="16">
        <v>20.693653000000001</v>
      </c>
      <c r="I3434" s="16"/>
    </row>
    <row r="3435" spans="2:9" x14ac:dyDescent="0.2">
      <c r="B3435" s="16">
        <v>63</v>
      </c>
      <c r="C3435" s="16">
        <v>4140</v>
      </c>
      <c r="D3435" s="16">
        <v>138</v>
      </c>
      <c r="E3435" s="16">
        <v>88</v>
      </c>
      <c r="F3435" s="16">
        <v>215</v>
      </c>
      <c r="G3435" s="16">
        <v>30</v>
      </c>
      <c r="H3435" s="16">
        <v>34.886020000000002</v>
      </c>
      <c r="I3435" s="16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63</v>
      </c>
      <c r="I3554" s="6"/>
    </row>
    <row r="3555" spans="1:10" x14ac:dyDescent="0.2">
      <c r="A3555" t="s">
        <v>67</v>
      </c>
      <c r="B3555" s="15"/>
      <c r="C3555" s="8">
        <f>AVERAGE(C3373:C3553)</f>
        <v>3671.9047619047619</v>
      </c>
      <c r="D3555" s="8"/>
      <c r="E3555" s="8"/>
      <c r="F3555" s="8"/>
      <c r="G3555" s="8"/>
      <c r="H3555" s="8"/>
      <c r="I3555" s="9"/>
      <c r="J3555" s="17">
        <f>AVERAGE(D3373:D3553)</f>
        <v>142.69841269841271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65361597</v>
      </c>
      <c r="D3559" s="16">
        <v>135.40158</v>
      </c>
      <c r="E3559" s="16">
        <v>1</v>
      </c>
      <c r="F3559" s="16">
        <v>1242</v>
      </c>
      <c r="G3559" s="16">
        <v>482724</v>
      </c>
      <c r="H3559" s="16">
        <v>167.03647000000001</v>
      </c>
      <c r="I3559" s="16">
        <v>24.888855</v>
      </c>
    </row>
    <row r="3560" spans="1:10" x14ac:dyDescent="0.2">
      <c r="A3560" s="6"/>
      <c r="B3560" s="16">
        <v>1</v>
      </c>
      <c r="C3560" s="16">
        <v>3518</v>
      </c>
      <c r="D3560" s="16">
        <v>71</v>
      </c>
      <c r="E3560" s="16">
        <v>34</v>
      </c>
      <c r="F3560" s="16">
        <v>126</v>
      </c>
      <c r="G3560" s="16">
        <v>49</v>
      </c>
      <c r="H3560" s="16">
        <v>21.869403999999999</v>
      </c>
      <c r="I3560" s="16"/>
    </row>
    <row r="3561" spans="1:10" x14ac:dyDescent="0.2">
      <c r="A3561" s="6"/>
      <c r="B3561" s="16">
        <v>2</v>
      </c>
      <c r="C3561" s="16">
        <v>3159</v>
      </c>
      <c r="D3561" s="16">
        <v>83</v>
      </c>
      <c r="E3561" s="16">
        <v>39</v>
      </c>
      <c r="F3561" s="16">
        <v>142</v>
      </c>
      <c r="G3561" s="16">
        <v>38</v>
      </c>
      <c r="H3561" s="16">
        <v>25.310504999999999</v>
      </c>
      <c r="I3561" s="16"/>
    </row>
    <row r="3562" spans="1:10" x14ac:dyDescent="0.2">
      <c r="A3562" s="6"/>
      <c r="B3562" s="16">
        <v>3</v>
      </c>
      <c r="C3562" s="16">
        <v>2630</v>
      </c>
      <c r="D3562" s="16">
        <v>64</v>
      </c>
      <c r="E3562" s="16">
        <v>23</v>
      </c>
      <c r="F3562" s="16">
        <v>119</v>
      </c>
      <c r="G3562" s="16">
        <v>41</v>
      </c>
      <c r="H3562" s="16">
        <v>21.157741999999999</v>
      </c>
      <c r="I3562" s="16"/>
    </row>
    <row r="3563" spans="1:10" x14ac:dyDescent="0.2">
      <c r="A3563" s="6"/>
      <c r="B3563" s="16">
        <v>4</v>
      </c>
      <c r="C3563" s="16">
        <v>2649</v>
      </c>
      <c r="D3563" s="16">
        <v>57</v>
      </c>
      <c r="E3563" s="16">
        <v>20</v>
      </c>
      <c r="F3563" s="16">
        <v>80</v>
      </c>
      <c r="G3563" s="16">
        <v>46</v>
      </c>
      <c r="H3563" s="16">
        <v>13.679667999999999</v>
      </c>
      <c r="I3563" s="16"/>
    </row>
    <row r="3564" spans="1:10" x14ac:dyDescent="0.2">
      <c r="A3564" s="6"/>
      <c r="B3564" s="16">
        <v>5</v>
      </c>
      <c r="C3564" s="16">
        <v>2534</v>
      </c>
      <c r="D3564" s="16">
        <v>58</v>
      </c>
      <c r="E3564" s="16">
        <v>32</v>
      </c>
      <c r="F3564" s="16">
        <v>93</v>
      </c>
      <c r="G3564" s="16">
        <v>43</v>
      </c>
      <c r="H3564" s="16">
        <v>15.74348</v>
      </c>
      <c r="I3564" s="16"/>
    </row>
    <row r="3565" spans="1:10" x14ac:dyDescent="0.2">
      <c r="A3565" s="6"/>
      <c r="B3565" s="16">
        <v>6</v>
      </c>
      <c r="C3565" s="16">
        <v>2114</v>
      </c>
      <c r="D3565" s="16">
        <v>58</v>
      </c>
      <c r="E3565" s="16">
        <v>26</v>
      </c>
      <c r="F3565" s="16">
        <v>93</v>
      </c>
      <c r="G3565" s="16">
        <v>36</v>
      </c>
      <c r="H3565" s="16">
        <v>17.673224999999999</v>
      </c>
      <c r="I3565" s="16"/>
    </row>
    <row r="3566" spans="1:10" x14ac:dyDescent="0.2">
      <c r="A3566" s="6"/>
      <c r="B3566" s="16">
        <v>7</v>
      </c>
      <c r="C3566" s="16">
        <v>1831</v>
      </c>
      <c r="D3566" s="16">
        <v>53</v>
      </c>
      <c r="E3566" s="16">
        <v>25</v>
      </c>
      <c r="F3566" s="16">
        <v>83</v>
      </c>
      <c r="G3566" s="16">
        <v>34</v>
      </c>
      <c r="H3566" s="16">
        <v>14.806837</v>
      </c>
      <c r="I3566" s="16"/>
    </row>
    <row r="3567" spans="1:10" x14ac:dyDescent="0.2">
      <c r="A3567" s="6"/>
      <c r="B3567" s="16">
        <v>8</v>
      </c>
      <c r="C3567" s="16">
        <v>3504</v>
      </c>
      <c r="D3567" s="16">
        <v>71</v>
      </c>
      <c r="E3567" s="16">
        <v>34</v>
      </c>
      <c r="F3567" s="16">
        <v>115</v>
      </c>
      <c r="G3567" s="16">
        <v>49</v>
      </c>
      <c r="H3567" s="16">
        <v>21.246078000000001</v>
      </c>
      <c r="I3567" s="16"/>
    </row>
    <row r="3568" spans="1:10" x14ac:dyDescent="0.2">
      <c r="A3568" s="6"/>
      <c r="B3568" s="16">
        <v>9</v>
      </c>
      <c r="C3568" s="16">
        <v>611</v>
      </c>
      <c r="D3568" s="16">
        <v>43</v>
      </c>
      <c r="E3568" s="16">
        <v>26</v>
      </c>
      <c r="F3568" s="16">
        <v>67</v>
      </c>
      <c r="G3568" s="16">
        <v>14</v>
      </c>
      <c r="H3568" s="16">
        <v>10.651833</v>
      </c>
      <c r="I3568" s="16"/>
    </row>
    <row r="3569" spans="1:9" x14ac:dyDescent="0.2">
      <c r="A3569" s="6"/>
      <c r="B3569" s="16">
        <v>10</v>
      </c>
      <c r="C3569" s="16">
        <v>2655</v>
      </c>
      <c r="D3569" s="16">
        <v>71</v>
      </c>
      <c r="E3569" s="16">
        <v>44</v>
      </c>
      <c r="F3569" s="16">
        <v>107</v>
      </c>
      <c r="G3569" s="16">
        <v>37</v>
      </c>
      <c r="H3569" s="16">
        <v>15.849992</v>
      </c>
      <c r="I3569" s="16"/>
    </row>
    <row r="3570" spans="1:9" x14ac:dyDescent="0.2">
      <c r="A3570" s="6"/>
      <c r="B3570" s="16">
        <v>11</v>
      </c>
      <c r="C3570" s="16">
        <v>2749</v>
      </c>
      <c r="D3570" s="16">
        <v>62</v>
      </c>
      <c r="E3570" s="16">
        <v>30</v>
      </c>
      <c r="F3570" s="16">
        <v>105</v>
      </c>
      <c r="G3570" s="16">
        <v>44</v>
      </c>
      <c r="H3570" s="16">
        <v>15.867914000000001</v>
      </c>
      <c r="I3570" s="16"/>
    </row>
    <row r="3571" spans="1:9" x14ac:dyDescent="0.2">
      <c r="A3571" s="6"/>
      <c r="B3571" s="16">
        <v>12</v>
      </c>
      <c r="C3571" s="16">
        <v>876</v>
      </c>
      <c r="D3571" s="16">
        <v>51</v>
      </c>
      <c r="E3571" s="16">
        <v>28</v>
      </c>
      <c r="F3571" s="16">
        <v>74</v>
      </c>
      <c r="G3571" s="16">
        <v>17</v>
      </c>
      <c r="H3571" s="16">
        <v>12.198873000000001</v>
      </c>
      <c r="I3571" s="16"/>
    </row>
    <row r="3572" spans="1:9" x14ac:dyDescent="0.2">
      <c r="B3572" s="16">
        <v>13</v>
      </c>
      <c r="C3572" s="16">
        <v>602</v>
      </c>
      <c r="D3572" s="16">
        <v>54</v>
      </c>
      <c r="E3572" s="16">
        <v>39</v>
      </c>
      <c r="F3572" s="16">
        <v>69</v>
      </c>
      <c r="G3572" s="16">
        <v>11</v>
      </c>
      <c r="H3572" s="16">
        <v>9.186947</v>
      </c>
      <c r="I3572" s="16"/>
    </row>
    <row r="3573" spans="1:9" x14ac:dyDescent="0.2">
      <c r="B3573" s="16">
        <v>14</v>
      </c>
      <c r="C3573" s="16">
        <v>794</v>
      </c>
      <c r="D3573" s="16">
        <v>66</v>
      </c>
      <c r="E3573" s="16">
        <v>42</v>
      </c>
      <c r="F3573" s="16">
        <v>82</v>
      </c>
      <c r="G3573" s="16">
        <v>12</v>
      </c>
      <c r="H3573" s="16">
        <v>10.339684999999999</v>
      </c>
      <c r="I3573" s="16"/>
    </row>
    <row r="3574" spans="1:9" x14ac:dyDescent="0.2">
      <c r="B3574" s="16">
        <v>15</v>
      </c>
      <c r="C3574" s="16">
        <v>2955</v>
      </c>
      <c r="D3574" s="16">
        <v>65</v>
      </c>
      <c r="E3574" s="16">
        <v>26</v>
      </c>
      <c r="F3574" s="16">
        <v>101</v>
      </c>
      <c r="G3574" s="16">
        <v>45</v>
      </c>
      <c r="H3574" s="16">
        <v>16.256468000000002</v>
      </c>
      <c r="I3574" s="16"/>
    </row>
    <row r="3575" spans="1:9" x14ac:dyDescent="0.2">
      <c r="B3575" s="16">
        <v>16</v>
      </c>
      <c r="C3575" s="16">
        <v>2580</v>
      </c>
      <c r="D3575" s="16">
        <v>71</v>
      </c>
      <c r="E3575" s="16">
        <v>48</v>
      </c>
      <c r="F3575" s="16">
        <v>104</v>
      </c>
      <c r="G3575" s="16">
        <v>36</v>
      </c>
      <c r="H3575" s="16">
        <v>15.61684</v>
      </c>
      <c r="I3575" s="16"/>
    </row>
    <row r="3576" spans="1:9" x14ac:dyDescent="0.2">
      <c r="B3576" s="16">
        <v>17</v>
      </c>
      <c r="C3576" s="16">
        <v>678</v>
      </c>
      <c r="D3576" s="16">
        <v>32</v>
      </c>
      <c r="E3576" s="16">
        <v>5</v>
      </c>
      <c r="F3576" s="16">
        <v>56</v>
      </c>
      <c r="G3576" s="16">
        <v>21</v>
      </c>
      <c r="H3576" s="16">
        <v>11.449890999999999</v>
      </c>
      <c r="I3576" s="16"/>
    </row>
    <row r="3577" spans="1:9" x14ac:dyDescent="0.2">
      <c r="B3577" s="16">
        <v>18</v>
      </c>
      <c r="C3577" s="16">
        <v>3420</v>
      </c>
      <c r="D3577" s="16">
        <v>58</v>
      </c>
      <c r="E3577" s="16">
        <v>24</v>
      </c>
      <c r="F3577" s="16">
        <v>101</v>
      </c>
      <c r="G3577" s="16">
        <v>58</v>
      </c>
      <c r="H3577" s="16">
        <v>17.621758</v>
      </c>
      <c r="I3577" s="16"/>
    </row>
    <row r="3578" spans="1:9" x14ac:dyDescent="0.2">
      <c r="B3578" s="16">
        <v>19</v>
      </c>
      <c r="C3578" s="16">
        <v>2988</v>
      </c>
      <c r="D3578" s="16">
        <v>83</v>
      </c>
      <c r="E3578" s="16">
        <v>51</v>
      </c>
      <c r="F3578" s="16">
        <v>125</v>
      </c>
      <c r="G3578" s="16">
        <v>36</v>
      </c>
      <c r="H3578" s="16">
        <v>16.230481999999999</v>
      </c>
      <c r="I3578" s="16"/>
    </row>
    <row r="3579" spans="1:9" x14ac:dyDescent="0.2">
      <c r="B3579" s="16">
        <v>20</v>
      </c>
      <c r="C3579" s="16">
        <v>2936</v>
      </c>
      <c r="D3579" s="16">
        <v>75</v>
      </c>
      <c r="E3579" s="16">
        <v>46</v>
      </c>
      <c r="F3579" s="16">
        <v>117</v>
      </c>
      <c r="G3579" s="16">
        <v>39</v>
      </c>
      <c r="H3579" s="16">
        <v>18.217257</v>
      </c>
      <c r="I3579" s="16"/>
    </row>
    <row r="3580" spans="1:9" x14ac:dyDescent="0.2">
      <c r="B3580" s="16">
        <v>21</v>
      </c>
      <c r="C3580" s="16">
        <v>5625</v>
      </c>
      <c r="D3580" s="16">
        <v>92</v>
      </c>
      <c r="E3580" s="16">
        <v>30</v>
      </c>
      <c r="F3580" s="16">
        <v>172</v>
      </c>
      <c r="G3580" s="16">
        <v>61</v>
      </c>
      <c r="H3580" s="16">
        <v>37.454639999999998</v>
      </c>
      <c r="I3580" s="16"/>
    </row>
    <row r="3581" spans="1:9" x14ac:dyDescent="0.2">
      <c r="B3581" s="16">
        <v>22</v>
      </c>
      <c r="C3581" s="16">
        <v>1216</v>
      </c>
      <c r="D3581" s="16">
        <v>67</v>
      </c>
      <c r="E3581" s="16">
        <v>46</v>
      </c>
      <c r="F3581" s="16">
        <v>87</v>
      </c>
      <c r="G3581" s="16">
        <v>18</v>
      </c>
      <c r="H3581" s="16">
        <v>11.114379</v>
      </c>
      <c r="I3581" s="16"/>
    </row>
    <row r="3582" spans="1:9" x14ac:dyDescent="0.2">
      <c r="B3582" s="16">
        <v>23</v>
      </c>
      <c r="C3582" s="16">
        <v>1316</v>
      </c>
      <c r="D3582" s="16">
        <v>77</v>
      </c>
      <c r="E3582" s="16">
        <v>54</v>
      </c>
      <c r="F3582" s="16">
        <v>97</v>
      </c>
      <c r="G3582" s="16">
        <v>17</v>
      </c>
      <c r="H3582" s="16">
        <v>12.295833</v>
      </c>
      <c r="I3582" s="16"/>
    </row>
    <row r="3583" spans="1:9" x14ac:dyDescent="0.2">
      <c r="B3583" s="16">
        <v>24</v>
      </c>
      <c r="C3583" s="16">
        <v>1990</v>
      </c>
      <c r="D3583" s="16">
        <v>64</v>
      </c>
      <c r="E3583" s="16">
        <v>33</v>
      </c>
      <c r="F3583" s="16">
        <v>99</v>
      </c>
      <c r="G3583" s="16">
        <v>31</v>
      </c>
      <c r="H3583" s="16">
        <v>16.753108999999998</v>
      </c>
      <c r="I3583" s="16"/>
    </row>
    <row r="3584" spans="1:9" x14ac:dyDescent="0.2">
      <c r="B3584" s="16">
        <v>25</v>
      </c>
      <c r="C3584" s="16">
        <v>928</v>
      </c>
      <c r="D3584" s="16">
        <v>77</v>
      </c>
      <c r="E3584" s="16">
        <v>64</v>
      </c>
      <c r="F3584" s="16">
        <v>93</v>
      </c>
      <c r="G3584" s="16">
        <v>12</v>
      </c>
      <c r="H3584" s="16">
        <v>8.3339400000000001</v>
      </c>
      <c r="I3584" s="16"/>
    </row>
    <row r="3585" spans="1:9" x14ac:dyDescent="0.2">
      <c r="B3585" s="16">
        <v>26</v>
      </c>
      <c r="C3585" s="16">
        <v>1583</v>
      </c>
      <c r="D3585" s="16">
        <v>75</v>
      </c>
      <c r="E3585" s="16">
        <v>62</v>
      </c>
      <c r="F3585" s="16">
        <v>90</v>
      </c>
      <c r="G3585" s="16">
        <v>21</v>
      </c>
      <c r="H3585" s="16">
        <v>8.0870270000000009</v>
      </c>
      <c r="I3585" s="16"/>
    </row>
    <row r="3586" spans="1:9" x14ac:dyDescent="0.2">
      <c r="B3586" s="16">
        <v>27</v>
      </c>
      <c r="C3586" s="16">
        <v>836</v>
      </c>
      <c r="D3586" s="16">
        <v>64</v>
      </c>
      <c r="E3586" s="16">
        <v>46</v>
      </c>
      <c r="F3586" s="16">
        <v>87</v>
      </c>
      <c r="G3586" s="16">
        <v>13</v>
      </c>
      <c r="H3586" s="16">
        <v>14.218533000000001</v>
      </c>
      <c r="I3586" s="16"/>
    </row>
    <row r="3587" spans="1:9" x14ac:dyDescent="0.2">
      <c r="B3587" s="16">
        <v>28</v>
      </c>
      <c r="C3587" s="16">
        <v>7908</v>
      </c>
      <c r="D3587" s="16">
        <v>101</v>
      </c>
      <c r="E3587" s="16">
        <v>54</v>
      </c>
      <c r="F3587" s="16">
        <v>152</v>
      </c>
      <c r="G3587" s="16">
        <v>78</v>
      </c>
      <c r="H3587" s="16">
        <v>24.667134999999998</v>
      </c>
      <c r="I3587" s="16"/>
    </row>
    <row r="3588" spans="1:9" x14ac:dyDescent="0.2">
      <c r="B3588" s="16">
        <v>29</v>
      </c>
      <c r="C3588" s="16">
        <v>1103</v>
      </c>
      <c r="D3588" s="16">
        <v>47</v>
      </c>
      <c r="E3588" s="16">
        <v>30</v>
      </c>
      <c r="F3588" s="16">
        <v>72</v>
      </c>
      <c r="G3588" s="16">
        <v>23</v>
      </c>
      <c r="H3588" s="16">
        <v>11.862852999999999</v>
      </c>
      <c r="I3588" s="16"/>
    </row>
    <row r="3589" spans="1:9" x14ac:dyDescent="0.2">
      <c r="B3589" s="16">
        <v>30</v>
      </c>
      <c r="C3589" s="16">
        <v>4783</v>
      </c>
      <c r="D3589" s="16">
        <v>93</v>
      </c>
      <c r="E3589" s="16">
        <v>39</v>
      </c>
      <c r="F3589" s="16">
        <v>143</v>
      </c>
      <c r="G3589" s="16">
        <v>51</v>
      </c>
      <c r="H3589" s="16">
        <v>25.328244999999999</v>
      </c>
      <c r="I3589" s="16"/>
    </row>
    <row r="3590" spans="1:9" x14ac:dyDescent="0.2">
      <c r="A3590" s="6"/>
      <c r="B3590" s="16">
        <v>31</v>
      </c>
      <c r="C3590" s="16">
        <v>712</v>
      </c>
      <c r="D3590" s="16">
        <v>71</v>
      </c>
      <c r="E3590" s="16">
        <v>54</v>
      </c>
      <c r="F3590" s="16">
        <v>83</v>
      </c>
      <c r="G3590" s="16">
        <v>10</v>
      </c>
      <c r="H3590" s="16">
        <v>9.8882650000000005</v>
      </c>
      <c r="I3590" s="16"/>
    </row>
    <row r="3591" spans="1:9" x14ac:dyDescent="0.2">
      <c r="A3591" s="11"/>
      <c r="B3591" s="16">
        <v>32</v>
      </c>
      <c r="C3591" s="16">
        <v>7115</v>
      </c>
      <c r="D3591" s="16">
        <v>104</v>
      </c>
      <c r="E3591" s="16">
        <v>57</v>
      </c>
      <c r="F3591" s="16">
        <v>190</v>
      </c>
      <c r="G3591" s="16">
        <v>68</v>
      </c>
      <c r="H3591" s="16">
        <v>29.202074</v>
      </c>
      <c r="I3591" s="16"/>
    </row>
    <row r="3592" spans="1:9" x14ac:dyDescent="0.2">
      <c r="B3592" s="16">
        <v>33</v>
      </c>
      <c r="C3592" s="16">
        <v>1971</v>
      </c>
      <c r="D3592" s="16">
        <v>70</v>
      </c>
      <c r="E3592" s="16">
        <v>43</v>
      </c>
      <c r="F3592" s="16">
        <v>86</v>
      </c>
      <c r="G3592" s="16">
        <v>28</v>
      </c>
      <c r="H3592" s="16">
        <v>9.3154590000000006</v>
      </c>
      <c r="I3592" s="16"/>
    </row>
    <row r="3593" spans="1:9" x14ac:dyDescent="0.2">
      <c r="B3593" s="16">
        <v>34</v>
      </c>
      <c r="C3593" s="16">
        <v>733</v>
      </c>
      <c r="D3593" s="16">
        <v>73</v>
      </c>
      <c r="E3593" s="16">
        <v>64</v>
      </c>
      <c r="F3593" s="16">
        <v>83</v>
      </c>
      <c r="G3593" s="16">
        <v>10</v>
      </c>
      <c r="H3593" s="16">
        <v>6.9522176</v>
      </c>
      <c r="I3593" s="16"/>
    </row>
    <row r="3594" spans="1:9" x14ac:dyDescent="0.2">
      <c r="B3594" s="16">
        <v>35</v>
      </c>
      <c r="C3594" s="16">
        <v>912</v>
      </c>
      <c r="D3594" s="16">
        <v>76</v>
      </c>
      <c r="E3594" s="16">
        <v>53</v>
      </c>
      <c r="F3594" s="16">
        <v>95</v>
      </c>
      <c r="G3594" s="16">
        <v>12</v>
      </c>
      <c r="H3594" s="16">
        <v>12.343567</v>
      </c>
      <c r="I3594" s="16"/>
    </row>
    <row r="3595" spans="1:9" x14ac:dyDescent="0.2">
      <c r="B3595" s="16">
        <v>36</v>
      </c>
      <c r="C3595" s="16">
        <v>4384</v>
      </c>
      <c r="D3595" s="16">
        <v>91</v>
      </c>
      <c r="E3595" s="16">
        <v>55</v>
      </c>
      <c r="F3595" s="16">
        <v>132</v>
      </c>
      <c r="G3595" s="16">
        <v>48</v>
      </c>
      <c r="H3595" s="16">
        <v>20.09975</v>
      </c>
      <c r="I3595" s="16"/>
    </row>
    <row r="3596" spans="1:9" x14ac:dyDescent="0.2">
      <c r="B3596" s="16">
        <v>37</v>
      </c>
      <c r="C3596" s="16">
        <v>729</v>
      </c>
      <c r="D3596" s="16">
        <v>56</v>
      </c>
      <c r="E3596" s="16">
        <v>43</v>
      </c>
      <c r="F3596" s="16">
        <v>66</v>
      </c>
      <c r="G3596" s="16">
        <v>13</v>
      </c>
      <c r="H3596" s="16">
        <v>7.6648550000000002</v>
      </c>
      <c r="I3596" s="16"/>
    </row>
    <row r="3597" spans="1:9" x14ac:dyDescent="0.2">
      <c r="B3597" s="16">
        <v>38</v>
      </c>
      <c r="C3597" s="16">
        <v>1095</v>
      </c>
      <c r="D3597" s="16">
        <v>60</v>
      </c>
      <c r="E3597" s="16">
        <v>37</v>
      </c>
      <c r="F3597" s="16">
        <v>79</v>
      </c>
      <c r="G3597" s="16">
        <v>18</v>
      </c>
      <c r="H3597" s="16">
        <v>11.300703</v>
      </c>
      <c r="I3597" s="16"/>
    </row>
    <row r="3598" spans="1:9" x14ac:dyDescent="0.2">
      <c r="B3598" s="16">
        <v>39</v>
      </c>
      <c r="C3598" s="16">
        <v>583</v>
      </c>
      <c r="D3598" s="16">
        <v>48</v>
      </c>
      <c r="E3598" s="16">
        <v>36</v>
      </c>
      <c r="F3598" s="16">
        <v>61</v>
      </c>
      <c r="G3598" s="16">
        <v>12</v>
      </c>
      <c r="H3598" s="16">
        <v>6.9216394000000001</v>
      </c>
      <c r="I3598" s="16"/>
    </row>
    <row r="3599" spans="1:9" x14ac:dyDescent="0.2">
      <c r="B3599" s="16">
        <v>40</v>
      </c>
      <c r="C3599" s="16">
        <v>1264</v>
      </c>
      <c r="D3599" s="16">
        <v>54</v>
      </c>
      <c r="E3599" s="16">
        <v>22</v>
      </c>
      <c r="F3599" s="16">
        <v>73</v>
      </c>
      <c r="G3599" s="16">
        <v>23</v>
      </c>
      <c r="H3599" s="16">
        <v>12.105596</v>
      </c>
      <c r="I3599" s="16"/>
    </row>
    <row r="3600" spans="1:9" x14ac:dyDescent="0.2">
      <c r="B3600" s="16">
        <v>41</v>
      </c>
      <c r="C3600" s="16">
        <v>607</v>
      </c>
      <c r="D3600" s="16">
        <v>60</v>
      </c>
      <c r="E3600" s="16">
        <v>48</v>
      </c>
      <c r="F3600" s="16">
        <v>70</v>
      </c>
      <c r="G3600" s="16">
        <v>10</v>
      </c>
      <c r="H3600" s="16">
        <v>7.5498342999999997</v>
      </c>
      <c r="I3600" s="16"/>
    </row>
    <row r="3601" spans="2:9" x14ac:dyDescent="0.2">
      <c r="B3601" s="16">
        <v>42</v>
      </c>
      <c r="C3601" s="16">
        <v>5836</v>
      </c>
      <c r="D3601" s="16">
        <v>116</v>
      </c>
      <c r="E3601" s="16">
        <v>68</v>
      </c>
      <c r="F3601" s="16">
        <v>181</v>
      </c>
      <c r="G3601" s="16">
        <v>50</v>
      </c>
      <c r="H3601" s="16">
        <v>30.278300999999999</v>
      </c>
      <c r="I3601" s="16"/>
    </row>
    <row r="3602" spans="2:9" x14ac:dyDescent="0.2">
      <c r="B3602" s="16">
        <v>43</v>
      </c>
      <c r="C3602" s="16">
        <v>2766</v>
      </c>
      <c r="D3602" s="16">
        <v>89</v>
      </c>
      <c r="E3602" s="16">
        <v>49</v>
      </c>
      <c r="F3602" s="16">
        <v>119</v>
      </c>
      <c r="G3602" s="16">
        <v>31</v>
      </c>
      <c r="H3602" s="16">
        <v>18.851171000000001</v>
      </c>
      <c r="I3602" s="16"/>
    </row>
    <row r="3603" spans="2:9" x14ac:dyDescent="0.2">
      <c r="B3603" s="16">
        <v>44</v>
      </c>
      <c r="C3603" s="16">
        <v>1652</v>
      </c>
      <c r="D3603" s="16">
        <v>55</v>
      </c>
      <c r="E3603" s="16">
        <v>28</v>
      </c>
      <c r="F3603" s="16">
        <v>85</v>
      </c>
      <c r="G3603" s="16">
        <v>30</v>
      </c>
      <c r="H3603" s="16">
        <v>13.928388999999999</v>
      </c>
      <c r="I3603" s="16"/>
    </row>
    <row r="3604" spans="2:9" x14ac:dyDescent="0.2">
      <c r="B3604" s="16">
        <v>45</v>
      </c>
      <c r="C3604" s="16">
        <v>5138</v>
      </c>
      <c r="D3604" s="16">
        <v>84</v>
      </c>
      <c r="E3604" s="16">
        <v>28</v>
      </c>
      <c r="F3604" s="16">
        <v>175</v>
      </c>
      <c r="G3604" s="16">
        <v>61</v>
      </c>
      <c r="H3604" s="16">
        <v>38.594470000000001</v>
      </c>
      <c r="I3604" s="16"/>
    </row>
    <row r="3605" spans="2:9" x14ac:dyDescent="0.2">
      <c r="B3605" s="16">
        <v>46</v>
      </c>
      <c r="C3605" s="16">
        <v>2272</v>
      </c>
      <c r="D3605" s="16">
        <v>75</v>
      </c>
      <c r="E3605" s="16">
        <v>54</v>
      </c>
      <c r="F3605" s="16">
        <v>101</v>
      </c>
      <c r="G3605" s="16">
        <v>30</v>
      </c>
      <c r="H3605" s="16">
        <v>12.002872999999999</v>
      </c>
      <c r="I3605" s="16"/>
    </row>
    <row r="3606" spans="2:9" x14ac:dyDescent="0.2">
      <c r="B3606" s="16">
        <v>47</v>
      </c>
      <c r="C3606" s="16">
        <v>604</v>
      </c>
      <c r="D3606" s="16">
        <v>46</v>
      </c>
      <c r="E3606" s="16">
        <v>34</v>
      </c>
      <c r="F3606" s="16">
        <v>57</v>
      </c>
      <c r="G3606" s="16">
        <v>13</v>
      </c>
      <c r="H3606" s="16">
        <v>7.0237689999999997</v>
      </c>
      <c r="I3606" s="16"/>
    </row>
    <row r="3607" spans="2:9" x14ac:dyDescent="0.2">
      <c r="B3607" s="16">
        <v>48</v>
      </c>
      <c r="C3607" s="16">
        <v>1340</v>
      </c>
      <c r="D3607" s="16">
        <v>43</v>
      </c>
      <c r="E3607" s="16">
        <v>6</v>
      </c>
      <c r="F3607" s="16">
        <v>77</v>
      </c>
      <c r="G3607" s="16">
        <v>31</v>
      </c>
      <c r="H3607" s="16">
        <v>14.579666</v>
      </c>
      <c r="I3607" s="16"/>
    </row>
    <row r="3608" spans="2:9" x14ac:dyDescent="0.2">
      <c r="B3608" s="16">
        <v>49</v>
      </c>
      <c r="C3608" s="16">
        <v>1671</v>
      </c>
      <c r="D3608" s="16">
        <v>69</v>
      </c>
      <c r="E3608" s="16">
        <v>50</v>
      </c>
      <c r="F3608" s="16">
        <v>89</v>
      </c>
      <c r="G3608" s="16">
        <v>24</v>
      </c>
      <c r="H3608" s="16">
        <v>10.992092</v>
      </c>
      <c r="I3608" s="16"/>
    </row>
    <row r="3609" spans="2:9" x14ac:dyDescent="0.2">
      <c r="B3609" s="16">
        <v>50</v>
      </c>
      <c r="C3609" s="16">
        <v>2197</v>
      </c>
      <c r="D3609" s="16">
        <v>81</v>
      </c>
      <c r="E3609" s="16">
        <v>59</v>
      </c>
      <c r="F3609" s="16">
        <v>116</v>
      </c>
      <c r="G3609" s="16">
        <v>27</v>
      </c>
      <c r="H3609" s="16">
        <v>13.35031</v>
      </c>
      <c r="I3609" s="16"/>
    </row>
    <row r="3610" spans="2:9" x14ac:dyDescent="0.2">
      <c r="B3610" s="16">
        <v>51</v>
      </c>
      <c r="C3610" s="16">
        <v>999</v>
      </c>
      <c r="D3610" s="16">
        <v>76</v>
      </c>
      <c r="E3610" s="16">
        <v>60</v>
      </c>
      <c r="F3610" s="16">
        <v>95</v>
      </c>
      <c r="G3610" s="16">
        <v>13</v>
      </c>
      <c r="H3610" s="16">
        <v>10.657548</v>
      </c>
      <c r="I3610" s="16"/>
    </row>
    <row r="3611" spans="2:9" x14ac:dyDescent="0.2">
      <c r="B3611" s="16">
        <v>52</v>
      </c>
      <c r="C3611" s="16">
        <v>1649</v>
      </c>
      <c r="D3611" s="16">
        <v>56</v>
      </c>
      <c r="E3611" s="16">
        <v>33</v>
      </c>
      <c r="F3611" s="16">
        <v>71</v>
      </c>
      <c r="G3611" s="16">
        <v>29</v>
      </c>
      <c r="H3611" s="16">
        <v>9.1045510000000007</v>
      </c>
      <c r="I3611" s="16"/>
    </row>
    <row r="3612" spans="2:9" x14ac:dyDescent="0.2">
      <c r="B3612" s="16">
        <v>53</v>
      </c>
      <c r="C3612" s="16">
        <v>1647</v>
      </c>
      <c r="D3612" s="16">
        <v>65</v>
      </c>
      <c r="E3612" s="16">
        <v>38</v>
      </c>
      <c r="F3612" s="16">
        <v>96</v>
      </c>
      <c r="G3612" s="16">
        <v>25</v>
      </c>
      <c r="H3612" s="16">
        <v>12.496665999999999</v>
      </c>
      <c r="I3612" s="16"/>
    </row>
    <row r="3613" spans="2:9" x14ac:dyDescent="0.2">
      <c r="B3613" s="16">
        <v>54</v>
      </c>
      <c r="C3613" s="16">
        <v>1101</v>
      </c>
      <c r="D3613" s="16">
        <v>55</v>
      </c>
      <c r="E3613" s="16">
        <v>27</v>
      </c>
      <c r="F3613" s="16">
        <v>77</v>
      </c>
      <c r="G3613" s="16">
        <v>20</v>
      </c>
      <c r="H3613" s="16">
        <v>13.044458000000001</v>
      </c>
      <c r="I3613" s="16"/>
    </row>
    <row r="3614" spans="2:9" x14ac:dyDescent="0.2">
      <c r="B3614" s="16">
        <v>55</v>
      </c>
      <c r="C3614" s="16">
        <v>6334</v>
      </c>
      <c r="D3614" s="16">
        <v>100</v>
      </c>
      <c r="E3614" s="16">
        <v>33</v>
      </c>
      <c r="F3614" s="16">
        <v>184</v>
      </c>
      <c r="G3614" s="16">
        <v>63</v>
      </c>
      <c r="H3614" s="16">
        <v>37.064895999999997</v>
      </c>
      <c r="I3614" s="16"/>
    </row>
    <row r="3615" spans="2:9" x14ac:dyDescent="0.2">
      <c r="B3615" s="16">
        <v>56</v>
      </c>
      <c r="C3615" s="16">
        <v>2370</v>
      </c>
      <c r="D3615" s="16">
        <v>60</v>
      </c>
      <c r="E3615" s="16">
        <v>18</v>
      </c>
      <c r="F3615" s="16">
        <v>102</v>
      </c>
      <c r="G3615" s="16">
        <v>39</v>
      </c>
      <c r="H3615" s="16">
        <v>21.291214</v>
      </c>
      <c r="I3615" s="16"/>
    </row>
    <row r="3616" spans="2:9" x14ac:dyDescent="0.2">
      <c r="B3616" s="16">
        <v>57</v>
      </c>
      <c r="C3616" s="16">
        <v>995</v>
      </c>
      <c r="D3616" s="16">
        <v>45</v>
      </c>
      <c r="E3616" s="16">
        <v>26</v>
      </c>
      <c r="F3616" s="16">
        <v>75</v>
      </c>
      <c r="G3616" s="16">
        <v>22</v>
      </c>
      <c r="H3616" s="16">
        <v>12.533764</v>
      </c>
      <c r="I3616" s="16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57</v>
      </c>
      <c r="I3741" s="6"/>
    </row>
    <row r="3742" spans="1:10" x14ac:dyDescent="0.2">
      <c r="A3742" t="s">
        <v>67</v>
      </c>
      <c r="B3742" s="15"/>
      <c r="C3742" s="8">
        <f>AVERAGE(C3560:C3740)</f>
        <v>2311.3508771929824</v>
      </c>
      <c r="D3742" s="8"/>
      <c r="E3742" s="8"/>
      <c r="F3742" s="8"/>
      <c r="G3742" s="8"/>
      <c r="H3742" s="8"/>
      <c r="I3742" s="9"/>
      <c r="J3742" s="17">
        <f>AVERAGE(D3560:D3740)</f>
        <v>68.087719298245617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43412936</v>
      </c>
      <c r="D3746" s="16">
        <v>197.70357000000001</v>
      </c>
      <c r="E3746" s="16">
        <v>1</v>
      </c>
      <c r="F3746" s="16">
        <v>1070</v>
      </c>
      <c r="G3746" s="16">
        <v>219586</v>
      </c>
      <c r="H3746" s="16">
        <v>215.38516000000001</v>
      </c>
      <c r="I3746" s="16">
        <v>44.983592999999999</v>
      </c>
    </row>
    <row r="3747" spans="1:9" x14ac:dyDescent="0.2">
      <c r="A3747" s="6"/>
      <c r="B3747" s="16">
        <v>1</v>
      </c>
      <c r="C3747" s="16">
        <v>1786</v>
      </c>
      <c r="D3747" s="16">
        <v>68</v>
      </c>
      <c r="E3747" s="16">
        <v>48</v>
      </c>
      <c r="F3747" s="16">
        <v>90</v>
      </c>
      <c r="G3747" s="16">
        <v>26</v>
      </c>
      <c r="H3747" s="16">
        <v>13.004614999999999</v>
      </c>
      <c r="I3747" s="16"/>
    </row>
    <row r="3748" spans="1:9" x14ac:dyDescent="0.2">
      <c r="A3748" s="6"/>
      <c r="B3748" s="16">
        <v>2</v>
      </c>
      <c r="C3748" s="16">
        <v>338</v>
      </c>
      <c r="D3748" s="16">
        <v>33</v>
      </c>
      <c r="E3748" s="16">
        <v>26</v>
      </c>
      <c r="F3748" s="16">
        <v>45</v>
      </c>
      <c r="G3748" s="16">
        <v>10</v>
      </c>
      <c r="H3748" s="16">
        <v>6.6833124000000002</v>
      </c>
      <c r="I3748" s="16"/>
    </row>
    <row r="3749" spans="1:9" x14ac:dyDescent="0.2">
      <c r="A3749" s="6"/>
      <c r="B3749" s="16">
        <v>3</v>
      </c>
      <c r="C3749" s="16">
        <v>3288</v>
      </c>
      <c r="D3749" s="16">
        <v>88</v>
      </c>
      <c r="E3749" s="16">
        <v>53</v>
      </c>
      <c r="F3749" s="16">
        <v>149</v>
      </c>
      <c r="G3749" s="16">
        <v>37</v>
      </c>
      <c r="H3749" s="16">
        <v>19.293061999999999</v>
      </c>
      <c r="I3749" s="16"/>
    </row>
    <row r="3750" spans="1:9" x14ac:dyDescent="0.2">
      <c r="A3750" s="6"/>
      <c r="B3750" s="16">
        <v>4</v>
      </c>
      <c r="C3750" s="16">
        <v>1874</v>
      </c>
      <c r="D3750" s="16">
        <v>98</v>
      </c>
      <c r="E3750" s="16">
        <v>66</v>
      </c>
      <c r="F3750" s="16">
        <v>130</v>
      </c>
      <c r="G3750" s="16">
        <v>19</v>
      </c>
      <c r="H3750" s="16">
        <v>19.810210999999999</v>
      </c>
      <c r="I3750" s="16"/>
    </row>
    <row r="3751" spans="1:9" x14ac:dyDescent="0.2">
      <c r="A3751" s="6"/>
      <c r="B3751" s="16">
        <v>5</v>
      </c>
      <c r="C3751" s="16">
        <v>2371</v>
      </c>
      <c r="D3751" s="16">
        <v>81</v>
      </c>
      <c r="E3751" s="16">
        <v>56</v>
      </c>
      <c r="F3751" s="16">
        <v>104</v>
      </c>
      <c r="G3751" s="16">
        <v>29</v>
      </c>
      <c r="H3751" s="16">
        <v>13.030184999999999</v>
      </c>
      <c r="I3751" s="16"/>
    </row>
    <row r="3752" spans="1:9" x14ac:dyDescent="0.2">
      <c r="A3752" s="6"/>
      <c r="B3752" s="16">
        <v>6</v>
      </c>
      <c r="C3752" s="16">
        <v>1837</v>
      </c>
      <c r="D3752" s="16">
        <v>63</v>
      </c>
      <c r="E3752" s="16">
        <v>43</v>
      </c>
      <c r="F3752" s="16">
        <v>100</v>
      </c>
      <c r="G3752" s="16">
        <v>29</v>
      </c>
      <c r="H3752" s="16">
        <v>13.711309</v>
      </c>
      <c r="I3752" s="16"/>
    </row>
    <row r="3753" spans="1:9" x14ac:dyDescent="0.2">
      <c r="A3753" s="6"/>
      <c r="B3753" s="16">
        <v>7</v>
      </c>
      <c r="C3753" s="16">
        <v>3185</v>
      </c>
      <c r="D3753" s="16">
        <v>86</v>
      </c>
      <c r="E3753" s="16">
        <v>49</v>
      </c>
      <c r="F3753" s="16">
        <v>127</v>
      </c>
      <c r="G3753" s="16">
        <v>37</v>
      </c>
      <c r="H3753" s="16">
        <v>21.899391000000001</v>
      </c>
      <c r="I3753" s="16"/>
    </row>
    <row r="3754" spans="1:9" x14ac:dyDescent="0.2">
      <c r="A3754" s="6"/>
      <c r="B3754" s="16">
        <v>8</v>
      </c>
      <c r="C3754" s="16">
        <v>4002</v>
      </c>
      <c r="D3754" s="16">
        <v>88</v>
      </c>
      <c r="E3754" s="16">
        <v>42</v>
      </c>
      <c r="F3754" s="16">
        <v>146</v>
      </c>
      <c r="G3754" s="16">
        <v>45</v>
      </c>
      <c r="H3754" s="16">
        <v>26.264389000000001</v>
      </c>
      <c r="I3754" s="16"/>
    </row>
    <row r="3755" spans="1:9" x14ac:dyDescent="0.2">
      <c r="A3755" s="6"/>
      <c r="B3755" s="16">
        <v>9</v>
      </c>
      <c r="C3755" s="16">
        <v>1136</v>
      </c>
      <c r="D3755" s="16">
        <v>56</v>
      </c>
      <c r="E3755" s="16">
        <v>31</v>
      </c>
      <c r="F3755" s="16">
        <v>87</v>
      </c>
      <c r="G3755" s="16">
        <v>20</v>
      </c>
      <c r="H3755" s="16">
        <v>15.290175</v>
      </c>
      <c r="I3755" s="16"/>
    </row>
    <row r="3756" spans="1:9" x14ac:dyDescent="0.2">
      <c r="A3756" s="6"/>
      <c r="B3756" s="16">
        <v>10</v>
      </c>
      <c r="C3756" s="16">
        <v>2493</v>
      </c>
      <c r="D3756" s="16">
        <v>73</v>
      </c>
      <c r="E3756" s="16">
        <v>43</v>
      </c>
      <c r="F3756" s="16">
        <v>109</v>
      </c>
      <c r="G3756" s="16">
        <v>34</v>
      </c>
      <c r="H3756" s="16">
        <v>17.931688000000001</v>
      </c>
      <c r="I3756" s="16"/>
    </row>
    <row r="3757" spans="1:9" x14ac:dyDescent="0.2">
      <c r="A3757" s="6"/>
      <c r="B3757" s="16">
        <v>11</v>
      </c>
      <c r="C3757" s="16">
        <v>1134</v>
      </c>
      <c r="D3757" s="16">
        <v>59</v>
      </c>
      <c r="E3757" s="16">
        <v>43</v>
      </c>
      <c r="F3757" s="16">
        <v>86</v>
      </c>
      <c r="G3757" s="16">
        <v>19</v>
      </c>
      <c r="H3757" s="16">
        <v>11.773322</v>
      </c>
      <c r="I3757" s="16"/>
    </row>
    <row r="3758" spans="1:9" x14ac:dyDescent="0.2">
      <c r="A3758" s="6"/>
      <c r="B3758" s="16">
        <v>12</v>
      </c>
      <c r="C3758" s="16">
        <v>1396</v>
      </c>
      <c r="D3758" s="16">
        <v>69</v>
      </c>
      <c r="E3758" s="16">
        <v>29</v>
      </c>
      <c r="F3758" s="16">
        <v>102</v>
      </c>
      <c r="G3758" s="16">
        <v>20</v>
      </c>
      <c r="H3758" s="16">
        <v>18.148510000000002</v>
      </c>
      <c r="I3758" s="16"/>
    </row>
    <row r="3759" spans="1:9" x14ac:dyDescent="0.2">
      <c r="B3759" s="16">
        <v>13</v>
      </c>
      <c r="C3759" s="16">
        <v>2146</v>
      </c>
      <c r="D3759" s="16">
        <v>79</v>
      </c>
      <c r="E3759" s="16">
        <v>55</v>
      </c>
      <c r="F3759" s="16">
        <v>103</v>
      </c>
      <c r="G3759" s="16">
        <v>27</v>
      </c>
      <c r="H3759" s="16">
        <v>13.03988</v>
      </c>
      <c r="I3759" s="16"/>
    </row>
    <row r="3760" spans="1:9" x14ac:dyDescent="0.2">
      <c r="B3760" s="16">
        <v>14</v>
      </c>
      <c r="C3760" s="16">
        <v>1968</v>
      </c>
      <c r="D3760" s="16">
        <v>93</v>
      </c>
      <c r="E3760" s="16">
        <v>66</v>
      </c>
      <c r="F3760" s="16">
        <v>113</v>
      </c>
      <c r="G3760" s="16">
        <v>21</v>
      </c>
      <c r="H3760" s="16">
        <v>12.819906</v>
      </c>
      <c r="I3760" s="16"/>
    </row>
    <row r="3761" spans="2:9" x14ac:dyDescent="0.2">
      <c r="B3761" s="16">
        <v>15</v>
      </c>
      <c r="C3761" s="16">
        <v>1657</v>
      </c>
      <c r="D3761" s="16">
        <v>82</v>
      </c>
      <c r="E3761" s="16">
        <v>60</v>
      </c>
      <c r="F3761" s="16">
        <v>107</v>
      </c>
      <c r="G3761" s="16">
        <v>20</v>
      </c>
      <c r="H3761" s="16">
        <v>14.961353000000001</v>
      </c>
      <c r="I3761" s="16"/>
    </row>
    <row r="3762" spans="2:9" x14ac:dyDescent="0.2">
      <c r="B3762" s="16">
        <v>16</v>
      </c>
      <c r="C3762" s="16">
        <v>778</v>
      </c>
      <c r="D3762" s="16">
        <v>70</v>
      </c>
      <c r="E3762" s="16">
        <v>54</v>
      </c>
      <c r="F3762" s="16">
        <v>86</v>
      </c>
      <c r="G3762" s="16">
        <v>11</v>
      </c>
      <c r="H3762" s="16">
        <v>7.7071395000000003</v>
      </c>
      <c r="I3762" s="16"/>
    </row>
    <row r="3763" spans="2:9" x14ac:dyDescent="0.2">
      <c r="B3763" s="16">
        <v>17</v>
      </c>
      <c r="C3763" s="16">
        <v>956</v>
      </c>
      <c r="D3763" s="16">
        <v>68</v>
      </c>
      <c r="E3763" s="16">
        <v>54</v>
      </c>
      <c r="F3763" s="16">
        <v>86</v>
      </c>
      <c r="G3763" s="16">
        <v>14</v>
      </c>
      <c r="H3763" s="16">
        <v>10.099504</v>
      </c>
      <c r="I3763" s="16"/>
    </row>
    <row r="3764" spans="2:9" x14ac:dyDescent="0.2">
      <c r="B3764" s="16">
        <v>18</v>
      </c>
      <c r="C3764" s="16">
        <v>5053</v>
      </c>
      <c r="D3764" s="16">
        <v>120</v>
      </c>
      <c r="E3764" s="16">
        <v>56</v>
      </c>
      <c r="F3764" s="16">
        <v>199</v>
      </c>
      <c r="G3764" s="16">
        <v>42</v>
      </c>
      <c r="H3764" s="16">
        <v>34.271155999999998</v>
      </c>
      <c r="I3764" s="16"/>
    </row>
    <row r="3765" spans="2:9" x14ac:dyDescent="0.2">
      <c r="B3765" s="16">
        <v>19</v>
      </c>
      <c r="C3765" s="16">
        <v>2715</v>
      </c>
      <c r="D3765" s="16">
        <v>93</v>
      </c>
      <c r="E3765" s="16">
        <v>61</v>
      </c>
      <c r="F3765" s="16">
        <v>124</v>
      </c>
      <c r="G3765" s="16">
        <v>29</v>
      </c>
      <c r="H3765" s="16">
        <v>13.253031999999999</v>
      </c>
      <c r="I3765" s="16"/>
    </row>
    <row r="3766" spans="2:9" x14ac:dyDescent="0.2">
      <c r="B3766" s="16">
        <v>20</v>
      </c>
      <c r="C3766" s="16">
        <v>2961</v>
      </c>
      <c r="D3766" s="16">
        <v>95</v>
      </c>
      <c r="E3766" s="16">
        <v>56</v>
      </c>
      <c r="F3766" s="16">
        <v>142</v>
      </c>
      <c r="G3766" s="16">
        <v>31</v>
      </c>
      <c r="H3766" s="16">
        <v>19.981659000000001</v>
      </c>
      <c r="I3766" s="16"/>
    </row>
    <row r="3767" spans="2:9" x14ac:dyDescent="0.2">
      <c r="B3767" s="16">
        <v>21</v>
      </c>
      <c r="C3767" s="16">
        <v>1927</v>
      </c>
      <c r="D3767" s="16">
        <v>120</v>
      </c>
      <c r="E3767" s="16">
        <v>85</v>
      </c>
      <c r="F3767" s="16">
        <v>154</v>
      </c>
      <c r="G3767" s="16">
        <v>16</v>
      </c>
      <c r="H3767" s="16">
        <v>18.681540999999999</v>
      </c>
      <c r="I3767" s="16"/>
    </row>
    <row r="3768" spans="2:9" x14ac:dyDescent="0.2">
      <c r="B3768" s="16">
        <v>22</v>
      </c>
      <c r="C3768" s="16">
        <v>992</v>
      </c>
      <c r="D3768" s="16">
        <v>82</v>
      </c>
      <c r="E3768" s="16">
        <v>68</v>
      </c>
      <c r="F3768" s="16">
        <v>103</v>
      </c>
      <c r="G3768" s="16">
        <v>12</v>
      </c>
      <c r="H3768" s="16">
        <v>10.427237</v>
      </c>
      <c r="I3768" s="16"/>
    </row>
    <row r="3769" spans="2:9" x14ac:dyDescent="0.2">
      <c r="B3769" s="16">
        <v>23</v>
      </c>
      <c r="C3769" s="16">
        <v>2546</v>
      </c>
      <c r="D3769" s="16">
        <v>106</v>
      </c>
      <c r="E3769" s="16">
        <v>70</v>
      </c>
      <c r="F3769" s="16">
        <v>141</v>
      </c>
      <c r="G3769" s="16">
        <v>24</v>
      </c>
      <c r="H3769" s="16">
        <v>19.884449</v>
      </c>
      <c r="I3769" s="16"/>
    </row>
    <row r="3770" spans="2:9" x14ac:dyDescent="0.2">
      <c r="B3770" s="16">
        <v>24</v>
      </c>
      <c r="C3770" s="16">
        <v>3923</v>
      </c>
      <c r="D3770" s="16">
        <v>95</v>
      </c>
      <c r="E3770" s="16">
        <v>48</v>
      </c>
      <c r="F3770" s="16">
        <v>146</v>
      </c>
      <c r="G3770" s="16">
        <v>41</v>
      </c>
      <c r="H3770" s="16">
        <v>23.907112000000001</v>
      </c>
      <c r="I3770" s="16"/>
    </row>
    <row r="3771" spans="2:9" x14ac:dyDescent="0.2">
      <c r="B3771" s="16">
        <v>25</v>
      </c>
      <c r="C3771" s="16">
        <v>1435</v>
      </c>
      <c r="D3771" s="16">
        <v>119</v>
      </c>
      <c r="E3771" s="16">
        <v>95</v>
      </c>
      <c r="F3771" s="16">
        <v>146</v>
      </c>
      <c r="G3771" s="16">
        <v>12</v>
      </c>
      <c r="H3771" s="16">
        <v>15.928819000000001</v>
      </c>
      <c r="I3771" s="16"/>
    </row>
    <row r="3772" spans="2:9" x14ac:dyDescent="0.2">
      <c r="B3772" s="16">
        <v>26</v>
      </c>
      <c r="C3772" s="16">
        <v>3435</v>
      </c>
      <c r="D3772" s="16">
        <v>98</v>
      </c>
      <c r="E3772" s="16">
        <v>58</v>
      </c>
      <c r="F3772" s="16">
        <v>138</v>
      </c>
      <c r="G3772" s="16">
        <v>35</v>
      </c>
      <c r="H3772" s="16">
        <v>19.758096999999999</v>
      </c>
      <c r="I3772" s="16"/>
    </row>
    <row r="3773" spans="2:9" x14ac:dyDescent="0.2">
      <c r="B3773" s="16">
        <v>27</v>
      </c>
      <c r="C3773" s="16">
        <v>4222</v>
      </c>
      <c r="D3773" s="16">
        <v>127</v>
      </c>
      <c r="E3773" s="16">
        <v>102</v>
      </c>
      <c r="F3773" s="16">
        <v>171</v>
      </c>
      <c r="G3773" s="16">
        <v>33</v>
      </c>
      <c r="H3773" s="16">
        <v>20.424403999999999</v>
      </c>
      <c r="I3773" s="16"/>
    </row>
    <row r="3774" spans="2:9" x14ac:dyDescent="0.2">
      <c r="B3774" s="16">
        <v>28</v>
      </c>
      <c r="C3774" s="16">
        <v>7725</v>
      </c>
      <c r="D3774" s="16">
        <v>137</v>
      </c>
      <c r="E3774" s="16">
        <v>74</v>
      </c>
      <c r="F3774" s="16">
        <v>223</v>
      </c>
      <c r="G3774" s="16">
        <v>56</v>
      </c>
      <c r="H3774" s="16">
        <v>33.877049999999997</v>
      </c>
      <c r="I3774" s="16"/>
    </row>
    <row r="3775" spans="2:9" x14ac:dyDescent="0.2">
      <c r="B3775" s="16">
        <v>29</v>
      </c>
      <c r="C3775" s="16">
        <v>1832</v>
      </c>
      <c r="D3775" s="16">
        <v>83</v>
      </c>
      <c r="E3775" s="16">
        <v>57</v>
      </c>
      <c r="F3775" s="16">
        <v>110</v>
      </c>
      <c r="G3775" s="16">
        <v>22</v>
      </c>
      <c r="H3775" s="16">
        <v>13.140269</v>
      </c>
      <c r="I3775" s="16"/>
    </row>
    <row r="3776" spans="2:9" x14ac:dyDescent="0.2">
      <c r="B3776" s="16">
        <v>30</v>
      </c>
      <c r="C3776" s="16">
        <v>1672</v>
      </c>
      <c r="D3776" s="16">
        <v>104</v>
      </c>
      <c r="E3776" s="16">
        <v>78</v>
      </c>
      <c r="F3776" s="16">
        <v>135</v>
      </c>
      <c r="G3776" s="16">
        <v>16</v>
      </c>
      <c r="H3776" s="16">
        <v>18.275666999999999</v>
      </c>
      <c r="I3776" s="16"/>
    </row>
    <row r="3777" spans="1:9" x14ac:dyDescent="0.2">
      <c r="A3777" s="6"/>
      <c r="B3777" s="16">
        <v>31</v>
      </c>
      <c r="C3777" s="16">
        <v>2612</v>
      </c>
      <c r="D3777" s="16">
        <v>104</v>
      </c>
      <c r="E3777" s="16">
        <v>78</v>
      </c>
      <c r="F3777" s="16">
        <v>126</v>
      </c>
      <c r="G3777" s="16">
        <v>25</v>
      </c>
      <c r="H3777" s="16">
        <v>11.124298</v>
      </c>
      <c r="I3777" s="16"/>
    </row>
    <row r="3778" spans="1:9" x14ac:dyDescent="0.2">
      <c r="A3778" s="11"/>
      <c r="B3778" s="16">
        <v>32</v>
      </c>
      <c r="C3778" s="16">
        <v>4164</v>
      </c>
      <c r="D3778" s="16">
        <v>109</v>
      </c>
      <c r="E3778" s="16">
        <v>80</v>
      </c>
      <c r="F3778" s="16">
        <v>148</v>
      </c>
      <c r="G3778" s="16">
        <v>38</v>
      </c>
      <c r="H3778" s="16">
        <v>13.897306</v>
      </c>
      <c r="I3778" s="16"/>
    </row>
    <row r="3779" spans="1:9" x14ac:dyDescent="0.2">
      <c r="B3779" s="16">
        <v>33</v>
      </c>
      <c r="C3779" s="16">
        <v>4353</v>
      </c>
      <c r="D3779" s="16">
        <v>131</v>
      </c>
      <c r="E3779" s="16">
        <v>95</v>
      </c>
      <c r="F3779" s="16">
        <v>177</v>
      </c>
      <c r="G3779" s="16">
        <v>33</v>
      </c>
      <c r="H3779" s="16">
        <v>22.643984</v>
      </c>
      <c r="I3779" s="16"/>
    </row>
    <row r="3780" spans="1:9" x14ac:dyDescent="0.2">
      <c r="B3780" s="16">
        <v>34</v>
      </c>
      <c r="C3780" s="16">
        <v>2840</v>
      </c>
      <c r="D3780" s="16">
        <v>109</v>
      </c>
      <c r="E3780" s="16">
        <v>78</v>
      </c>
      <c r="F3780" s="16">
        <v>142</v>
      </c>
      <c r="G3780" s="16">
        <v>26</v>
      </c>
      <c r="H3780" s="16">
        <v>15.065192</v>
      </c>
      <c r="I3780" s="16"/>
    </row>
    <row r="3781" spans="1:9" x14ac:dyDescent="0.2">
      <c r="B3781" s="16">
        <v>35</v>
      </c>
      <c r="C3781" s="16">
        <v>1632</v>
      </c>
      <c r="D3781" s="16">
        <v>74</v>
      </c>
      <c r="E3781" s="16">
        <v>34</v>
      </c>
      <c r="F3781" s="16">
        <v>95</v>
      </c>
      <c r="G3781" s="16">
        <v>22</v>
      </c>
      <c r="H3781" s="16">
        <v>14.51108</v>
      </c>
      <c r="I3781" s="16"/>
    </row>
    <row r="3782" spans="1:9" x14ac:dyDescent="0.2">
      <c r="B3782" s="16">
        <v>36</v>
      </c>
      <c r="C3782" s="16">
        <v>1837</v>
      </c>
      <c r="D3782" s="16">
        <v>108</v>
      </c>
      <c r="E3782" s="16">
        <v>87</v>
      </c>
      <c r="F3782" s="16">
        <v>136</v>
      </c>
      <c r="G3782" s="16">
        <v>17</v>
      </c>
      <c r="H3782" s="16">
        <v>13.576174</v>
      </c>
      <c r="I3782" s="16"/>
    </row>
    <row r="3783" spans="1:9" x14ac:dyDescent="0.2">
      <c r="B3783" s="16">
        <v>37</v>
      </c>
      <c r="C3783" s="16">
        <v>2225</v>
      </c>
      <c r="D3783" s="16">
        <v>92</v>
      </c>
      <c r="E3783" s="16">
        <v>70</v>
      </c>
      <c r="F3783" s="16">
        <v>125</v>
      </c>
      <c r="G3783" s="16">
        <v>24</v>
      </c>
      <c r="H3783" s="16">
        <v>12.671433</v>
      </c>
      <c r="I3783" s="16"/>
    </row>
    <row r="3784" spans="1:9" x14ac:dyDescent="0.2">
      <c r="B3784" s="16">
        <v>38</v>
      </c>
      <c r="C3784" s="16">
        <v>2979</v>
      </c>
      <c r="D3784" s="16">
        <v>99</v>
      </c>
      <c r="E3784" s="16">
        <v>67</v>
      </c>
      <c r="F3784" s="16">
        <v>137</v>
      </c>
      <c r="G3784" s="16">
        <v>30</v>
      </c>
      <c r="H3784" s="16">
        <v>17.968363</v>
      </c>
      <c r="I3784" s="16"/>
    </row>
    <row r="3785" spans="1:9" x14ac:dyDescent="0.2">
      <c r="B3785" s="16">
        <v>39</v>
      </c>
      <c r="C3785" s="16">
        <v>1817</v>
      </c>
      <c r="D3785" s="16">
        <v>100</v>
      </c>
      <c r="E3785" s="16">
        <v>87</v>
      </c>
      <c r="F3785" s="16">
        <v>122</v>
      </c>
      <c r="G3785" s="16">
        <v>18</v>
      </c>
      <c r="H3785" s="16">
        <v>10.06742</v>
      </c>
      <c r="I3785" s="16"/>
    </row>
    <row r="3786" spans="1:9" x14ac:dyDescent="0.2">
      <c r="B3786" s="16">
        <v>40</v>
      </c>
      <c r="C3786" s="16">
        <v>889</v>
      </c>
      <c r="D3786" s="16">
        <v>80</v>
      </c>
      <c r="E3786" s="16">
        <v>63</v>
      </c>
      <c r="F3786" s="16">
        <v>99</v>
      </c>
      <c r="G3786" s="16">
        <v>11</v>
      </c>
      <c r="H3786" s="16">
        <v>11.870131000000001</v>
      </c>
      <c r="I3786" s="16"/>
    </row>
    <row r="3787" spans="1:9" x14ac:dyDescent="0.2">
      <c r="B3787" s="16">
        <v>41</v>
      </c>
      <c r="C3787" s="16">
        <v>2526</v>
      </c>
      <c r="D3787" s="16">
        <v>101</v>
      </c>
      <c r="E3787" s="16">
        <v>74</v>
      </c>
      <c r="F3787" s="16">
        <v>126</v>
      </c>
      <c r="G3787" s="16">
        <v>25</v>
      </c>
      <c r="H3787" s="16">
        <v>12.262748999999999</v>
      </c>
      <c r="I3787" s="16"/>
    </row>
    <row r="3788" spans="1:9" x14ac:dyDescent="0.2">
      <c r="B3788" s="16">
        <v>42</v>
      </c>
      <c r="C3788" s="16">
        <v>1277</v>
      </c>
      <c r="D3788" s="16">
        <v>79</v>
      </c>
      <c r="E3788" s="16">
        <v>67</v>
      </c>
      <c r="F3788" s="16">
        <v>102</v>
      </c>
      <c r="G3788" s="16">
        <v>16</v>
      </c>
      <c r="H3788" s="16">
        <v>9.9498739999999994</v>
      </c>
      <c r="I3788" s="16"/>
    </row>
    <row r="3789" spans="1:9" x14ac:dyDescent="0.2">
      <c r="B3789" s="16">
        <v>43</v>
      </c>
      <c r="C3789" s="16">
        <v>1087</v>
      </c>
      <c r="D3789" s="16">
        <v>77</v>
      </c>
      <c r="E3789" s="16">
        <v>60</v>
      </c>
      <c r="F3789" s="16">
        <v>94</v>
      </c>
      <c r="G3789" s="16">
        <v>14</v>
      </c>
      <c r="H3789" s="16">
        <v>10.019212</v>
      </c>
      <c r="I3789" s="16"/>
    </row>
    <row r="3790" spans="1:9" x14ac:dyDescent="0.2">
      <c r="B3790" s="16">
        <v>44</v>
      </c>
      <c r="C3790" s="16">
        <v>1853</v>
      </c>
      <c r="D3790" s="16">
        <v>88</v>
      </c>
      <c r="E3790" s="16">
        <v>65</v>
      </c>
      <c r="F3790" s="16">
        <v>119</v>
      </c>
      <c r="G3790" s="16">
        <v>21</v>
      </c>
      <c r="H3790" s="16">
        <v>14.5756645</v>
      </c>
      <c r="I3790" s="16"/>
    </row>
    <row r="3791" spans="1:9" x14ac:dyDescent="0.2">
      <c r="B3791" s="16">
        <v>45</v>
      </c>
      <c r="C3791" s="16">
        <v>2338</v>
      </c>
      <c r="D3791" s="16">
        <v>80</v>
      </c>
      <c r="E3791" s="16">
        <v>56</v>
      </c>
      <c r="F3791" s="16">
        <v>122</v>
      </c>
      <c r="G3791" s="16">
        <v>29</v>
      </c>
      <c r="H3791" s="16">
        <v>15.411035</v>
      </c>
      <c r="I3791" s="16"/>
    </row>
    <row r="3792" spans="1:9" x14ac:dyDescent="0.2">
      <c r="B3792" s="16">
        <v>46</v>
      </c>
      <c r="C3792" s="16">
        <v>974</v>
      </c>
      <c r="D3792" s="16">
        <v>69</v>
      </c>
      <c r="E3792" s="16">
        <v>57</v>
      </c>
      <c r="F3792" s="16">
        <v>87</v>
      </c>
      <c r="G3792" s="16">
        <v>14</v>
      </c>
      <c r="H3792" s="16">
        <v>8.0096089999999993</v>
      </c>
      <c r="I3792" s="16"/>
    </row>
    <row r="3793" spans="2:9" x14ac:dyDescent="0.2">
      <c r="B3793" s="16">
        <v>47</v>
      </c>
      <c r="C3793" s="16">
        <v>1225</v>
      </c>
      <c r="D3793" s="16">
        <v>122</v>
      </c>
      <c r="E3793" s="16">
        <v>105</v>
      </c>
      <c r="F3793" s="16">
        <v>137</v>
      </c>
      <c r="G3793" s="16">
        <v>10</v>
      </c>
      <c r="H3793" s="16">
        <v>12.078447000000001</v>
      </c>
      <c r="I3793" s="16"/>
    </row>
    <row r="3794" spans="2:9" x14ac:dyDescent="0.2">
      <c r="B3794" s="16">
        <v>48</v>
      </c>
      <c r="C3794" s="16">
        <v>4155</v>
      </c>
      <c r="D3794" s="16">
        <v>106</v>
      </c>
      <c r="E3794" s="16">
        <v>58</v>
      </c>
      <c r="F3794" s="16">
        <v>168</v>
      </c>
      <c r="G3794" s="16">
        <v>39</v>
      </c>
      <c r="H3794" s="16">
        <v>24.396397</v>
      </c>
      <c r="I3794" s="16"/>
    </row>
    <row r="3795" spans="2:9" x14ac:dyDescent="0.2">
      <c r="B3795" s="16">
        <v>49</v>
      </c>
      <c r="C3795" s="16">
        <v>3716</v>
      </c>
      <c r="D3795" s="16">
        <v>100</v>
      </c>
      <c r="E3795" s="16">
        <v>65</v>
      </c>
      <c r="F3795" s="16">
        <v>140</v>
      </c>
      <c r="G3795" s="16">
        <v>37</v>
      </c>
      <c r="H3795" s="16">
        <v>20.843330000000002</v>
      </c>
      <c r="I3795" s="16"/>
    </row>
    <row r="3796" spans="2:9" x14ac:dyDescent="0.2">
      <c r="B3796" s="16">
        <v>50</v>
      </c>
      <c r="C3796" s="16">
        <v>3220</v>
      </c>
      <c r="D3796" s="16">
        <v>94</v>
      </c>
      <c r="E3796" s="16">
        <v>67</v>
      </c>
      <c r="F3796" s="16">
        <v>128</v>
      </c>
      <c r="G3796" s="16">
        <v>34</v>
      </c>
      <c r="H3796" s="16">
        <v>13.939261999999999</v>
      </c>
      <c r="I3796" s="16"/>
    </row>
    <row r="3797" spans="2:9" x14ac:dyDescent="0.2">
      <c r="B3797" s="16">
        <v>51</v>
      </c>
      <c r="C3797" s="16">
        <v>6166</v>
      </c>
      <c r="D3797" s="16">
        <v>158</v>
      </c>
      <c r="E3797" s="16">
        <v>119</v>
      </c>
      <c r="F3797" s="16">
        <v>201</v>
      </c>
      <c r="G3797" s="16">
        <v>39</v>
      </c>
      <c r="H3797" s="16">
        <v>21.813804999999999</v>
      </c>
      <c r="I3797" s="16"/>
    </row>
    <row r="3798" spans="2:9" x14ac:dyDescent="0.2">
      <c r="B3798" s="16">
        <v>52</v>
      </c>
      <c r="C3798" s="16">
        <v>2196</v>
      </c>
      <c r="D3798" s="16">
        <v>122</v>
      </c>
      <c r="E3798" s="16">
        <v>96</v>
      </c>
      <c r="F3798" s="16">
        <v>167</v>
      </c>
      <c r="G3798" s="16">
        <v>18</v>
      </c>
      <c r="H3798" s="16">
        <v>16.410183</v>
      </c>
      <c r="I3798" s="16"/>
    </row>
    <row r="3799" spans="2:9" x14ac:dyDescent="0.2">
      <c r="B3799" s="16">
        <v>53</v>
      </c>
      <c r="C3799" s="16">
        <v>712</v>
      </c>
      <c r="D3799" s="16">
        <v>71</v>
      </c>
      <c r="E3799" s="16">
        <v>51</v>
      </c>
      <c r="F3799" s="16">
        <v>86</v>
      </c>
      <c r="G3799" s="16">
        <v>10</v>
      </c>
      <c r="H3799" s="16">
        <v>11.303884</v>
      </c>
      <c r="I3799" s="16"/>
    </row>
    <row r="3800" spans="2:9" x14ac:dyDescent="0.2">
      <c r="B3800" s="16">
        <v>54</v>
      </c>
      <c r="C3800" s="16">
        <v>1188</v>
      </c>
      <c r="D3800" s="16">
        <v>79</v>
      </c>
      <c r="E3800" s="16">
        <v>57</v>
      </c>
      <c r="F3800" s="16">
        <v>95</v>
      </c>
      <c r="G3800" s="16">
        <v>15</v>
      </c>
      <c r="H3800" s="16">
        <v>11.461114999999999</v>
      </c>
      <c r="I3800" s="16"/>
    </row>
    <row r="3801" spans="2:9" x14ac:dyDescent="0.2">
      <c r="B3801" s="16">
        <v>55</v>
      </c>
      <c r="C3801" s="16">
        <v>3290</v>
      </c>
      <c r="D3801" s="16">
        <v>109</v>
      </c>
      <c r="E3801" s="16">
        <v>73</v>
      </c>
      <c r="F3801" s="16">
        <v>163</v>
      </c>
      <c r="G3801" s="16">
        <v>30</v>
      </c>
      <c r="H3801" s="16">
        <v>22.357595</v>
      </c>
      <c r="I3801" s="16"/>
    </row>
    <row r="3802" spans="2:9" x14ac:dyDescent="0.2">
      <c r="B3802" s="16">
        <v>56</v>
      </c>
      <c r="C3802" s="16">
        <v>4592</v>
      </c>
      <c r="D3802" s="16">
        <v>124</v>
      </c>
      <c r="E3802" s="16">
        <v>94</v>
      </c>
      <c r="F3802" s="16">
        <v>165</v>
      </c>
      <c r="G3802" s="16">
        <v>37</v>
      </c>
      <c r="H3802" s="16">
        <v>18.856179999999998</v>
      </c>
      <c r="I3802" s="16"/>
    </row>
    <row r="3803" spans="2:9" x14ac:dyDescent="0.2">
      <c r="B3803" s="16">
        <v>57</v>
      </c>
      <c r="C3803" s="16">
        <v>2851</v>
      </c>
      <c r="D3803" s="16">
        <v>91</v>
      </c>
      <c r="E3803" s="16">
        <v>61</v>
      </c>
      <c r="F3803" s="16">
        <v>130</v>
      </c>
      <c r="G3803" s="16">
        <v>31</v>
      </c>
      <c r="H3803" s="16">
        <v>19.430218</v>
      </c>
      <c r="I3803" s="16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57</v>
      </c>
      <c r="I3928" s="6"/>
    </row>
    <row r="3929" spans="1:10" x14ac:dyDescent="0.2">
      <c r="A3929" t="s">
        <v>67</v>
      </c>
      <c r="B3929" s="15"/>
      <c r="C3929" s="8">
        <f>AVERAGE(C3747:C3927)</f>
        <v>2482.4035087719299</v>
      </c>
      <c r="D3929" s="8"/>
      <c r="E3929" s="8"/>
      <c r="F3929" s="8"/>
      <c r="G3929" s="8"/>
      <c r="H3929" s="8"/>
      <c r="I3929" s="9"/>
      <c r="J3929" s="17">
        <f>AVERAGE(D3747:D3927)</f>
        <v>93.140350877192986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64995038</v>
      </c>
      <c r="D3933" s="16">
        <v>298.10135000000002</v>
      </c>
      <c r="E3933" s="16">
        <v>1</v>
      </c>
      <c r="F3933" s="16">
        <v>1412</v>
      </c>
      <c r="G3933" s="16">
        <v>218030</v>
      </c>
      <c r="H3933" s="16">
        <v>266.25630000000001</v>
      </c>
      <c r="I3933" s="16">
        <v>46.378459999999997</v>
      </c>
    </row>
    <row r="3934" spans="1:10" x14ac:dyDescent="0.2">
      <c r="A3934" s="6"/>
      <c r="B3934" s="16">
        <v>1</v>
      </c>
      <c r="C3934" s="16">
        <v>1565</v>
      </c>
      <c r="D3934" s="16">
        <v>52</v>
      </c>
      <c r="E3934" s="16">
        <v>12</v>
      </c>
      <c r="F3934" s="16">
        <v>95</v>
      </c>
      <c r="G3934" s="16">
        <v>30</v>
      </c>
      <c r="H3934" s="16">
        <v>20.339362999999999</v>
      </c>
      <c r="I3934" s="16"/>
    </row>
    <row r="3935" spans="1:10" x14ac:dyDescent="0.2">
      <c r="A3935" s="6"/>
      <c r="B3935" s="16">
        <v>2</v>
      </c>
      <c r="C3935" s="16">
        <v>734</v>
      </c>
      <c r="D3935" s="16">
        <v>48</v>
      </c>
      <c r="E3935" s="16">
        <v>33</v>
      </c>
      <c r="F3935" s="16">
        <v>61</v>
      </c>
      <c r="G3935" s="16">
        <v>15</v>
      </c>
      <c r="H3935" s="16">
        <v>9.2272890000000007</v>
      </c>
      <c r="I3935" s="16"/>
    </row>
    <row r="3936" spans="1:10" x14ac:dyDescent="0.2">
      <c r="A3936" s="6"/>
      <c r="B3936" s="16">
        <v>3</v>
      </c>
      <c r="C3936" s="16">
        <v>440</v>
      </c>
      <c r="D3936" s="16">
        <v>40</v>
      </c>
      <c r="E3936" s="16">
        <v>16</v>
      </c>
      <c r="F3936" s="16">
        <v>56</v>
      </c>
      <c r="G3936" s="16">
        <v>11</v>
      </c>
      <c r="H3936" s="16">
        <v>12.033287</v>
      </c>
      <c r="I3936" s="16"/>
    </row>
    <row r="3937" spans="1:9" x14ac:dyDescent="0.2">
      <c r="A3937" s="6"/>
      <c r="B3937" s="16">
        <v>4</v>
      </c>
      <c r="C3937" s="16">
        <v>2163</v>
      </c>
      <c r="D3937" s="16">
        <v>80</v>
      </c>
      <c r="E3937" s="16">
        <v>44</v>
      </c>
      <c r="F3937" s="16">
        <v>117</v>
      </c>
      <c r="G3937" s="16">
        <v>27</v>
      </c>
      <c r="H3937" s="16">
        <v>18.817952999999999</v>
      </c>
      <c r="I3937" s="16"/>
    </row>
    <row r="3938" spans="1:9" x14ac:dyDescent="0.2">
      <c r="A3938" s="6"/>
      <c r="B3938" s="16">
        <v>5</v>
      </c>
      <c r="C3938" s="16">
        <v>2132</v>
      </c>
      <c r="D3938" s="16">
        <v>71</v>
      </c>
      <c r="E3938" s="16">
        <v>37</v>
      </c>
      <c r="F3938" s="16">
        <v>108</v>
      </c>
      <c r="G3938" s="16">
        <v>30</v>
      </c>
      <c r="H3938" s="16">
        <v>20.653130000000001</v>
      </c>
      <c r="I3938" s="16"/>
    </row>
    <row r="3939" spans="1:9" x14ac:dyDescent="0.2">
      <c r="A3939" s="6"/>
      <c r="B3939" s="16">
        <v>6</v>
      </c>
      <c r="C3939" s="16">
        <v>1199</v>
      </c>
      <c r="D3939" s="16">
        <v>54</v>
      </c>
      <c r="E3939" s="16">
        <v>33</v>
      </c>
      <c r="F3939" s="16">
        <v>78</v>
      </c>
      <c r="G3939" s="16">
        <v>22</v>
      </c>
      <c r="H3939" s="16">
        <v>12.280453</v>
      </c>
      <c r="I3939" s="16"/>
    </row>
    <row r="3940" spans="1:9" x14ac:dyDescent="0.2">
      <c r="A3940" s="6"/>
      <c r="B3940" s="16">
        <v>7</v>
      </c>
      <c r="C3940" s="16">
        <v>1155</v>
      </c>
      <c r="D3940" s="16">
        <v>55</v>
      </c>
      <c r="E3940" s="16">
        <v>21</v>
      </c>
      <c r="F3940" s="16">
        <v>86</v>
      </c>
      <c r="G3940" s="16">
        <v>21</v>
      </c>
      <c r="H3940" s="16">
        <v>14.397917</v>
      </c>
      <c r="I3940" s="16"/>
    </row>
    <row r="3941" spans="1:9" x14ac:dyDescent="0.2">
      <c r="A3941" s="6"/>
      <c r="B3941" s="16">
        <v>8</v>
      </c>
      <c r="C3941" s="16">
        <v>3197</v>
      </c>
      <c r="D3941" s="16">
        <v>94</v>
      </c>
      <c r="E3941" s="16">
        <v>52</v>
      </c>
      <c r="F3941" s="16">
        <v>148</v>
      </c>
      <c r="G3941" s="16">
        <v>34</v>
      </c>
      <c r="H3941" s="16">
        <v>24.843143000000001</v>
      </c>
      <c r="I3941" s="16"/>
    </row>
    <row r="3942" spans="1:9" x14ac:dyDescent="0.2">
      <c r="A3942" s="6"/>
      <c r="B3942" s="16">
        <v>9</v>
      </c>
      <c r="C3942" s="16">
        <v>2162</v>
      </c>
      <c r="D3942" s="16">
        <v>74</v>
      </c>
      <c r="E3942" s="16">
        <v>41</v>
      </c>
      <c r="F3942" s="16">
        <v>102</v>
      </c>
      <c r="G3942" s="16">
        <v>29</v>
      </c>
      <c r="H3942" s="16">
        <v>15.092571</v>
      </c>
      <c r="I3942" s="16"/>
    </row>
    <row r="3943" spans="1:9" x14ac:dyDescent="0.2">
      <c r="A3943" s="6"/>
      <c r="B3943" s="16">
        <v>10</v>
      </c>
      <c r="C3943" s="16">
        <v>3041</v>
      </c>
      <c r="D3943" s="16">
        <v>108</v>
      </c>
      <c r="E3943" s="16">
        <v>61</v>
      </c>
      <c r="F3943" s="16">
        <v>152</v>
      </c>
      <c r="G3943" s="16">
        <v>28</v>
      </c>
      <c r="H3943" s="16">
        <v>22.333334000000001</v>
      </c>
      <c r="I3943" s="16"/>
    </row>
    <row r="3944" spans="1:9" x14ac:dyDescent="0.2">
      <c r="A3944" s="6"/>
      <c r="B3944" s="16">
        <v>11</v>
      </c>
      <c r="C3944" s="16">
        <v>4375</v>
      </c>
      <c r="D3944" s="16">
        <v>112</v>
      </c>
      <c r="E3944" s="16">
        <v>66</v>
      </c>
      <c r="F3944" s="16">
        <v>180</v>
      </c>
      <c r="G3944" s="16">
        <v>39</v>
      </c>
      <c r="H3944" s="16">
        <v>25.102423000000002</v>
      </c>
      <c r="I3944" s="16"/>
    </row>
    <row r="3945" spans="1:9" x14ac:dyDescent="0.2">
      <c r="A3945" s="6"/>
      <c r="B3945" s="16">
        <v>12</v>
      </c>
      <c r="C3945" s="16">
        <v>3163</v>
      </c>
      <c r="D3945" s="16">
        <v>87</v>
      </c>
      <c r="E3945" s="16">
        <v>65</v>
      </c>
      <c r="F3945" s="16">
        <v>112</v>
      </c>
      <c r="G3945" s="16">
        <v>36</v>
      </c>
      <c r="H3945" s="16">
        <v>13.468481000000001</v>
      </c>
      <c r="I3945" s="16"/>
    </row>
    <row r="3946" spans="1:9" x14ac:dyDescent="0.2">
      <c r="B3946" s="16">
        <v>13</v>
      </c>
      <c r="C3946" s="16">
        <v>1485</v>
      </c>
      <c r="D3946" s="16">
        <v>92</v>
      </c>
      <c r="E3946" s="16">
        <v>73</v>
      </c>
      <c r="F3946" s="16">
        <v>113</v>
      </c>
      <c r="G3946" s="16">
        <v>16</v>
      </c>
      <c r="H3946" s="16">
        <v>10.148891000000001</v>
      </c>
      <c r="I3946" s="16"/>
    </row>
    <row r="3947" spans="1:9" x14ac:dyDescent="0.2">
      <c r="B3947" s="16">
        <v>14</v>
      </c>
      <c r="C3947" s="16">
        <v>1500</v>
      </c>
      <c r="D3947" s="16">
        <v>88</v>
      </c>
      <c r="E3947" s="16">
        <v>76</v>
      </c>
      <c r="F3947" s="16">
        <v>107</v>
      </c>
      <c r="G3947" s="16">
        <v>17</v>
      </c>
      <c r="H3947" s="16">
        <v>8.5513150000000007</v>
      </c>
      <c r="I3947" s="16"/>
    </row>
    <row r="3948" spans="1:9" x14ac:dyDescent="0.2">
      <c r="B3948" s="16">
        <v>15</v>
      </c>
      <c r="C3948" s="16">
        <v>1282</v>
      </c>
      <c r="D3948" s="16">
        <v>67</v>
      </c>
      <c r="E3948" s="16">
        <v>46</v>
      </c>
      <c r="F3948" s="16">
        <v>90</v>
      </c>
      <c r="G3948" s="16">
        <v>19</v>
      </c>
      <c r="H3948" s="16">
        <v>13.525696</v>
      </c>
      <c r="I3948" s="16"/>
    </row>
    <row r="3949" spans="1:9" x14ac:dyDescent="0.2">
      <c r="B3949" s="16">
        <v>16</v>
      </c>
      <c r="C3949" s="16">
        <v>1424</v>
      </c>
      <c r="D3949" s="16">
        <v>71</v>
      </c>
      <c r="E3949" s="16">
        <v>58</v>
      </c>
      <c r="F3949" s="16">
        <v>90</v>
      </c>
      <c r="G3949" s="16">
        <v>20</v>
      </c>
      <c r="H3949" s="16">
        <v>9.5916630000000005</v>
      </c>
      <c r="I3949" s="16"/>
    </row>
    <row r="3950" spans="1:9" x14ac:dyDescent="0.2">
      <c r="B3950" s="16">
        <v>17</v>
      </c>
      <c r="C3950" s="16">
        <v>1408</v>
      </c>
      <c r="D3950" s="16">
        <v>70</v>
      </c>
      <c r="E3950" s="16">
        <v>48</v>
      </c>
      <c r="F3950" s="16">
        <v>105</v>
      </c>
      <c r="G3950" s="16">
        <v>20</v>
      </c>
      <c r="H3950" s="16">
        <v>13.325875</v>
      </c>
      <c r="I3950" s="16"/>
    </row>
    <row r="3951" spans="1:9" x14ac:dyDescent="0.2">
      <c r="B3951" s="16">
        <v>18</v>
      </c>
      <c r="C3951" s="16">
        <v>992</v>
      </c>
      <c r="D3951" s="16">
        <v>38</v>
      </c>
      <c r="E3951" s="16">
        <v>12</v>
      </c>
      <c r="F3951" s="16">
        <v>74</v>
      </c>
      <c r="G3951" s="16">
        <v>26</v>
      </c>
      <c r="H3951" s="16">
        <v>17.174398</v>
      </c>
      <c r="I3951" s="16"/>
    </row>
    <row r="3952" spans="1:9" x14ac:dyDescent="0.2">
      <c r="B3952" s="16">
        <v>19</v>
      </c>
      <c r="C3952" s="16">
        <v>896</v>
      </c>
      <c r="D3952" s="16">
        <v>81</v>
      </c>
      <c r="E3952" s="16">
        <v>64</v>
      </c>
      <c r="F3952" s="16">
        <v>94</v>
      </c>
      <c r="G3952" s="16">
        <v>11</v>
      </c>
      <c r="H3952" s="16">
        <v>10.634849000000001</v>
      </c>
      <c r="I3952" s="16"/>
    </row>
    <row r="3953" spans="1:9" x14ac:dyDescent="0.2">
      <c r="B3953" s="16">
        <v>20</v>
      </c>
      <c r="C3953" s="16">
        <v>1695</v>
      </c>
      <c r="D3953" s="16">
        <v>99</v>
      </c>
      <c r="E3953" s="16">
        <v>74</v>
      </c>
      <c r="F3953" s="16">
        <v>125</v>
      </c>
      <c r="G3953" s="16">
        <v>17</v>
      </c>
      <c r="H3953" s="16">
        <v>14.348345</v>
      </c>
      <c r="I3953" s="16"/>
    </row>
    <row r="3954" spans="1:9" x14ac:dyDescent="0.2">
      <c r="B3954" s="16">
        <v>21</v>
      </c>
      <c r="C3954" s="16">
        <v>853</v>
      </c>
      <c r="D3954" s="16">
        <v>85</v>
      </c>
      <c r="E3954" s="16">
        <v>70</v>
      </c>
      <c r="F3954" s="16">
        <v>101</v>
      </c>
      <c r="G3954" s="16">
        <v>10</v>
      </c>
      <c r="H3954" s="16">
        <v>9.7239684999999998</v>
      </c>
      <c r="I3954" s="16"/>
    </row>
    <row r="3955" spans="1:9" x14ac:dyDescent="0.2">
      <c r="B3955" s="16">
        <v>22</v>
      </c>
      <c r="C3955" s="16">
        <v>492</v>
      </c>
      <c r="D3955" s="16">
        <v>28</v>
      </c>
      <c r="E3955" s="16">
        <v>8</v>
      </c>
      <c r="F3955" s="16">
        <v>43</v>
      </c>
      <c r="G3955" s="16">
        <v>17</v>
      </c>
      <c r="H3955" s="16">
        <v>10.64777</v>
      </c>
      <c r="I3955" s="16"/>
    </row>
    <row r="3956" spans="1:9" x14ac:dyDescent="0.2">
      <c r="B3956" s="16">
        <v>23</v>
      </c>
      <c r="C3956" s="16">
        <v>914</v>
      </c>
      <c r="D3956" s="16">
        <v>57</v>
      </c>
      <c r="E3956" s="16">
        <v>38</v>
      </c>
      <c r="F3956" s="16">
        <v>71</v>
      </c>
      <c r="G3956" s="16">
        <v>16</v>
      </c>
      <c r="H3956" s="16">
        <v>8.8015150000000002</v>
      </c>
      <c r="I3956" s="16"/>
    </row>
    <row r="3957" spans="1:9" x14ac:dyDescent="0.2">
      <c r="B3957" s="16">
        <v>24</v>
      </c>
      <c r="C3957" s="16">
        <v>1439</v>
      </c>
      <c r="D3957" s="16">
        <v>89</v>
      </c>
      <c r="E3957" s="16">
        <v>76</v>
      </c>
      <c r="F3957" s="16">
        <v>107</v>
      </c>
      <c r="G3957" s="16">
        <v>16</v>
      </c>
      <c r="H3957" s="16">
        <v>9.1833179999999999</v>
      </c>
      <c r="I3957" s="16"/>
    </row>
    <row r="3958" spans="1:9" x14ac:dyDescent="0.2">
      <c r="B3958" s="16">
        <v>25</v>
      </c>
      <c r="C3958" s="16">
        <v>719</v>
      </c>
      <c r="D3958" s="16">
        <v>65</v>
      </c>
      <c r="E3958" s="16">
        <v>55</v>
      </c>
      <c r="F3958" s="16">
        <v>76</v>
      </c>
      <c r="G3958" s="16">
        <v>11</v>
      </c>
      <c r="H3958" s="16">
        <v>7.4161982999999996</v>
      </c>
      <c r="I3958" s="16"/>
    </row>
    <row r="3959" spans="1:9" x14ac:dyDescent="0.2">
      <c r="B3959" s="16">
        <v>26</v>
      </c>
      <c r="C3959" s="16">
        <v>878</v>
      </c>
      <c r="D3959" s="16">
        <v>73</v>
      </c>
      <c r="E3959" s="16">
        <v>44</v>
      </c>
      <c r="F3959" s="16">
        <v>94</v>
      </c>
      <c r="G3959" s="16">
        <v>12</v>
      </c>
      <c r="H3959" s="16">
        <v>12.982506000000001</v>
      </c>
      <c r="I3959" s="16"/>
    </row>
    <row r="3960" spans="1:9" x14ac:dyDescent="0.2">
      <c r="B3960" s="16">
        <v>27</v>
      </c>
      <c r="C3960" s="16">
        <v>1994</v>
      </c>
      <c r="D3960" s="16">
        <v>79</v>
      </c>
      <c r="E3960" s="16">
        <v>48</v>
      </c>
      <c r="F3960" s="16">
        <v>109</v>
      </c>
      <c r="G3960" s="16">
        <v>25</v>
      </c>
      <c r="H3960" s="16">
        <v>16.664583</v>
      </c>
      <c r="I3960" s="16"/>
    </row>
    <row r="3961" spans="1:9" x14ac:dyDescent="0.2">
      <c r="B3961" s="16">
        <v>28</v>
      </c>
      <c r="C3961" s="16">
        <v>3657</v>
      </c>
      <c r="D3961" s="16">
        <v>104</v>
      </c>
      <c r="E3961" s="16">
        <v>69</v>
      </c>
      <c r="F3961" s="16">
        <v>151</v>
      </c>
      <c r="G3961" s="16">
        <v>35</v>
      </c>
      <c r="H3961" s="16">
        <v>20.47739</v>
      </c>
      <c r="I3961" s="16"/>
    </row>
    <row r="3962" spans="1:9" x14ac:dyDescent="0.2">
      <c r="B3962" s="16">
        <v>29</v>
      </c>
      <c r="C3962" s="16">
        <v>2780</v>
      </c>
      <c r="D3962" s="16">
        <v>99</v>
      </c>
      <c r="E3962" s="16">
        <v>64</v>
      </c>
      <c r="F3962" s="16">
        <v>131</v>
      </c>
      <c r="G3962" s="16">
        <v>28</v>
      </c>
      <c r="H3962" s="16">
        <v>18.026730000000001</v>
      </c>
      <c r="I3962" s="16"/>
    </row>
    <row r="3963" spans="1:9" x14ac:dyDescent="0.2">
      <c r="B3963" s="16">
        <v>30</v>
      </c>
      <c r="C3963" s="16">
        <v>1157</v>
      </c>
      <c r="D3963" s="16">
        <v>72</v>
      </c>
      <c r="E3963" s="16">
        <v>54</v>
      </c>
      <c r="F3963" s="16">
        <v>101</v>
      </c>
      <c r="G3963" s="16">
        <v>16</v>
      </c>
      <c r="H3963" s="16">
        <v>11.846237</v>
      </c>
      <c r="I3963" s="16"/>
    </row>
    <row r="3964" spans="1:9" x14ac:dyDescent="0.2">
      <c r="A3964" s="6"/>
      <c r="B3964" s="16">
        <v>31</v>
      </c>
      <c r="C3964" s="16">
        <v>2535</v>
      </c>
      <c r="D3964" s="16">
        <v>115</v>
      </c>
      <c r="E3964" s="16">
        <v>81</v>
      </c>
      <c r="F3964" s="16">
        <v>156</v>
      </c>
      <c r="G3964" s="16">
        <v>22</v>
      </c>
      <c r="H3964" s="16">
        <v>20.287223999999998</v>
      </c>
      <c r="I3964" s="16"/>
    </row>
    <row r="3965" spans="1:9" x14ac:dyDescent="0.2">
      <c r="A3965" s="11"/>
      <c r="B3965" s="16">
        <v>32</v>
      </c>
      <c r="C3965" s="16">
        <v>1830</v>
      </c>
      <c r="D3965" s="16">
        <v>76</v>
      </c>
      <c r="E3965" s="16">
        <v>34</v>
      </c>
      <c r="F3965" s="16">
        <v>116</v>
      </c>
      <c r="G3965" s="16">
        <v>24</v>
      </c>
      <c r="H3965" s="16">
        <v>18.289936000000001</v>
      </c>
      <c r="I3965" s="16"/>
    </row>
    <row r="3966" spans="1:9" x14ac:dyDescent="0.2">
      <c r="B3966" s="16">
        <v>33</v>
      </c>
      <c r="C3966" s="16">
        <v>897</v>
      </c>
      <c r="D3966" s="16">
        <v>69</v>
      </c>
      <c r="E3966" s="16">
        <v>53</v>
      </c>
      <c r="F3966" s="16">
        <v>96</v>
      </c>
      <c r="G3966" s="16">
        <v>13</v>
      </c>
      <c r="H3966" s="16">
        <v>12.812754999999999</v>
      </c>
      <c r="I3966" s="16"/>
    </row>
    <row r="3967" spans="1:9" x14ac:dyDescent="0.2">
      <c r="B3967" s="16">
        <v>34</v>
      </c>
      <c r="C3967" s="16">
        <v>3069</v>
      </c>
      <c r="D3967" s="16">
        <v>87</v>
      </c>
      <c r="E3967" s="16">
        <v>46</v>
      </c>
      <c r="F3967" s="16">
        <v>131</v>
      </c>
      <c r="G3967" s="16">
        <v>35</v>
      </c>
      <c r="H3967" s="16">
        <v>24.714843999999999</v>
      </c>
      <c r="I3967" s="16"/>
    </row>
    <row r="3968" spans="1:9" x14ac:dyDescent="0.2">
      <c r="B3968" s="16">
        <v>35</v>
      </c>
      <c r="C3968" s="16">
        <v>1585</v>
      </c>
      <c r="D3968" s="16">
        <v>99</v>
      </c>
      <c r="E3968" s="16">
        <v>78</v>
      </c>
      <c r="F3968" s="16">
        <v>120</v>
      </c>
      <c r="G3968" s="16">
        <v>16</v>
      </c>
      <c r="H3968" s="16">
        <v>12.59365</v>
      </c>
      <c r="I3968" s="16"/>
    </row>
    <row r="3969" spans="2:9" x14ac:dyDescent="0.2">
      <c r="B3969" s="16">
        <v>36</v>
      </c>
      <c r="C3969" s="16">
        <v>1957</v>
      </c>
      <c r="D3969" s="16">
        <v>108</v>
      </c>
      <c r="E3969" s="16">
        <v>84</v>
      </c>
      <c r="F3969" s="16">
        <v>135</v>
      </c>
      <c r="G3969" s="16">
        <v>18</v>
      </c>
      <c r="H3969" s="16">
        <v>15.501423000000001</v>
      </c>
      <c r="I3969" s="16"/>
    </row>
    <row r="3970" spans="2:9" x14ac:dyDescent="0.2">
      <c r="B3970" s="16">
        <v>37</v>
      </c>
      <c r="C3970" s="16">
        <v>1388</v>
      </c>
      <c r="D3970" s="16">
        <v>81</v>
      </c>
      <c r="E3970" s="16">
        <v>62</v>
      </c>
      <c r="F3970" s="16">
        <v>107</v>
      </c>
      <c r="G3970" s="16">
        <v>17</v>
      </c>
      <c r="H3970" s="16">
        <v>12.837932</v>
      </c>
      <c r="I3970" s="16"/>
    </row>
    <row r="3971" spans="2:9" x14ac:dyDescent="0.2">
      <c r="B3971" s="16">
        <v>38</v>
      </c>
      <c r="C3971" s="16">
        <v>626</v>
      </c>
      <c r="D3971" s="16">
        <v>56</v>
      </c>
      <c r="E3971" s="16">
        <v>44</v>
      </c>
      <c r="F3971" s="16">
        <v>67</v>
      </c>
      <c r="G3971" s="16">
        <v>11</v>
      </c>
      <c r="H3971" s="16">
        <v>8.4261490000000006</v>
      </c>
      <c r="I3971" s="16"/>
    </row>
    <row r="3972" spans="2:9" x14ac:dyDescent="0.2">
      <c r="B3972" s="16">
        <v>39</v>
      </c>
      <c r="C3972" s="16">
        <v>1507</v>
      </c>
      <c r="D3972" s="16">
        <v>107</v>
      </c>
      <c r="E3972" s="16">
        <v>90</v>
      </c>
      <c r="F3972" s="16">
        <v>128</v>
      </c>
      <c r="G3972" s="16">
        <v>14</v>
      </c>
      <c r="H3972" s="16">
        <v>12.437536</v>
      </c>
      <c r="I3972" s="16"/>
    </row>
    <row r="3973" spans="2:9" x14ac:dyDescent="0.2">
      <c r="B3973" s="16">
        <v>40</v>
      </c>
      <c r="C3973" s="16">
        <v>2197</v>
      </c>
      <c r="D3973" s="16">
        <v>109</v>
      </c>
      <c r="E3973" s="16">
        <v>85</v>
      </c>
      <c r="F3973" s="16">
        <v>137</v>
      </c>
      <c r="G3973" s="16">
        <v>20</v>
      </c>
      <c r="H3973" s="16">
        <v>16.465274999999998</v>
      </c>
      <c r="I3973" s="16"/>
    </row>
    <row r="3974" spans="2:9" x14ac:dyDescent="0.2">
      <c r="B3974" s="16">
        <v>41</v>
      </c>
      <c r="C3974" s="16">
        <v>1235</v>
      </c>
      <c r="D3974" s="16">
        <v>61</v>
      </c>
      <c r="E3974" s="16">
        <v>39</v>
      </c>
      <c r="F3974" s="16">
        <v>86</v>
      </c>
      <c r="G3974" s="16">
        <v>20</v>
      </c>
      <c r="H3974" s="16">
        <v>13.519966</v>
      </c>
      <c r="I3974" s="16"/>
    </row>
    <row r="3975" spans="2:9" x14ac:dyDescent="0.2">
      <c r="B3975" s="16">
        <v>42</v>
      </c>
      <c r="C3975" s="16">
        <v>1833</v>
      </c>
      <c r="D3975" s="16">
        <v>101</v>
      </c>
      <c r="E3975" s="16">
        <v>82</v>
      </c>
      <c r="F3975" s="16">
        <v>116</v>
      </c>
      <c r="G3975" s="16">
        <v>18</v>
      </c>
      <c r="H3975" s="16">
        <v>8.4121760000000005</v>
      </c>
      <c r="I3975" s="16"/>
    </row>
    <row r="3976" spans="2:9" x14ac:dyDescent="0.2">
      <c r="B3976" s="16">
        <v>43</v>
      </c>
      <c r="C3976" s="16">
        <v>1116</v>
      </c>
      <c r="D3976" s="16">
        <v>93</v>
      </c>
      <c r="E3976" s="16">
        <v>78</v>
      </c>
      <c r="F3976" s="16">
        <v>105</v>
      </c>
      <c r="G3976" s="16">
        <v>12</v>
      </c>
      <c r="H3976" s="16">
        <v>8.8111499999999996</v>
      </c>
      <c r="I3976" s="16"/>
    </row>
    <row r="3977" spans="2:9" x14ac:dyDescent="0.2">
      <c r="B3977" s="16">
        <v>44</v>
      </c>
      <c r="C3977" s="16">
        <v>2796</v>
      </c>
      <c r="D3977" s="16">
        <v>107</v>
      </c>
      <c r="E3977" s="16">
        <v>60</v>
      </c>
      <c r="F3977" s="16">
        <v>164</v>
      </c>
      <c r="G3977" s="16">
        <v>26</v>
      </c>
      <c r="H3977" s="16">
        <v>27.777688999999999</v>
      </c>
      <c r="I3977" s="16"/>
    </row>
    <row r="3978" spans="2:9" x14ac:dyDescent="0.2">
      <c r="B3978" s="16">
        <v>45</v>
      </c>
      <c r="C3978" s="16">
        <v>1516</v>
      </c>
      <c r="D3978" s="16">
        <v>94</v>
      </c>
      <c r="E3978" s="16">
        <v>73</v>
      </c>
      <c r="F3978" s="16">
        <v>133</v>
      </c>
      <c r="G3978" s="16">
        <v>16</v>
      </c>
      <c r="H3978" s="16">
        <v>15.658863</v>
      </c>
      <c r="I3978" s="16"/>
    </row>
    <row r="3979" spans="2:9" x14ac:dyDescent="0.2">
      <c r="B3979" s="16">
        <v>46</v>
      </c>
      <c r="C3979" s="16">
        <v>3020</v>
      </c>
      <c r="D3979" s="16">
        <v>116</v>
      </c>
      <c r="E3979" s="16">
        <v>87</v>
      </c>
      <c r="F3979" s="16">
        <v>148</v>
      </c>
      <c r="G3979" s="16">
        <v>26</v>
      </c>
      <c r="H3979" s="16">
        <v>18.684753000000001</v>
      </c>
      <c r="I3979" s="16"/>
    </row>
    <row r="3980" spans="2:9" x14ac:dyDescent="0.2">
      <c r="B3980" s="16">
        <v>47</v>
      </c>
      <c r="C3980" s="16">
        <v>3213</v>
      </c>
      <c r="D3980" s="16">
        <v>114</v>
      </c>
      <c r="E3980" s="16">
        <v>61</v>
      </c>
      <c r="F3980" s="16">
        <v>166</v>
      </c>
      <c r="G3980" s="16">
        <v>28</v>
      </c>
      <c r="H3980" s="16">
        <v>23.248259000000001</v>
      </c>
      <c r="I3980" s="16"/>
    </row>
    <row r="3981" spans="2:9" x14ac:dyDescent="0.2">
      <c r="B3981" s="16">
        <v>48</v>
      </c>
      <c r="C3981" s="16">
        <v>1095</v>
      </c>
      <c r="D3981" s="16">
        <v>99</v>
      </c>
      <c r="E3981" s="16">
        <v>79</v>
      </c>
      <c r="F3981" s="16">
        <v>116</v>
      </c>
      <c r="G3981" s="16">
        <v>11</v>
      </c>
      <c r="H3981" s="16">
        <v>12.938314999999999</v>
      </c>
      <c r="I3981" s="16"/>
    </row>
    <row r="3982" spans="2:9" x14ac:dyDescent="0.2">
      <c r="B3982" s="16">
        <v>49</v>
      </c>
      <c r="C3982" s="16">
        <v>824</v>
      </c>
      <c r="D3982" s="16">
        <v>82</v>
      </c>
      <c r="E3982" s="16">
        <v>64</v>
      </c>
      <c r="F3982" s="16">
        <v>99</v>
      </c>
      <c r="G3982" s="16">
        <v>10</v>
      </c>
      <c r="H3982" s="16">
        <v>11.879020000000001</v>
      </c>
      <c r="I3982" s="16"/>
    </row>
    <row r="3983" spans="2:9" x14ac:dyDescent="0.2">
      <c r="B3983" s="16">
        <v>50</v>
      </c>
      <c r="C3983" s="16">
        <v>2221</v>
      </c>
      <c r="D3983" s="16">
        <v>76</v>
      </c>
      <c r="E3983" s="16">
        <v>35</v>
      </c>
      <c r="F3983" s="16">
        <v>117</v>
      </c>
      <c r="G3983" s="16">
        <v>29</v>
      </c>
      <c r="H3983" s="16">
        <v>22.482533</v>
      </c>
      <c r="I3983" s="16"/>
    </row>
    <row r="3984" spans="2:9" x14ac:dyDescent="0.2">
      <c r="B3984" s="16">
        <v>51</v>
      </c>
      <c r="C3984" s="16">
        <v>2829</v>
      </c>
      <c r="D3984" s="16">
        <v>80</v>
      </c>
      <c r="E3984" s="16">
        <v>40</v>
      </c>
      <c r="F3984" s="16">
        <v>129</v>
      </c>
      <c r="G3984" s="16">
        <v>35</v>
      </c>
      <c r="H3984" s="16">
        <v>24.082578999999999</v>
      </c>
      <c r="I3984" s="16"/>
    </row>
    <row r="3985" spans="2:9" x14ac:dyDescent="0.2">
      <c r="B3985" s="16">
        <v>52</v>
      </c>
      <c r="C3985" s="16">
        <v>2355</v>
      </c>
      <c r="D3985" s="16">
        <v>81</v>
      </c>
      <c r="E3985" s="16">
        <v>47</v>
      </c>
      <c r="F3985" s="16">
        <v>122</v>
      </c>
      <c r="G3985" s="16">
        <v>29</v>
      </c>
      <c r="H3985" s="16">
        <v>18.587630999999998</v>
      </c>
      <c r="I3985" s="16"/>
    </row>
    <row r="3986" spans="2:9" x14ac:dyDescent="0.2">
      <c r="B3986" s="16">
        <v>53</v>
      </c>
      <c r="C3986" s="16">
        <v>925</v>
      </c>
      <c r="D3986" s="16">
        <v>57</v>
      </c>
      <c r="E3986" s="16">
        <v>27</v>
      </c>
      <c r="F3986" s="16">
        <v>92</v>
      </c>
      <c r="G3986" s="16">
        <v>16</v>
      </c>
      <c r="H3986" s="16">
        <v>15.885002999999999</v>
      </c>
      <c r="I3986" s="16"/>
    </row>
    <row r="3987" spans="2:9" x14ac:dyDescent="0.2">
      <c r="B3987" s="16">
        <v>54</v>
      </c>
      <c r="C3987" s="16">
        <v>822</v>
      </c>
      <c r="D3987" s="16">
        <v>48</v>
      </c>
      <c r="E3987" s="16">
        <v>29</v>
      </c>
      <c r="F3987" s="16">
        <v>61</v>
      </c>
      <c r="G3987" s="16">
        <v>17</v>
      </c>
      <c r="H3987" s="16">
        <v>9.3072549999999996</v>
      </c>
      <c r="I3987" s="16"/>
    </row>
    <row r="3988" spans="2:9" x14ac:dyDescent="0.2">
      <c r="B3988" s="16">
        <v>55</v>
      </c>
      <c r="C3988" s="16">
        <v>1191</v>
      </c>
      <c r="D3988" s="16">
        <v>66</v>
      </c>
      <c r="E3988" s="16">
        <v>45</v>
      </c>
      <c r="F3988" s="16">
        <v>89</v>
      </c>
      <c r="G3988" s="16">
        <v>18</v>
      </c>
      <c r="H3988" s="16">
        <v>13.2109585</v>
      </c>
      <c r="I3988" s="16"/>
    </row>
    <row r="3989" spans="2:9" x14ac:dyDescent="0.2">
      <c r="B3989" s="16">
        <v>56</v>
      </c>
      <c r="C3989" s="16">
        <v>2508</v>
      </c>
      <c r="D3989" s="16">
        <v>64</v>
      </c>
      <c r="E3989" s="16">
        <v>6</v>
      </c>
      <c r="F3989" s="16">
        <v>113</v>
      </c>
      <c r="G3989" s="16">
        <v>39</v>
      </c>
      <c r="H3989" s="16">
        <v>27.922827000000002</v>
      </c>
      <c r="I3989" s="16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56</v>
      </c>
      <c r="I4115" s="6"/>
    </row>
    <row r="4116" spans="1:10" x14ac:dyDescent="0.2">
      <c r="A4116" t="s">
        <v>67</v>
      </c>
      <c r="B4116" s="15"/>
      <c r="C4116" s="8">
        <f>AVERAGE(C3934:C4114)</f>
        <v>1749.6607142857142</v>
      </c>
      <c r="D4116" s="8"/>
      <c r="E4116" s="8"/>
      <c r="F4116" s="8"/>
      <c r="G4116" s="8"/>
      <c r="H4116" s="8"/>
      <c r="I4116" s="9"/>
      <c r="J4116" s="17">
        <f>AVERAGE(D3934:D4114)</f>
        <v>79.964285714285708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" t="s">
        <v>131</v>
      </c>
      <c r="C4120" s="16">
        <v>55601209</v>
      </c>
      <c r="D4120" s="16">
        <v>186.58061000000001</v>
      </c>
      <c r="E4120" s="16">
        <v>1</v>
      </c>
      <c r="F4120" s="16">
        <v>1315</v>
      </c>
      <c r="G4120" s="16">
        <v>298001</v>
      </c>
      <c r="H4120" s="16">
        <v>229.05103</v>
      </c>
      <c r="I4120" s="18">
        <v>58.457189999999997</v>
      </c>
    </row>
    <row r="4121" spans="1:10" x14ac:dyDescent="0.2">
      <c r="A4121" s="6"/>
      <c r="B4121" s="16">
        <v>1</v>
      </c>
      <c r="C4121" s="16">
        <v>1221</v>
      </c>
      <c r="D4121" s="16">
        <v>64</v>
      </c>
      <c r="E4121" s="16">
        <v>36</v>
      </c>
      <c r="F4121" s="16">
        <v>90</v>
      </c>
      <c r="G4121" s="16">
        <v>19</v>
      </c>
      <c r="H4121" s="16">
        <v>16.608229999999999</v>
      </c>
      <c r="I4121" s="18"/>
    </row>
    <row r="4122" spans="1:10" x14ac:dyDescent="0.2">
      <c r="A4122" s="6"/>
      <c r="B4122" s="16">
        <v>2</v>
      </c>
      <c r="C4122" s="16">
        <v>2789</v>
      </c>
      <c r="D4122" s="16">
        <v>89</v>
      </c>
      <c r="E4122" s="16">
        <v>39</v>
      </c>
      <c r="F4122" s="16">
        <v>146</v>
      </c>
      <c r="G4122" s="16">
        <v>31</v>
      </c>
      <c r="H4122" s="16">
        <v>29.941053</v>
      </c>
      <c r="I4122" s="18"/>
    </row>
    <row r="4123" spans="1:10" x14ac:dyDescent="0.2">
      <c r="A4123" s="6"/>
      <c r="B4123" s="16">
        <v>3</v>
      </c>
      <c r="C4123" s="16">
        <v>5694</v>
      </c>
      <c r="D4123" s="16">
        <v>123</v>
      </c>
      <c r="E4123" s="16">
        <v>68</v>
      </c>
      <c r="F4123" s="16">
        <v>220</v>
      </c>
      <c r="G4123" s="16">
        <v>46</v>
      </c>
      <c r="H4123" s="16">
        <v>39.497399999999999</v>
      </c>
      <c r="I4123" s="18"/>
    </row>
    <row r="4124" spans="1:10" x14ac:dyDescent="0.2">
      <c r="A4124" s="6"/>
      <c r="B4124" s="16">
        <v>4</v>
      </c>
      <c r="C4124" s="16">
        <v>3665</v>
      </c>
      <c r="D4124" s="16">
        <v>135</v>
      </c>
      <c r="E4124" s="16">
        <v>99</v>
      </c>
      <c r="F4124" s="16">
        <v>174</v>
      </c>
      <c r="G4124" s="16">
        <v>27</v>
      </c>
      <c r="H4124" s="16">
        <v>22.148102000000002</v>
      </c>
      <c r="I4124" s="18"/>
    </row>
    <row r="4125" spans="1:10" x14ac:dyDescent="0.2">
      <c r="A4125" s="6"/>
      <c r="B4125" s="16">
        <v>5</v>
      </c>
      <c r="C4125" s="16">
        <v>3719</v>
      </c>
      <c r="D4125" s="16">
        <v>116</v>
      </c>
      <c r="E4125" s="16">
        <v>78</v>
      </c>
      <c r="F4125" s="16">
        <v>168</v>
      </c>
      <c r="G4125" s="16">
        <v>32</v>
      </c>
      <c r="H4125" s="16">
        <v>23.025231999999999</v>
      </c>
      <c r="I4125" s="18"/>
    </row>
    <row r="4126" spans="1:10" x14ac:dyDescent="0.2">
      <c r="A4126" s="6"/>
      <c r="B4126" s="16">
        <v>6</v>
      </c>
      <c r="C4126" s="16">
        <v>1993</v>
      </c>
      <c r="D4126" s="16">
        <v>110</v>
      </c>
      <c r="E4126" s="16">
        <v>80</v>
      </c>
      <c r="F4126" s="16">
        <v>136</v>
      </c>
      <c r="G4126" s="16">
        <v>18</v>
      </c>
      <c r="H4126" s="16">
        <v>17.017292000000001</v>
      </c>
      <c r="I4126" s="18"/>
    </row>
    <row r="4127" spans="1:10" x14ac:dyDescent="0.2">
      <c r="A4127" s="6"/>
      <c r="B4127" s="16">
        <v>7</v>
      </c>
      <c r="C4127" s="16">
        <v>3394</v>
      </c>
      <c r="D4127" s="16">
        <v>113</v>
      </c>
      <c r="E4127" s="16">
        <v>66</v>
      </c>
      <c r="F4127" s="16">
        <v>172</v>
      </c>
      <c r="G4127" s="16">
        <v>30</v>
      </c>
      <c r="H4127" s="16">
        <v>31.68487</v>
      </c>
      <c r="I4127" s="18"/>
    </row>
    <row r="4128" spans="1:10" x14ac:dyDescent="0.2">
      <c r="A4128" s="6"/>
      <c r="B4128" s="16">
        <v>8</v>
      </c>
      <c r="C4128" s="16">
        <v>2790</v>
      </c>
      <c r="D4128" s="16">
        <v>111</v>
      </c>
      <c r="E4128" s="16">
        <v>76</v>
      </c>
      <c r="F4128" s="16">
        <v>158</v>
      </c>
      <c r="G4128" s="16">
        <v>25</v>
      </c>
      <c r="H4128" s="16">
        <v>19.969768999999999</v>
      </c>
      <c r="I4128" s="18"/>
    </row>
    <row r="4129" spans="1:9" x14ac:dyDescent="0.2">
      <c r="A4129" s="6"/>
      <c r="B4129" s="16">
        <v>9</v>
      </c>
      <c r="C4129" s="16">
        <v>2906</v>
      </c>
      <c r="D4129" s="16">
        <v>126</v>
      </c>
      <c r="E4129" s="16">
        <v>92</v>
      </c>
      <c r="F4129" s="16">
        <v>179</v>
      </c>
      <c r="G4129" s="16">
        <v>23</v>
      </c>
      <c r="H4129" s="16">
        <v>23.312110000000001</v>
      </c>
      <c r="I4129" s="18"/>
    </row>
    <row r="4130" spans="1:9" x14ac:dyDescent="0.2">
      <c r="A4130" s="6"/>
      <c r="B4130" s="16">
        <v>10</v>
      </c>
      <c r="C4130" s="16">
        <v>4572</v>
      </c>
      <c r="D4130" s="16">
        <v>163</v>
      </c>
      <c r="E4130" s="16">
        <v>104</v>
      </c>
      <c r="F4130" s="16">
        <v>227</v>
      </c>
      <c r="G4130" s="16">
        <v>28</v>
      </c>
      <c r="H4130" s="16">
        <v>37.594326000000002</v>
      </c>
      <c r="I4130" s="18"/>
    </row>
    <row r="4131" spans="1:9" x14ac:dyDescent="0.2">
      <c r="A4131" s="6"/>
      <c r="B4131" s="16">
        <v>11</v>
      </c>
      <c r="C4131" s="16">
        <v>1688</v>
      </c>
      <c r="D4131" s="16">
        <v>105</v>
      </c>
      <c r="E4131" s="16">
        <v>76</v>
      </c>
      <c r="F4131" s="16">
        <v>141</v>
      </c>
      <c r="G4131" s="16">
        <v>16</v>
      </c>
      <c r="H4131" s="16">
        <v>20</v>
      </c>
      <c r="I4131" s="18"/>
    </row>
    <row r="4132" spans="1:9" x14ac:dyDescent="0.2">
      <c r="A4132" s="6"/>
      <c r="B4132" s="5">
        <v>12</v>
      </c>
      <c r="C4132" s="16">
        <v>3832</v>
      </c>
      <c r="D4132" s="16">
        <v>132</v>
      </c>
      <c r="E4132" s="16">
        <v>79</v>
      </c>
      <c r="F4132" s="16">
        <v>175</v>
      </c>
      <c r="G4132" s="16">
        <v>29</v>
      </c>
      <c r="H4132" s="16">
        <v>22.43403</v>
      </c>
      <c r="I4132" s="18"/>
    </row>
    <row r="4133" spans="1:9" x14ac:dyDescent="0.2">
      <c r="B4133" s="4">
        <v>13</v>
      </c>
      <c r="C4133" s="16">
        <v>4930</v>
      </c>
      <c r="D4133" s="16">
        <v>164</v>
      </c>
      <c r="E4133" s="16">
        <v>90</v>
      </c>
      <c r="F4133" s="16">
        <v>238</v>
      </c>
      <c r="G4133" s="16">
        <v>30</v>
      </c>
      <c r="H4133" s="16">
        <v>39.510800000000003</v>
      </c>
      <c r="I4133" s="18"/>
    </row>
    <row r="4134" spans="1:9" x14ac:dyDescent="0.2">
      <c r="B4134" s="4">
        <v>14</v>
      </c>
      <c r="C4134" s="16">
        <v>5489</v>
      </c>
      <c r="D4134" s="16">
        <v>171</v>
      </c>
      <c r="E4134" s="16">
        <v>104</v>
      </c>
      <c r="F4134" s="16">
        <v>248</v>
      </c>
      <c r="G4134" s="16">
        <v>32</v>
      </c>
      <c r="H4134" s="16">
        <v>39.616306000000002</v>
      </c>
      <c r="I4134" s="18"/>
    </row>
    <row r="4135" spans="1:9" x14ac:dyDescent="0.2">
      <c r="B4135" s="4">
        <v>15</v>
      </c>
      <c r="C4135" s="16">
        <v>3953</v>
      </c>
      <c r="D4135" s="16">
        <v>136</v>
      </c>
      <c r="E4135" s="16">
        <v>99</v>
      </c>
      <c r="F4135" s="16">
        <v>186</v>
      </c>
      <c r="G4135" s="16">
        <v>29</v>
      </c>
      <c r="H4135" s="16">
        <v>21.673717</v>
      </c>
      <c r="I4135" s="18"/>
    </row>
    <row r="4136" spans="1:9" x14ac:dyDescent="0.2">
      <c r="B4136" s="4">
        <v>16</v>
      </c>
      <c r="C4136" s="16">
        <v>2985</v>
      </c>
      <c r="D4136" s="16">
        <v>135</v>
      </c>
      <c r="E4136" s="16">
        <v>94</v>
      </c>
      <c r="F4136" s="16">
        <v>172</v>
      </c>
      <c r="G4136" s="16">
        <v>22</v>
      </c>
      <c r="H4136" s="16">
        <v>20.739885000000001</v>
      </c>
      <c r="I4136" s="18"/>
    </row>
    <row r="4137" spans="1:9" x14ac:dyDescent="0.2">
      <c r="B4137" s="4">
        <v>17</v>
      </c>
      <c r="C4137" s="16">
        <v>4169</v>
      </c>
      <c r="D4137" s="16">
        <v>154</v>
      </c>
      <c r="E4137" s="16">
        <v>122</v>
      </c>
      <c r="F4137" s="16">
        <v>205</v>
      </c>
      <c r="G4137" s="16">
        <v>27</v>
      </c>
      <c r="H4137" s="16">
        <v>24.066414000000002</v>
      </c>
      <c r="I4137" s="18"/>
    </row>
    <row r="4138" spans="1:9" x14ac:dyDescent="0.2">
      <c r="B4138" s="4">
        <v>18</v>
      </c>
      <c r="C4138" s="16">
        <v>5321</v>
      </c>
      <c r="D4138" s="16">
        <v>140</v>
      </c>
      <c r="E4138" s="16">
        <v>80</v>
      </c>
      <c r="F4138" s="16">
        <v>233</v>
      </c>
      <c r="G4138" s="16">
        <v>38</v>
      </c>
      <c r="H4138" s="16">
        <v>40.674379999999999</v>
      </c>
      <c r="I4138" s="18"/>
    </row>
    <row r="4139" spans="1:9" x14ac:dyDescent="0.2">
      <c r="B4139" s="4">
        <v>19</v>
      </c>
      <c r="C4139" s="16">
        <v>3307</v>
      </c>
      <c r="D4139" s="16">
        <v>118</v>
      </c>
      <c r="E4139" s="16">
        <v>67</v>
      </c>
      <c r="F4139" s="16">
        <v>172</v>
      </c>
      <c r="G4139" s="16">
        <v>28</v>
      </c>
      <c r="H4139" s="16">
        <v>29.424731999999999</v>
      </c>
      <c r="I4139" s="18"/>
    </row>
    <row r="4140" spans="1:9" x14ac:dyDescent="0.2">
      <c r="B4140" s="4">
        <v>20</v>
      </c>
      <c r="C4140" s="16">
        <v>6703</v>
      </c>
      <c r="D4140" s="16">
        <v>176</v>
      </c>
      <c r="E4140" s="16">
        <v>75</v>
      </c>
      <c r="F4140" s="16">
        <v>321</v>
      </c>
      <c r="G4140" s="16">
        <v>38</v>
      </c>
      <c r="H4140" s="16">
        <v>61.242759999999997</v>
      </c>
      <c r="I4140" s="18"/>
    </row>
    <row r="4141" spans="1:9" x14ac:dyDescent="0.2">
      <c r="B4141" s="4">
        <v>21</v>
      </c>
      <c r="C4141" s="16">
        <v>4806</v>
      </c>
      <c r="D4141" s="16">
        <v>171</v>
      </c>
      <c r="E4141" s="16">
        <v>122</v>
      </c>
      <c r="F4141" s="16">
        <v>235</v>
      </c>
      <c r="G4141" s="16">
        <v>28</v>
      </c>
      <c r="H4141" s="16">
        <v>31.454847000000001</v>
      </c>
      <c r="I4141" s="18"/>
    </row>
    <row r="4142" spans="1:9" x14ac:dyDescent="0.2">
      <c r="B4142" s="4">
        <v>22</v>
      </c>
      <c r="C4142" s="16">
        <v>1762</v>
      </c>
      <c r="D4142" s="16">
        <v>135</v>
      </c>
      <c r="E4142" s="16">
        <v>112</v>
      </c>
      <c r="F4142" s="16">
        <v>158</v>
      </c>
      <c r="G4142" s="16">
        <v>13</v>
      </c>
      <c r="H4142" s="16">
        <v>16.695808</v>
      </c>
      <c r="I4142" s="18"/>
    </row>
    <row r="4143" spans="1:9" x14ac:dyDescent="0.2">
      <c r="B4143" s="4">
        <v>23</v>
      </c>
      <c r="C4143" s="16">
        <v>4516</v>
      </c>
      <c r="D4143" s="16">
        <v>167</v>
      </c>
      <c r="E4143" s="16">
        <v>93</v>
      </c>
      <c r="F4143" s="16">
        <v>246</v>
      </c>
      <c r="G4143" s="16">
        <v>27</v>
      </c>
      <c r="H4143" s="16">
        <v>38.647820000000003</v>
      </c>
      <c r="I4143" s="18"/>
    </row>
    <row r="4144" spans="1:9" x14ac:dyDescent="0.2">
      <c r="B4144" s="4">
        <v>24</v>
      </c>
      <c r="C4144" s="16">
        <v>4581</v>
      </c>
      <c r="D4144" s="16">
        <v>123</v>
      </c>
      <c r="E4144" s="16">
        <v>92</v>
      </c>
      <c r="F4144" s="16">
        <v>178</v>
      </c>
      <c r="G4144" s="16">
        <v>37</v>
      </c>
      <c r="H4144" s="16">
        <v>21.102922</v>
      </c>
      <c r="I4144" s="18"/>
    </row>
    <row r="4145" spans="1:9" x14ac:dyDescent="0.2">
      <c r="B4145" s="4">
        <v>26</v>
      </c>
      <c r="C4145" s="16">
        <v>2818</v>
      </c>
      <c r="D4145" s="16">
        <v>108</v>
      </c>
      <c r="E4145" s="16">
        <v>50</v>
      </c>
      <c r="F4145" s="16">
        <v>186</v>
      </c>
      <c r="G4145" s="16">
        <v>26</v>
      </c>
      <c r="H4145" s="16">
        <v>34.381390000000003</v>
      </c>
      <c r="I4145" s="18"/>
    </row>
    <row r="4146" spans="1:9" x14ac:dyDescent="0.2">
      <c r="B4146" s="4">
        <v>27</v>
      </c>
      <c r="C4146" s="16">
        <v>2724</v>
      </c>
      <c r="D4146" s="16">
        <v>108</v>
      </c>
      <c r="E4146" s="16">
        <v>71</v>
      </c>
      <c r="F4146" s="16">
        <v>144</v>
      </c>
      <c r="G4146" s="16">
        <v>25</v>
      </c>
      <c r="H4146" s="16">
        <v>19.598043000000001</v>
      </c>
      <c r="I4146" s="18"/>
    </row>
    <row r="4147" spans="1:9" x14ac:dyDescent="0.2">
      <c r="B4147" s="4">
        <v>28</v>
      </c>
      <c r="C4147" s="16">
        <v>3066</v>
      </c>
      <c r="D4147" s="16">
        <v>133</v>
      </c>
      <c r="E4147" s="16">
        <v>109</v>
      </c>
      <c r="F4147" s="16">
        <v>156</v>
      </c>
      <c r="G4147" s="16">
        <v>23</v>
      </c>
      <c r="H4147" s="16">
        <v>11.231045</v>
      </c>
      <c r="I4147" s="18"/>
    </row>
    <row r="4148" spans="1:9" x14ac:dyDescent="0.2">
      <c r="B4148" s="4">
        <v>30</v>
      </c>
      <c r="C4148" s="16">
        <v>718</v>
      </c>
      <c r="D4148" s="16">
        <v>71</v>
      </c>
      <c r="E4148" s="16">
        <v>49</v>
      </c>
      <c r="F4148" s="16">
        <v>87</v>
      </c>
      <c r="G4148" s="16">
        <v>10</v>
      </c>
      <c r="H4148" s="16">
        <v>13.2664995</v>
      </c>
      <c r="I4148" s="18"/>
    </row>
    <row r="4149" spans="1:9" x14ac:dyDescent="0.2">
      <c r="B4149" s="4">
        <v>31</v>
      </c>
      <c r="C4149" s="16">
        <v>3789</v>
      </c>
      <c r="D4149" s="16">
        <v>114</v>
      </c>
      <c r="E4149" s="16">
        <v>69</v>
      </c>
      <c r="F4149" s="16">
        <v>163</v>
      </c>
      <c r="G4149" s="16">
        <v>33</v>
      </c>
      <c r="H4149" s="16">
        <v>27.499431999999999</v>
      </c>
      <c r="I4149" s="18"/>
    </row>
    <row r="4150" spans="1:9" x14ac:dyDescent="0.2">
      <c r="B4150" s="4">
        <v>32</v>
      </c>
      <c r="C4150" s="16">
        <v>3773</v>
      </c>
      <c r="D4150" s="16">
        <v>157</v>
      </c>
      <c r="E4150" s="16">
        <v>113</v>
      </c>
      <c r="F4150" s="16">
        <v>225</v>
      </c>
      <c r="G4150" s="16">
        <v>24</v>
      </c>
      <c r="H4150" s="16">
        <v>27.407550000000001</v>
      </c>
      <c r="I4150" s="18"/>
    </row>
    <row r="4151" spans="1:9" x14ac:dyDescent="0.2">
      <c r="A4151" s="6"/>
      <c r="B4151" s="4">
        <v>33</v>
      </c>
      <c r="C4151" s="16">
        <v>1831</v>
      </c>
      <c r="D4151" s="16">
        <v>114</v>
      </c>
      <c r="E4151" s="16">
        <v>88</v>
      </c>
      <c r="F4151" s="16">
        <v>152</v>
      </c>
      <c r="G4151" s="16">
        <v>16</v>
      </c>
      <c r="H4151" s="16">
        <v>18.724316000000002</v>
      </c>
      <c r="I4151" s="18"/>
    </row>
    <row r="4152" spans="1:9" x14ac:dyDescent="0.2">
      <c r="A4152" s="11"/>
      <c r="B4152" s="5">
        <v>34</v>
      </c>
      <c r="C4152" s="16">
        <v>2225</v>
      </c>
      <c r="D4152" s="16">
        <v>123</v>
      </c>
      <c r="E4152" s="16">
        <v>99</v>
      </c>
      <c r="F4152" s="16">
        <v>153</v>
      </c>
      <c r="G4152" s="16">
        <v>18</v>
      </c>
      <c r="H4152" s="16">
        <v>18.813324000000001</v>
      </c>
      <c r="I4152" s="18"/>
    </row>
    <row r="4153" spans="1:9" x14ac:dyDescent="0.2">
      <c r="B4153" s="4">
        <v>36</v>
      </c>
      <c r="C4153" s="16">
        <v>2541</v>
      </c>
      <c r="D4153" s="16">
        <v>110</v>
      </c>
      <c r="E4153" s="16">
        <v>77</v>
      </c>
      <c r="F4153" s="16">
        <v>155</v>
      </c>
      <c r="G4153" s="16">
        <v>23</v>
      </c>
      <c r="H4153" s="16">
        <v>19.937403</v>
      </c>
      <c r="I4153" s="18"/>
    </row>
    <row r="4154" spans="1:9" x14ac:dyDescent="0.2">
      <c r="B4154" s="4">
        <v>38</v>
      </c>
      <c r="C4154" s="16">
        <v>2724</v>
      </c>
      <c r="D4154" s="16">
        <v>129</v>
      </c>
      <c r="E4154" s="16">
        <v>96</v>
      </c>
      <c r="F4154" s="16">
        <v>180</v>
      </c>
      <c r="G4154" s="16">
        <v>21</v>
      </c>
      <c r="H4154" s="16">
        <v>21.992044</v>
      </c>
      <c r="I4154" s="18"/>
    </row>
    <row r="4155" spans="1:9" x14ac:dyDescent="0.2">
      <c r="B4155" s="4">
        <v>39</v>
      </c>
      <c r="C4155" s="16">
        <v>4781</v>
      </c>
      <c r="D4155" s="16">
        <v>159</v>
      </c>
      <c r="E4155" s="16">
        <v>116</v>
      </c>
      <c r="F4155" s="16">
        <v>216</v>
      </c>
      <c r="G4155" s="16">
        <v>30</v>
      </c>
      <c r="H4155" s="16">
        <v>26.575202999999998</v>
      </c>
      <c r="I4155" s="18"/>
    </row>
    <row r="4156" spans="1:9" x14ac:dyDescent="0.2">
      <c r="B4156" s="4">
        <v>41</v>
      </c>
      <c r="C4156" s="16">
        <v>2184</v>
      </c>
      <c r="D4156" s="16">
        <v>84</v>
      </c>
      <c r="E4156" s="16">
        <v>44</v>
      </c>
      <c r="F4156" s="16">
        <v>128</v>
      </c>
      <c r="G4156" s="16">
        <v>26</v>
      </c>
      <c r="H4156" s="16">
        <v>21.694239</v>
      </c>
      <c r="I4156" s="18"/>
    </row>
    <row r="4157" spans="1:9" x14ac:dyDescent="0.2">
      <c r="B4157" s="4">
        <v>42</v>
      </c>
      <c r="C4157" s="16">
        <v>4456</v>
      </c>
      <c r="D4157" s="16">
        <v>171</v>
      </c>
      <c r="E4157" s="16">
        <v>127</v>
      </c>
      <c r="F4157" s="16">
        <v>228</v>
      </c>
      <c r="G4157" s="16">
        <v>26</v>
      </c>
      <c r="H4157" s="16">
        <v>28.398592000000001</v>
      </c>
      <c r="I4157" s="18"/>
    </row>
    <row r="4158" spans="1:9" x14ac:dyDescent="0.2">
      <c r="B4158" s="4">
        <v>43</v>
      </c>
      <c r="C4158" s="16">
        <v>3600</v>
      </c>
      <c r="D4158" s="16">
        <v>109</v>
      </c>
      <c r="E4158" s="16">
        <v>53</v>
      </c>
      <c r="F4158" s="16">
        <v>168</v>
      </c>
      <c r="G4158" s="16">
        <v>33</v>
      </c>
      <c r="H4158" s="16">
        <v>32.645347999999998</v>
      </c>
      <c r="I4158" s="18"/>
    </row>
    <row r="4159" spans="1:9" x14ac:dyDescent="0.2">
      <c r="B4159" s="4">
        <v>44</v>
      </c>
      <c r="C4159" s="16">
        <v>1984</v>
      </c>
      <c r="D4159" s="16">
        <v>152</v>
      </c>
      <c r="E4159" s="16">
        <v>137</v>
      </c>
      <c r="F4159" s="16">
        <v>171</v>
      </c>
      <c r="G4159" s="16">
        <v>13</v>
      </c>
      <c r="H4159" s="16">
        <v>11.452802</v>
      </c>
      <c r="I4159" s="18"/>
    </row>
    <row r="4160" spans="1:9" x14ac:dyDescent="0.2">
      <c r="B4160" s="4">
        <v>45</v>
      </c>
      <c r="C4160" s="16">
        <v>2916</v>
      </c>
      <c r="D4160" s="16">
        <v>108</v>
      </c>
      <c r="E4160" s="16">
        <v>65</v>
      </c>
      <c r="F4160" s="16">
        <v>152</v>
      </c>
      <c r="G4160" s="16">
        <v>27</v>
      </c>
      <c r="H4160" s="16">
        <v>22.805195000000001</v>
      </c>
      <c r="I4160" s="18"/>
    </row>
    <row r="4161" spans="2:9" x14ac:dyDescent="0.2">
      <c r="B4161" s="4">
        <v>46</v>
      </c>
      <c r="C4161" s="16">
        <v>3788</v>
      </c>
      <c r="D4161" s="16">
        <v>145</v>
      </c>
      <c r="E4161" s="16">
        <v>101</v>
      </c>
      <c r="F4161" s="16">
        <v>208</v>
      </c>
      <c r="G4161" s="16">
        <v>26</v>
      </c>
      <c r="H4161" s="16">
        <v>29.252008</v>
      </c>
      <c r="I4161" s="18"/>
    </row>
    <row r="4162" spans="2:9" x14ac:dyDescent="0.2">
      <c r="B4162" s="4">
        <v>47</v>
      </c>
      <c r="C4162" s="16">
        <v>4357</v>
      </c>
      <c r="D4162" s="16">
        <v>145</v>
      </c>
      <c r="E4162" s="16">
        <v>99</v>
      </c>
      <c r="F4162" s="16">
        <v>239</v>
      </c>
      <c r="G4162" s="16">
        <v>30</v>
      </c>
      <c r="H4162" s="16">
        <v>35.274783999999997</v>
      </c>
      <c r="I4162" s="18"/>
    </row>
    <row r="4163" spans="2:9" x14ac:dyDescent="0.2">
      <c r="B4163" s="4">
        <v>48</v>
      </c>
      <c r="C4163" s="16">
        <v>4018</v>
      </c>
      <c r="D4163" s="16">
        <v>129</v>
      </c>
      <c r="E4163" s="16">
        <v>82</v>
      </c>
      <c r="F4163" s="16">
        <v>205</v>
      </c>
      <c r="G4163" s="16">
        <v>31</v>
      </c>
      <c r="H4163" s="16">
        <v>39.498942999999997</v>
      </c>
      <c r="I4163" s="18"/>
    </row>
    <row r="4164" spans="2:9" x14ac:dyDescent="0.2">
      <c r="B4164" s="4">
        <v>50</v>
      </c>
      <c r="C4164" s="16">
        <v>2525</v>
      </c>
      <c r="D4164" s="16">
        <v>148</v>
      </c>
      <c r="E4164" s="16">
        <v>103</v>
      </c>
      <c r="F4164" s="16">
        <v>190</v>
      </c>
      <c r="G4164" s="16">
        <v>17</v>
      </c>
      <c r="H4164" s="16">
        <v>18.922539</v>
      </c>
      <c r="I4164" s="18"/>
    </row>
    <row r="4165" spans="2:9" x14ac:dyDescent="0.2">
      <c r="B4165" s="4">
        <v>51</v>
      </c>
      <c r="C4165" s="16">
        <v>5123</v>
      </c>
      <c r="D4165" s="16">
        <v>160</v>
      </c>
      <c r="E4165" s="16">
        <v>90</v>
      </c>
      <c r="F4165" s="16">
        <v>258</v>
      </c>
      <c r="G4165" s="16">
        <v>32</v>
      </c>
      <c r="H4165" s="16">
        <v>47.358960000000003</v>
      </c>
      <c r="I4165" s="18"/>
    </row>
    <row r="4166" spans="2:9" x14ac:dyDescent="0.2">
      <c r="B4166" s="4">
        <v>52</v>
      </c>
      <c r="C4166" s="16">
        <v>3090</v>
      </c>
      <c r="D4166" s="16">
        <v>147</v>
      </c>
      <c r="E4166" s="16">
        <v>100</v>
      </c>
      <c r="F4166" s="16">
        <v>202</v>
      </c>
      <c r="G4166" s="16">
        <v>21</v>
      </c>
      <c r="H4166" s="16">
        <v>23.365573999999999</v>
      </c>
      <c r="I4166" s="18"/>
    </row>
    <row r="4167" spans="2:9" x14ac:dyDescent="0.2">
      <c r="B4167" s="4">
        <v>53</v>
      </c>
      <c r="C4167" s="16">
        <v>3415</v>
      </c>
      <c r="D4167" s="16">
        <v>131</v>
      </c>
      <c r="E4167" s="16">
        <v>102</v>
      </c>
      <c r="F4167" s="16">
        <v>180</v>
      </c>
      <c r="G4167" s="16">
        <v>26</v>
      </c>
      <c r="H4167" s="16">
        <v>18.911373000000001</v>
      </c>
      <c r="I4167" s="18"/>
    </row>
    <row r="4168" spans="2:9" x14ac:dyDescent="0.2">
      <c r="B4168" s="4">
        <v>54</v>
      </c>
      <c r="C4168" s="16">
        <v>6580</v>
      </c>
      <c r="D4168" s="16">
        <v>188</v>
      </c>
      <c r="E4168" s="16">
        <v>106</v>
      </c>
      <c r="F4168" s="16">
        <v>284</v>
      </c>
      <c r="G4168" s="16">
        <v>35</v>
      </c>
      <c r="H4168" s="16">
        <v>47.021270000000001</v>
      </c>
      <c r="I4168" s="18"/>
    </row>
    <row r="4169" spans="2:9" x14ac:dyDescent="0.2">
      <c r="B4169" s="4">
        <v>55</v>
      </c>
      <c r="C4169" s="16">
        <v>1227</v>
      </c>
      <c r="D4169" s="16">
        <v>111</v>
      </c>
      <c r="E4169" s="16">
        <v>91</v>
      </c>
      <c r="F4169" s="16">
        <v>150</v>
      </c>
      <c r="G4169" s="16">
        <v>11</v>
      </c>
      <c r="H4169" s="16">
        <v>16.431677000000001</v>
      </c>
      <c r="I4169" s="18"/>
    </row>
    <row r="4170" spans="2:9" x14ac:dyDescent="0.2">
      <c r="B4170" s="4">
        <v>56</v>
      </c>
      <c r="C4170" s="16">
        <v>4160</v>
      </c>
      <c r="D4170" s="16">
        <v>134</v>
      </c>
      <c r="E4170" s="16">
        <v>91</v>
      </c>
      <c r="F4170" s="16">
        <v>184</v>
      </c>
      <c r="G4170" s="16">
        <v>31</v>
      </c>
      <c r="H4170" s="16">
        <v>24.384419999999999</v>
      </c>
      <c r="I4170" s="18"/>
    </row>
    <row r="4171" spans="2:9" x14ac:dyDescent="0.2">
      <c r="B4171" s="4">
        <v>57</v>
      </c>
      <c r="C4171" s="16">
        <v>1765</v>
      </c>
      <c r="D4171" s="16">
        <v>147</v>
      </c>
      <c r="E4171" s="16">
        <v>121</v>
      </c>
      <c r="F4171" s="16">
        <v>170</v>
      </c>
      <c r="G4171" s="16">
        <v>12</v>
      </c>
      <c r="H4171" s="16">
        <v>16.973241999999999</v>
      </c>
      <c r="I4171" s="18"/>
    </row>
    <row r="4172" spans="2:9" x14ac:dyDescent="0.2">
      <c r="B4172" s="4">
        <v>58</v>
      </c>
      <c r="C4172" s="16">
        <v>5006</v>
      </c>
      <c r="D4172" s="16">
        <v>139</v>
      </c>
      <c r="E4172" s="16">
        <v>72</v>
      </c>
      <c r="F4172" s="16">
        <v>214</v>
      </c>
      <c r="G4172" s="16">
        <v>36</v>
      </c>
      <c r="H4172" s="16">
        <v>42.213740000000001</v>
      </c>
      <c r="I4172" s="18"/>
    </row>
    <row r="4173" spans="2:9" x14ac:dyDescent="0.2">
      <c r="B4173" s="4">
        <v>59</v>
      </c>
      <c r="C4173" s="16">
        <v>2139</v>
      </c>
      <c r="D4173" s="16">
        <v>125</v>
      </c>
      <c r="E4173" s="16">
        <v>101</v>
      </c>
      <c r="F4173" s="16">
        <v>149</v>
      </c>
      <c r="G4173" s="16">
        <v>17</v>
      </c>
      <c r="H4173" s="16">
        <v>15.276616000000001</v>
      </c>
      <c r="I4173" s="18"/>
    </row>
    <row r="4174" spans="2:9" x14ac:dyDescent="0.2">
      <c r="B4174" s="4">
        <v>60</v>
      </c>
      <c r="C4174" s="16">
        <v>3158</v>
      </c>
      <c r="D4174" s="16">
        <v>143</v>
      </c>
      <c r="E4174" s="16">
        <v>115</v>
      </c>
      <c r="F4174" s="16">
        <v>180</v>
      </c>
      <c r="G4174" s="16">
        <v>22</v>
      </c>
      <c r="H4174" s="16">
        <v>17.096364999999999</v>
      </c>
      <c r="I4174" s="18"/>
    </row>
    <row r="4175" spans="2:9" x14ac:dyDescent="0.2">
      <c r="B4175" s="4">
        <v>61</v>
      </c>
      <c r="C4175" s="16">
        <v>3537</v>
      </c>
      <c r="D4175" s="16">
        <v>126</v>
      </c>
      <c r="E4175" s="16">
        <v>67</v>
      </c>
      <c r="F4175" s="16">
        <v>201</v>
      </c>
      <c r="G4175" s="16">
        <v>28</v>
      </c>
      <c r="H4175" s="16">
        <v>36.363903000000001</v>
      </c>
      <c r="I4175" s="18"/>
    </row>
    <row r="4176" spans="2:9" x14ac:dyDescent="0.2">
      <c r="B4176" s="4">
        <v>62</v>
      </c>
      <c r="C4176" s="16">
        <v>2160</v>
      </c>
      <c r="D4176" s="16">
        <v>120</v>
      </c>
      <c r="E4176" s="16">
        <v>80</v>
      </c>
      <c r="F4176" s="16">
        <v>147</v>
      </c>
      <c r="G4176" s="16">
        <v>18</v>
      </c>
      <c r="H4176" s="16">
        <v>19.451295999999999</v>
      </c>
      <c r="I4176" s="18"/>
    </row>
    <row r="4177" spans="2:9" x14ac:dyDescent="0.2">
      <c r="B4177" s="4">
        <v>63</v>
      </c>
      <c r="C4177" s="16">
        <v>1108</v>
      </c>
      <c r="D4177" s="16">
        <v>92</v>
      </c>
      <c r="E4177" s="16">
        <v>75</v>
      </c>
      <c r="F4177" s="16">
        <v>106</v>
      </c>
      <c r="G4177" s="16">
        <v>12</v>
      </c>
      <c r="H4177" s="16">
        <v>9.8350019999999994</v>
      </c>
      <c r="I4177" s="18"/>
    </row>
    <row r="4178" spans="2:9" x14ac:dyDescent="0.2">
      <c r="B4178" s="4">
        <v>64</v>
      </c>
      <c r="C4178" s="16">
        <v>1071</v>
      </c>
      <c r="D4178" s="16">
        <v>76</v>
      </c>
      <c r="E4178" s="16">
        <v>52</v>
      </c>
      <c r="F4178" s="16">
        <v>113</v>
      </c>
      <c r="G4178" s="16">
        <v>14</v>
      </c>
      <c r="H4178" s="16">
        <v>16.735498</v>
      </c>
      <c r="I4178" s="18"/>
    </row>
    <row r="4179" spans="2:9" x14ac:dyDescent="0.2">
      <c r="B4179" s="4">
        <v>65</v>
      </c>
      <c r="C4179" s="16">
        <v>2184</v>
      </c>
      <c r="D4179" s="16">
        <v>99</v>
      </c>
      <c r="E4179" s="16">
        <v>71</v>
      </c>
      <c r="F4179" s="16">
        <v>150</v>
      </c>
      <c r="G4179" s="16">
        <v>22</v>
      </c>
      <c r="H4179" s="16">
        <v>24.928469</v>
      </c>
      <c r="I4179" s="18"/>
    </row>
    <row r="4180" spans="2:9" x14ac:dyDescent="0.2">
      <c r="B4180" s="4">
        <v>66</v>
      </c>
      <c r="C4180" s="16">
        <v>5391</v>
      </c>
      <c r="D4180" s="16">
        <v>138</v>
      </c>
      <c r="E4180" s="16">
        <v>64</v>
      </c>
      <c r="F4180" s="16">
        <v>258</v>
      </c>
      <c r="G4180" s="16">
        <v>39</v>
      </c>
      <c r="H4180" s="16">
        <v>53.737423</v>
      </c>
      <c r="I4180" s="18"/>
    </row>
    <row r="4181" spans="2:9" x14ac:dyDescent="0.2">
      <c r="B4181" s="4">
        <v>67</v>
      </c>
      <c r="C4181" s="16">
        <v>713</v>
      </c>
      <c r="D4181" s="16">
        <v>71</v>
      </c>
      <c r="E4181" s="16">
        <v>59</v>
      </c>
      <c r="F4181" s="16">
        <v>87</v>
      </c>
      <c r="G4181" s="16">
        <v>10</v>
      </c>
      <c r="H4181" s="16">
        <v>9</v>
      </c>
      <c r="I4181" s="18"/>
    </row>
    <row r="4182" spans="2:9" x14ac:dyDescent="0.2">
      <c r="B4182" s="4">
        <v>68</v>
      </c>
      <c r="C4182" s="16">
        <v>1430</v>
      </c>
      <c r="D4182" s="16">
        <v>79</v>
      </c>
      <c r="E4182" s="16">
        <v>50</v>
      </c>
      <c r="F4182" s="16">
        <v>104</v>
      </c>
      <c r="G4182" s="16">
        <v>18</v>
      </c>
      <c r="H4182" s="16">
        <v>14.117157000000001</v>
      </c>
      <c r="I4182" s="18"/>
    </row>
    <row r="4183" spans="2:9" x14ac:dyDescent="0.2">
      <c r="B4183" s="4">
        <v>69</v>
      </c>
      <c r="C4183" s="16">
        <v>2564</v>
      </c>
      <c r="D4183" s="16">
        <v>88</v>
      </c>
      <c r="E4183" s="16">
        <v>40</v>
      </c>
      <c r="F4183" s="16">
        <v>143</v>
      </c>
      <c r="G4183" s="16">
        <v>29</v>
      </c>
      <c r="H4183" s="16">
        <v>25.689074999999999</v>
      </c>
      <c r="I4183" s="18"/>
    </row>
    <row r="4184" spans="2:9" x14ac:dyDescent="0.2">
      <c r="B4184" s="4">
        <v>70</v>
      </c>
      <c r="C4184" s="16">
        <v>3845</v>
      </c>
      <c r="D4184" s="16">
        <v>113</v>
      </c>
      <c r="E4184" s="16">
        <v>53</v>
      </c>
      <c r="F4184" s="16">
        <v>196</v>
      </c>
      <c r="G4184" s="16">
        <v>34</v>
      </c>
      <c r="H4184" s="16">
        <v>37.663179999999997</v>
      </c>
      <c r="I4184" s="18"/>
    </row>
    <row r="4185" spans="2:9" x14ac:dyDescent="0.2">
      <c r="B4185" s="4">
        <v>71</v>
      </c>
      <c r="C4185" s="16">
        <v>1818</v>
      </c>
      <c r="D4185" s="16">
        <v>86</v>
      </c>
      <c r="E4185" s="16">
        <v>58</v>
      </c>
      <c r="F4185" s="16">
        <v>118</v>
      </c>
      <c r="G4185" s="16">
        <v>21</v>
      </c>
      <c r="H4185" s="16">
        <v>15.056559999999999</v>
      </c>
      <c r="I4185" s="18"/>
    </row>
    <row r="4186" spans="2:9" x14ac:dyDescent="0.2">
      <c r="B4186" s="4">
        <v>72</v>
      </c>
      <c r="C4186" s="16">
        <v>2343</v>
      </c>
      <c r="D4186" s="16">
        <v>97</v>
      </c>
      <c r="E4186" s="16">
        <v>65</v>
      </c>
      <c r="F4186" s="16">
        <v>149</v>
      </c>
      <c r="G4186" s="16">
        <v>24</v>
      </c>
      <c r="H4186" s="16">
        <v>26.778479999999998</v>
      </c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66</v>
      </c>
      <c r="I4302" s="6"/>
    </row>
    <row r="4303" spans="1:10" x14ac:dyDescent="0.2">
      <c r="A4303" t="s">
        <v>67</v>
      </c>
      <c r="B4303" s="15"/>
      <c r="C4303" s="8">
        <f>AVERAGE(C4121:C4301)</f>
        <v>3264.090909090909</v>
      </c>
      <c r="D4303" s="8"/>
      <c r="E4303" s="8"/>
      <c r="F4303" s="8"/>
      <c r="G4303" s="8"/>
      <c r="H4303" s="8"/>
      <c r="I4303" s="9"/>
      <c r="J4303" s="17">
        <f>AVERAGE(D4121:D4301)</f>
        <v>125.81818181818181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51130949</v>
      </c>
      <c r="D4307" s="16">
        <v>134.16849999999999</v>
      </c>
      <c r="E4307" s="16">
        <v>1</v>
      </c>
      <c r="F4307" s="16">
        <v>876</v>
      </c>
      <c r="G4307" s="16">
        <v>381095</v>
      </c>
      <c r="H4307" s="16">
        <v>148.01074</v>
      </c>
      <c r="I4307" s="16">
        <v>24.24287</v>
      </c>
    </row>
    <row r="4308" spans="1:9" x14ac:dyDescent="0.2">
      <c r="A4308" s="6"/>
      <c r="B4308" s="16">
        <v>1</v>
      </c>
      <c r="C4308" s="16">
        <v>845</v>
      </c>
      <c r="D4308" s="16">
        <v>60</v>
      </c>
      <c r="E4308" s="16">
        <v>41</v>
      </c>
      <c r="F4308" s="16">
        <v>83</v>
      </c>
      <c r="G4308" s="16">
        <v>14</v>
      </c>
      <c r="H4308" s="16">
        <v>11.612328</v>
      </c>
      <c r="I4308" s="16"/>
    </row>
    <row r="4309" spans="1:9" x14ac:dyDescent="0.2">
      <c r="A4309" s="6"/>
      <c r="B4309" s="16">
        <v>2</v>
      </c>
      <c r="C4309" s="16">
        <v>1710</v>
      </c>
      <c r="D4309" s="16">
        <v>74</v>
      </c>
      <c r="E4309" s="16">
        <v>54</v>
      </c>
      <c r="F4309" s="16">
        <v>152</v>
      </c>
      <c r="G4309" s="16">
        <v>23</v>
      </c>
      <c r="H4309" s="16">
        <v>19.154871</v>
      </c>
      <c r="I4309" s="16"/>
    </row>
    <row r="4310" spans="1:9" x14ac:dyDescent="0.2">
      <c r="A4310" s="6"/>
      <c r="B4310" s="16">
        <v>3</v>
      </c>
      <c r="C4310" s="16">
        <v>1338</v>
      </c>
      <c r="D4310" s="16">
        <v>70</v>
      </c>
      <c r="E4310" s="16">
        <v>47</v>
      </c>
      <c r="F4310" s="16">
        <v>94</v>
      </c>
      <c r="G4310" s="16">
        <v>19</v>
      </c>
      <c r="H4310" s="16">
        <v>12.315302000000001</v>
      </c>
      <c r="I4310" s="16"/>
    </row>
    <row r="4311" spans="1:9" x14ac:dyDescent="0.2">
      <c r="A4311" s="6"/>
      <c r="B4311" s="16">
        <v>4</v>
      </c>
      <c r="C4311" s="16">
        <v>1167</v>
      </c>
      <c r="D4311" s="16">
        <v>72</v>
      </c>
      <c r="E4311" s="16">
        <v>49</v>
      </c>
      <c r="F4311" s="16">
        <v>101</v>
      </c>
      <c r="G4311" s="16">
        <v>16</v>
      </c>
      <c r="H4311" s="16">
        <v>13.112335</v>
      </c>
      <c r="I4311" s="16"/>
    </row>
    <row r="4312" spans="1:9" x14ac:dyDescent="0.2">
      <c r="A4312" s="6"/>
      <c r="B4312" s="16">
        <v>5</v>
      </c>
      <c r="C4312" s="16">
        <v>574</v>
      </c>
      <c r="D4312" s="16">
        <v>57</v>
      </c>
      <c r="E4312" s="16">
        <v>48</v>
      </c>
      <c r="F4312" s="16">
        <v>76</v>
      </c>
      <c r="G4312" s="16">
        <v>10</v>
      </c>
      <c r="H4312" s="16">
        <v>8.1240389999999998</v>
      </c>
      <c r="I4312" s="16"/>
    </row>
    <row r="4313" spans="1:9" x14ac:dyDescent="0.2">
      <c r="A4313" s="6"/>
      <c r="B4313" s="16">
        <v>6</v>
      </c>
      <c r="C4313" s="16">
        <v>1290</v>
      </c>
      <c r="D4313" s="16">
        <v>75</v>
      </c>
      <c r="E4313" s="16">
        <v>56</v>
      </c>
      <c r="F4313" s="16">
        <v>96</v>
      </c>
      <c r="G4313" s="16">
        <v>17</v>
      </c>
      <c r="H4313" s="16">
        <v>12.507498</v>
      </c>
      <c r="I4313" s="16"/>
    </row>
    <row r="4314" spans="1:9" x14ac:dyDescent="0.2">
      <c r="A4314" s="6"/>
      <c r="B4314" s="16">
        <v>7</v>
      </c>
      <c r="C4314" s="16">
        <v>1730</v>
      </c>
      <c r="D4314" s="16">
        <v>86</v>
      </c>
      <c r="E4314" s="16">
        <v>61</v>
      </c>
      <c r="F4314" s="16">
        <v>117</v>
      </c>
      <c r="G4314" s="16">
        <v>20</v>
      </c>
      <c r="H4314" s="16">
        <v>17.262675999999999</v>
      </c>
      <c r="I4314" s="16"/>
    </row>
    <row r="4315" spans="1:9" x14ac:dyDescent="0.2">
      <c r="A4315" s="6"/>
      <c r="B4315" s="16">
        <v>8</v>
      </c>
      <c r="C4315" s="16">
        <v>890</v>
      </c>
      <c r="D4315" s="16">
        <v>89</v>
      </c>
      <c r="E4315" s="16">
        <v>73</v>
      </c>
      <c r="F4315" s="16">
        <v>105</v>
      </c>
      <c r="G4315" s="16">
        <v>10</v>
      </c>
      <c r="H4315" s="16">
        <v>10.349449999999999</v>
      </c>
      <c r="I4315" s="16"/>
    </row>
    <row r="4316" spans="1:9" x14ac:dyDescent="0.2">
      <c r="A4316" s="6"/>
      <c r="B4316" s="16">
        <v>9</v>
      </c>
      <c r="C4316" s="16">
        <v>2443</v>
      </c>
      <c r="D4316" s="16">
        <v>101</v>
      </c>
      <c r="E4316" s="16">
        <v>67</v>
      </c>
      <c r="F4316" s="16">
        <v>133</v>
      </c>
      <c r="G4316" s="16">
        <v>24</v>
      </c>
      <c r="H4316" s="16">
        <v>17.750689000000001</v>
      </c>
      <c r="I4316" s="16"/>
    </row>
    <row r="4317" spans="1:9" x14ac:dyDescent="0.2">
      <c r="A4317" s="6"/>
      <c r="B4317" s="16">
        <v>10</v>
      </c>
      <c r="C4317" s="16">
        <v>5311</v>
      </c>
      <c r="D4317" s="16">
        <v>136</v>
      </c>
      <c r="E4317" s="16">
        <v>80</v>
      </c>
      <c r="F4317" s="16">
        <v>194</v>
      </c>
      <c r="G4317" s="16">
        <v>39</v>
      </c>
      <c r="H4317" s="16">
        <v>27.471993999999999</v>
      </c>
      <c r="I4317" s="16"/>
    </row>
    <row r="4318" spans="1:9" x14ac:dyDescent="0.2">
      <c r="A4318" s="6"/>
      <c r="B4318" s="16">
        <v>11</v>
      </c>
      <c r="C4318" s="16">
        <v>720</v>
      </c>
      <c r="D4318" s="16">
        <v>72</v>
      </c>
      <c r="E4318" s="16">
        <v>52</v>
      </c>
      <c r="F4318" s="16">
        <v>90</v>
      </c>
      <c r="G4318" s="16">
        <v>10</v>
      </c>
      <c r="H4318" s="16">
        <v>12.382783999999999</v>
      </c>
      <c r="I4318" s="16"/>
    </row>
    <row r="4319" spans="1:9" x14ac:dyDescent="0.2">
      <c r="A4319" s="6"/>
      <c r="B4319" s="16">
        <v>12</v>
      </c>
      <c r="C4319" s="16">
        <v>1237</v>
      </c>
      <c r="D4319" s="16">
        <v>88</v>
      </c>
      <c r="E4319" s="16">
        <v>72</v>
      </c>
      <c r="F4319" s="16">
        <v>109</v>
      </c>
      <c r="G4319" s="16">
        <v>14</v>
      </c>
      <c r="H4319" s="16">
        <v>12.111660000000001</v>
      </c>
      <c r="I4319" s="16"/>
    </row>
    <row r="4320" spans="1:9" x14ac:dyDescent="0.2">
      <c r="B4320" s="16">
        <v>13</v>
      </c>
      <c r="C4320" s="16">
        <v>549</v>
      </c>
      <c r="D4320" s="16">
        <v>54</v>
      </c>
      <c r="E4320" s="16">
        <v>35</v>
      </c>
      <c r="F4320" s="16">
        <v>65</v>
      </c>
      <c r="G4320" s="16">
        <v>10</v>
      </c>
      <c r="H4320" s="16">
        <v>9.5626580000000008</v>
      </c>
      <c r="I4320" s="16"/>
    </row>
    <row r="4321" spans="2:9" x14ac:dyDescent="0.2">
      <c r="B4321" s="16">
        <v>14</v>
      </c>
      <c r="C4321" s="16">
        <v>1732</v>
      </c>
      <c r="D4321" s="16">
        <v>61</v>
      </c>
      <c r="E4321" s="16">
        <v>43</v>
      </c>
      <c r="F4321" s="16">
        <v>80</v>
      </c>
      <c r="G4321" s="16">
        <v>28</v>
      </c>
      <c r="H4321" s="16">
        <v>11.148825</v>
      </c>
      <c r="I4321" s="16"/>
    </row>
    <row r="4322" spans="2:9" x14ac:dyDescent="0.2">
      <c r="B4322" s="16">
        <v>15</v>
      </c>
      <c r="C4322" s="16">
        <v>2125</v>
      </c>
      <c r="D4322" s="16">
        <v>75</v>
      </c>
      <c r="E4322" s="16">
        <v>53</v>
      </c>
      <c r="F4322" s="16">
        <v>104</v>
      </c>
      <c r="G4322" s="16">
        <v>28</v>
      </c>
      <c r="H4322" s="16">
        <v>13.104989</v>
      </c>
      <c r="I4322" s="16"/>
    </row>
    <row r="4323" spans="2:9" x14ac:dyDescent="0.2">
      <c r="B4323" s="16">
        <v>16</v>
      </c>
      <c r="C4323" s="16">
        <v>759</v>
      </c>
      <c r="D4323" s="16">
        <v>50</v>
      </c>
      <c r="E4323" s="16">
        <v>31</v>
      </c>
      <c r="F4323" s="16">
        <v>72</v>
      </c>
      <c r="G4323" s="16">
        <v>15</v>
      </c>
      <c r="H4323" s="16">
        <v>10.11717</v>
      </c>
      <c r="I4323" s="16"/>
    </row>
    <row r="4324" spans="2:9" x14ac:dyDescent="0.2">
      <c r="B4324" s="16">
        <v>17</v>
      </c>
      <c r="C4324" s="16">
        <v>1036</v>
      </c>
      <c r="D4324" s="16">
        <v>74</v>
      </c>
      <c r="E4324" s="16">
        <v>56</v>
      </c>
      <c r="F4324" s="16">
        <v>90</v>
      </c>
      <c r="G4324" s="16">
        <v>14</v>
      </c>
      <c r="H4324" s="16">
        <v>9.7032910000000001</v>
      </c>
      <c r="I4324" s="16"/>
    </row>
    <row r="4325" spans="2:9" x14ac:dyDescent="0.2">
      <c r="B4325" s="16">
        <v>18</v>
      </c>
      <c r="C4325" s="16">
        <v>1939</v>
      </c>
      <c r="D4325" s="16">
        <v>88</v>
      </c>
      <c r="E4325" s="16">
        <v>61</v>
      </c>
      <c r="F4325" s="16">
        <v>109</v>
      </c>
      <c r="G4325" s="16">
        <v>22</v>
      </c>
      <c r="H4325" s="16">
        <v>11.830147</v>
      </c>
      <c r="I4325" s="16"/>
    </row>
    <row r="4326" spans="2:9" x14ac:dyDescent="0.2">
      <c r="B4326" s="16">
        <v>19</v>
      </c>
      <c r="C4326" s="16">
        <v>2457</v>
      </c>
      <c r="D4326" s="16">
        <v>91</v>
      </c>
      <c r="E4326" s="16">
        <v>67</v>
      </c>
      <c r="F4326" s="16">
        <v>127</v>
      </c>
      <c r="G4326" s="16">
        <v>27</v>
      </c>
      <c r="H4326" s="16">
        <v>15.506823000000001</v>
      </c>
      <c r="I4326" s="16"/>
    </row>
    <row r="4327" spans="2:9" x14ac:dyDescent="0.2">
      <c r="B4327" s="16">
        <v>20</v>
      </c>
      <c r="C4327" s="16">
        <v>2068</v>
      </c>
      <c r="D4327" s="16">
        <v>98</v>
      </c>
      <c r="E4327" s="16">
        <v>72</v>
      </c>
      <c r="F4327" s="16">
        <v>121</v>
      </c>
      <c r="G4327" s="16">
        <v>21</v>
      </c>
      <c r="H4327" s="16">
        <v>13.560973000000001</v>
      </c>
      <c r="I4327" s="16"/>
    </row>
    <row r="4328" spans="2:9" x14ac:dyDescent="0.2">
      <c r="B4328" s="16">
        <v>21</v>
      </c>
      <c r="C4328" s="16">
        <v>2699</v>
      </c>
      <c r="D4328" s="16">
        <v>89</v>
      </c>
      <c r="E4328" s="16">
        <v>53</v>
      </c>
      <c r="F4328" s="16">
        <v>116</v>
      </c>
      <c r="G4328" s="16">
        <v>30</v>
      </c>
      <c r="H4328" s="16">
        <v>17.028373999999999</v>
      </c>
      <c r="I4328" s="16"/>
    </row>
    <row r="4329" spans="2:9" x14ac:dyDescent="0.2">
      <c r="B4329" s="16">
        <v>22</v>
      </c>
      <c r="C4329" s="16">
        <v>1113</v>
      </c>
      <c r="D4329" s="16">
        <v>92</v>
      </c>
      <c r="E4329" s="16">
        <v>69</v>
      </c>
      <c r="F4329" s="16">
        <v>115</v>
      </c>
      <c r="G4329" s="16">
        <v>12</v>
      </c>
      <c r="H4329" s="16">
        <v>14.02919</v>
      </c>
      <c r="I4329" s="16"/>
    </row>
    <row r="4330" spans="2:9" x14ac:dyDescent="0.2">
      <c r="B4330" s="16">
        <v>23</v>
      </c>
      <c r="C4330" s="16">
        <v>2159</v>
      </c>
      <c r="D4330" s="16">
        <v>89</v>
      </c>
      <c r="E4330" s="16">
        <v>64</v>
      </c>
      <c r="F4330" s="16">
        <v>139</v>
      </c>
      <c r="G4330" s="16">
        <v>24</v>
      </c>
      <c r="H4330" s="16">
        <v>17.279039999999998</v>
      </c>
      <c r="I4330" s="16"/>
    </row>
    <row r="4331" spans="2:9" x14ac:dyDescent="0.2">
      <c r="B4331" s="16">
        <v>24</v>
      </c>
      <c r="C4331" s="16">
        <v>4644</v>
      </c>
      <c r="D4331" s="16">
        <v>119</v>
      </c>
      <c r="E4331" s="16">
        <v>80</v>
      </c>
      <c r="F4331" s="16">
        <v>161</v>
      </c>
      <c r="G4331" s="16">
        <v>39</v>
      </c>
      <c r="H4331" s="16">
        <v>20.00592</v>
      </c>
      <c r="I4331" s="16"/>
    </row>
    <row r="4332" spans="2:9" x14ac:dyDescent="0.2">
      <c r="B4332" s="16">
        <v>25</v>
      </c>
      <c r="C4332" s="16">
        <v>2826</v>
      </c>
      <c r="D4332" s="16">
        <v>100</v>
      </c>
      <c r="E4332" s="16">
        <v>63</v>
      </c>
      <c r="F4332" s="16">
        <v>133</v>
      </c>
      <c r="G4332" s="16">
        <v>28</v>
      </c>
      <c r="H4332" s="16">
        <v>15.787947000000001</v>
      </c>
      <c r="I4332" s="16"/>
    </row>
    <row r="4333" spans="2:9" x14ac:dyDescent="0.2">
      <c r="B4333" s="16">
        <v>26</v>
      </c>
      <c r="C4333" s="16">
        <v>1643</v>
      </c>
      <c r="D4333" s="16">
        <v>91</v>
      </c>
      <c r="E4333" s="16">
        <v>77</v>
      </c>
      <c r="F4333" s="16">
        <v>106</v>
      </c>
      <c r="G4333" s="16">
        <v>18</v>
      </c>
      <c r="H4333" s="16">
        <v>8.1637649999999997</v>
      </c>
      <c r="I4333" s="16"/>
    </row>
    <row r="4334" spans="2:9" x14ac:dyDescent="0.2">
      <c r="B4334" s="16">
        <v>27</v>
      </c>
      <c r="C4334" s="16">
        <v>957</v>
      </c>
      <c r="D4334" s="16">
        <v>59</v>
      </c>
      <c r="E4334" s="16">
        <v>31</v>
      </c>
      <c r="F4334" s="16">
        <v>82</v>
      </c>
      <c r="G4334" s="16">
        <v>16</v>
      </c>
      <c r="H4334" s="16">
        <v>14.153915</v>
      </c>
      <c r="I4334" s="16"/>
    </row>
    <row r="4335" spans="2:9" x14ac:dyDescent="0.2">
      <c r="B4335" s="16">
        <v>28</v>
      </c>
      <c r="C4335" s="16">
        <v>796</v>
      </c>
      <c r="D4335" s="16">
        <v>53</v>
      </c>
      <c r="E4335" s="16">
        <v>34</v>
      </c>
      <c r="F4335" s="16">
        <v>72</v>
      </c>
      <c r="G4335" s="16">
        <v>15</v>
      </c>
      <c r="H4335" s="16">
        <v>12.853571000000001</v>
      </c>
      <c r="I4335" s="16"/>
    </row>
    <row r="4336" spans="2:9" x14ac:dyDescent="0.2">
      <c r="B4336" s="16">
        <v>29</v>
      </c>
      <c r="C4336" s="16">
        <v>3231</v>
      </c>
      <c r="D4336" s="16">
        <v>100</v>
      </c>
      <c r="E4336" s="16">
        <v>68</v>
      </c>
      <c r="F4336" s="16">
        <v>140</v>
      </c>
      <c r="G4336" s="16">
        <v>32</v>
      </c>
      <c r="H4336" s="16">
        <v>17.699096999999998</v>
      </c>
      <c r="I4336" s="16"/>
    </row>
    <row r="4337" spans="1:9" x14ac:dyDescent="0.2">
      <c r="B4337" s="16">
        <v>30</v>
      </c>
      <c r="C4337" s="16">
        <v>1230</v>
      </c>
      <c r="D4337" s="16">
        <v>82</v>
      </c>
      <c r="E4337" s="16">
        <v>54</v>
      </c>
      <c r="F4337" s="16">
        <v>107</v>
      </c>
      <c r="G4337" s="16">
        <v>15</v>
      </c>
      <c r="H4337" s="16">
        <v>13.726929</v>
      </c>
      <c r="I4337" s="16"/>
    </row>
    <row r="4338" spans="1:9" x14ac:dyDescent="0.2">
      <c r="A4338" s="6"/>
      <c r="B4338" s="16">
        <v>31</v>
      </c>
      <c r="C4338" s="16">
        <v>2598</v>
      </c>
      <c r="D4338" s="16">
        <v>99</v>
      </c>
      <c r="E4338" s="16">
        <v>63</v>
      </c>
      <c r="F4338" s="16">
        <v>131</v>
      </c>
      <c r="G4338" s="16">
        <v>26</v>
      </c>
      <c r="H4338" s="16">
        <v>16.11459</v>
      </c>
      <c r="I4338" s="16"/>
    </row>
    <row r="4339" spans="1:9" x14ac:dyDescent="0.2">
      <c r="A4339" s="11"/>
      <c r="B4339" s="16">
        <v>32</v>
      </c>
      <c r="C4339" s="16">
        <v>1602</v>
      </c>
      <c r="D4339" s="16">
        <v>61</v>
      </c>
      <c r="E4339" s="16">
        <v>27</v>
      </c>
      <c r="F4339" s="16">
        <v>93</v>
      </c>
      <c r="G4339" s="16">
        <v>26</v>
      </c>
      <c r="H4339" s="16">
        <v>14.934524</v>
      </c>
      <c r="I4339" s="16"/>
    </row>
    <row r="4340" spans="1:9" x14ac:dyDescent="0.2">
      <c r="B4340" s="16">
        <v>33</v>
      </c>
      <c r="C4340" s="16">
        <v>1968</v>
      </c>
      <c r="D4340" s="16">
        <v>93</v>
      </c>
      <c r="E4340" s="16">
        <v>61</v>
      </c>
      <c r="F4340" s="16">
        <v>123</v>
      </c>
      <c r="G4340" s="16">
        <v>21</v>
      </c>
      <c r="H4340" s="16">
        <v>16.017178000000001</v>
      </c>
      <c r="I4340" s="16"/>
    </row>
    <row r="4341" spans="1:9" x14ac:dyDescent="0.2">
      <c r="B4341" s="16">
        <v>34</v>
      </c>
      <c r="C4341" s="16">
        <v>2182</v>
      </c>
      <c r="D4341" s="16">
        <v>80</v>
      </c>
      <c r="E4341" s="16">
        <v>43</v>
      </c>
      <c r="F4341" s="16">
        <v>118</v>
      </c>
      <c r="G4341" s="16">
        <v>27</v>
      </c>
      <c r="H4341" s="16">
        <v>16.742391999999999</v>
      </c>
      <c r="I4341" s="16"/>
    </row>
    <row r="4342" spans="1:9" x14ac:dyDescent="0.2">
      <c r="B4342" s="16">
        <v>35</v>
      </c>
      <c r="C4342" s="16">
        <v>3569</v>
      </c>
      <c r="D4342" s="16">
        <v>108</v>
      </c>
      <c r="E4342" s="16">
        <v>69</v>
      </c>
      <c r="F4342" s="16">
        <v>169</v>
      </c>
      <c r="G4342" s="16">
        <v>33</v>
      </c>
      <c r="H4342" s="16">
        <v>26.142040000000001</v>
      </c>
      <c r="I4342" s="16"/>
    </row>
    <row r="4343" spans="1:9" x14ac:dyDescent="0.2">
      <c r="B4343" s="16">
        <v>36</v>
      </c>
      <c r="C4343" s="16">
        <v>1124</v>
      </c>
      <c r="D4343" s="16">
        <v>93</v>
      </c>
      <c r="E4343" s="16">
        <v>86</v>
      </c>
      <c r="F4343" s="16">
        <v>106</v>
      </c>
      <c r="G4343" s="16">
        <v>12</v>
      </c>
      <c r="H4343" s="16">
        <v>6.2522719999999996</v>
      </c>
      <c r="I4343" s="16"/>
    </row>
    <row r="4344" spans="1:9" x14ac:dyDescent="0.2">
      <c r="B4344" s="16">
        <v>37</v>
      </c>
      <c r="C4344" s="16">
        <v>1202</v>
      </c>
      <c r="D4344" s="16">
        <v>54</v>
      </c>
      <c r="E4344" s="16">
        <v>37</v>
      </c>
      <c r="F4344" s="16">
        <v>79</v>
      </c>
      <c r="G4344" s="16">
        <v>22</v>
      </c>
      <c r="H4344" s="16">
        <v>10.235326000000001</v>
      </c>
      <c r="I4344" s="16"/>
    </row>
    <row r="4345" spans="1:9" x14ac:dyDescent="0.2">
      <c r="B4345" s="16">
        <v>38</v>
      </c>
      <c r="C4345" s="16">
        <v>1216</v>
      </c>
      <c r="D4345" s="16">
        <v>67</v>
      </c>
      <c r="E4345" s="16">
        <v>36</v>
      </c>
      <c r="F4345" s="16">
        <v>89</v>
      </c>
      <c r="G4345" s="16">
        <v>18</v>
      </c>
      <c r="H4345" s="16">
        <v>12.213782</v>
      </c>
      <c r="I4345" s="16"/>
    </row>
    <row r="4346" spans="1:9" x14ac:dyDescent="0.2">
      <c r="B4346" s="16">
        <v>39</v>
      </c>
      <c r="C4346" s="16">
        <v>887</v>
      </c>
      <c r="D4346" s="16">
        <v>68</v>
      </c>
      <c r="E4346" s="16">
        <v>42</v>
      </c>
      <c r="F4346" s="16">
        <v>82</v>
      </c>
      <c r="G4346" s="16">
        <v>13</v>
      </c>
      <c r="H4346" s="16">
        <v>9.9121140000000008</v>
      </c>
      <c r="I4346" s="16"/>
    </row>
    <row r="4347" spans="1:9" x14ac:dyDescent="0.2">
      <c r="B4347" s="16">
        <v>40</v>
      </c>
      <c r="C4347" s="16">
        <v>2933</v>
      </c>
      <c r="D4347" s="16">
        <v>91</v>
      </c>
      <c r="E4347" s="16">
        <v>56</v>
      </c>
      <c r="F4347" s="16">
        <v>119</v>
      </c>
      <c r="G4347" s="16">
        <v>32</v>
      </c>
      <c r="H4347" s="16">
        <v>16.837938000000001</v>
      </c>
      <c r="I4347" s="16"/>
    </row>
    <row r="4348" spans="1:9" x14ac:dyDescent="0.2">
      <c r="B4348" s="16">
        <v>41</v>
      </c>
      <c r="C4348" s="16">
        <v>1158</v>
      </c>
      <c r="D4348" s="16">
        <v>89</v>
      </c>
      <c r="E4348" s="16">
        <v>74</v>
      </c>
      <c r="F4348" s="16">
        <v>102</v>
      </c>
      <c r="G4348" s="16">
        <v>13</v>
      </c>
      <c r="H4348" s="16">
        <v>9.1332719999999998</v>
      </c>
      <c r="I4348" s="16"/>
    </row>
    <row r="4349" spans="1:9" x14ac:dyDescent="0.2">
      <c r="B4349" s="16">
        <v>42</v>
      </c>
      <c r="C4349" s="16">
        <v>1448</v>
      </c>
      <c r="D4349" s="16">
        <v>80</v>
      </c>
      <c r="E4349" s="16">
        <v>43</v>
      </c>
      <c r="F4349" s="16">
        <v>98</v>
      </c>
      <c r="G4349" s="16">
        <v>18</v>
      </c>
      <c r="H4349" s="16">
        <v>15.499525</v>
      </c>
      <c r="I4349" s="16"/>
    </row>
    <row r="4350" spans="1:9" x14ac:dyDescent="0.2">
      <c r="B4350" s="16">
        <v>43</v>
      </c>
      <c r="C4350" s="16">
        <v>2499</v>
      </c>
      <c r="D4350" s="16">
        <v>86</v>
      </c>
      <c r="E4350" s="16">
        <v>44</v>
      </c>
      <c r="F4350" s="16">
        <v>130</v>
      </c>
      <c r="G4350" s="16">
        <v>29</v>
      </c>
      <c r="H4350" s="16">
        <v>22.271858000000002</v>
      </c>
      <c r="I4350" s="16"/>
    </row>
    <row r="4351" spans="1:9" x14ac:dyDescent="0.2">
      <c r="B4351" s="16">
        <v>44</v>
      </c>
      <c r="C4351" s="16">
        <v>1273</v>
      </c>
      <c r="D4351" s="16">
        <v>67</v>
      </c>
      <c r="E4351" s="16">
        <v>51</v>
      </c>
      <c r="F4351" s="16">
        <v>87</v>
      </c>
      <c r="G4351" s="16">
        <v>19</v>
      </c>
      <c r="H4351" s="16">
        <v>11.742610000000001</v>
      </c>
      <c r="I4351" s="16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44</v>
      </c>
      <c r="I4489" s="6"/>
    </row>
    <row r="4490" spans="1:10" x14ac:dyDescent="0.2">
      <c r="A4490" t="s">
        <v>67</v>
      </c>
      <c r="B4490" s="15"/>
      <c r="C4490" s="8">
        <f>AVERAGE(C4308:C4488)</f>
        <v>1792.659090909091</v>
      </c>
      <c r="D4490" s="8"/>
      <c r="E4490" s="8"/>
      <c r="F4490" s="8"/>
      <c r="G4490" s="8"/>
      <c r="H4490" s="8"/>
      <c r="I4490" s="9"/>
      <c r="J4490" s="17">
        <f>AVERAGE(D4308:D4488)</f>
        <v>81.38636363636364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59358604</v>
      </c>
      <c r="D4494" s="16">
        <v>140.31174999999999</v>
      </c>
      <c r="E4494" s="16">
        <v>1</v>
      </c>
      <c r="F4494" s="16">
        <v>1122</v>
      </c>
      <c r="G4494" s="16">
        <v>423048</v>
      </c>
      <c r="H4494" s="16">
        <v>187.51497000000001</v>
      </c>
      <c r="I4494" s="16">
        <v>31.722304999999999</v>
      </c>
    </row>
    <row r="4495" spans="1:10" x14ac:dyDescent="0.2">
      <c r="A4495" s="6"/>
      <c r="B4495" s="16">
        <v>1</v>
      </c>
      <c r="C4495" s="16">
        <v>2408</v>
      </c>
      <c r="D4495" s="16">
        <v>72</v>
      </c>
      <c r="E4495" s="16">
        <v>44</v>
      </c>
      <c r="F4495" s="16">
        <v>95</v>
      </c>
      <c r="G4495" s="16">
        <v>33</v>
      </c>
      <c r="H4495" s="16">
        <v>15.578430000000001</v>
      </c>
      <c r="I4495" s="16"/>
    </row>
    <row r="4496" spans="1:10" x14ac:dyDescent="0.2">
      <c r="A4496" s="6"/>
      <c r="B4496" s="16">
        <v>2</v>
      </c>
      <c r="C4496" s="16">
        <v>3253</v>
      </c>
      <c r="D4496" s="16">
        <v>83</v>
      </c>
      <c r="E4496" s="16">
        <v>38</v>
      </c>
      <c r="F4496" s="16">
        <v>140</v>
      </c>
      <c r="G4496" s="16">
        <v>39</v>
      </c>
      <c r="H4496" s="16">
        <v>24.025206000000001</v>
      </c>
      <c r="I4496" s="16"/>
    </row>
    <row r="4497" spans="1:9" x14ac:dyDescent="0.2">
      <c r="A4497" s="6"/>
      <c r="B4497" s="16">
        <v>3</v>
      </c>
      <c r="C4497" s="16">
        <v>1130</v>
      </c>
      <c r="D4497" s="16">
        <v>56</v>
      </c>
      <c r="E4497" s="16">
        <v>38</v>
      </c>
      <c r="F4497" s="16">
        <v>79</v>
      </c>
      <c r="G4497" s="16">
        <v>20</v>
      </c>
      <c r="H4497" s="16">
        <v>13.026289</v>
      </c>
      <c r="I4497" s="16"/>
    </row>
    <row r="4498" spans="1:9" x14ac:dyDescent="0.2">
      <c r="A4498" s="6"/>
      <c r="B4498" s="16">
        <v>4</v>
      </c>
      <c r="C4498" s="16">
        <v>1494</v>
      </c>
      <c r="D4498" s="16">
        <v>83</v>
      </c>
      <c r="E4498" s="16">
        <v>52</v>
      </c>
      <c r="F4498" s="16">
        <v>120</v>
      </c>
      <c r="G4498" s="16">
        <v>18</v>
      </c>
      <c r="H4498" s="16">
        <v>15.988967000000001</v>
      </c>
      <c r="I4498" s="16"/>
    </row>
    <row r="4499" spans="1:9" x14ac:dyDescent="0.2">
      <c r="A4499" s="6"/>
      <c r="B4499" s="16">
        <v>5</v>
      </c>
      <c r="C4499" s="16">
        <v>2401</v>
      </c>
      <c r="D4499" s="16">
        <v>77</v>
      </c>
      <c r="E4499" s="16">
        <v>45</v>
      </c>
      <c r="F4499" s="16">
        <v>122</v>
      </c>
      <c r="G4499" s="16">
        <v>31</v>
      </c>
      <c r="H4499" s="16">
        <v>17.817595000000001</v>
      </c>
      <c r="I4499" s="16"/>
    </row>
    <row r="4500" spans="1:9" x14ac:dyDescent="0.2">
      <c r="A4500" s="6"/>
      <c r="B4500" s="16">
        <v>6</v>
      </c>
      <c r="C4500" s="16">
        <v>845</v>
      </c>
      <c r="D4500" s="16">
        <v>60</v>
      </c>
      <c r="E4500" s="16">
        <v>46</v>
      </c>
      <c r="F4500" s="16">
        <v>73</v>
      </c>
      <c r="G4500" s="16">
        <v>14</v>
      </c>
      <c r="H4500" s="16">
        <v>7.4161982999999996</v>
      </c>
      <c r="I4500" s="16"/>
    </row>
    <row r="4501" spans="1:9" x14ac:dyDescent="0.2">
      <c r="A4501" s="6"/>
      <c r="B4501" s="16">
        <v>7</v>
      </c>
      <c r="C4501" s="16">
        <v>829</v>
      </c>
      <c r="D4501" s="16">
        <v>63</v>
      </c>
      <c r="E4501" s="16">
        <v>42</v>
      </c>
      <c r="F4501" s="16">
        <v>85</v>
      </c>
      <c r="G4501" s="16">
        <v>13</v>
      </c>
      <c r="H4501" s="16">
        <v>12.890565</v>
      </c>
      <c r="I4501" s="16"/>
    </row>
    <row r="4502" spans="1:9" x14ac:dyDescent="0.2">
      <c r="A4502" s="6"/>
      <c r="B4502" s="16">
        <v>8</v>
      </c>
      <c r="C4502" s="16">
        <v>3091</v>
      </c>
      <c r="D4502" s="16">
        <v>96</v>
      </c>
      <c r="E4502" s="16">
        <v>61</v>
      </c>
      <c r="F4502" s="16">
        <v>147</v>
      </c>
      <c r="G4502" s="16">
        <v>32</v>
      </c>
      <c r="H4502" s="16">
        <v>19.62799</v>
      </c>
      <c r="I4502" s="16"/>
    </row>
    <row r="4503" spans="1:9" x14ac:dyDescent="0.2">
      <c r="A4503" s="6"/>
      <c r="B4503" s="16">
        <v>9</v>
      </c>
      <c r="C4503" s="16">
        <v>1869</v>
      </c>
      <c r="D4503" s="16">
        <v>64</v>
      </c>
      <c r="E4503" s="16">
        <v>32</v>
      </c>
      <c r="F4503" s="16">
        <v>95</v>
      </c>
      <c r="G4503" s="16">
        <v>29</v>
      </c>
      <c r="H4503" s="16">
        <v>13.639491</v>
      </c>
      <c r="I4503" s="16"/>
    </row>
    <row r="4504" spans="1:9" x14ac:dyDescent="0.2">
      <c r="A4504" s="6"/>
      <c r="B4504" s="16">
        <v>10</v>
      </c>
      <c r="C4504" s="16">
        <v>5783</v>
      </c>
      <c r="D4504" s="16">
        <v>109</v>
      </c>
      <c r="E4504" s="16">
        <v>53</v>
      </c>
      <c r="F4504" s="16">
        <v>190</v>
      </c>
      <c r="G4504" s="16">
        <v>53</v>
      </c>
      <c r="H4504" s="16">
        <v>36.337626999999998</v>
      </c>
      <c r="I4504" s="16"/>
    </row>
    <row r="4505" spans="1:9" x14ac:dyDescent="0.2">
      <c r="A4505" s="6"/>
      <c r="B4505" s="16">
        <v>11</v>
      </c>
      <c r="C4505" s="16">
        <v>2243</v>
      </c>
      <c r="D4505" s="16">
        <v>77</v>
      </c>
      <c r="E4505" s="16">
        <v>51</v>
      </c>
      <c r="F4505" s="16">
        <v>112</v>
      </c>
      <c r="G4505" s="16">
        <v>29</v>
      </c>
      <c r="H4505" s="16">
        <v>15.6616</v>
      </c>
      <c r="I4505" s="16"/>
    </row>
    <row r="4506" spans="1:9" x14ac:dyDescent="0.2">
      <c r="A4506" s="6"/>
      <c r="B4506" s="16">
        <v>12</v>
      </c>
      <c r="C4506" s="16">
        <v>4902</v>
      </c>
      <c r="D4506" s="16">
        <v>102</v>
      </c>
      <c r="E4506" s="16">
        <v>58</v>
      </c>
      <c r="F4506" s="16">
        <v>167</v>
      </c>
      <c r="G4506" s="16">
        <v>48</v>
      </c>
      <c r="H4506" s="16">
        <v>27.084579999999999</v>
      </c>
      <c r="I4506" s="16"/>
    </row>
    <row r="4507" spans="1:9" x14ac:dyDescent="0.2">
      <c r="B4507" s="16">
        <v>13</v>
      </c>
      <c r="C4507" s="16">
        <v>2125</v>
      </c>
      <c r="D4507" s="16">
        <v>68</v>
      </c>
      <c r="E4507" s="16">
        <v>35</v>
      </c>
      <c r="F4507" s="16">
        <v>96</v>
      </c>
      <c r="G4507" s="16">
        <v>31</v>
      </c>
      <c r="H4507" s="16">
        <v>15.105186</v>
      </c>
      <c r="I4507" s="16"/>
    </row>
    <row r="4508" spans="1:9" x14ac:dyDescent="0.2">
      <c r="B4508" s="16">
        <v>14</v>
      </c>
      <c r="C4508" s="16">
        <v>2821</v>
      </c>
      <c r="D4508" s="16">
        <v>91</v>
      </c>
      <c r="E4508" s="16">
        <v>60</v>
      </c>
      <c r="F4508" s="16">
        <v>122</v>
      </c>
      <c r="G4508" s="16">
        <v>31</v>
      </c>
      <c r="H4508" s="16">
        <v>16.717257</v>
      </c>
      <c r="I4508" s="16"/>
    </row>
    <row r="4509" spans="1:9" x14ac:dyDescent="0.2">
      <c r="B4509" s="16">
        <v>15</v>
      </c>
      <c r="C4509" s="16">
        <v>1729</v>
      </c>
      <c r="D4509" s="16">
        <v>61</v>
      </c>
      <c r="E4509" s="16">
        <v>28</v>
      </c>
      <c r="F4509" s="16">
        <v>96</v>
      </c>
      <c r="G4509" s="16">
        <v>28</v>
      </c>
      <c r="H4509" s="16">
        <v>17.460007000000001</v>
      </c>
      <c r="I4509" s="16"/>
    </row>
    <row r="4510" spans="1:9" x14ac:dyDescent="0.2">
      <c r="B4510" s="16">
        <v>16</v>
      </c>
      <c r="C4510" s="16">
        <v>1284</v>
      </c>
      <c r="D4510" s="16">
        <v>71</v>
      </c>
      <c r="E4510" s="16">
        <v>50</v>
      </c>
      <c r="F4510" s="16">
        <v>97</v>
      </c>
      <c r="G4510" s="16">
        <v>18</v>
      </c>
      <c r="H4510" s="16">
        <v>12.6630535</v>
      </c>
      <c r="I4510" s="16"/>
    </row>
    <row r="4511" spans="1:9" x14ac:dyDescent="0.2">
      <c r="B4511" s="16">
        <v>17</v>
      </c>
      <c r="C4511" s="16">
        <v>3555</v>
      </c>
      <c r="D4511" s="16">
        <v>98</v>
      </c>
      <c r="E4511" s="16">
        <v>63</v>
      </c>
      <c r="F4511" s="16">
        <v>128</v>
      </c>
      <c r="G4511" s="16">
        <v>36</v>
      </c>
      <c r="H4511" s="16">
        <v>14.979032999999999</v>
      </c>
      <c r="I4511" s="16"/>
    </row>
    <row r="4512" spans="1:9" x14ac:dyDescent="0.2">
      <c r="B4512" s="16">
        <v>18</v>
      </c>
      <c r="C4512" s="16">
        <v>990</v>
      </c>
      <c r="D4512" s="16">
        <v>66</v>
      </c>
      <c r="E4512" s="16">
        <v>47</v>
      </c>
      <c r="F4512" s="16">
        <v>86</v>
      </c>
      <c r="G4512" s="16">
        <v>15</v>
      </c>
      <c r="H4512" s="16">
        <v>11.382944</v>
      </c>
      <c r="I4512" s="16"/>
    </row>
    <row r="4513" spans="1:9" x14ac:dyDescent="0.2">
      <c r="B4513" s="16">
        <v>19</v>
      </c>
      <c r="C4513" s="16">
        <v>4179</v>
      </c>
      <c r="D4513" s="16">
        <v>119</v>
      </c>
      <c r="E4513" s="16">
        <v>83</v>
      </c>
      <c r="F4513" s="16">
        <v>187</v>
      </c>
      <c r="G4513" s="16">
        <v>35</v>
      </c>
      <c r="H4513" s="16">
        <v>26.103864999999999</v>
      </c>
      <c r="I4513" s="16"/>
    </row>
    <row r="4514" spans="1:9" x14ac:dyDescent="0.2">
      <c r="B4514" s="16">
        <v>20</v>
      </c>
      <c r="C4514" s="16">
        <v>2731</v>
      </c>
      <c r="D4514" s="16">
        <v>73</v>
      </c>
      <c r="E4514" s="16">
        <v>31</v>
      </c>
      <c r="F4514" s="16">
        <v>113</v>
      </c>
      <c r="G4514" s="16">
        <v>37</v>
      </c>
      <c r="H4514" s="16">
        <v>19.62</v>
      </c>
      <c r="I4514" s="16"/>
    </row>
    <row r="4515" spans="1:9" x14ac:dyDescent="0.2">
      <c r="B4515" s="16">
        <v>21</v>
      </c>
      <c r="C4515" s="16">
        <v>4068</v>
      </c>
      <c r="D4515" s="16">
        <v>90</v>
      </c>
      <c r="E4515" s="16">
        <v>60</v>
      </c>
      <c r="F4515" s="16">
        <v>135</v>
      </c>
      <c r="G4515" s="16">
        <v>45</v>
      </c>
      <c r="H4515" s="16">
        <v>15.771089999999999</v>
      </c>
      <c r="I4515" s="16"/>
    </row>
    <row r="4516" spans="1:9" x14ac:dyDescent="0.2">
      <c r="B4516" s="16">
        <v>22</v>
      </c>
      <c r="C4516" s="16">
        <v>1199</v>
      </c>
      <c r="D4516" s="16">
        <v>92</v>
      </c>
      <c r="E4516" s="16">
        <v>60</v>
      </c>
      <c r="F4516" s="16">
        <v>116</v>
      </c>
      <c r="G4516" s="16">
        <v>13</v>
      </c>
      <c r="H4516" s="16">
        <v>14.801463999999999</v>
      </c>
      <c r="I4516" s="16"/>
    </row>
    <row r="4517" spans="1:9" x14ac:dyDescent="0.2">
      <c r="B4517" s="16">
        <v>23</v>
      </c>
      <c r="C4517" s="16">
        <v>983</v>
      </c>
      <c r="D4517" s="16">
        <v>81</v>
      </c>
      <c r="E4517" s="16">
        <v>70</v>
      </c>
      <c r="F4517" s="16">
        <v>94</v>
      </c>
      <c r="G4517" s="16">
        <v>12</v>
      </c>
      <c r="H4517" s="16">
        <v>8.2296580000000006</v>
      </c>
      <c r="I4517" s="16"/>
    </row>
    <row r="4518" spans="1:9" x14ac:dyDescent="0.2">
      <c r="B4518" s="16">
        <v>24</v>
      </c>
      <c r="C4518" s="16">
        <v>1852</v>
      </c>
      <c r="D4518" s="16">
        <v>77</v>
      </c>
      <c r="E4518" s="16">
        <v>62</v>
      </c>
      <c r="F4518" s="16">
        <v>96</v>
      </c>
      <c r="G4518" s="16">
        <v>24</v>
      </c>
      <c r="H4518" s="16">
        <v>8.5465479999999996</v>
      </c>
      <c r="I4518" s="16"/>
    </row>
    <row r="4519" spans="1:9" x14ac:dyDescent="0.2">
      <c r="B4519" s="16">
        <v>25</v>
      </c>
      <c r="C4519" s="16">
        <v>2009</v>
      </c>
      <c r="D4519" s="16">
        <v>80</v>
      </c>
      <c r="E4519" s="16">
        <v>49</v>
      </c>
      <c r="F4519" s="16">
        <v>114</v>
      </c>
      <c r="G4519" s="16">
        <v>25</v>
      </c>
      <c r="H4519" s="16">
        <v>19.421852000000001</v>
      </c>
      <c r="I4519" s="16"/>
    </row>
    <row r="4520" spans="1:9" x14ac:dyDescent="0.2">
      <c r="B4520" s="16">
        <v>26</v>
      </c>
      <c r="C4520" s="16">
        <v>2279</v>
      </c>
      <c r="D4520" s="16">
        <v>84</v>
      </c>
      <c r="E4520" s="16">
        <v>54</v>
      </c>
      <c r="F4520" s="16">
        <v>111</v>
      </c>
      <c r="G4520" s="16">
        <v>27</v>
      </c>
      <c r="H4520" s="16">
        <v>16.458572</v>
      </c>
      <c r="I4520" s="16"/>
    </row>
    <row r="4521" spans="1:9" x14ac:dyDescent="0.2">
      <c r="B4521" s="16">
        <v>27</v>
      </c>
      <c r="C4521" s="16">
        <v>696</v>
      </c>
      <c r="D4521" s="16">
        <v>63</v>
      </c>
      <c r="E4521" s="16">
        <v>41</v>
      </c>
      <c r="F4521" s="16">
        <v>90</v>
      </c>
      <c r="G4521" s="16">
        <v>11</v>
      </c>
      <c r="H4521" s="16">
        <v>14.515509</v>
      </c>
      <c r="I4521" s="16"/>
    </row>
    <row r="4522" spans="1:9" x14ac:dyDescent="0.2">
      <c r="B4522" s="16">
        <v>28</v>
      </c>
      <c r="C4522" s="16">
        <v>1627</v>
      </c>
      <c r="D4522" s="16">
        <v>54</v>
      </c>
      <c r="E4522" s="16">
        <v>19</v>
      </c>
      <c r="F4522" s="16">
        <v>90</v>
      </c>
      <c r="G4522" s="16">
        <v>30</v>
      </c>
      <c r="H4522" s="16">
        <v>21.218893000000001</v>
      </c>
      <c r="I4522" s="16"/>
    </row>
    <row r="4523" spans="1:9" x14ac:dyDescent="0.2">
      <c r="B4523" s="16">
        <v>29</v>
      </c>
      <c r="C4523" s="16">
        <v>4367</v>
      </c>
      <c r="D4523" s="16">
        <v>94</v>
      </c>
      <c r="E4523" s="16">
        <v>52</v>
      </c>
      <c r="F4523" s="16">
        <v>139</v>
      </c>
      <c r="G4523" s="16">
        <v>46</v>
      </c>
      <c r="H4523" s="16">
        <v>21.995453000000001</v>
      </c>
      <c r="I4523" s="16"/>
    </row>
    <row r="4524" spans="1:9" x14ac:dyDescent="0.2">
      <c r="B4524" s="16">
        <v>30</v>
      </c>
      <c r="C4524" s="16">
        <v>4009</v>
      </c>
      <c r="D4524" s="16">
        <v>100</v>
      </c>
      <c r="E4524" s="16">
        <v>52</v>
      </c>
      <c r="F4524" s="16">
        <v>165</v>
      </c>
      <c r="G4524" s="16">
        <v>40</v>
      </c>
      <c r="H4524" s="16">
        <v>28.306473</v>
      </c>
      <c r="I4524" s="16"/>
    </row>
    <row r="4525" spans="1:9" x14ac:dyDescent="0.2">
      <c r="A4525" s="6"/>
      <c r="B4525" s="16">
        <v>31</v>
      </c>
      <c r="C4525" s="16">
        <v>1922</v>
      </c>
      <c r="D4525" s="16">
        <v>80</v>
      </c>
      <c r="E4525" s="16">
        <v>57</v>
      </c>
      <c r="F4525" s="16">
        <v>103</v>
      </c>
      <c r="G4525" s="16">
        <v>24</v>
      </c>
      <c r="H4525" s="16">
        <v>12.683436</v>
      </c>
      <c r="I4525" s="16"/>
    </row>
    <row r="4526" spans="1:9" x14ac:dyDescent="0.2">
      <c r="A4526" s="11"/>
      <c r="B4526" s="16">
        <v>32</v>
      </c>
      <c r="C4526" s="16">
        <v>3725</v>
      </c>
      <c r="D4526" s="16">
        <v>95</v>
      </c>
      <c r="E4526" s="16">
        <v>55</v>
      </c>
      <c r="F4526" s="16">
        <v>134</v>
      </c>
      <c r="G4526" s="16">
        <v>39</v>
      </c>
      <c r="H4526" s="16">
        <v>18.84703</v>
      </c>
      <c r="I4526" s="16"/>
    </row>
    <row r="4527" spans="1:9" x14ac:dyDescent="0.2">
      <c r="B4527" s="16">
        <v>33</v>
      </c>
      <c r="C4527" s="16">
        <v>8093</v>
      </c>
      <c r="D4527" s="16">
        <v>132</v>
      </c>
      <c r="E4527" s="16">
        <v>53</v>
      </c>
      <c r="F4527" s="16">
        <v>237</v>
      </c>
      <c r="G4527" s="16">
        <v>61</v>
      </c>
      <c r="H4527" s="16">
        <v>43.963431999999997</v>
      </c>
      <c r="I4527" s="16"/>
    </row>
    <row r="4528" spans="1:9" x14ac:dyDescent="0.2">
      <c r="B4528" s="16">
        <v>34</v>
      </c>
      <c r="C4528" s="16">
        <v>1902</v>
      </c>
      <c r="D4528" s="16">
        <v>82</v>
      </c>
      <c r="E4528" s="16">
        <v>61</v>
      </c>
      <c r="F4528" s="16">
        <v>106</v>
      </c>
      <c r="G4528" s="16">
        <v>23</v>
      </c>
      <c r="H4528" s="16">
        <v>12.269696</v>
      </c>
      <c r="I4528" s="16"/>
    </row>
    <row r="4529" spans="2:9" x14ac:dyDescent="0.2">
      <c r="B4529" s="16">
        <v>35</v>
      </c>
      <c r="C4529" s="16">
        <v>4294</v>
      </c>
      <c r="D4529" s="16">
        <v>113</v>
      </c>
      <c r="E4529" s="16">
        <v>66</v>
      </c>
      <c r="F4529" s="16">
        <v>170</v>
      </c>
      <c r="G4529" s="16">
        <v>38</v>
      </c>
      <c r="H4529" s="16">
        <v>27.727437999999999</v>
      </c>
      <c r="I4529" s="16"/>
    </row>
    <row r="4530" spans="2:9" x14ac:dyDescent="0.2">
      <c r="B4530" s="16">
        <v>36</v>
      </c>
      <c r="C4530" s="16">
        <v>2425</v>
      </c>
      <c r="D4530" s="16">
        <v>83</v>
      </c>
      <c r="E4530" s="16">
        <v>51</v>
      </c>
      <c r="F4530" s="16">
        <v>107</v>
      </c>
      <c r="G4530" s="16">
        <v>29</v>
      </c>
      <c r="H4530" s="16">
        <v>14.842026000000001</v>
      </c>
      <c r="I4530" s="16"/>
    </row>
    <row r="4531" spans="2:9" x14ac:dyDescent="0.2">
      <c r="B4531" s="16">
        <v>37</v>
      </c>
      <c r="C4531" s="16">
        <v>1029</v>
      </c>
      <c r="D4531" s="16">
        <v>73</v>
      </c>
      <c r="E4531" s="16">
        <v>49</v>
      </c>
      <c r="F4531" s="16">
        <v>90</v>
      </c>
      <c r="G4531" s="16">
        <v>14</v>
      </c>
      <c r="H4531" s="16">
        <v>13.1236725</v>
      </c>
      <c r="I4531" s="16"/>
    </row>
    <row r="4532" spans="2:9" x14ac:dyDescent="0.2">
      <c r="B4532" s="16">
        <v>38</v>
      </c>
      <c r="C4532" s="16">
        <v>1123</v>
      </c>
      <c r="D4532" s="16">
        <v>74</v>
      </c>
      <c r="E4532" s="16">
        <v>62</v>
      </c>
      <c r="F4532" s="16">
        <v>89</v>
      </c>
      <c r="G4532" s="16">
        <v>15</v>
      </c>
      <c r="H4532" s="16">
        <v>7.3045973999999996</v>
      </c>
      <c r="I4532" s="16"/>
    </row>
    <row r="4533" spans="2:9" x14ac:dyDescent="0.2">
      <c r="B4533" s="16">
        <v>39</v>
      </c>
      <c r="C4533" s="16">
        <v>2992</v>
      </c>
      <c r="D4533" s="16">
        <v>76</v>
      </c>
      <c r="E4533" s="16">
        <v>36</v>
      </c>
      <c r="F4533" s="16">
        <v>121</v>
      </c>
      <c r="G4533" s="16">
        <v>39</v>
      </c>
      <c r="H4533" s="16">
        <v>21.997608</v>
      </c>
      <c r="I4533" s="16"/>
    </row>
    <row r="4534" spans="2:9" x14ac:dyDescent="0.2">
      <c r="B4534" s="16">
        <v>40</v>
      </c>
      <c r="C4534" s="16">
        <v>955</v>
      </c>
      <c r="D4534" s="16">
        <v>59</v>
      </c>
      <c r="E4534" s="16">
        <v>42</v>
      </c>
      <c r="F4534" s="16">
        <v>79</v>
      </c>
      <c r="G4534" s="16">
        <v>16</v>
      </c>
      <c r="H4534" s="16">
        <v>10.611314999999999</v>
      </c>
      <c r="I4534" s="16"/>
    </row>
    <row r="4535" spans="2:9" x14ac:dyDescent="0.2">
      <c r="B4535" s="16">
        <v>41</v>
      </c>
      <c r="C4535" s="16">
        <v>1429</v>
      </c>
      <c r="D4535" s="16">
        <v>79</v>
      </c>
      <c r="E4535" s="16">
        <v>53</v>
      </c>
      <c r="F4535" s="16">
        <v>106</v>
      </c>
      <c r="G4535" s="16">
        <v>18</v>
      </c>
      <c r="H4535" s="16">
        <v>12.895508</v>
      </c>
      <c r="I4535" s="16"/>
    </row>
    <row r="4536" spans="2:9" x14ac:dyDescent="0.2">
      <c r="B4536" s="16">
        <v>42</v>
      </c>
      <c r="C4536" s="16">
        <v>4056</v>
      </c>
      <c r="D4536" s="16">
        <v>115</v>
      </c>
      <c r="E4536" s="16">
        <v>88</v>
      </c>
      <c r="F4536" s="16">
        <v>166</v>
      </c>
      <c r="G4536" s="16">
        <v>35</v>
      </c>
      <c r="H4536" s="16">
        <v>21.172262</v>
      </c>
      <c r="I4536" s="16"/>
    </row>
    <row r="4537" spans="2:9" x14ac:dyDescent="0.2">
      <c r="B4537" s="16">
        <v>43</v>
      </c>
      <c r="C4537" s="16">
        <v>965</v>
      </c>
      <c r="D4537" s="16">
        <v>87</v>
      </c>
      <c r="E4537" s="16">
        <v>75</v>
      </c>
      <c r="F4537" s="16">
        <v>95</v>
      </c>
      <c r="G4537" s="16">
        <v>11</v>
      </c>
      <c r="H4537" s="16">
        <v>6.3087239999999998</v>
      </c>
      <c r="I4537" s="16"/>
    </row>
    <row r="4538" spans="2:9" x14ac:dyDescent="0.2">
      <c r="B4538" s="16">
        <v>44</v>
      </c>
      <c r="C4538" s="16">
        <v>3718</v>
      </c>
      <c r="D4538" s="16">
        <v>90</v>
      </c>
      <c r="E4538" s="16">
        <v>49</v>
      </c>
      <c r="F4538" s="16">
        <v>127</v>
      </c>
      <c r="G4538" s="16">
        <v>41</v>
      </c>
      <c r="H4538" s="16">
        <v>21.290842000000001</v>
      </c>
      <c r="I4538" s="16"/>
    </row>
    <row r="4539" spans="2:9" x14ac:dyDescent="0.2">
      <c r="B4539" s="16">
        <v>45</v>
      </c>
      <c r="C4539" s="16">
        <v>555</v>
      </c>
      <c r="D4539" s="16">
        <v>46</v>
      </c>
      <c r="E4539" s="16">
        <v>33</v>
      </c>
      <c r="F4539" s="16">
        <v>72</v>
      </c>
      <c r="G4539" s="16">
        <v>12</v>
      </c>
      <c r="H4539" s="16">
        <v>11.024766</v>
      </c>
      <c r="I4539" s="16"/>
    </row>
    <row r="4540" spans="2:9" x14ac:dyDescent="0.2">
      <c r="B4540" s="16">
        <v>46</v>
      </c>
      <c r="C4540" s="16">
        <v>858</v>
      </c>
      <c r="D4540" s="16">
        <v>78</v>
      </c>
      <c r="E4540" s="16">
        <v>59</v>
      </c>
      <c r="F4540" s="16">
        <v>93</v>
      </c>
      <c r="G4540" s="16">
        <v>11</v>
      </c>
      <c r="H4540" s="16">
        <v>10.899542</v>
      </c>
      <c r="I4540" s="16"/>
    </row>
    <row r="4541" spans="2:9" x14ac:dyDescent="0.2">
      <c r="B4541" s="16">
        <v>47</v>
      </c>
      <c r="C4541" s="16">
        <v>1698</v>
      </c>
      <c r="D4541" s="16">
        <v>80</v>
      </c>
      <c r="E4541" s="16">
        <v>57</v>
      </c>
      <c r="F4541" s="16">
        <v>101</v>
      </c>
      <c r="G4541" s="16">
        <v>21</v>
      </c>
      <c r="H4541" s="16">
        <v>10.723805</v>
      </c>
      <c r="I4541" s="16"/>
    </row>
    <row r="4542" spans="2:9" x14ac:dyDescent="0.2">
      <c r="B4542" s="16">
        <v>48</v>
      </c>
      <c r="C4542" s="16">
        <v>3243</v>
      </c>
      <c r="D4542" s="16">
        <v>90</v>
      </c>
      <c r="E4542" s="16">
        <v>53</v>
      </c>
      <c r="F4542" s="16">
        <v>130</v>
      </c>
      <c r="G4542" s="16">
        <v>36</v>
      </c>
      <c r="H4542" s="16">
        <v>17.362521999999998</v>
      </c>
      <c r="I4542" s="16"/>
    </row>
    <row r="4543" spans="2:9" x14ac:dyDescent="0.2">
      <c r="B4543" s="16">
        <v>49</v>
      </c>
      <c r="C4543" s="16">
        <v>1881</v>
      </c>
      <c r="D4543" s="16">
        <v>104</v>
      </c>
      <c r="E4543" s="16">
        <v>84</v>
      </c>
      <c r="F4543" s="16">
        <v>126</v>
      </c>
      <c r="G4543" s="16">
        <v>18</v>
      </c>
      <c r="H4543" s="16">
        <v>11.7548485</v>
      </c>
      <c r="I4543" s="16"/>
    </row>
    <row r="4544" spans="2:9" x14ac:dyDescent="0.2">
      <c r="B4544" s="16">
        <v>50</v>
      </c>
      <c r="C4544" s="16">
        <v>2576</v>
      </c>
      <c r="D4544" s="16">
        <v>83</v>
      </c>
      <c r="E4544" s="16">
        <v>51</v>
      </c>
      <c r="F4544" s="16">
        <v>107</v>
      </c>
      <c r="G4544" s="16">
        <v>31</v>
      </c>
      <c r="H4544" s="16">
        <v>12.869861999999999</v>
      </c>
      <c r="I4544" s="16"/>
    </row>
    <row r="4545" spans="2:9" x14ac:dyDescent="0.2">
      <c r="B4545" s="16">
        <v>51</v>
      </c>
      <c r="C4545" s="16">
        <v>5191</v>
      </c>
      <c r="D4545" s="16">
        <v>105</v>
      </c>
      <c r="E4545" s="16">
        <v>62</v>
      </c>
      <c r="F4545" s="16">
        <v>157</v>
      </c>
      <c r="G4545" s="16">
        <v>49</v>
      </c>
      <c r="H4545" s="16">
        <v>21.597646999999998</v>
      </c>
      <c r="I4545" s="16"/>
    </row>
    <row r="4546" spans="2:9" x14ac:dyDescent="0.2">
      <c r="B4546" s="16">
        <v>52</v>
      </c>
      <c r="C4546" s="16">
        <v>4273</v>
      </c>
      <c r="D4546" s="16">
        <v>104</v>
      </c>
      <c r="E4546" s="16">
        <v>81</v>
      </c>
      <c r="F4546" s="16">
        <v>131</v>
      </c>
      <c r="G4546" s="16">
        <v>41</v>
      </c>
      <c r="H4546" s="16">
        <v>13.261787</v>
      </c>
      <c r="I4546" s="16"/>
    </row>
    <row r="4547" spans="2:9" x14ac:dyDescent="0.2">
      <c r="B4547" s="16">
        <v>53</v>
      </c>
      <c r="C4547" s="16">
        <v>4744</v>
      </c>
      <c r="D4547" s="16">
        <v>94</v>
      </c>
      <c r="E4547" s="16">
        <v>75</v>
      </c>
      <c r="F4547" s="16">
        <v>124</v>
      </c>
      <c r="G4547" s="16">
        <v>50</v>
      </c>
      <c r="H4547" s="16">
        <v>12.727922</v>
      </c>
      <c r="I4547" s="16"/>
    </row>
    <row r="4548" spans="2:9" x14ac:dyDescent="0.2">
      <c r="B4548" s="16">
        <v>54</v>
      </c>
      <c r="C4548" s="16">
        <v>2275</v>
      </c>
      <c r="D4548" s="16">
        <v>71</v>
      </c>
      <c r="E4548" s="16">
        <v>42</v>
      </c>
      <c r="F4548" s="16">
        <v>102</v>
      </c>
      <c r="G4548" s="16">
        <v>32</v>
      </c>
      <c r="H4548" s="16">
        <v>14.746240999999999</v>
      </c>
      <c r="I4548" s="16"/>
    </row>
    <row r="4549" spans="2:9" x14ac:dyDescent="0.2">
      <c r="B4549" s="16">
        <v>55</v>
      </c>
      <c r="C4549" s="16">
        <v>2171</v>
      </c>
      <c r="D4549" s="16">
        <v>94</v>
      </c>
      <c r="E4549" s="16">
        <v>76</v>
      </c>
      <c r="F4549" s="16">
        <v>114</v>
      </c>
      <c r="G4549" s="16">
        <v>23</v>
      </c>
      <c r="H4549" s="16">
        <v>11.994317000000001</v>
      </c>
      <c r="I4549" s="16"/>
    </row>
    <row r="4550" spans="2:9" x14ac:dyDescent="0.2">
      <c r="B4550" s="16">
        <v>56</v>
      </c>
      <c r="C4550" s="16">
        <v>1213</v>
      </c>
      <c r="D4550" s="16">
        <v>60</v>
      </c>
      <c r="E4550" s="16">
        <v>35</v>
      </c>
      <c r="F4550" s="16">
        <v>73</v>
      </c>
      <c r="G4550" s="16">
        <v>20</v>
      </c>
      <c r="H4550" s="16">
        <v>9.6217959999999998</v>
      </c>
      <c r="I4550" s="16"/>
    </row>
    <row r="4551" spans="2:9" x14ac:dyDescent="0.2">
      <c r="B4551" s="16">
        <v>57</v>
      </c>
      <c r="C4551" s="16">
        <v>2937</v>
      </c>
      <c r="D4551" s="16">
        <v>91</v>
      </c>
      <c r="E4551" s="16">
        <v>58</v>
      </c>
      <c r="F4551" s="16">
        <v>137</v>
      </c>
      <c r="G4551" s="16">
        <v>32</v>
      </c>
      <c r="H4551" s="16">
        <v>20.748104000000001</v>
      </c>
      <c r="I4551" s="16"/>
    </row>
    <row r="4552" spans="2:9" x14ac:dyDescent="0.2">
      <c r="B4552" s="16">
        <v>58</v>
      </c>
      <c r="C4552" s="16">
        <v>944</v>
      </c>
      <c r="D4552" s="16">
        <v>62</v>
      </c>
      <c r="E4552" s="16">
        <v>46</v>
      </c>
      <c r="F4552" s="16">
        <v>86</v>
      </c>
      <c r="G4552" s="16">
        <v>15</v>
      </c>
      <c r="H4552" s="16">
        <v>10.494897</v>
      </c>
      <c r="I4552" s="16"/>
    </row>
    <row r="4553" spans="2:9" x14ac:dyDescent="0.2">
      <c r="B4553" s="16">
        <v>59</v>
      </c>
      <c r="C4553" s="16">
        <v>3565</v>
      </c>
      <c r="D4553" s="16">
        <v>101</v>
      </c>
      <c r="E4553" s="16">
        <v>63</v>
      </c>
      <c r="F4553" s="16">
        <v>158</v>
      </c>
      <c r="G4553" s="16">
        <v>35</v>
      </c>
      <c r="H4553" s="16">
        <v>25.173514999999998</v>
      </c>
      <c r="I4553" s="16"/>
    </row>
    <row r="4554" spans="2:9" x14ac:dyDescent="0.2">
      <c r="B4554" s="16">
        <v>60</v>
      </c>
      <c r="C4554" s="16">
        <v>781</v>
      </c>
      <c r="D4554" s="16">
        <v>65</v>
      </c>
      <c r="E4554" s="16">
        <v>44</v>
      </c>
      <c r="F4554" s="16">
        <v>82</v>
      </c>
      <c r="G4554" s="16">
        <v>12</v>
      </c>
      <c r="H4554" s="16">
        <v>12.823983</v>
      </c>
      <c r="I4554" s="16"/>
    </row>
    <row r="4555" spans="2:9" x14ac:dyDescent="0.2">
      <c r="B4555" s="16">
        <v>61</v>
      </c>
      <c r="C4555" s="16">
        <v>925</v>
      </c>
      <c r="D4555" s="16">
        <v>54</v>
      </c>
      <c r="E4555" s="16">
        <v>34</v>
      </c>
      <c r="F4555" s="16">
        <v>72</v>
      </c>
      <c r="G4555" s="16">
        <v>17</v>
      </c>
      <c r="H4555" s="16">
        <v>10.413333</v>
      </c>
      <c r="I4555" s="16"/>
    </row>
    <row r="4556" spans="2:9" x14ac:dyDescent="0.2">
      <c r="B4556" s="16">
        <v>62</v>
      </c>
      <c r="C4556" s="16">
        <v>509</v>
      </c>
      <c r="D4556" s="16">
        <v>42</v>
      </c>
      <c r="E4556" s="16">
        <v>26</v>
      </c>
      <c r="F4556" s="16">
        <v>68</v>
      </c>
      <c r="G4556" s="16">
        <v>12</v>
      </c>
      <c r="H4556" s="16">
        <v>11.812936000000001</v>
      </c>
      <c r="I4556" s="16"/>
    </row>
    <row r="4557" spans="2:9" x14ac:dyDescent="0.2">
      <c r="B4557" s="16">
        <v>63</v>
      </c>
      <c r="C4557" s="16">
        <v>1218</v>
      </c>
      <c r="D4557" s="16">
        <v>58</v>
      </c>
      <c r="E4557" s="16">
        <v>36</v>
      </c>
      <c r="F4557" s="16">
        <v>82</v>
      </c>
      <c r="G4557" s="16">
        <v>21</v>
      </c>
      <c r="H4557" s="16">
        <v>14.103191000000001</v>
      </c>
      <c r="I4557" s="16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63</v>
      </c>
      <c r="I4676" s="6"/>
    </row>
    <row r="4677" spans="1:10" x14ac:dyDescent="0.2">
      <c r="A4677" t="s">
        <v>67</v>
      </c>
      <c r="B4677" s="15"/>
      <c r="C4677" s="8">
        <f>AVERAGE(C4495:C4675)</f>
        <v>2427.5555555555557</v>
      </c>
      <c r="D4677" s="8"/>
      <c r="E4677" s="8"/>
      <c r="F4677" s="8"/>
      <c r="G4677" s="8"/>
      <c r="H4677" s="8"/>
      <c r="I4677" s="9"/>
      <c r="J4677" s="17">
        <f>AVERAGE(D4495:D4675)</f>
        <v>81.333333333333329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49401042</v>
      </c>
      <c r="D4681" s="16">
        <v>223.66063</v>
      </c>
      <c r="E4681" s="16">
        <v>1</v>
      </c>
      <c r="F4681" s="16">
        <v>1477</v>
      </c>
      <c r="G4681" s="16">
        <v>220875</v>
      </c>
      <c r="H4681" s="16">
        <v>285.12952000000001</v>
      </c>
      <c r="I4681" s="16">
        <v>20.658404999999998</v>
      </c>
    </row>
    <row r="4682" spans="1:10" x14ac:dyDescent="0.2">
      <c r="A4682" s="6"/>
      <c r="B4682" s="16">
        <v>1</v>
      </c>
      <c r="C4682" s="16">
        <v>2015</v>
      </c>
      <c r="D4682" s="16">
        <v>87</v>
      </c>
      <c r="E4682" s="16">
        <v>56</v>
      </c>
      <c r="F4682" s="16">
        <v>136</v>
      </c>
      <c r="G4682" s="16">
        <v>23</v>
      </c>
      <c r="H4682" s="16">
        <v>20.333582</v>
      </c>
      <c r="I4682" s="16"/>
    </row>
    <row r="4683" spans="1:10" x14ac:dyDescent="0.2">
      <c r="A4683" s="6"/>
      <c r="B4683" s="16">
        <v>2</v>
      </c>
      <c r="C4683" s="16">
        <v>616</v>
      </c>
      <c r="D4683" s="16">
        <v>61</v>
      </c>
      <c r="E4683" s="16">
        <v>53</v>
      </c>
      <c r="F4683" s="16">
        <v>74</v>
      </c>
      <c r="G4683" s="16">
        <v>10</v>
      </c>
      <c r="H4683" s="16">
        <v>6.8475460000000004</v>
      </c>
      <c r="I4683" s="16"/>
    </row>
    <row r="4684" spans="1:10" x14ac:dyDescent="0.2">
      <c r="A4684" s="6"/>
      <c r="B4684" s="16">
        <v>3</v>
      </c>
      <c r="C4684" s="16">
        <v>1545</v>
      </c>
      <c r="D4684" s="16">
        <v>90</v>
      </c>
      <c r="E4684" s="16">
        <v>68</v>
      </c>
      <c r="F4684" s="16">
        <v>116</v>
      </c>
      <c r="G4684" s="16">
        <v>17</v>
      </c>
      <c r="H4684" s="16">
        <v>15.742062000000001</v>
      </c>
      <c r="I4684" s="16"/>
    </row>
    <row r="4685" spans="1:10" x14ac:dyDescent="0.2">
      <c r="A4685" s="6"/>
      <c r="B4685" s="16">
        <v>4</v>
      </c>
      <c r="C4685" s="16">
        <v>1739</v>
      </c>
      <c r="D4685" s="16">
        <v>79</v>
      </c>
      <c r="E4685" s="16">
        <v>55</v>
      </c>
      <c r="F4685" s="16">
        <v>108</v>
      </c>
      <c r="G4685" s="16">
        <v>22</v>
      </c>
      <c r="H4685" s="16">
        <v>15.376234</v>
      </c>
      <c r="I4685" s="16"/>
    </row>
    <row r="4686" spans="1:10" x14ac:dyDescent="0.2">
      <c r="A4686" s="6"/>
      <c r="B4686" s="16">
        <v>5</v>
      </c>
      <c r="C4686" s="16">
        <v>1831</v>
      </c>
      <c r="D4686" s="16">
        <v>83</v>
      </c>
      <c r="E4686" s="16">
        <v>53</v>
      </c>
      <c r="F4686" s="16">
        <v>115</v>
      </c>
      <c r="G4686" s="16">
        <v>22</v>
      </c>
      <c r="H4686" s="16">
        <v>17.884550000000001</v>
      </c>
      <c r="I4686" s="16"/>
    </row>
    <row r="4687" spans="1:10" x14ac:dyDescent="0.2">
      <c r="A4687" s="6"/>
      <c r="B4687" s="16">
        <v>6</v>
      </c>
      <c r="C4687" s="16">
        <v>1565</v>
      </c>
      <c r="D4687" s="16">
        <v>97</v>
      </c>
      <c r="E4687" s="16">
        <v>76</v>
      </c>
      <c r="F4687" s="16">
        <v>128</v>
      </c>
      <c r="G4687" s="16">
        <v>16</v>
      </c>
      <c r="H4687" s="16">
        <v>15.32971</v>
      </c>
      <c r="I4687" s="16"/>
    </row>
    <row r="4688" spans="1:10" x14ac:dyDescent="0.2">
      <c r="A4688" s="6"/>
      <c r="B4688" s="16">
        <v>7</v>
      </c>
      <c r="C4688" s="16">
        <v>1788</v>
      </c>
      <c r="D4688" s="16">
        <v>119</v>
      </c>
      <c r="E4688" s="16">
        <v>87</v>
      </c>
      <c r="F4688" s="16">
        <v>137</v>
      </c>
      <c r="G4688" s="16">
        <v>15</v>
      </c>
      <c r="H4688" s="16">
        <v>13.956566</v>
      </c>
      <c r="I4688" s="16"/>
    </row>
    <row r="4689" spans="1:9" x14ac:dyDescent="0.2">
      <c r="A4689" s="6"/>
      <c r="B4689" s="16">
        <v>8</v>
      </c>
      <c r="C4689" s="16">
        <v>5305</v>
      </c>
      <c r="D4689" s="16">
        <v>126</v>
      </c>
      <c r="E4689" s="16">
        <v>101</v>
      </c>
      <c r="F4689" s="16">
        <v>173</v>
      </c>
      <c r="G4689" s="16">
        <v>42</v>
      </c>
      <c r="H4689" s="16">
        <v>18.484667000000002</v>
      </c>
      <c r="I4689" s="16"/>
    </row>
    <row r="4690" spans="1:9" x14ac:dyDescent="0.2">
      <c r="A4690" s="6"/>
      <c r="B4690" s="16">
        <v>9</v>
      </c>
      <c r="C4690" s="16">
        <v>4875</v>
      </c>
      <c r="D4690" s="16">
        <v>108</v>
      </c>
      <c r="E4690" s="16">
        <v>72</v>
      </c>
      <c r="F4690" s="16">
        <v>150</v>
      </c>
      <c r="G4690" s="16">
        <v>45</v>
      </c>
      <c r="H4690" s="16">
        <v>14.45919</v>
      </c>
      <c r="I4690" s="16"/>
    </row>
    <row r="4691" spans="1:9" x14ac:dyDescent="0.2">
      <c r="A4691" s="6"/>
      <c r="B4691" s="16">
        <v>10</v>
      </c>
      <c r="C4691" s="16">
        <v>2184</v>
      </c>
      <c r="D4691" s="16">
        <v>99</v>
      </c>
      <c r="E4691" s="16">
        <v>72</v>
      </c>
      <c r="F4691" s="16">
        <v>143</v>
      </c>
      <c r="G4691" s="16">
        <v>22</v>
      </c>
      <c r="H4691" s="16">
        <v>20.2837</v>
      </c>
      <c r="I4691" s="16"/>
    </row>
    <row r="4692" spans="1:9" x14ac:dyDescent="0.2">
      <c r="A4692" s="6"/>
      <c r="B4692" s="16">
        <v>11</v>
      </c>
      <c r="C4692" s="16">
        <v>6011</v>
      </c>
      <c r="D4692" s="16">
        <v>136</v>
      </c>
      <c r="E4692" s="16">
        <v>74</v>
      </c>
      <c r="F4692" s="16">
        <v>212</v>
      </c>
      <c r="G4692" s="16">
        <v>44</v>
      </c>
      <c r="H4692" s="16">
        <v>40.790730000000003</v>
      </c>
      <c r="I4692" s="16"/>
    </row>
    <row r="4693" spans="1:9" x14ac:dyDescent="0.2">
      <c r="A4693" s="6"/>
      <c r="B4693" s="16">
        <v>12</v>
      </c>
      <c r="C4693" s="16">
        <v>1137</v>
      </c>
      <c r="D4693" s="16">
        <v>103</v>
      </c>
      <c r="E4693" s="16">
        <v>86</v>
      </c>
      <c r="F4693" s="16">
        <v>121</v>
      </c>
      <c r="G4693" s="16">
        <v>11</v>
      </c>
      <c r="H4693" s="16">
        <v>11.541230000000001</v>
      </c>
      <c r="I4693" s="16"/>
    </row>
    <row r="4694" spans="1:9" x14ac:dyDescent="0.2">
      <c r="B4694" s="16">
        <v>13</v>
      </c>
      <c r="C4694" s="16">
        <v>4510</v>
      </c>
      <c r="D4694" s="16">
        <v>140</v>
      </c>
      <c r="E4694" s="16">
        <v>100</v>
      </c>
      <c r="F4694" s="16">
        <v>204</v>
      </c>
      <c r="G4694" s="16">
        <v>32</v>
      </c>
      <c r="H4694" s="16">
        <v>26.608269</v>
      </c>
      <c r="I4694" s="16"/>
    </row>
    <row r="4695" spans="1:9" x14ac:dyDescent="0.2">
      <c r="B4695" s="16">
        <v>14</v>
      </c>
      <c r="C4695" s="16">
        <v>5085</v>
      </c>
      <c r="D4695" s="16">
        <v>130</v>
      </c>
      <c r="E4695" s="16">
        <v>68</v>
      </c>
      <c r="F4695" s="16">
        <v>230</v>
      </c>
      <c r="G4695" s="16">
        <v>39</v>
      </c>
      <c r="H4695" s="16">
        <v>40.647067999999997</v>
      </c>
      <c r="I4695" s="16"/>
    </row>
    <row r="4696" spans="1:9" x14ac:dyDescent="0.2">
      <c r="B4696" s="16">
        <v>15</v>
      </c>
      <c r="C4696" s="16">
        <v>1138</v>
      </c>
      <c r="D4696" s="16">
        <v>113</v>
      </c>
      <c r="E4696" s="16">
        <v>108</v>
      </c>
      <c r="F4696" s="16">
        <v>127</v>
      </c>
      <c r="G4696" s="16">
        <v>10</v>
      </c>
      <c r="H4696" s="16">
        <v>6.815016</v>
      </c>
      <c r="I4696" s="16"/>
    </row>
    <row r="4697" spans="1:9" x14ac:dyDescent="0.2">
      <c r="B4697" s="16">
        <v>16</v>
      </c>
      <c r="C4697" s="16">
        <v>2322</v>
      </c>
      <c r="D4697" s="16">
        <v>100</v>
      </c>
      <c r="E4697" s="16">
        <v>55</v>
      </c>
      <c r="F4697" s="16">
        <v>157</v>
      </c>
      <c r="G4697" s="16">
        <v>23</v>
      </c>
      <c r="H4697" s="16">
        <v>25.096177999999998</v>
      </c>
      <c r="I4697" s="16"/>
    </row>
    <row r="4698" spans="1:9" x14ac:dyDescent="0.2">
      <c r="B4698" s="16">
        <v>17</v>
      </c>
      <c r="C4698" s="16">
        <v>3074</v>
      </c>
      <c r="D4698" s="16">
        <v>109</v>
      </c>
      <c r="E4698" s="16">
        <v>64</v>
      </c>
      <c r="F4698" s="16">
        <v>160</v>
      </c>
      <c r="G4698" s="16">
        <v>28</v>
      </c>
      <c r="H4698" s="16">
        <v>24.030846</v>
      </c>
      <c r="I4698" s="16"/>
    </row>
    <row r="4699" spans="1:9" x14ac:dyDescent="0.2">
      <c r="B4699" s="16">
        <v>18</v>
      </c>
      <c r="C4699" s="16">
        <v>2588</v>
      </c>
      <c r="D4699" s="16">
        <v>129</v>
      </c>
      <c r="E4699" s="16">
        <v>102</v>
      </c>
      <c r="F4699" s="16">
        <v>178</v>
      </c>
      <c r="G4699" s="16">
        <v>20</v>
      </c>
      <c r="H4699" s="16">
        <v>23.978059999999999</v>
      </c>
      <c r="I4699" s="16"/>
    </row>
    <row r="4700" spans="1:9" x14ac:dyDescent="0.2">
      <c r="B4700" s="16">
        <v>19</v>
      </c>
      <c r="C4700" s="16">
        <v>1092</v>
      </c>
      <c r="D4700" s="16">
        <v>109</v>
      </c>
      <c r="E4700" s="16">
        <v>98</v>
      </c>
      <c r="F4700" s="16">
        <v>118</v>
      </c>
      <c r="G4700" s="16">
        <v>10</v>
      </c>
      <c r="H4700" s="16">
        <v>7.0079320000000003</v>
      </c>
      <c r="I4700" s="16"/>
    </row>
    <row r="4701" spans="1:9" x14ac:dyDescent="0.2">
      <c r="B4701" s="16">
        <v>20</v>
      </c>
      <c r="C4701" s="16">
        <v>1023</v>
      </c>
      <c r="D4701" s="16">
        <v>102</v>
      </c>
      <c r="E4701" s="16">
        <v>83</v>
      </c>
      <c r="F4701" s="16">
        <v>129</v>
      </c>
      <c r="G4701" s="16">
        <v>10</v>
      </c>
      <c r="H4701" s="16">
        <v>12.714821000000001</v>
      </c>
      <c r="I4701" s="16"/>
    </row>
    <row r="4702" spans="1:9" x14ac:dyDescent="0.2">
      <c r="B4702" s="16">
        <v>21</v>
      </c>
      <c r="C4702" s="16">
        <v>3135</v>
      </c>
      <c r="D4702" s="16">
        <v>111</v>
      </c>
      <c r="E4702" s="16">
        <v>68</v>
      </c>
      <c r="F4702" s="16">
        <v>163</v>
      </c>
      <c r="G4702" s="16">
        <v>28</v>
      </c>
      <c r="H4702" s="16">
        <v>27.032902</v>
      </c>
      <c r="I4702" s="16"/>
    </row>
    <row r="4703" spans="1:9" x14ac:dyDescent="0.2">
      <c r="B4703" s="16">
        <v>22</v>
      </c>
      <c r="C4703" s="16">
        <v>4134</v>
      </c>
      <c r="D4703" s="16">
        <v>114</v>
      </c>
      <c r="E4703" s="16">
        <v>82</v>
      </c>
      <c r="F4703" s="16">
        <v>134</v>
      </c>
      <c r="G4703" s="16">
        <v>36</v>
      </c>
      <c r="H4703" s="16">
        <v>12.160826999999999</v>
      </c>
      <c r="I4703" s="16"/>
    </row>
    <row r="4704" spans="1:9" x14ac:dyDescent="0.2">
      <c r="B4704" s="16">
        <v>23</v>
      </c>
      <c r="C4704" s="16">
        <v>3939</v>
      </c>
      <c r="D4704" s="16">
        <v>119</v>
      </c>
      <c r="E4704" s="16">
        <v>77</v>
      </c>
      <c r="F4704" s="16">
        <v>171</v>
      </c>
      <c r="G4704" s="16">
        <v>33</v>
      </c>
      <c r="H4704" s="16">
        <v>24.581496999999999</v>
      </c>
      <c r="I4704" s="16"/>
    </row>
    <row r="4705" spans="1:9" x14ac:dyDescent="0.2">
      <c r="B4705" s="16">
        <v>24</v>
      </c>
      <c r="C4705" s="16">
        <v>3696</v>
      </c>
      <c r="D4705" s="16">
        <v>132</v>
      </c>
      <c r="E4705" s="16">
        <v>70</v>
      </c>
      <c r="F4705" s="16">
        <v>202</v>
      </c>
      <c r="G4705" s="16">
        <v>28</v>
      </c>
      <c r="H4705" s="16">
        <v>33.141669999999998</v>
      </c>
      <c r="I4705" s="16"/>
    </row>
    <row r="4706" spans="1:9" x14ac:dyDescent="0.2">
      <c r="B4706" s="16">
        <v>25</v>
      </c>
      <c r="C4706" s="16">
        <v>4635</v>
      </c>
      <c r="D4706" s="16">
        <v>149</v>
      </c>
      <c r="E4706" s="16">
        <v>89</v>
      </c>
      <c r="F4706" s="16">
        <v>204</v>
      </c>
      <c r="G4706" s="16">
        <v>31</v>
      </c>
      <c r="H4706" s="16">
        <v>31.100909999999999</v>
      </c>
      <c r="I4706" s="16"/>
    </row>
    <row r="4707" spans="1:9" x14ac:dyDescent="0.2">
      <c r="B4707" s="16">
        <v>26</v>
      </c>
      <c r="C4707" s="16">
        <v>3002</v>
      </c>
      <c r="D4707" s="16">
        <v>83</v>
      </c>
      <c r="E4707" s="16">
        <v>50</v>
      </c>
      <c r="F4707" s="16">
        <v>126</v>
      </c>
      <c r="G4707" s="16">
        <v>36</v>
      </c>
      <c r="H4707" s="16">
        <v>20.957100000000001</v>
      </c>
      <c r="I4707" s="16"/>
    </row>
    <row r="4708" spans="1:9" x14ac:dyDescent="0.2">
      <c r="B4708" s="16">
        <v>27</v>
      </c>
      <c r="C4708" s="16">
        <v>2448</v>
      </c>
      <c r="D4708" s="16">
        <v>94</v>
      </c>
      <c r="E4708" s="16">
        <v>63</v>
      </c>
      <c r="F4708" s="16">
        <v>135</v>
      </c>
      <c r="G4708" s="16">
        <v>26</v>
      </c>
      <c r="H4708" s="16">
        <v>19.433990000000001</v>
      </c>
      <c r="I4708" s="16"/>
    </row>
    <row r="4709" spans="1:9" x14ac:dyDescent="0.2">
      <c r="B4709" s="16">
        <v>28</v>
      </c>
      <c r="C4709" s="16">
        <v>3735</v>
      </c>
      <c r="D4709" s="16">
        <v>149</v>
      </c>
      <c r="E4709" s="16">
        <v>111</v>
      </c>
      <c r="F4709" s="16">
        <v>225</v>
      </c>
      <c r="G4709" s="16">
        <v>25</v>
      </c>
      <c r="H4709" s="16">
        <v>29.824486</v>
      </c>
      <c r="I4709" s="16"/>
    </row>
    <row r="4710" spans="1:9" x14ac:dyDescent="0.2">
      <c r="B4710" s="16">
        <v>29</v>
      </c>
      <c r="C4710" s="16">
        <v>4353</v>
      </c>
      <c r="D4710" s="16">
        <v>131</v>
      </c>
      <c r="E4710" s="16">
        <v>92</v>
      </c>
      <c r="F4710" s="16">
        <v>175</v>
      </c>
      <c r="G4710" s="16">
        <v>33</v>
      </c>
      <c r="H4710" s="16">
        <v>19.498398000000002</v>
      </c>
      <c r="I4710" s="16"/>
    </row>
    <row r="4711" spans="1:9" x14ac:dyDescent="0.2">
      <c r="B4711" s="16">
        <v>30</v>
      </c>
      <c r="C4711" s="16">
        <v>1650</v>
      </c>
      <c r="D4711" s="16">
        <v>103</v>
      </c>
      <c r="E4711" s="16">
        <v>76</v>
      </c>
      <c r="F4711" s="16">
        <v>125</v>
      </c>
      <c r="G4711" s="16">
        <v>16</v>
      </c>
      <c r="H4711" s="16">
        <v>15.126137</v>
      </c>
      <c r="I4711" s="16"/>
    </row>
    <row r="4712" spans="1:9" x14ac:dyDescent="0.2">
      <c r="A4712" s="6"/>
      <c r="B4712" s="16">
        <v>31</v>
      </c>
      <c r="C4712" s="16">
        <v>3240</v>
      </c>
      <c r="D4712" s="16">
        <v>115</v>
      </c>
      <c r="E4712" s="16">
        <v>72</v>
      </c>
      <c r="F4712" s="16">
        <v>163</v>
      </c>
      <c r="G4712" s="16">
        <v>28</v>
      </c>
      <c r="H4712" s="16">
        <v>24.497921000000002</v>
      </c>
      <c r="I4712" s="16"/>
    </row>
    <row r="4713" spans="1:9" x14ac:dyDescent="0.2">
      <c r="A4713" s="11"/>
      <c r="B4713" s="16">
        <v>32</v>
      </c>
      <c r="C4713" s="16">
        <v>2223</v>
      </c>
      <c r="D4713" s="16">
        <v>111</v>
      </c>
      <c r="E4713" s="16">
        <v>83</v>
      </c>
      <c r="F4713" s="16">
        <v>125</v>
      </c>
      <c r="G4713" s="16">
        <v>20</v>
      </c>
      <c r="H4713" s="16">
        <v>11.306728</v>
      </c>
      <c r="I4713" s="16"/>
    </row>
    <row r="4714" spans="1:9" x14ac:dyDescent="0.2">
      <c r="B4714" s="16">
        <v>33</v>
      </c>
      <c r="C4714" s="16">
        <v>1046</v>
      </c>
      <c r="D4714" s="16">
        <v>80</v>
      </c>
      <c r="E4714" s="16">
        <v>63</v>
      </c>
      <c r="F4714" s="16">
        <v>94</v>
      </c>
      <c r="G4714" s="16">
        <v>13</v>
      </c>
      <c r="H4714" s="16">
        <v>8.185352</v>
      </c>
      <c r="I4714" s="16"/>
    </row>
    <row r="4715" spans="1:9" x14ac:dyDescent="0.2">
      <c r="B4715" s="16">
        <v>34</v>
      </c>
      <c r="C4715" s="16">
        <v>6177</v>
      </c>
      <c r="D4715" s="16">
        <v>147</v>
      </c>
      <c r="E4715" s="16">
        <v>83</v>
      </c>
      <c r="F4715" s="16">
        <v>244</v>
      </c>
      <c r="G4715" s="16">
        <v>42</v>
      </c>
      <c r="H4715" s="16">
        <v>46.710056000000002</v>
      </c>
      <c r="I4715" s="16"/>
    </row>
    <row r="4716" spans="1:9" x14ac:dyDescent="0.2">
      <c r="B4716" s="16">
        <v>35</v>
      </c>
      <c r="C4716" s="16">
        <v>5132</v>
      </c>
      <c r="D4716" s="16">
        <v>142</v>
      </c>
      <c r="E4716" s="16">
        <v>92</v>
      </c>
      <c r="F4716" s="16">
        <v>191</v>
      </c>
      <c r="G4716" s="16">
        <v>36</v>
      </c>
      <c r="H4716" s="16">
        <v>26.471547999999999</v>
      </c>
      <c r="I4716" s="16"/>
    </row>
    <row r="4717" spans="1:9" x14ac:dyDescent="0.2">
      <c r="B4717" s="16">
        <v>36</v>
      </c>
      <c r="C4717" s="16">
        <v>4315</v>
      </c>
      <c r="D4717" s="16">
        <v>139</v>
      </c>
      <c r="E4717" s="16">
        <v>97</v>
      </c>
      <c r="F4717" s="16">
        <v>193</v>
      </c>
      <c r="G4717" s="16">
        <v>31</v>
      </c>
      <c r="H4717" s="16">
        <v>24.653600000000001</v>
      </c>
      <c r="I4717" s="16"/>
    </row>
    <row r="4718" spans="1:9" x14ac:dyDescent="0.2">
      <c r="B4718" s="16">
        <v>37</v>
      </c>
      <c r="C4718" s="16">
        <v>7275</v>
      </c>
      <c r="D4718" s="16">
        <v>161</v>
      </c>
      <c r="E4718" s="16">
        <v>105</v>
      </c>
      <c r="F4718" s="16">
        <v>240</v>
      </c>
      <c r="G4718" s="16">
        <v>45</v>
      </c>
      <c r="H4718" s="16">
        <v>35.873516000000002</v>
      </c>
      <c r="I4718" s="16"/>
    </row>
    <row r="4719" spans="1:9" x14ac:dyDescent="0.2">
      <c r="B4719" s="16">
        <v>38</v>
      </c>
      <c r="C4719" s="16">
        <v>3804</v>
      </c>
      <c r="D4719" s="16">
        <v>122</v>
      </c>
      <c r="E4719" s="16">
        <v>77</v>
      </c>
      <c r="F4719" s="16">
        <v>184</v>
      </c>
      <c r="G4719" s="16">
        <v>31</v>
      </c>
      <c r="H4719" s="16">
        <v>28.265409999999999</v>
      </c>
      <c r="I4719" s="16"/>
    </row>
    <row r="4720" spans="1:9" x14ac:dyDescent="0.2">
      <c r="B4720" s="16">
        <v>39</v>
      </c>
      <c r="C4720" s="16">
        <v>2765</v>
      </c>
      <c r="D4720" s="16">
        <v>115</v>
      </c>
      <c r="E4720" s="16">
        <v>89</v>
      </c>
      <c r="F4720" s="16">
        <v>152</v>
      </c>
      <c r="G4720" s="16">
        <v>24</v>
      </c>
      <c r="H4720" s="16">
        <v>15.914172000000001</v>
      </c>
      <c r="I4720" s="16"/>
    </row>
    <row r="4721" spans="2:9" x14ac:dyDescent="0.2">
      <c r="B4721" s="16">
        <v>40</v>
      </c>
      <c r="C4721" s="16">
        <v>652</v>
      </c>
      <c r="D4721" s="16">
        <v>65</v>
      </c>
      <c r="E4721" s="16">
        <v>49</v>
      </c>
      <c r="F4721" s="16">
        <v>72</v>
      </c>
      <c r="G4721" s="16">
        <v>10</v>
      </c>
      <c r="H4721" s="16">
        <v>7.0553369999999997</v>
      </c>
      <c r="I4721" s="16"/>
    </row>
    <row r="4722" spans="2:9" x14ac:dyDescent="0.2">
      <c r="B4722" s="16">
        <v>41</v>
      </c>
      <c r="C4722" s="16">
        <v>1366</v>
      </c>
      <c r="D4722" s="16">
        <v>85</v>
      </c>
      <c r="E4722" s="16">
        <v>68</v>
      </c>
      <c r="F4722" s="16">
        <v>108</v>
      </c>
      <c r="G4722" s="16">
        <v>16</v>
      </c>
      <c r="H4722" s="16">
        <v>12.274635</v>
      </c>
      <c r="I4722" s="16"/>
    </row>
    <row r="4723" spans="2:9" x14ac:dyDescent="0.2">
      <c r="B4723" s="16">
        <v>42</v>
      </c>
      <c r="C4723" s="16">
        <v>1214</v>
      </c>
      <c r="D4723" s="16">
        <v>80</v>
      </c>
      <c r="E4723" s="16">
        <v>63</v>
      </c>
      <c r="F4723" s="16">
        <v>112</v>
      </c>
      <c r="G4723" s="16">
        <v>15</v>
      </c>
      <c r="H4723" s="16">
        <v>12.632158</v>
      </c>
      <c r="I4723" s="16"/>
    </row>
    <row r="4724" spans="2:9" x14ac:dyDescent="0.2">
      <c r="B4724" s="16">
        <v>43</v>
      </c>
      <c r="C4724" s="16">
        <v>3073</v>
      </c>
      <c r="D4724" s="16">
        <v>118</v>
      </c>
      <c r="E4724" s="16">
        <v>90</v>
      </c>
      <c r="F4724" s="16">
        <v>152</v>
      </c>
      <c r="G4724" s="16">
        <v>26</v>
      </c>
      <c r="H4724" s="16">
        <v>17.694067</v>
      </c>
      <c r="I4724" s="16"/>
    </row>
    <row r="4725" spans="2:9" x14ac:dyDescent="0.2">
      <c r="B4725" s="16">
        <v>44</v>
      </c>
      <c r="C4725" s="16">
        <v>8556</v>
      </c>
      <c r="D4725" s="16">
        <v>167</v>
      </c>
      <c r="E4725" s="16">
        <v>97</v>
      </c>
      <c r="F4725" s="16">
        <v>292</v>
      </c>
      <c r="G4725" s="16">
        <v>51</v>
      </c>
      <c r="H4725" s="16">
        <v>53.895266999999997</v>
      </c>
      <c r="I4725" s="16"/>
    </row>
    <row r="4726" spans="2:9" x14ac:dyDescent="0.2">
      <c r="B4726" s="16">
        <v>45</v>
      </c>
      <c r="C4726" s="16">
        <v>2884</v>
      </c>
      <c r="D4726" s="16">
        <v>110</v>
      </c>
      <c r="E4726" s="16">
        <v>86</v>
      </c>
      <c r="F4726" s="16">
        <v>141</v>
      </c>
      <c r="G4726" s="16">
        <v>26</v>
      </c>
      <c r="H4726" s="16">
        <v>16.475436999999999</v>
      </c>
      <c r="I4726" s="16"/>
    </row>
    <row r="4727" spans="2:9" x14ac:dyDescent="0.2">
      <c r="B4727" s="16">
        <v>46</v>
      </c>
      <c r="C4727" s="16">
        <v>1199</v>
      </c>
      <c r="D4727" s="16">
        <v>92</v>
      </c>
      <c r="E4727" s="16">
        <v>75</v>
      </c>
      <c r="F4727" s="16">
        <v>109</v>
      </c>
      <c r="G4727" s="16">
        <v>13</v>
      </c>
      <c r="H4727" s="16">
        <v>9.7082440000000005</v>
      </c>
      <c r="I4727" s="16"/>
    </row>
    <row r="4728" spans="2:9" x14ac:dyDescent="0.2">
      <c r="B4728" s="16">
        <v>47</v>
      </c>
      <c r="C4728" s="16">
        <v>5580</v>
      </c>
      <c r="D4728" s="16">
        <v>109</v>
      </c>
      <c r="E4728" s="16">
        <v>60</v>
      </c>
      <c r="F4728" s="16">
        <v>186</v>
      </c>
      <c r="G4728" s="16">
        <v>51</v>
      </c>
      <c r="H4728" s="16">
        <v>33.599105999999999</v>
      </c>
      <c r="I4728" s="16"/>
    </row>
    <row r="4729" spans="2:9" x14ac:dyDescent="0.2">
      <c r="B4729" s="16">
        <v>48</v>
      </c>
      <c r="C4729" s="16">
        <v>1627</v>
      </c>
      <c r="D4729" s="16">
        <v>81</v>
      </c>
      <c r="E4729" s="16">
        <v>57</v>
      </c>
      <c r="F4729" s="16">
        <v>112</v>
      </c>
      <c r="G4729" s="16">
        <v>20</v>
      </c>
      <c r="H4729" s="16">
        <v>16.93486</v>
      </c>
      <c r="I4729" s="16"/>
    </row>
    <row r="4730" spans="2:9" x14ac:dyDescent="0.2">
      <c r="B4730" s="16">
        <v>49</v>
      </c>
      <c r="C4730" s="16">
        <v>941</v>
      </c>
      <c r="D4730" s="16">
        <v>78</v>
      </c>
      <c r="E4730" s="16">
        <v>58</v>
      </c>
      <c r="F4730" s="16">
        <v>97</v>
      </c>
      <c r="G4730" s="16">
        <v>12</v>
      </c>
      <c r="H4730" s="16">
        <v>11.508889999999999</v>
      </c>
      <c r="I4730" s="16"/>
    </row>
    <row r="4731" spans="2:9" x14ac:dyDescent="0.2">
      <c r="B4731" s="16">
        <v>50</v>
      </c>
      <c r="C4731" s="16">
        <v>2435</v>
      </c>
      <c r="D4731" s="16">
        <v>110</v>
      </c>
      <c r="E4731" s="16">
        <v>81</v>
      </c>
      <c r="F4731" s="16">
        <v>142</v>
      </c>
      <c r="G4731" s="16">
        <v>22</v>
      </c>
      <c r="H4731" s="16">
        <v>18.543386000000002</v>
      </c>
      <c r="I4731" s="16"/>
    </row>
    <row r="4732" spans="2:9" x14ac:dyDescent="0.2">
      <c r="B4732" s="16">
        <v>51</v>
      </c>
      <c r="C4732" s="16">
        <v>2059</v>
      </c>
      <c r="D4732" s="16">
        <v>89</v>
      </c>
      <c r="E4732" s="16">
        <v>59</v>
      </c>
      <c r="F4732" s="16">
        <v>123</v>
      </c>
      <c r="G4732" s="16">
        <v>23</v>
      </c>
      <c r="H4732" s="16">
        <v>17.766157</v>
      </c>
      <c r="I4732" s="16"/>
    </row>
    <row r="4733" spans="2:9" x14ac:dyDescent="0.2">
      <c r="B4733" s="16">
        <v>52</v>
      </c>
      <c r="C4733" s="16">
        <v>1161</v>
      </c>
      <c r="D4733" s="16">
        <v>82</v>
      </c>
      <c r="E4733" s="16">
        <v>56</v>
      </c>
      <c r="F4733" s="16">
        <v>119</v>
      </c>
      <c r="G4733" s="16">
        <v>14</v>
      </c>
      <c r="H4733" s="16">
        <v>18.833276999999999</v>
      </c>
      <c r="I4733" s="16"/>
    </row>
    <row r="4734" spans="2:9" x14ac:dyDescent="0.2">
      <c r="B4734" s="16">
        <v>53</v>
      </c>
      <c r="C4734" s="16">
        <v>2233</v>
      </c>
      <c r="D4734" s="16">
        <v>97</v>
      </c>
      <c r="E4734" s="16">
        <v>58</v>
      </c>
      <c r="F4734" s="16">
        <v>145</v>
      </c>
      <c r="G4734" s="16">
        <v>23</v>
      </c>
      <c r="H4734" s="16">
        <v>22.944597000000002</v>
      </c>
      <c r="I4734" s="16"/>
    </row>
    <row r="4735" spans="2:9" x14ac:dyDescent="0.2">
      <c r="B4735" s="16">
        <v>54</v>
      </c>
      <c r="C4735" s="16">
        <v>2085</v>
      </c>
      <c r="D4735" s="16">
        <v>80</v>
      </c>
      <c r="E4735" s="16">
        <v>60</v>
      </c>
      <c r="F4735" s="16">
        <v>105</v>
      </c>
      <c r="G4735" s="16">
        <v>26</v>
      </c>
      <c r="H4735" s="16">
        <v>12.650691</v>
      </c>
      <c r="I4735" s="16"/>
    </row>
    <row r="4736" spans="2:9" x14ac:dyDescent="0.2">
      <c r="B4736" s="16">
        <v>55</v>
      </c>
      <c r="C4736" s="16">
        <v>1997</v>
      </c>
      <c r="D4736" s="16">
        <v>90</v>
      </c>
      <c r="E4736" s="16">
        <v>54</v>
      </c>
      <c r="F4736" s="16">
        <v>119</v>
      </c>
      <c r="G4736" s="16">
        <v>22</v>
      </c>
      <c r="H4736" s="16">
        <v>17.545857999999999</v>
      </c>
      <c r="I4736" s="16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55</v>
      </c>
      <c r="I4863" s="6"/>
    </row>
    <row r="4864" spans="1:10" x14ac:dyDescent="0.2">
      <c r="A4864" t="s">
        <v>67</v>
      </c>
      <c r="B4864" s="15"/>
      <c r="C4864" s="8">
        <f>AVERAGE(C4682:C4862)</f>
        <v>2931.0727272727272</v>
      </c>
      <c r="D4864" s="8"/>
      <c r="E4864" s="8"/>
      <c r="F4864" s="8"/>
      <c r="G4864" s="8"/>
      <c r="H4864" s="8"/>
      <c r="I4864" s="9"/>
      <c r="J4864" s="17">
        <f>AVERAGE(D4682:D4862)</f>
        <v>108.54545454545455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50285000</v>
      </c>
      <c r="D4868" s="16">
        <v>202.35005000000001</v>
      </c>
      <c r="E4868" s="16">
        <v>1</v>
      </c>
      <c r="F4868" s="16">
        <v>1196</v>
      </c>
      <c r="G4868" s="16">
        <v>248505</v>
      </c>
      <c r="H4868" s="16">
        <v>210.59464</v>
      </c>
      <c r="I4868" s="16">
        <v>47.368299999999998</v>
      </c>
    </row>
    <row r="4869" spans="1:10" x14ac:dyDescent="0.2">
      <c r="A4869" s="6"/>
      <c r="B4869" s="16">
        <v>1</v>
      </c>
      <c r="C4869" s="16">
        <v>453</v>
      </c>
      <c r="D4869" s="16">
        <v>45</v>
      </c>
      <c r="E4869" s="16">
        <v>21</v>
      </c>
      <c r="F4869" s="16">
        <v>57</v>
      </c>
      <c r="G4869" s="16">
        <v>10</v>
      </c>
      <c r="H4869" s="16">
        <v>12.4499</v>
      </c>
      <c r="I4869" s="16"/>
    </row>
    <row r="4870" spans="1:10" x14ac:dyDescent="0.2">
      <c r="A4870" s="6"/>
      <c r="B4870" s="16">
        <v>2</v>
      </c>
      <c r="C4870" s="16">
        <v>1452</v>
      </c>
      <c r="D4870" s="16">
        <v>72</v>
      </c>
      <c r="E4870" s="16">
        <v>41</v>
      </c>
      <c r="F4870" s="16">
        <v>116</v>
      </c>
      <c r="G4870" s="16">
        <v>20</v>
      </c>
      <c r="H4870" s="16">
        <v>17.723015</v>
      </c>
      <c r="I4870" s="16"/>
    </row>
    <row r="4871" spans="1:10" x14ac:dyDescent="0.2">
      <c r="A4871" s="6"/>
      <c r="B4871" s="16">
        <v>3</v>
      </c>
      <c r="C4871" s="16">
        <v>1367</v>
      </c>
      <c r="D4871" s="16">
        <v>80</v>
      </c>
      <c r="E4871" s="16">
        <v>54</v>
      </c>
      <c r="F4871" s="16">
        <v>113</v>
      </c>
      <c r="G4871" s="16">
        <v>17</v>
      </c>
      <c r="H4871" s="16">
        <v>15.570404999999999</v>
      </c>
      <c r="I4871" s="16"/>
    </row>
    <row r="4872" spans="1:10" x14ac:dyDescent="0.2">
      <c r="A4872" s="6"/>
      <c r="B4872" s="16">
        <v>4</v>
      </c>
      <c r="C4872" s="16">
        <v>925</v>
      </c>
      <c r="D4872" s="16">
        <v>71</v>
      </c>
      <c r="E4872" s="16">
        <v>39</v>
      </c>
      <c r="F4872" s="16">
        <v>85</v>
      </c>
      <c r="G4872" s="16">
        <v>13</v>
      </c>
      <c r="H4872" s="16">
        <v>12.569805000000001</v>
      </c>
      <c r="I4872" s="16"/>
    </row>
    <row r="4873" spans="1:10" x14ac:dyDescent="0.2">
      <c r="A4873" s="6"/>
      <c r="B4873" s="16">
        <v>5</v>
      </c>
      <c r="C4873" s="16">
        <v>3338</v>
      </c>
      <c r="D4873" s="16">
        <v>90</v>
      </c>
      <c r="E4873" s="16">
        <v>52</v>
      </c>
      <c r="F4873" s="16">
        <v>141</v>
      </c>
      <c r="G4873" s="16">
        <v>37</v>
      </c>
      <c r="H4873" s="16">
        <v>23.127666000000001</v>
      </c>
      <c r="I4873" s="16"/>
    </row>
    <row r="4874" spans="1:10" x14ac:dyDescent="0.2">
      <c r="A4874" s="6"/>
      <c r="B4874" s="16">
        <v>6</v>
      </c>
      <c r="C4874" s="16">
        <v>2413</v>
      </c>
      <c r="D4874" s="16">
        <v>80</v>
      </c>
      <c r="E4874" s="16">
        <v>16</v>
      </c>
      <c r="F4874" s="16">
        <v>144</v>
      </c>
      <c r="G4874" s="16">
        <v>30</v>
      </c>
      <c r="H4874" s="16">
        <v>31.850404999999999</v>
      </c>
      <c r="I4874" s="16"/>
    </row>
    <row r="4875" spans="1:10" x14ac:dyDescent="0.2">
      <c r="A4875" s="6"/>
      <c r="B4875" s="16">
        <v>7</v>
      </c>
      <c r="C4875" s="16">
        <v>3994</v>
      </c>
      <c r="D4875" s="16">
        <v>105</v>
      </c>
      <c r="E4875" s="16">
        <v>65</v>
      </c>
      <c r="F4875" s="16">
        <v>148</v>
      </c>
      <c r="G4875" s="16">
        <v>38</v>
      </c>
      <c r="H4875" s="16">
        <v>21.036648</v>
      </c>
      <c r="I4875" s="16"/>
    </row>
    <row r="4876" spans="1:10" x14ac:dyDescent="0.2">
      <c r="A4876" s="6"/>
      <c r="B4876" s="16">
        <v>8</v>
      </c>
      <c r="C4876" s="16">
        <v>1426</v>
      </c>
      <c r="D4876" s="16">
        <v>67</v>
      </c>
      <c r="E4876" s="16">
        <v>45</v>
      </c>
      <c r="F4876" s="16">
        <v>95</v>
      </c>
      <c r="G4876" s="16">
        <v>21</v>
      </c>
      <c r="H4876" s="16">
        <v>14.087228</v>
      </c>
      <c r="I4876" s="16"/>
    </row>
    <row r="4877" spans="1:10" x14ac:dyDescent="0.2">
      <c r="A4877" s="6"/>
      <c r="B4877" s="16">
        <v>9</v>
      </c>
      <c r="C4877" s="16">
        <v>2636</v>
      </c>
      <c r="D4877" s="16">
        <v>101</v>
      </c>
      <c r="E4877" s="16">
        <v>59</v>
      </c>
      <c r="F4877" s="16">
        <v>152</v>
      </c>
      <c r="G4877" s="16">
        <v>26</v>
      </c>
      <c r="H4877" s="16">
        <v>23.294636000000001</v>
      </c>
      <c r="I4877" s="16"/>
    </row>
    <row r="4878" spans="1:10" x14ac:dyDescent="0.2">
      <c r="A4878" s="6"/>
      <c r="B4878" s="16">
        <v>10</v>
      </c>
      <c r="C4878" s="16">
        <v>2490</v>
      </c>
      <c r="D4878" s="16">
        <v>85</v>
      </c>
      <c r="E4878" s="16">
        <v>48</v>
      </c>
      <c r="F4878" s="16">
        <v>134</v>
      </c>
      <c r="G4878" s="16">
        <v>29</v>
      </c>
      <c r="H4878" s="16">
        <v>23.735899</v>
      </c>
      <c r="I4878" s="16"/>
    </row>
    <row r="4879" spans="1:10" x14ac:dyDescent="0.2">
      <c r="A4879" s="6"/>
      <c r="B4879" s="16">
        <v>11</v>
      </c>
      <c r="C4879" s="16">
        <v>1060</v>
      </c>
      <c r="D4879" s="16">
        <v>81</v>
      </c>
      <c r="E4879" s="16">
        <v>63</v>
      </c>
      <c r="F4879" s="16">
        <v>102</v>
      </c>
      <c r="G4879" s="16">
        <v>13</v>
      </c>
      <c r="H4879" s="16">
        <v>11.116804</v>
      </c>
      <c r="I4879" s="16"/>
    </row>
    <row r="4880" spans="1:10" x14ac:dyDescent="0.2">
      <c r="A4880" s="6"/>
      <c r="B4880" s="16">
        <v>12</v>
      </c>
      <c r="C4880" s="16">
        <v>7239</v>
      </c>
      <c r="D4880" s="16">
        <v>129</v>
      </c>
      <c r="E4880" s="16">
        <v>75</v>
      </c>
      <c r="F4880" s="16">
        <v>199</v>
      </c>
      <c r="G4880" s="16">
        <v>56</v>
      </c>
      <c r="H4880" s="16">
        <v>31.012314</v>
      </c>
      <c r="I4880" s="16"/>
    </row>
    <row r="4881" spans="2:9" x14ac:dyDescent="0.2">
      <c r="B4881" s="16">
        <v>13</v>
      </c>
      <c r="C4881" s="16">
        <v>1191</v>
      </c>
      <c r="D4881" s="16">
        <v>74</v>
      </c>
      <c r="E4881" s="16">
        <v>57</v>
      </c>
      <c r="F4881" s="16">
        <v>95</v>
      </c>
      <c r="G4881" s="16">
        <v>16</v>
      </c>
      <c r="H4881" s="16">
        <v>11.896777999999999</v>
      </c>
      <c r="I4881" s="16"/>
    </row>
    <row r="4882" spans="2:9" x14ac:dyDescent="0.2">
      <c r="B4882" s="16">
        <v>14</v>
      </c>
      <c r="C4882" s="16">
        <v>1961</v>
      </c>
      <c r="D4882" s="16">
        <v>89</v>
      </c>
      <c r="E4882" s="16">
        <v>62</v>
      </c>
      <c r="F4882" s="16">
        <v>128</v>
      </c>
      <c r="G4882" s="16">
        <v>22</v>
      </c>
      <c r="H4882" s="16">
        <v>18.732451999999999</v>
      </c>
      <c r="I4882" s="16"/>
    </row>
    <row r="4883" spans="2:9" x14ac:dyDescent="0.2">
      <c r="B4883" s="16">
        <v>15</v>
      </c>
      <c r="C4883" s="16">
        <v>1199</v>
      </c>
      <c r="D4883" s="16">
        <v>74</v>
      </c>
      <c r="E4883" s="16">
        <v>51</v>
      </c>
      <c r="F4883" s="16">
        <v>86</v>
      </c>
      <c r="G4883" s="16">
        <v>16</v>
      </c>
      <c r="H4883" s="16">
        <v>7.9288499999999997</v>
      </c>
      <c r="I4883" s="16"/>
    </row>
    <row r="4884" spans="2:9" x14ac:dyDescent="0.2">
      <c r="B4884" s="16">
        <v>16</v>
      </c>
      <c r="C4884" s="16">
        <v>2745</v>
      </c>
      <c r="D4884" s="16">
        <v>88</v>
      </c>
      <c r="E4884" s="16">
        <v>38</v>
      </c>
      <c r="F4884" s="16">
        <v>137</v>
      </c>
      <c r="G4884" s="16">
        <v>31</v>
      </c>
      <c r="H4884" s="16">
        <v>26.037794000000002</v>
      </c>
      <c r="I4884" s="16"/>
    </row>
    <row r="4885" spans="2:9" x14ac:dyDescent="0.2">
      <c r="B4885" s="16">
        <v>17</v>
      </c>
      <c r="C4885" s="16">
        <v>976</v>
      </c>
      <c r="D4885" s="16">
        <v>81</v>
      </c>
      <c r="E4885" s="16">
        <v>71</v>
      </c>
      <c r="F4885" s="16">
        <v>98</v>
      </c>
      <c r="G4885" s="16">
        <v>12</v>
      </c>
      <c r="H4885" s="16">
        <v>7.0710680000000004</v>
      </c>
      <c r="I4885" s="16"/>
    </row>
    <row r="4886" spans="2:9" x14ac:dyDescent="0.2">
      <c r="B4886" s="16">
        <v>18</v>
      </c>
      <c r="C4886" s="16">
        <v>2684</v>
      </c>
      <c r="D4886" s="16">
        <v>103</v>
      </c>
      <c r="E4886" s="16">
        <v>79</v>
      </c>
      <c r="F4886" s="16">
        <v>137</v>
      </c>
      <c r="G4886" s="16">
        <v>26</v>
      </c>
      <c r="H4886" s="16">
        <v>15.84929</v>
      </c>
      <c r="I4886" s="16"/>
    </row>
    <row r="4887" spans="2:9" x14ac:dyDescent="0.2">
      <c r="B4887" s="16">
        <v>19</v>
      </c>
      <c r="C4887" s="16">
        <v>3625</v>
      </c>
      <c r="D4887" s="16">
        <v>113</v>
      </c>
      <c r="E4887" s="16">
        <v>66</v>
      </c>
      <c r="F4887" s="16">
        <v>161</v>
      </c>
      <c r="G4887" s="16">
        <v>32</v>
      </c>
      <c r="H4887" s="16">
        <v>24.823896000000001</v>
      </c>
      <c r="I4887" s="16"/>
    </row>
    <row r="4888" spans="2:9" x14ac:dyDescent="0.2">
      <c r="B4888" s="16">
        <v>20</v>
      </c>
      <c r="C4888" s="16">
        <v>1088</v>
      </c>
      <c r="D4888" s="16">
        <v>90</v>
      </c>
      <c r="E4888" s="16">
        <v>78</v>
      </c>
      <c r="F4888" s="16">
        <v>112</v>
      </c>
      <c r="G4888" s="16">
        <v>12</v>
      </c>
      <c r="H4888" s="16">
        <v>11.731852999999999</v>
      </c>
      <c r="I4888" s="16"/>
    </row>
    <row r="4889" spans="2:9" x14ac:dyDescent="0.2">
      <c r="B4889" s="16">
        <v>21</v>
      </c>
      <c r="C4889" s="16">
        <v>2720</v>
      </c>
      <c r="D4889" s="16">
        <v>104</v>
      </c>
      <c r="E4889" s="16">
        <v>74</v>
      </c>
      <c r="F4889" s="16">
        <v>130</v>
      </c>
      <c r="G4889" s="16">
        <v>26</v>
      </c>
      <c r="H4889" s="16">
        <v>16.042442000000001</v>
      </c>
      <c r="I4889" s="16"/>
    </row>
    <row r="4890" spans="2:9" x14ac:dyDescent="0.2">
      <c r="B4890" s="16">
        <v>22</v>
      </c>
      <c r="C4890" s="16">
        <v>3155</v>
      </c>
      <c r="D4890" s="16">
        <v>101</v>
      </c>
      <c r="E4890" s="16">
        <v>70</v>
      </c>
      <c r="F4890" s="16">
        <v>150</v>
      </c>
      <c r="G4890" s="16">
        <v>31</v>
      </c>
      <c r="H4890" s="16">
        <v>23.161750000000001</v>
      </c>
      <c r="I4890" s="16"/>
    </row>
    <row r="4891" spans="2:9" x14ac:dyDescent="0.2">
      <c r="B4891" s="16">
        <v>23</v>
      </c>
      <c r="C4891" s="16">
        <v>2270</v>
      </c>
      <c r="D4891" s="16">
        <v>103</v>
      </c>
      <c r="E4891" s="16">
        <v>79</v>
      </c>
      <c r="F4891" s="16">
        <v>130</v>
      </c>
      <c r="G4891" s="16">
        <v>22</v>
      </c>
      <c r="H4891" s="16">
        <v>15.390164</v>
      </c>
      <c r="I4891" s="16"/>
    </row>
    <row r="4892" spans="2:9" x14ac:dyDescent="0.2">
      <c r="B4892" s="16">
        <v>24</v>
      </c>
      <c r="C4892" s="16">
        <v>5031</v>
      </c>
      <c r="D4892" s="16">
        <v>129</v>
      </c>
      <c r="E4892" s="16">
        <v>77</v>
      </c>
      <c r="F4892" s="16">
        <v>218</v>
      </c>
      <c r="G4892" s="16">
        <v>39</v>
      </c>
      <c r="H4892" s="16">
        <v>36.621822000000002</v>
      </c>
      <c r="I4892" s="16"/>
    </row>
    <row r="4893" spans="2:9" x14ac:dyDescent="0.2">
      <c r="B4893" s="16">
        <v>25</v>
      </c>
      <c r="C4893" s="16">
        <v>3217</v>
      </c>
      <c r="D4893" s="16">
        <v>123</v>
      </c>
      <c r="E4893" s="16">
        <v>77</v>
      </c>
      <c r="F4893" s="16">
        <v>192</v>
      </c>
      <c r="G4893" s="16">
        <v>26</v>
      </c>
      <c r="H4893" s="16">
        <v>30.005998999999999</v>
      </c>
      <c r="I4893" s="16"/>
    </row>
    <row r="4894" spans="2:9" x14ac:dyDescent="0.2">
      <c r="B4894" s="16">
        <v>26</v>
      </c>
      <c r="C4894" s="16">
        <v>1854</v>
      </c>
      <c r="D4894" s="16">
        <v>84</v>
      </c>
      <c r="E4894" s="16">
        <v>64</v>
      </c>
      <c r="F4894" s="16">
        <v>114</v>
      </c>
      <c r="G4894" s="16">
        <v>22</v>
      </c>
      <c r="H4894" s="16">
        <v>14.408992</v>
      </c>
      <c r="I4894" s="16"/>
    </row>
    <row r="4895" spans="2:9" x14ac:dyDescent="0.2">
      <c r="B4895" s="16">
        <v>27</v>
      </c>
      <c r="C4895" s="16">
        <v>831</v>
      </c>
      <c r="D4895" s="16">
        <v>83</v>
      </c>
      <c r="E4895" s="16">
        <v>71</v>
      </c>
      <c r="F4895" s="16">
        <v>104</v>
      </c>
      <c r="G4895" s="16">
        <v>10</v>
      </c>
      <c r="H4895" s="16">
        <v>9.6321220000000007</v>
      </c>
      <c r="I4895" s="16"/>
    </row>
    <row r="4896" spans="2:9" x14ac:dyDescent="0.2">
      <c r="B4896" s="16">
        <v>28</v>
      </c>
      <c r="C4896" s="16">
        <v>3034</v>
      </c>
      <c r="D4896" s="16">
        <v>97</v>
      </c>
      <c r="E4896" s="16">
        <v>60</v>
      </c>
      <c r="F4896" s="16">
        <v>140</v>
      </c>
      <c r="G4896" s="16">
        <v>31</v>
      </c>
      <c r="H4896" s="16">
        <v>20.510973</v>
      </c>
      <c r="I4896" s="16"/>
    </row>
    <row r="4897" spans="1:9" x14ac:dyDescent="0.2">
      <c r="B4897" s="16">
        <v>29</v>
      </c>
      <c r="C4897" s="16">
        <v>4793</v>
      </c>
      <c r="D4897" s="16">
        <v>136</v>
      </c>
      <c r="E4897" s="16">
        <v>86</v>
      </c>
      <c r="F4897" s="16">
        <v>211</v>
      </c>
      <c r="G4897" s="16">
        <v>35</v>
      </c>
      <c r="H4897" s="16">
        <v>33.60716</v>
      </c>
      <c r="I4897" s="16"/>
    </row>
    <row r="4898" spans="1:9" x14ac:dyDescent="0.2">
      <c r="B4898" s="16">
        <v>30</v>
      </c>
      <c r="C4898" s="16">
        <v>2721</v>
      </c>
      <c r="D4898" s="16">
        <v>93</v>
      </c>
      <c r="E4898" s="16">
        <v>41</v>
      </c>
      <c r="F4898" s="16">
        <v>123</v>
      </c>
      <c r="G4898" s="16">
        <v>29</v>
      </c>
      <c r="H4898" s="16">
        <v>17.547893999999999</v>
      </c>
      <c r="I4898" s="16"/>
    </row>
    <row r="4899" spans="1:9" x14ac:dyDescent="0.2">
      <c r="A4899" s="6"/>
      <c r="B4899" s="16">
        <v>31</v>
      </c>
      <c r="C4899" s="16">
        <v>1060</v>
      </c>
      <c r="D4899" s="16">
        <v>106</v>
      </c>
      <c r="E4899" s="16">
        <v>91</v>
      </c>
      <c r="F4899" s="16">
        <v>130</v>
      </c>
      <c r="G4899" s="16">
        <v>10</v>
      </c>
      <c r="H4899" s="16">
        <v>13.719410999999999</v>
      </c>
      <c r="I4899" s="16"/>
    </row>
    <row r="4900" spans="1:9" x14ac:dyDescent="0.2">
      <c r="A4900" s="11"/>
      <c r="B4900" s="16">
        <v>32</v>
      </c>
      <c r="C4900" s="16">
        <v>863</v>
      </c>
      <c r="D4900" s="16">
        <v>86</v>
      </c>
      <c r="E4900" s="16">
        <v>72</v>
      </c>
      <c r="F4900" s="16">
        <v>95</v>
      </c>
      <c r="G4900" s="16">
        <v>10</v>
      </c>
      <c r="H4900" s="16">
        <v>7.0474579999999998</v>
      </c>
      <c r="I4900" s="16"/>
    </row>
    <row r="4901" spans="1:9" x14ac:dyDescent="0.2">
      <c r="B4901" s="16">
        <v>33</v>
      </c>
      <c r="C4901" s="16">
        <v>1114</v>
      </c>
      <c r="D4901" s="16">
        <v>61</v>
      </c>
      <c r="E4901" s="16">
        <v>47</v>
      </c>
      <c r="F4901" s="16">
        <v>95</v>
      </c>
      <c r="G4901" s="16">
        <v>18</v>
      </c>
      <c r="H4901" s="16">
        <v>11.504474999999999</v>
      </c>
      <c r="I4901" s="16"/>
    </row>
    <row r="4902" spans="1:9" x14ac:dyDescent="0.2">
      <c r="B4902" s="16">
        <v>34</v>
      </c>
      <c r="C4902" s="16">
        <v>3521</v>
      </c>
      <c r="D4902" s="16">
        <v>113</v>
      </c>
      <c r="E4902" s="16">
        <v>66</v>
      </c>
      <c r="F4902" s="16">
        <v>186</v>
      </c>
      <c r="G4902" s="16">
        <v>31</v>
      </c>
      <c r="H4902" s="16">
        <v>29.14218</v>
      </c>
      <c r="I4902" s="16"/>
    </row>
    <row r="4903" spans="1:9" x14ac:dyDescent="0.2">
      <c r="B4903" s="16">
        <v>35</v>
      </c>
      <c r="C4903" s="16">
        <v>2120</v>
      </c>
      <c r="D4903" s="16">
        <v>75</v>
      </c>
      <c r="E4903" s="16">
        <v>43</v>
      </c>
      <c r="F4903" s="16">
        <v>117</v>
      </c>
      <c r="G4903" s="16">
        <v>28</v>
      </c>
      <c r="H4903" s="16">
        <v>16.004629999999999</v>
      </c>
      <c r="I4903" s="16"/>
    </row>
    <row r="4904" spans="1:9" x14ac:dyDescent="0.2">
      <c r="B4904" s="16">
        <v>36</v>
      </c>
      <c r="C4904" s="16">
        <v>3618</v>
      </c>
      <c r="D4904" s="16">
        <v>109</v>
      </c>
      <c r="E4904" s="16">
        <v>59</v>
      </c>
      <c r="F4904" s="16">
        <v>171</v>
      </c>
      <c r="G4904" s="16">
        <v>33</v>
      </c>
      <c r="H4904" s="16">
        <v>28.018409999999999</v>
      </c>
      <c r="I4904" s="16"/>
    </row>
    <row r="4905" spans="1:9" x14ac:dyDescent="0.2">
      <c r="B4905" s="16">
        <v>37</v>
      </c>
      <c r="C4905" s="16">
        <v>485</v>
      </c>
      <c r="D4905" s="16">
        <v>44</v>
      </c>
      <c r="E4905" s="16">
        <v>27</v>
      </c>
      <c r="F4905" s="16">
        <v>54</v>
      </c>
      <c r="G4905" s="16">
        <v>11</v>
      </c>
      <c r="H4905" s="16">
        <v>8.4439329999999995</v>
      </c>
      <c r="I4905" s="16"/>
    </row>
    <row r="4906" spans="1:9" x14ac:dyDescent="0.2">
      <c r="B4906" s="16">
        <v>38</v>
      </c>
      <c r="C4906" s="16">
        <v>4054</v>
      </c>
      <c r="D4906" s="16">
        <v>135</v>
      </c>
      <c r="E4906" s="16">
        <v>94</v>
      </c>
      <c r="F4906" s="16">
        <v>197</v>
      </c>
      <c r="G4906" s="16">
        <v>30</v>
      </c>
      <c r="H4906" s="16">
        <v>25.594989999999999</v>
      </c>
      <c r="I4906" s="16"/>
    </row>
    <row r="4907" spans="1:9" x14ac:dyDescent="0.2">
      <c r="B4907" s="16">
        <v>39</v>
      </c>
      <c r="C4907" s="16">
        <v>3131</v>
      </c>
      <c r="D4907" s="16">
        <v>104</v>
      </c>
      <c r="E4907" s="16">
        <v>66</v>
      </c>
      <c r="F4907" s="16">
        <v>151</v>
      </c>
      <c r="G4907" s="16">
        <v>30</v>
      </c>
      <c r="H4907" s="16">
        <v>19.881546</v>
      </c>
      <c r="I4907" s="16"/>
    </row>
    <row r="4908" spans="1:9" x14ac:dyDescent="0.2">
      <c r="B4908" s="16">
        <v>40</v>
      </c>
      <c r="C4908" s="16">
        <v>1967</v>
      </c>
      <c r="D4908" s="16">
        <v>89</v>
      </c>
      <c r="E4908" s="16">
        <v>51</v>
      </c>
      <c r="F4908" s="16">
        <v>120</v>
      </c>
      <c r="G4908" s="16">
        <v>22</v>
      </c>
      <c r="H4908" s="16">
        <v>19.020039000000001</v>
      </c>
      <c r="I4908" s="16"/>
    </row>
    <row r="4909" spans="1:9" x14ac:dyDescent="0.2">
      <c r="B4909" s="16">
        <v>41</v>
      </c>
      <c r="C4909" s="16">
        <v>298</v>
      </c>
      <c r="D4909" s="16">
        <v>29</v>
      </c>
      <c r="E4909" s="16">
        <v>11</v>
      </c>
      <c r="F4909" s="16">
        <v>44</v>
      </c>
      <c r="G4909" s="16">
        <v>10</v>
      </c>
      <c r="H4909" s="16">
        <v>8.7559500000000003</v>
      </c>
      <c r="I4909" s="16"/>
    </row>
    <row r="4910" spans="1:9" x14ac:dyDescent="0.2">
      <c r="B4910" s="16">
        <v>42</v>
      </c>
      <c r="C4910" s="16">
        <v>2981</v>
      </c>
      <c r="D4910" s="16">
        <v>96</v>
      </c>
      <c r="E4910" s="16">
        <v>63</v>
      </c>
      <c r="F4910" s="16">
        <v>148</v>
      </c>
      <c r="G4910" s="16">
        <v>31</v>
      </c>
      <c r="H4910" s="16">
        <v>23.503900000000002</v>
      </c>
      <c r="I4910" s="16"/>
    </row>
    <row r="4911" spans="1:9" x14ac:dyDescent="0.2">
      <c r="B4911" s="16">
        <v>43</v>
      </c>
      <c r="C4911" s="16">
        <v>1212</v>
      </c>
      <c r="D4911" s="16">
        <v>71</v>
      </c>
      <c r="E4911" s="16">
        <v>38</v>
      </c>
      <c r="F4911" s="16">
        <v>88</v>
      </c>
      <c r="G4911" s="16">
        <v>17</v>
      </c>
      <c r="H4911" s="16">
        <v>13.511569</v>
      </c>
      <c r="I4911" s="16"/>
    </row>
    <row r="4912" spans="1:9" x14ac:dyDescent="0.2">
      <c r="B4912" s="16">
        <v>44</v>
      </c>
      <c r="C4912" s="16">
        <v>2725</v>
      </c>
      <c r="D4912" s="16">
        <v>93</v>
      </c>
      <c r="E4912" s="16">
        <v>52</v>
      </c>
      <c r="F4912" s="16">
        <v>159</v>
      </c>
      <c r="G4912" s="16">
        <v>29</v>
      </c>
      <c r="H4912" s="16">
        <v>27.505844</v>
      </c>
      <c r="I4912" s="16"/>
    </row>
    <row r="4913" spans="2:9" x14ac:dyDescent="0.2">
      <c r="B4913" s="16">
        <v>45</v>
      </c>
      <c r="C4913" s="16">
        <v>486</v>
      </c>
      <c r="D4913" s="16">
        <v>48</v>
      </c>
      <c r="E4913" s="16">
        <v>37</v>
      </c>
      <c r="F4913" s="16">
        <v>59</v>
      </c>
      <c r="G4913" s="16">
        <v>10</v>
      </c>
      <c r="H4913" s="16">
        <v>9.0553860000000004</v>
      </c>
      <c r="I4913" s="16"/>
    </row>
    <row r="4914" spans="2:9" x14ac:dyDescent="0.2">
      <c r="B4914" s="16">
        <v>46</v>
      </c>
      <c r="C4914" s="16">
        <v>1650</v>
      </c>
      <c r="D4914" s="16">
        <v>91</v>
      </c>
      <c r="E4914" s="16">
        <v>62</v>
      </c>
      <c r="F4914" s="16">
        <v>123</v>
      </c>
      <c r="G4914" s="16">
        <v>18</v>
      </c>
      <c r="H4914" s="16">
        <v>15.6205</v>
      </c>
      <c r="I4914" s="16"/>
    </row>
    <row r="4915" spans="2:9" x14ac:dyDescent="0.2">
      <c r="B4915" s="16">
        <v>47</v>
      </c>
      <c r="C4915" s="16">
        <v>940</v>
      </c>
      <c r="D4915" s="16">
        <v>67</v>
      </c>
      <c r="E4915" s="16">
        <v>49</v>
      </c>
      <c r="F4915" s="16">
        <v>93</v>
      </c>
      <c r="G4915" s="16">
        <v>14</v>
      </c>
      <c r="H4915" s="16">
        <v>11.535897</v>
      </c>
      <c r="I4915" s="16"/>
    </row>
    <row r="4916" spans="2:9" x14ac:dyDescent="0.2">
      <c r="B4916" s="16">
        <v>48</v>
      </c>
      <c r="C4916" s="16">
        <v>1949</v>
      </c>
      <c r="D4916" s="16">
        <v>84</v>
      </c>
      <c r="E4916" s="16">
        <v>55</v>
      </c>
      <c r="F4916" s="16">
        <v>126</v>
      </c>
      <c r="G4916" s="16">
        <v>23</v>
      </c>
      <c r="H4916" s="16">
        <v>16.460697</v>
      </c>
      <c r="I4916" s="16"/>
    </row>
    <row r="4917" spans="2:9" x14ac:dyDescent="0.2">
      <c r="B4917" s="16">
        <v>49</v>
      </c>
      <c r="C4917" s="16">
        <v>2391</v>
      </c>
      <c r="D4917" s="16">
        <v>91</v>
      </c>
      <c r="E4917" s="16">
        <v>71</v>
      </c>
      <c r="F4917" s="16">
        <v>120</v>
      </c>
      <c r="G4917" s="16">
        <v>26</v>
      </c>
      <c r="H4917" s="16">
        <v>12.137546</v>
      </c>
      <c r="I4917" s="16"/>
    </row>
    <row r="4918" spans="2:9" x14ac:dyDescent="0.2">
      <c r="B4918" s="16">
        <v>50</v>
      </c>
      <c r="C4918" s="16">
        <v>476</v>
      </c>
      <c r="D4918" s="16">
        <v>36</v>
      </c>
      <c r="E4918" s="16">
        <v>2</v>
      </c>
      <c r="F4918" s="16">
        <v>74</v>
      </c>
      <c r="G4918" s="16">
        <v>13</v>
      </c>
      <c r="H4918" s="16">
        <v>18.366636</v>
      </c>
      <c r="I4918" s="16"/>
    </row>
    <row r="4919" spans="2:9" x14ac:dyDescent="0.2">
      <c r="B4919" s="16">
        <v>51</v>
      </c>
      <c r="C4919" s="16">
        <v>525</v>
      </c>
      <c r="D4919" s="16">
        <v>43</v>
      </c>
      <c r="E4919" s="16">
        <v>26</v>
      </c>
      <c r="F4919" s="16">
        <v>68</v>
      </c>
      <c r="G4919" s="16">
        <v>12</v>
      </c>
      <c r="H4919" s="16">
        <v>12.427975</v>
      </c>
      <c r="I4919" s="16"/>
    </row>
    <row r="4920" spans="2:9" x14ac:dyDescent="0.2">
      <c r="B4920" s="16">
        <v>52</v>
      </c>
      <c r="C4920" s="16">
        <v>1003</v>
      </c>
      <c r="D4920" s="16">
        <v>71</v>
      </c>
      <c r="E4920" s="16">
        <v>42</v>
      </c>
      <c r="F4920" s="16">
        <v>106</v>
      </c>
      <c r="G4920" s="16">
        <v>14</v>
      </c>
      <c r="H4920" s="16">
        <v>15.539033</v>
      </c>
      <c r="I4920" s="16"/>
    </row>
    <row r="4921" spans="2:9" x14ac:dyDescent="0.2">
      <c r="B4921" s="16">
        <v>53</v>
      </c>
      <c r="C4921" s="16">
        <v>2061</v>
      </c>
      <c r="D4921" s="16">
        <v>79</v>
      </c>
      <c r="E4921" s="16">
        <v>43</v>
      </c>
      <c r="F4921" s="16">
        <v>134</v>
      </c>
      <c r="G4921" s="16">
        <v>26</v>
      </c>
      <c r="H4921" s="16">
        <v>22.162130000000001</v>
      </c>
      <c r="I4921" s="16"/>
    </row>
    <row r="4922" spans="2:9" x14ac:dyDescent="0.2">
      <c r="B4922" s="16">
        <v>54</v>
      </c>
      <c r="C4922" s="16">
        <v>554</v>
      </c>
      <c r="D4922" s="16">
        <v>26</v>
      </c>
      <c r="E4922" s="16">
        <v>2</v>
      </c>
      <c r="F4922" s="16">
        <v>54</v>
      </c>
      <c r="G4922" s="16">
        <v>21</v>
      </c>
      <c r="H4922" s="16">
        <v>13.568346</v>
      </c>
      <c r="I4922" s="16"/>
    </row>
    <row r="4923" spans="2:9" x14ac:dyDescent="0.2">
      <c r="B4923" s="16">
        <v>55</v>
      </c>
      <c r="C4923" s="16">
        <v>724</v>
      </c>
      <c r="D4923" s="16">
        <v>55</v>
      </c>
      <c r="E4923" s="16">
        <v>37</v>
      </c>
      <c r="F4923" s="16">
        <v>74</v>
      </c>
      <c r="G4923" s="16">
        <v>13</v>
      </c>
      <c r="H4923" s="16">
        <v>10.973452999999999</v>
      </c>
      <c r="I4923" s="16"/>
    </row>
    <row r="4924" spans="2:9" x14ac:dyDescent="0.2">
      <c r="B4924" s="16">
        <v>56</v>
      </c>
      <c r="C4924" s="16">
        <v>151</v>
      </c>
      <c r="D4924" s="16">
        <v>15</v>
      </c>
      <c r="E4924" s="16">
        <v>1</v>
      </c>
      <c r="F4924" s="16">
        <v>29</v>
      </c>
      <c r="G4924" s="16">
        <v>10</v>
      </c>
      <c r="H4924" s="16">
        <v>9.6436510000000002</v>
      </c>
      <c r="I4924" s="16"/>
    </row>
    <row r="4925" spans="2:9" x14ac:dyDescent="0.2">
      <c r="B4925" s="16">
        <v>57</v>
      </c>
      <c r="C4925" s="16">
        <v>1782</v>
      </c>
      <c r="D4925" s="16">
        <v>52</v>
      </c>
      <c r="E4925" s="16">
        <v>21</v>
      </c>
      <c r="F4925" s="16">
        <v>94</v>
      </c>
      <c r="G4925" s="16">
        <v>34</v>
      </c>
      <c r="H4925" s="16">
        <v>17.813852000000001</v>
      </c>
      <c r="I4925" s="16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57</v>
      </c>
      <c r="I5050" s="6"/>
    </row>
    <row r="5051" spans="1:10" x14ac:dyDescent="0.2">
      <c r="A5051" t="s">
        <v>67</v>
      </c>
      <c r="B5051" s="15"/>
      <c r="C5051" s="8">
        <f>AVERAGE(C4869:C5049)</f>
        <v>2065.4210526315787</v>
      </c>
      <c r="D5051" s="8"/>
      <c r="E5051" s="8"/>
      <c r="F5051" s="8"/>
      <c r="G5051" s="8"/>
      <c r="H5051" s="8"/>
      <c r="I5051" s="9"/>
      <c r="J5051" s="17">
        <f>AVERAGE(D4869:D5049)</f>
        <v>83.15789473684211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56192500</v>
      </c>
      <c r="D5055" s="16">
        <v>97.809264999999996</v>
      </c>
      <c r="E5055" s="16">
        <v>1</v>
      </c>
      <c r="F5055" s="16">
        <v>1025</v>
      </c>
      <c r="G5055" s="16">
        <v>574511</v>
      </c>
      <c r="H5055" s="16">
        <v>155.7672</v>
      </c>
      <c r="I5055" s="16">
        <v>13.298887000000001</v>
      </c>
    </row>
    <row r="5056" spans="1:10" x14ac:dyDescent="0.2">
      <c r="A5056" s="6"/>
      <c r="B5056" s="16">
        <v>1</v>
      </c>
      <c r="C5056" s="16">
        <v>1812</v>
      </c>
      <c r="D5056" s="16">
        <v>56</v>
      </c>
      <c r="E5056" s="16">
        <v>24</v>
      </c>
      <c r="F5056" s="16">
        <v>88</v>
      </c>
      <c r="G5056" s="16">
        <v>32</v>
      </c>
      <c r="H5056" s="16">
        <v>17.125720999999999</v>
      </c>
      <c r="I5056" s="16"/>
    </row>
    <row r="5057" spans="1:9" x14ac:dyDescent="0.2">
      <c r="A5057" s="6"/>
      <c r="B5057" s="16">
        <v>2</v>
      </c>
      <c r="C5057" s="16">
        <v>1355</v>
      </c>
      <c r="D5057" s="16">
        <v>71</v>
      </c>
      <c r="E5057" s="16">
        <v>51</v>
      </c>
      <c r="F5057" s="16">
        <v>96</v>
      </c>
      <c r="G5057" s="16">
        <v>19</v>
      </c>
      <c r="H5057" s="16">
        <v>12.009256000000001</v>
      </c>
      <c r="I5057" s="16"/>
    </row>
    <row r="5058" spans="1:9" x14ac:dyDescent="0.2">
      <c r="A5058" s="6"/>
      <c r="B5058" s="16">
        <v>3</v>
      </c>
      <c r="C5058" s="16">
        <v>2145</v>
      </c>
      <c r="D5058" s="16">
        <v>71</v>
      </c>
      <c r="E5058" s="16">
        <v>46</v>
      </c>
      <c r="F5058" s="16">
        <v>92</v>
      </c>
      <c r="G5058" s="16">
        <v>30</v>
      </c>
      <c r="H5058" s="16">
        <v>14.016000999999999</v>
      </c>
      <c r="I5058" s="16"/>
    </row>
    <row r="5059" spans="1:9" x14ac:dyDescent="0.2">
      <c r="A5059" s="6"/>
      <c r="B5059" s="16">
        <v>4</v>
      </c>
      <c r="C5059" s="16">
        <v>1044</v>
      </c>
      <c r="D5059" s="16">
        <v>65</v>
      </c>
      <c r="E5059" s="16">
        <v>47</v>
      </c>
      <c r="F5059" s="16">
        <v>79</v>
      </c>
      <c r="G5059" s="16">
        <v>16</v>
      </c>
      <c r="H5059" s="16">
        <v>8.3346660000000004</v>
      </c>
      <c r="I5059" s="16"/>
    </row>
    <row r="5060" spans="1:9" x14ac:dyDescent="0.2">
      <c r="A5060" s="6"/>
      <c r="B5060" s="16">
        <v>5</v>
      </c>
      <c r="C5060" s="16">
        <v>957</v>
      </c>
      <c r="D5060" s="16">
        <v>56</v>
      </c>
      <c r="E5060" s="16">
        <v>38</v>
      </c>
      <c r="F5060" s="16">
        <v>68</v>
      </c>
      <c r="G5060" s="16">
        <v>17</v>
      </c>
      <c r="H5060" s="16">
        <v>8.1585850000000004</v>
      </c>
      <c r="I5060" s="16"/>
    </row>
    <row r="5061" spans="1:9" x14ac:dyDescent="0.2">
      <c r="A5061" s="6"/>
      <c r="B5061" s="16">
        <v>6</v>
      </c>
      <c r="C5061" s="16">
        <v>2369</v>
      </c>
      <c r="D5061" s="16">
        <v>69</v>
      </c>
      <c r="E5061" s="16">
        <v>46</v>
      </c>
      <c r="F5061" s="16">
        <v>100</v>
      </c>
      <c r="G5061" s="16">
        <v>34</v>
      </c>
      <c r="H5061" s="16">
        <v>16.427064999999999</v>
      </c>
      <c r="I5061" s="16"/>
    </row>
    <row r="5062" spans="1:9" x14ac:dyDescent="0.2">
      <c r="A5062" s="6"/>
      <c r="B5062" s="16">
        <v>7</v>
      </c>
      <c r="C5062" s="16">
        <v>2833</v>
      </c>
      <c r="D5062" s="16">
        <v>69</v>
      </c>
      <c r="E5062" s="16">
        <v>37</v>
      </c>
      <c r="F5062" s="16">
        <v>112</v>
      </c>
      <c r="G5062" s="16">
        <v>41</v>
      </c>
      <c r="H5062" s="16">
        <v>16.560495</v>
      </c>
      <c r="I5062" s="16"/>
    </row>
    <row r="5063" spans="1:9" x14ac:dyDescent="0.2">
      <c r="A5063" s="6"/>
      <c r="B5063" s="16">
        <v>8</v>
      </c>
      <c r="C5063" s="16">
        <v>1449</v>
      </c>
      <c r="D5063" s="16">
        <v>53</v>
      </c>
      <c r="E5063" s="16">
        <v>28</v>
      </c>
      <c r="F5063" s="16">
        <v>79</v>
      </c>
      <c r="G5063" s="16">
        <v>27</v>
      </c>
      <c r="H5063" s="16">
        <v>13.2664995</v>
      </c>
      <c r="I5063" s="16"/>
    </row>
    <row r="5064" spans="1:9" x14ac:dyDescent="0.2">
      <c r="A5064" s="6"/>
      <c r="B5064" s="16">
        <v>9</v>
      </c>
      <c r="C5064" s="16">
        <v>1550</v>
      </c>
      <c r="D5064" s="16">
        <v>73</v>
      </c>
      <c r="E5064" s="16">
        <v>53</v>
      </c>
      <c r="F5064" s="16">
        <v>91</v>
      </c>
      <c r="G5064" s="16">
        <v>21</v>
      </c>
      <c r="H5064" s="16">
        <v>10.166121</v>
      </c>
      <c r="I5064" s="16"/>
    </row>
    <row r="5065" spans="1:9" x14ac:dyDescent="0.2">
      <c r="A5065" s="6"/>
      <c r="B5065" s="16">
        <v>10</v>
      </c>
      <c r="C5065" s="16">
        <v>1428</v>
      </c>
      <c r="D5065" s="16">
        <v>59</v>
      </c>
      <c r="E5065" s="16">
        <v>33</v>
      </c>
      <c r="F5065" s="16">
        <v>82</v>
      </c>
      <c r="G5065" s="16">
        <v>24</v>
      </c>
      <c r="H5065" s="16">
        <v>11.568322</v>
      </c>
      <c r="I5065" s="16"/>
    </row>
    <row r="5066" spans="1:9" x14ac:dyDescent="0.2">
      <c r="A5066" s="6"/>
      <c r="B5066" s="16">
        <v>11</v>
      </c>
      <c r="C5066" s="16">
        <v>2205</v>
      </c>
      <c r="D5066" s="16">
        <v>76</v>
      </c>
      <c r="E5066" s="16">
        <v>56</v>
      </c>
      <c r="F5066" s="16">
        <v>97</v>
      </c>
      <c r="G5066" s="16">
        <v>29</v>
      </c>
      <c r="H5066" s="16">
        <v>10.712142999999999</v>
      </c>
      <c r="I5066" s="16"/>
    </row>
    <row r="5067" spans="1:9" x14ac:dyDescent="0.2">
      <c r="A5067" s="6"/>
      <c r="B5067" s="16">
        <v>12</v>
      </c>
      <c r="C5067" s="16">
        <v>1023</v>
      </c>
      <c r="D5067" s="16">
        <v>56</v>
      </c>
      <c r="E5067" s="16">
        <v>45</v>
      </c>
      <c r="F5067" s="16">
        <v>70</v>
      </c>
      <c r="G5067" s="16">
        <v>18</v>
      </c>
      <c r="H5067" s="16">
        <v>7.7421689999999996</v>
      </c>
      <c r="I5067" s="16"/>
    </row>
    <row r="5068" spans="1:9" x14ac:dyDescent="0.2">
      <c r="B5068" s="16">
        <v>13</v>
      </c>
      <c r="C5068" s="16">
        <v>896</v>
      </c>
      <c r="D5068" s="16">
        <v>64</v>
      </c>
      <c r="E5068" s="16">
        <v>38</v>
      </c>
      <c r="F5068" s="16">
        <v>82</v>
      </c>
      <c r="G5068" s="16">
        <v>14</v>
      </c>
      <c r="H5068" s="16">
        <v>10.982504</v>
      </c>
      <c r="I5068" s="16"/>
    </row>
    <row r="5069" spans="1:9" x14ac:dyDescent="0.2">
      <c r="B5069" s="16">
        <v>14</v>
      </c>
      <c r="C5069" s="16">
        <v>887</v>
      </c>
      <c r="D5069" s="16">
        <v>73</v>
      </c>
      <c r="E5069" s="16">
        <v>54</v>
      </c>
      <c r="F5069" s="16">
        <v>95</v>
      </c>
      <c r="G5069" s="16">
        <v>12</v>
      </c>
      <c r="H5069" s="16">
        <v>12.781378999999999</v>
      </c>
      <c r="I5069" s="16"/>
    </row>
    <row r="5070" spans="1:9" x14ac:dyDescent="0.2">
      <c r="B5070" s="16">
        <v>15</v>
      </c>
      <c r="C5070" s="16">
        <v>1493</v>
      </c>
      <c r="D5070" s="16">
        <v>71</v>
      </c>
      <c r="E5070" s="16">
        <v>53</v>
      </c>
      <c r="F5070" s="16">
        <v>91</v>
      </c>
      <c r="G5070" s="16">
        <v>21</v>
      </c>
      <c r="H5070" s="16">
        <v>9.7570490000000003</v>
      </c>
      <c r="I5070" s="16"/>
    </row>
    <row r="5071" spans="1:9" x14ac:dyDescent="0.2">
      <c r="B5071" s="16">
        <v>16</v>
      </c>
      <c r="C5071" s="16">
        <v>2044</v>
      </c>
      <c r="D5071" s="16">
        <v>81</v>
      </c>
      <c r="E5071" s="16">
        <v>51</v>
      </c>
      <c r="F5071" s="16">
        <v>108</v>
      </c>
      <c r="G5071" s="16">
        <v>25</v>
      </c>
      <c r="H5071" s="16">
        <v>16.349056000000001</v>
      </c>
      <c r="I5071" s="16"/>
    </row>
    <row r="5072" spans="1:9" x14ac:dyDescent="0.2">
      <c r="B5072" s="16">
        <v>17</v>
      </c>
      <c r="C5072" s="16">
        <v>641</v>
      </c>
      <c r="D5072" s="16">
        <v>58</v>
      </c>
      <c r="E5072" s="16">
        <v>40</v>
      </c>
      <c r="F5072" s="16">
        <v>81</v>
      </c>
      <c r="G5072" s="16">
        <v>11</v>
      </c>
      <c r="H5072" s="16">
        <v>11.229425000000001</v>
      </c>
      <c r="I5072" s="16"/>
    </row>
    <row r="5073" spans="1:9" x14ac:dyDescent="0.2">
      <c r="B5073" s="16">
        <v>18</v>
      </c>
      <c r="C5073" s="16">
        <v>1948</v>
      </c>
      <c r="D5073" s="16">
        <v>74</v>
      </c>
      <c r="E5073" s="16">
        <v>40</v>
      </c>
      <c r="F5073" s="16">
        <v>104</v>
      </c>
      <c r="G5073" s="16">
        <v>26</v>
      </c>
      <c r="H5073" s="16">
        <v>15.694585</v>
      </c>
      <c r="I5073" s="16"/>
    </row>
    <row r="5074" spans="1:9" x14ac:dyDescent="0.2">
      <c r="B5074" s="16">
        <v>19</v>
      </c>
      <c r="C5074" s="16">
        <v>1582</v>
      </c>
      <c r="D5074" s="16">
        <v>68</v>
      </c>
      <c r="E5074" s="16">
        <v>37</v>
      </c>
      <c r="F5074" s="16">
        <v>89</v>
      </c>
      <c r="G5074" s="16">
        <v>23</v>
      </c>
      <c r="H5074" s="16">
        <v>14.550852000000001</v>
      </c>
      <c r="I5074" s="16"/>
    </row>
    <row r="5075" spans="1:9" x14ac:dyDescent="0.2">
      <c r="B5075" s="16">
        <v>20</v>
      </c>
      <c r="C5075" s="16">
        <v>1455</v>
      </c>
      <c r="D5075" s="16">
        <v>63</v>
      </c>
      <c r="E5075" s="16">
        <v>35</v>
      </c>
      <c r="F5075" s="16">
        <v>82</v>
      </c>
      <c r="G5075" s="16">
        <v>23</v>
      </c>
      <c r="H5075" s="16">
        <v>11.09873</v>
      </c>
      <c r="I5075" s="16"/>
    </row>
    <row r="5076" spans="1:9" x14ac:dyDescent="0.2">
      <c r="B5076" s="16">
        <v>21</v>
      </c>
      <c r="C5076" s="16">
        <v>715</v>
      </c>
      <c r="D5076" s="16">
        <v>55</v>
      </c>
      <c r="E5076" s="16">
        <v>39</v>
      </c>
      <c r="F5076" s="16">
        <v>69</v>
      </c>
      <c r="G5076" s="16">
        <v>13</v>
      </c>
      <c r="H5076" s="16">
        <v>8.2865350000000007</v>
      </c>
      <c r="I5076" s="16"/>
    </row>
    <row r="5077" spans="1:9" x14ac:dyDescent="0.2">
      <c r="B5077" s="16">
        <v>1</v>
      </c>
      <c r="C5077" s="16">
        <v>2278</v>
      </c>
      <c r="D5077" s="16">
        <v>51</v>
      </c>
      <c r="E5077" s="16">
        <v>20</v>
      </c>
      <c r="F5077" s="16">
        <v>89</v>
      </c>
      <c r="G5077" s="16">
        <v>44</v>
      </c>
      <c r="H5077" s="16">
        <v>17.932690000000001</v>
      </c>
      <c r="I5077" s="16"/>
    </row>
    <row r="5078" spans="1:9" x14ac:dyDescent="0.2">
      <c r="B5078" s="16">
        <v>2</v>
      </c>
      <c r="C5078" s="16">
        <v>639</v>
      </c>
      <c r="D5078" s="16">
        <v>39</v>
      </c>
      <c r="E5078" s="16">
        <v>24</v>
      </c>
      <c r="F5078" s="16">
        <v>60</v>
      </c>
      <c r="G5078" s="16">
        <v>16</v>
      </c>
      <c r="H5078" s="16">
        <v>10.029954999999999</v>
      </c>
      <c r="I5078" s="16"/>
    </row>
    <row r="5079" spans="1:9" x14ac:dyDescent="0.2">
      <c r="B5079" s="16">
        <v>3</v>
      </c>
      <c r="C5079" s="16">
        <v>1727</v>
      </c>
      <c r="D5079" s="16">
        <v>66</v>
      </c>
      <c r="E5079" s="16">
        <v>37</v>
      </c>
      <c r="F5079" s="16">
        <v>97</v>
      </c>
      <c r="G5079" s="16">
        <v>26</v>
      </c>
      <c r="H5079" s="16">
        <v>14.641038</v>
      </c>
      <c r="I5079" s="16"/>
    </row>
    <row r="5080" spans="1:9" x14ac:dyDescent="0.2">
      <c r="B5080" s="16">
        <v>4</v>
      </c>
      <c r="C5080" s="16">
        <v>524</v>
      </c>
      <c r="D5080" s="16">
        <v>43</v>
      </c>
      <c r="E5080" s="16">
        <v>25</v>
      </c>
      <c r="F5080" s="16">
        <v>59</v>
      </c>
      <c r="G5080" s="16">
        <v>12</v>
      </c>
      <c r="H5080" s="16">
        <v>11.441551</v>
      </c>
      <c r="I5080" s="16"/>
    </row>
    <row r="5081" spans="1:9" x14ac:dyDescent="0.2">
      <c r="B5081" s="16">
        <v>5</v>
      </c>
      <c r="C5081" s="16">
        <v>719</v>
      </c>
      <c r="D5081" s="16">
        <v>47</v>
      </c>
      <c r="E5081" s="16">
        <v>31</v>
      </c>
      <c r="F5081" s="16">
        <v>65</v>
      </c>
      <c r="G5081" s="16">
        <v>15</v>
      </c>
      <c r="H5081" s="16">
        <v>8.9122710000000005</v>
      </c>
      <c r="I5081" s="16"/>
    </row>
    <row r="5082" spans="1:9" x14ac:dyDescent="0.2">
      <c r="B5082" s="16">
        <v>6</v>
      </c>
      <c r="C5082" s="16">
        <v>839</v>
      </c>
      <c r="D5082" s="16">
        <v>46</v>
      </c>
      <c r="E5082" s="16">
        <v>32</v>
      </c>
      <c r="F5082" s="16">
        <v>62</v>
      </c>
      <c r="G5082" s="16">
        <v>18</v>
      </c>
      <c r="H5082" s="16">
        <v>8.2782499999999999</v>
      </c>
      <c r="I5082" s="16"/>
    </row>
    <row r="5083" spans="1:9" x14ac:dyDescent="0.2">
      <c r="B5083" s="16">
        <v>7</v>
      </c>
      <c r="C5083" s="16">
        <v>2712</v>
      </c>
      <c r="D5083" s="16">
        <v>67</v>
      </c>
      <c r="E5083" s="16">
        <v>41</v>
      </c>
      <c r="F5083" s="16">
        <v>93</v>
      </c>
      <c r="G5083" s="16">
        <v>40</v>
      </c>
      <c r="H5083" s="16">
        <v>15.197841</v>
      </c>
      <c r="I5083" s="16"/>
    </row>
    <row r="5084" spans="1:9" x14ac:dyDescent="0.2">
      <c r="B5084" s="16">
        <v>8</v>
      </c>
      <c r="C5084" s="16">
        <v>1059</v>
      </c>
      <c r="D5084" s="16">
        <v>48</v>
      </c>
      <c r="E5084" s="16">
        <v>33</v>
      </c>
      <c r="F5084" s="16">
        <v>69</v>
      </c>
      <c r="G5084" s="16">
        <v>22</v>
      </c>
      <c r="H5084" s="16">
        <v>9.4238809999999997</v>
      </c>
      <c r="I5084" s="16"/>
    </row>
    <row r="5085" spans="1:9" x14ac:dyDescent="0.2">
      <c r="B5085" s="16">
        <v>9</v>
      </c>
      <c r="C5085" s="16">
        <v>1163</v>
      </c>
      <c r="D5085" s="16">
        <v>58</v>
      </c>
      <c r="E5085" s="16">
        <v>38</v>
      </c>
      <c r="F5085" s="16">
        <v>88</v>
      </c>
      <c r="G5085" s="16">
        <v>20</v>
      </c>
      <c r="H5085" s="16">
        <v>11.59174</v>
      </c>
      <c r="I5085" s="16"/>
    </row>
    <row r="5086" spans="1:9" x14ac:dyDescent="0.2">
      <c r="A5086" s="6"/>
      <c r="B5086" s="16">
        <v>10</v>
      </c>
      <c r="C5086" s="16">
        <v>1515</v>
      </c>
      <c r="D5086" s="16">
        <v>60</v>
      </c>
      <c r="E5086" s="16">
        <v>38</v>
      </c>
      <c r="F5086" s="16">
        <v>80</v>
      </c>
      <c r="G5086" s="16">
        <v>25</v>
      </c>
      <c r="H5086" s="16">
        <v>10.967755</v>
      </c>
      <c r="I5086" s="16"/>
    </row>
    <row r="5087" spans="1:9" x14ac:dyDescent="0.2">
      <c r="A5087" s="11"/>
      <c r="B5087" s="16">
        <v>11</v>
      </c>
      <c r="C5087" s="16">
        <v>942</v>
      </c>
      <c r="D5087" s="16">
        <v>47</v>
      </c>
      <c r="E5087" s="16">
        <v>28</v>
      </c>
      <c r="F5087" s="16">
        <v>62</v>
      </c>
      <c r="G5087" s="16">
        <v>20</v>
      </c>
      <c r="H5087" s="16">
        <v>10.005261000000001</v>
      </c>
      <c r="I5087" s="16"/>
    </row>
    <row r="5088" spans="1:9" x14ac:dyDescent="0.2">
      <c r="B5088" s="16">
        <v>12</v>
      </c>
      <c r="C5088" s="16">
        <v>1395</v>
      </c>
      <c r="D5088" s="16">
        <v>53</v>
      </c>
      <c r="E5088" s="16">
        <v>38</v>
      </c>
      <c r="F5088" s="16">
        <v>69</v>
      </c>
      <c r="G5088" s="16">
        <v>26</v>
      </c>
      <c r="H5088" s="16">
        <v>9.1760560000000009</v>
      </c>
      <c r="I5088" s="16"/>
    </row>
    <row r="5089" spans="2:9" x14ac:dyDescent="0.2">
      <c r="B5089" s="16">
        <v>13</v>
      </c>
      <c r="C5089" s="16">
        <v>3123</v>
      </c>
      <c r="D5089" s="16">
        <v>63</v>
      </c>
      <c r="E5089" s="16">
        <v>37</v>
      </c>
      <c r="F5089" s="16">
        <v>101</v>
      </c>
      <c r="G5089" s="16">
        <v>49</v>
      </c>
      <c r="H5089" s="16">
        <v>17.655263999999999</v>
      </c>
      <c r="I5089" s="16"/>
    </row>
    <row r="5090" spans="2:9" x14ac:dyDescent="0.2">
      <c r="B5090" s="16">
        <v>14</v>
      </c>
      <c r="C5090" s="16">
        <v>3549</v>
      </c>
      <c r="D5090" s="16">
        <v>63</v>
      </c>
      <c r="E5090" s="16">
        <v>26</v>
      </c>
      <c r="F5090" s="16">
        <v>113</v>
      </c>
      <c r="G5090" s="16">
        <v>56</v>
      </c>
      <c r="H5090" s="16">
        <v>18.697106999999999</v>
      </c>
      <c r="I5090" s="16"/>
    </row>
    <row r="5091" spans="2:9" x14ac:dyDescent="0.2">
      <c r="B5091" s="16">
        <v>15</v>
      </c>
      <c r="C5091" s="16">
        <v>857</v>
      </c>
      <c r="D5091" s="16">
        <v>50</v>
      </c>
      <c r="E5091" s="16">
        <v>38</v>
      </c>
      <c r="F5091" s="16">
        <v>69</v>
      </c>
      <c r="G5091" s="16">
        <v>17</v>
      </c>
      <c r="H5091" s="16">
        <v>8.4150159999999996</v>
      </c>
      <c r="I5091" s="16"/>
    </row>
    <row r="5092" spans="2:9" x14ac:dyDescent="0.2">
      <c r="B5092" s="16">
        <v>16</v>
      </c>
      <c r="C5092" s="16">
        <v>565</v>
      </c>
      <c r="D5092" s="16">
        <v>40</v>
      </c>
      <c r="E5092" s="16">
        <v>25</v>
      </c>
      <c r="F5092" s="16">
        <v>52</v>
      </c>
      <c r="G5092" s="16">
        <v>14</v>
      </c>
      <c r="H5092" s="16">
        <v>7.8200927</v>
      </c>
      <c r="I5092" s="16"/>
    </row>
    <row r="5093" spans="2:9" x14ac:dyDescent="0.2">
      <c r="B5093" s="16">
        <v>17</v>
      </c>
      <c r="C5093" s="16">
        <v>1271</v>
      </c>
      <c r="D5093" s="16">
        <v>48</v>
      </c>
      <c r="E5093" s="16">
        <v>23</v>
      </c>
      <c r="F5093" s="16">
        <v>70</v>
      </c>
      <c r="G5093" s="16">
        <v>26</v>
      </c>
      <c r="H5093" s="16">
        <v>10.916043</v>
      </c>
      <c r="I5093" s="16"/>
    </row>
    <row r="5094" spans="2:9" x14ac:dyDescent="0.2">
      <c r="B5094" s="16">
        <v>18</v>
      </c>
      <c r="C5094" s="16">
        <v>877</v>
      </c>
      <c r="D5094" s="16">
        <v>54</v>
      </c>
      <c r="E5094" s="16">
        <v>37</v>
      </c>
      <c r="F5094" s="16">
        <v>69</v>
      </c>
      <c r="G5094" s="16">
        <v>16</v>
      </c>
      <c r="H5094" s="16">
        <v>9.5533590000000004</v>
      </c>
      <c r="I5094" s="16"/>
    </row>
    <row r="5095" spans="2:9" x14ac:dyDescent="0.2">
      <c r="B5095" s="16">
        <v>19</v>
      </c>
      <c r="C5095" s="16">
        <v>1892</v>
      </c>
      <c r="D5095" s="16">
        <v>49</v>
      </c>
      <c r="E5095" s="16">
        <v>27</v>
      </c>
      <c r="F5095" s="16">
        <v>80</v>
      </c>
      <c r="G5095" s="16">
        <v>38</v>
      </c>
      <c r="H5095" s="16">
        <v>14.166957999999999</v>
      </c>
      <c r="I5095" s="16"/>
    </row>
    <row r="5096" spans="2:9" x14ac:dyDescent="0.2">
      <c r="B5096" s="16">
        <v>20</v>
      </c>
      <c r="C5096" s="16">
        <v>628</v>
      </c>
      <c r="D5096" s="16">
        <v>39</v>
      </c>
      <c r="E5096" s="16">
        <v>21</v>
      </c>
      <c r="F5096" s="16">
        <v>59</v>
      </c>
      <c r="G5096" s="16">
        <v>16</v>
      </c>
      <c r="H5096" s="16">
        <v>9.8792714999999998</v>
      </c>
      <c r="I5096" s="16"/>
    </row>
    <row r="5097" spans="2:9" x14ac:dyDescent="0.2">
      <c r="B5097" s="16">
        <v>21</v>
      </c>
      <c r="C5097" s="16">
        <v>2252</v>
      </c>
      <c r="D5097" s="16">
        <v>68</v>
      </c>
      <c r="E5097" s="16">
        <v>36</v>
      </c>
      <c r="F5097" s="16">
        <v>92</v>
      </c>
      <c r="G5097" s="16">
        <v>33</v>
      </c>
      <c r="H5097" s="16">
        <v>13.145816999999999</v>
      </c>
      <c r="I5097" s="16"/>
    </row>
    <row r="5098" spans="2:9" x14ac:dyDescent="0.2">
      <c r="B5098" s="16">
        <v>22</v>
      </c>
      <c r="C5098" s="16">
        <v>2005</v>
      </c>
      <c r="D5098" s="16">
        <v>55</v>
      </c>
      <c r="E5098" s="16">
        <v>34</v>
      </c>
      <c r="F5098" s="16">
        <v>83</v>
      </c>
      <c r="G5098" s="16">
        <v>36</v>
      </c>
      <c r="H5098" s="16">
        <v>12.086592</v>
      </c>
      <c r="I5098" s="16"/>
    </row>
    <row r="5099" spans="2:9" x14ac:dyDescent="0.2">
      <c r="B5099" s="16">
        <v>23</v>
      </c>
      <c r="C5099" s="16">
        <v>1348</v>
      </c>
      <c r="D5099" s="16">
        <v>56</v>
      </c>
      <c r="E5099" s="16">
        <v>23</v>
      </c>
      <c r="F5099" s="16">
        <v>77</v>
      </c>
      <c r="G5099" s="16">
        <v>24</v>
      </c>
      <c r="H5099" s="16">
        <v>10.910705</v>
      </c>
      <c r="I5099" s="16"/>
    </row>
    <row r="5100" spans="2:9" x14ac:dyDescent="0.2">
      <c r="B5100" s="16">
        <v>24</v>
      </c>
      <c r="C5100" s="16">
        <v>756</v>
      </c>
      <c r="D5100" s="16">
        <v>63</v>
      </c>
      <c r="E5100" s="16">
        <v>46</v>
      </c>
      <c r="F5100" s="16">
        <v>79</v>
      </c>
      <c r="G5100" s="16">
        <v>12</v>
      </c>
      <c r="H5100" s="16">
        <v>10.462052</v>
      </c>
      <c r="I5100" s="16"/>
    </row>
    <row r="5101" spans="2:9" x14ac:dyDescent="0.2">
      <c r="B5101" s="16">
        <v>25</v>
      </c>
      <c r="C5101" s="16">
        <v>3144</v>
      </c>
      <c r="D5101" s="16">
        <v>71</v>
      </c>
      <c r="E5101" s="16">
        <v>39</v>
      </c>
      <c r="F5101" s="16">
        <v>98</v>
      </c>
      <c r="G5101" s="16">
        <v>44</v>
      </c>
      <c r="H5101" s="16">
        <v>12.873264000000001</v>
      </c>
      <c r="I5101" s="16"/>
    </row>
    <row r="5102" spans="2:9" x14ac:dyDescent="0.2">
      <c r="B5102" s="16">
        <v>26</v>
      </c>
      <c r="C5102" s="16">
        <v>1368</v>
      </c>
      <c r="D5102" s="16">
        <v>50</v>
      </c>
      <c r="E5102" s="16">
        <v>19</v>
      </c>
      <c r="F5102" s="16">
        <v>71</v>
      </c>
      <c r="G5102" s="16">
        <v>27</v>
      </c>
      <c r="H5102" s="16">
        <v>12.925824</v>
      </c>
      <c r="I5102" s="16"/>
    </row>
    <row r="5103" spans="2:9" x14ac:dyDescent="0.2">
      <c r="B5103" s="16">
        <v>27</v>
      </c>
      <c r="C5103" s="16">
        <v>940</v>
      </c>
      <c r="D5103" s="16">
        <v>62</v>
      </c>
      <c r="E5103" s="16">
        <v>51</v>
      </c>
      <c r="F5103" s="16">
        <v>78</v>
      </c>
      <c r="G5103" s="16">
        <v>15</v>
      </c>
      <c r="H5103" s="16">
        <v>8.2114910000000005</v>
      </c>
      <c r="I5103" s="16"/>
    </row>
    <row r="5104" spans="2:9" x14ac:dyDescent="0.2">
      <c r="B5104" s="16">
        <v>28</v>
      </c>
      <c r="C5104" s="16">
        <v>1293</v>
      </c>
      <c r="D5104" s="16">
        <v>61</v>
      </c>
      <c r="E5104" s="16">
        <v>39</v>
      </c>
      <c r="F5104" s="16">
        <v>83</v>
      </c>
      <c r="G5104" s="16">
        <v>21</v>
      </c>
      <c r="H5104" s="16">
        <v>11.836385</v>
      </c>
      <c r="I5104" s="16"/>
    </row>
    <row r="5105" spans="2:9" x14ac:dyDescent="0.2">
      <c r="B5105" s="16">
        <v>29</v>
      </c>
      <c r="C5105" s="16">
        <v>1980</v>
      </c>
      <c r="D5105" s="16">
        <v>63</v>
      </c>
      <c r="E5105" s="16">
        <v>27</v>
      </c>
      <c r="F5105" s="16">
        <v>96</v>
      </c>
      <c r="G5105" s="16">
        <v>31</v>
      </c>
      <c r="H5105" s="16">
        <v>13.707661999999999</v>
      </c>
      <c r="I5105" s="16"/>
    </row>
    <row r="5106" spans="2:9" x14ac:dyDescent="0.2">
      <c r="B5106" s="16">
        <v>30</v>
      </c>
      <c r="C5106" s="16">
        <v>1102</v>
      </c>
      <c r="D5106" s="16">
        <v>61</v>
      </c>
      <c r="E5106" s="16">
        <v>40</v>
      </c>
      <c r="F5106" s="16">
        <v>80</v>
      </c>
      <c r="G5106" s="16">
        <v>18</v>
      </c>
      <c r="H5106" s="16">
        <v>9.0163250000000001</v>
      </c>
      <c r="I5106" s="16"/>
    </row>
    <row r="5107" spans="2:9" x14ac:dyDescent="0.2">
      <c r="B5107" s="16">
        <v>31</v>
      </c>
      <c r="C5107" s="16">
        <v>1338</v>
      </c>
      <c r="D5107" s="16">
        <v>55</v>
      </c>
      <c r="E5107" s="16">
        <v>35</v>
      </c>
      <c r="F5107" s="16">
        <v>89</v>
      </c>
      <c r="G5107" s="16">
        <v>24</v>
      </c>
      <c r="H5107" s="16">
        <v>12.517814</v>
      </c>
      <c r="I5107" s="16"/>
    </row>
    <row r="5108" spans="2:9" x14ac:dyDescent="0.2">
      <c r="B5108" s="16">
        <v>32</v>
      </c>
      <c r="C5108" s="16">
        <v>2006</v>
      </c>
      <c r="D5108" s="16">
        <v>66</v>
      </c>
      <c r="E5108" s="16">
        <v>32</v>
      </c>
      <c r="F5108" s="16">
        <v>92</v>
      </c>
      <c r="G5108" s="16">
        <v>30</v>
      </c>
      <c r="H5108" s="16">
        <v>12.665457</v>
      </c>
      <c r="I5108" s="16"/>
    </row>
    <row r="5109" spans="2:9" x14ac:dyDescent="0.2">
      <c r="B5109" s="16">
        <v>33</v>
      </c>
      <c r="C5109" s="16">
        <v>2985</v>
      </c>
      <c r="D5109" s="16">
        <v>72</v>
      </c>
      <c r="E5109" s="16">
        <v>41</v>
      </c>
      <c r="F5109" s="16">
        <v>109</v>
      </c>
      <c r="G5109" s="16">
        <v>41</v>
      </c>
      <c r="H5109" s="16">
        <v>18.744999</v>
      </c>
      <c r="I5109" s="16"/>
    </row>
    <row r="5110" spans="2:9" x14ac:dyDescent="0.2">
      <c r="B5110" s="16">
        <v>34</v>
      </c>
      <c r="C5110" s="16">
        <v>1178</v>
      </c>
      <c r="D5110" s="16">
        <v>53</v>
      </c>
      <c r="E5110" s="16">
        <v>35</v>
      </c>
      <c r="F5110" s="16">
        <v>82</v>
      </c>
      <c r="G5110" s="16">
        <v>22</v>
      </c>
      <c r="H5110" s="16">
        <v>10.910894000000001</v>
      </c>
      <c r="I5110" s="16"/>
    </row>
    <row r="5111" spans="2:9" x14ac:dyDescent="0.2">
      <c r="B5111" s="16">
        <v>35</v>
      </c>
      <c r="C5111" s="16">
        <v>2302</v>
      </c>
      <c r="D5111" s="16">
        <v>71</v>
      </c>
      <c r="E5111" s="16">
        <v>41</v>
      </c>
      <c r="F5111" s="16">
        <v>105</v>
      </c>
      <c r="G5111" s="16">
        <v>32</v>
      </c>
      <c r="H5111" s="16">
        <v>16.882898000000001</v>
      </c>
      <c r="I5111" s="16"/>
    </row>
    <row r="5112" spans="2:9" x14ac:dyDescent="0.2">
      <c r="B5112" s="16">
        <v>36</v>
      </c>
      <c r="C5112" s="16">
        <v>915</v>
      </c>
      <c r="D5112" s="16">
        <v>53</v>
      </c>
      <c r="E5112" s="16">
        <v>24</v>
      </c>
      <c r="F5112" s="16">
        <v>66</v>
      </c>
      <c r="G5112" s="16">
        <v>17</v>
      </c>
      <c r="H5112" s="16">
        <v>10.857025</v>
      </c>
      <c r="I5112" s="16"/>
    </row>
    <row r="5113" spans="2:9" x14ac:dyDescent="0.2">
      <c r="B5113" s="16">
        <v>37</v>
      </c>
      <c r="C5113" s="16">
        <v>1804</v>
      </c>
      <c r="D5113" s="16">
        <v>66</v>
      </c>
      <c r="E5113" s="16">
        <v>38</v>
      </c>
      <c r="F5113" s="16">
        <v>90</v>
      </c>
      <c r="G5113" s="16">
        <v>27</v>
      </c>
      <c r="H5113" s="16">
        <v>15.447181</v>
      </c>
      <c r="I5113" s="16"/>
    </row>
    <row r="5114" spans="2:9" x14ac:dyDescent="0.2">
      <c r="B5114" s="16">
        <v>38</v>
      </c>
      <c r="C5114" s="16">
        <v>2091</v>
      </c>
      <c r="D5114" s="16">
        <v>58</v>
      </c>
      <c r="E5114" s="16">
        <v>36</v>
      </c>
      <c r="F5114" s="16">
        <v>83</v>
      </c>
      <c r="G5114" s="16">
        <v>36</v>
      </c>
      <c r="H5114" s="16">
        <v>12.753712</v>
      </c>
      <c r="I5114" s="16"/>
    </row>
    <row r="5115" spans="2:9" x14ac:dyDescent="0.2">
      <c r="B5115" s="16">
        <v>39</v>
      </c>
      <c r="C5115" s="16">
        <v>1155</v>
      </c>
      <c r="D5115" s="16">
        <v>52</v>
      </c>
      <c r="E5115" s="16">
        <v>35</v>
      </c>
      <c r="F5115" s="16">
        <v>70</v>
      </c>
      <c r="G5115" s="16">
        <v>22</v>
      </c>
      <c r="H5115" s="16">
        <v>9.0316899999999993</v>
      </c>
      <c r="I5115" s="16"/>
    </row>
    <row r="5116" spans="2:9" x14ac:dyDescent="0.2">
      <c r="B5116" s="16">
        <v>40</v>
      </c>
      <c r="C5116" s="16">
        <v>460</v>
      </c>
      <c r="D5116" s="16">
        <v>28</v>
      </c>
      <c r="E5116" s="16">
        <v>2</v>
      </c>
      <c r="F5116" s="16">
        <v>49</v>
      </c>
      <c r="G5116" s="16">
        <v>16</v>
      </c>
      <c r="H5116" s="16">
        <v>12.404301</v>
      </c>
      <c r="I5116" s="16"/>
    </row>
    <row r="5117" spans="2:9" x14ac:dyDescent="0.2">
      <c r="B5117" s="16">
        <v>41</v>
      </c>
      <c r="C5117" s="16">
        <v>478</v>
      </c>
      <c r="D5117" s="16">
        <v>43</v>
      </c>
      <c r="E5117" s="16">
        <v>26</v>
      </c>
      <c r="F5117" s="16">
        <v>58</v>
      </c>
      <c r="G5117" s="16">
        <v>11</v>
      </c>
      <c r="H5117" s="16">
        <v>9.1596949999999993</v>
      </c>
      <c r="I5117" s="16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62</v>
      </c>
      <c r="I5237" s="6"/>
    </row>
    <row r="5238" spans="1:10" x14ac:dyDescent="0.2">
      <c r="A5238" t="s">
        <v>67</v>
      </c>
      <c r="B5238" s="15"/>
      <c r="C5238" s="8">
        <f>AVERAGE(C5056:C5236)</f>
        <v>1500.0806451612902</v>
      </c>
      <c r="D5238" s="8"/>
      <c r="E5238" s="8"/>
      <c r="F5238" s="8"/>
      <c r="G5238" s="8"/>
      <c r="H5238" s="8"/>
      <c r="I5238" s="9"/>
      <c r="J5238" s="17">
        <f>AVERAGE(D5056:D5236)</f>
        <v>58.693548387096776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51545544</v>
      </c>
      <c r="D5242" s="16">
        <v>181.55273</v>
      </c>
      <c r="E5242" s="16">
        <v>1</v>
      </c>
      <c r="F5242" s="16">
        <v>1089</v>
      </c>
      <c r="G5242" s="16">
        <v>283915</v>
      </c>
      <c r="H5242" s="16">
        <v>199.08516</v>
      </c>
      <c r="I5242" s="16">
        <v>23.843363</v>
      </c>
    </row>
    <row r="5243" spans="1:10" x14ac:dyDescent="0.2">
      <c r="A5243" s="6"/>
      <c r="B5243" s="16">
        <v>1</v>
      </c>
      <c r="C5243" s="16">
        <v>1406</v>
      </c>
      <c r="D5243" s="16">
        <v>63</v>
      </c>
      <c r="E5243" s="16">
        <v>35</v>
      </c>
      <c r="F5243" s="16">
        <v>108</v>
      </c>
      <c r="G5243" s="16">
        <v>22</v>
      </c>
      <c r="H5243" s="16">
        <v>18.322507999999999</v>
      </c>
      <c r="I5243" s="16"/>
    </row>
    <row r="5244" spans="1:10" x14ac:dyDescent="0.2">
      <c r="A5244" s="6"/>
      <c r="B5244" s="16">
        <v>2</v>
      </c>
      <c r="C5244" s="16">
        <v>1314</v>
      </c>
      <c r="D5244" s="16">
        <v>93</v>
      </c>
      <c r="E5244" s="16">
        <v>72</v>
      </c>
      <c r="F5244" s="16">
        <v>111</v>
      </c>
      <c r="G5244" s="16">
        <v>14</v>
      </c>
      <c r="H5244" s="16">
        <v>10.235683999999999</v>
      </c>
      <c r="I5244" s="16"/>
    </row>
    <row r="5245" spans="1:10" x14ac:dyDescent="0.2">
      <c r="A5245" s="6"/>
      <c r="B5245" s="16">
        <v>3</v>
      </c>
      <c r="C5245" s="16">
        <v>1550</v>
      </c>
      <c r="D5245" s="16">
        <v>81</v>
      </c>
      <c r="E5245" s="16">
        <v>47</v>
      </c>
      <c r="F5245" s="16">
        <v>115</v>
      </c>
      <c r="G5245" s="16">
        <v>19</v>
      </c>
      <c r="H5245" s="16">
        <v>16.032951000000001</v>
      </c>
      <c r="I5245" s="16"/>
    </row>
    <row r="5246" spans="1:10" x14ac:dyDescent="0.2">
      <c r="A5246" s="6"/>
      <c r="B5246" s="16">
        <v>4</v>
      </c>
      <c r="C5246" s="16">
        <v>828</v>
      </c>
      <c r="D5246" s="16">
        <v>63</v>
      </c>
      <c r="E5246" s="16">
        <v>49</v>
      </c>
      <c r="F5246" s="16">
        <v>92</v>
      </c>
      <c r="G5246" s="16">
        <v>13</v>
      </c>
      <c r="H5246" s="16">
        <v>12.024281</v>
      </c>
      <c r="I5246" s="16"/>
    </row>
    <row r="5247" spans="1:10" x14ac:dyDescent="0.2">
      <c r="A5247" s="6"/>
      <c r="B5247" s="16">
        <v>5</v>
      </c>
      <c r="C5247" s="16">
        <v>3192</v>
      </c>
      <c r="D5247" s="16">
        <v>106</v>
      </c>
      <c r="E5247" s="16">
        <v>60</v>
      </c>
      <c r="F5247" s="16">
        <v>158</v>
      </c>
      <c r="G5247" s="16">
        <v>30</v>
      </c>
      <c r="H5247" s="16">
        <v>26.384426000000001</v>
      </c>
      <c r="I5247" s="16"/>
    </row>
    <row r="5248" spans="1:10" x14ac:dyDescent="0.2">
      <c r="A5248" s="6"/>
      <c r="B5248" s="16">
        <v>6</v>
      </c>
      <c r="C5248" s="16">
        <v>2091</v>
      </c>
      <c r="D5248" s="16">
        <v>72</v>
      </c>
      <c r="E5248" s="16">
        <v>38</v>
      </c>
      <c r="F5248" s="16">
        <v>120</v>
      </c>
      <c r="G5248" s="16">
        <v>29</v>
      </c>
      <c r="H5248" s="16">
        <v>22.025148000000002</v>
      </c>
      <c r="I5248" s="16"/>
    </row>
    <row r="5249" spans="1:9" x14ac:dyDescent="0.2">
      <c r="A5249" s="6"/>
      <c r="B5249" s="16">
        <v>7</v>
      </c>
      <c r="C5249" s="16">
        <v>2641</v>
      </c>
      <c r="D5249" s="16">
        <v>110</v>
      </c>
      <c r="E5249" s="16">
        <v>77</v>
      </c>
      <c r="F5249" s="16">
        <v>143</v>
      </c>
      <c r="G5249" s="16">
        <v>24</v>
      </c>
      <c r="H5249" s="16">
        <v>18.555440000000001</v>
      </c>
      <c r="I5249" s="16"/>
    </row>
    <row r="5250" spans="1:9" x14ac:dyDescent="0.2">
      <c r="A5250" s="6"/>
      <c r="B5250" s="16">
        <v>8</v>
      </c>
      <c r="C5250" s="16">
        <v>2264</v>
      </c>
      <c r="D5250" s="16">
        <v>94</v>
      </c>
      <c r="E5250" s="16">
        <v>43</v>
      </c>
      <c r="F5250" s="16">
        <v>133</v>
      </c>
      <c r="G5250" s="16">
        <v>24</v>
      </c>
      <c r="H5250" s="16">
        <v>24.009056000000001</v>
      </c>
      <c r="I5250" s="16"/>
    </row>
    <row r="5251" spans="1:9" x14ac:dyDescent="0.2">
      <c r="A5251" s="6"/>
      <c r="B5251" s="16">
        <v>9</v>
      </c>
      <c r="C5251" s="16">
        <v>8628</v>
      </c>
      <c r="D5251" s="16">
        <v>162</v>
      </c>
      <c r="E5251" s="16">
        <v>84</v>
      </c>
      <c r="F5251" s="16">
        <v>260</v>
      </c>
      <c r="G5251" s="16">
        <v>53</v>
      </c>
      <c r="H5251" s="16">
        <v>45.927199999999999</v>
      </c>
      <c r="I5251" s="16"/>
    </row>
    <row r="5252" spans="1:9" x14ac:dyDescent="0.2">
      <c r="A5252" s="6"/>
      <c r="B5252" s="16">
        <v>10</v>
      </c>
      <c r="C5252" s="16">
        <v>2934</v>
      </c>
      <c r="D5252" s="16">
        <v>104</v>
      </c>
      <c r="E5252" s="16">
        <v>67</v>
      </c>
      <c r="F5252" s="16">
        <v>141</v>
      </c>
      <c r="G5252" s="16">
        <v>28</v>
      </c>
      <c r="H5252" s="16">
        <v>20.682789</v>
      </c>
      <c r="I5252" s="16"/>
    </row>
    <row r="5253" spans="1:9" x14ac:dyDescent="0.2">
      <c r="A5253" s="6"/>
      <c r="B5253" s="16">
        <v>11</v>
      </c>
      <c r="C5253" s="16">
        <v>2620</v>
      </c>
      <c r="D5253" s="16">
        <v>100</v>
      </c>
      <c r="E5253" s="16">
        <v>66</v>
      </c>
      <c r="F5253" s="16">
        <v>144</v>
      </c>
      <c r="G5253" s="16">
        <v>26</v>
      </c>
      <c r="H5253" s="16">
        <v>22.166640999999998</v>
      </c>
      <c r="I5253" s="16"/>
    </row>
    <row r="5254" spans="1:9" x14ac:dyDescent="0.2">
      <c r="A5254" s="6"/>
      <c r="B5254" s="16">
        <v>12</v>
      </c>
      <c r="C5254" s="16">
        <v>731</v>
      </c>
      <c r="D5254" s="16">
        <v>73</v>
      </c>
      <c r="E5254" s="16">
        <v>51</v>
      </c>
      <c r="F5254" s="16">
        <v>86</v>
      </c>
      <c r="G5254" s="16">
        <v>10</v>
      </c>
      <c r="H5254" s="16">
        <v>11.120551000000001</v>
      </c>
      <c r="I5254" s="16"/>
    </row>
    <row r="5255" spans="1:9" x14ac:dyDescent="0.2">
      <c r="B5255" s="16">
        <v>13</v>
      </c>
      <c r="C5255" s="16">
        <v>2473</v>
      </c>
      <c r="D5255" s="16">
        <v>91</v>
      </c>
      <c r="E5255" s="16">
        <v>48</v>
      </c>
      <c r="F5255" s="16">
        <v>146</v>
      </c>
      <c r="G5255" s="16">
        <v>27</v>
      </c>
      <c r="H5255" s="16">
        <v>22.258966000000001</v>
      </c>
      <c r="I5255" s="16"/>
    </row>
    <row r="5256" spans="1:9" x14ac:dyDescent="0.2">
      <c r="B5256" s="16">
        <v>14</v>
      </c>
      <c r="C5256" s="16">
        <v>870</v>
      </c>
      <c r="D5256" s="16">
        <v>87</v>
      </c>
      <c r="E5256" s="16">
        <v>73</v>
      </c>
      <c r="F5256" s="16">
        <v>106</v>
      </c>
      <c r="G5256" s="16">
        <v>10</v>
      </c>
      <c r="H5256" s="16">
        <v>10.055402000000001</v>
      </c>
      <c r="I5256" s="16"/>
    </row>
    <row r="5257" spans="1:9" x14ac:dyDescent="0.2">
      <c r="B5257" s="16">
        <v>15</v>
      </c>
      <c r="C5257" s="16">
        <v>1523</v>
      </c>
      <c r="D5257" s="16">
        <v>72</v>
      </c>
      <c r="E5257" s="16">
        <v>39</v>
      </c>
      <c r="F5257" s="16">
        <v>98</v>
      </c>
      <c r="G5257" s="16">
        <v>21</v>
      </c>
      <c r="H5257" s="16">
        <v>15.470941</v>
      </c>
      <c r="I5257" s="16"/>
    </row>
    <row r="5258" spans="1:9" x14ac:dyDescent="0.2">
      <c r="B5258" s="16">
        <v>16</v>
      </c>
      <c r="C5258" s="16">
        <v>5867</v>
      </c>
      <c r="D5258" s="16">
        <v>136</v>
      </c>
      <c r="E5258" s="16">
        <v>74</v>
      </c>
      <c r="F5258" s="16">
        <v>203</v>
      </c>
      <c r="G5258" s="16">
        <v>43</v>
      </c>
      <c r="H5258" s="16">
        <v>32.232413999999999</v>
      </c>
      <c r="I5258" s="16"/>
    </row>
    <row r="5259" spans="1:9" x14ac:dyDescent="0.2">
      <c r="B5259" s="16">
        <v>17</v>
      </c>
      <c r="C5259" s="16">
        <v>1532</v>
      </c>
      <c r="D5259" s="16">
        <v>76</v>
      </c>
      <c r="E5259" s="16">
        <v>53</v>
      </c>
      <c r="F5259" s="16">
        <v>99</v>
      </c>
      <c r="G5259" s="16">
        <v>20</v>
      </c>
      <c r="H5259" s="16">
        <v>12.035036</v>
      </c>
      <c r="I5259" s="16"/>
    </row>
    <row r="5260" spans="1:9" x14ac:dyDescent="0.2">
      <c r="B5260" s="16">
        <v>18</v>
      </c>
      <c r="C5260" s="16">
        <v>3024</v>
      </c>
      <c r="D5260" s="16">
        <v>112</v>
      </c>
      <c r="E5260" s="16">
        <v>75</v>
      </c>
      <c r="F5260" s="16">
        <v>161</v>
      </c>
      <c r="G5260" s="16">
        <v>27</v>
      </c>
      <c r="H5260" s="16">
        <v>22.705470999999999</v>
      </c>
      <c r="I5260" s="16"/>
    </row>
    <row r="5261" spans="1:9" x14ac:dyDescent="0.2">
      <c r="B5261" s="16">
        <v>19</v>
      </c>
      <c r="C5261" s="16">
        <v>2336</v>
      </c>
      <c r="D5261" s="16">
        <v>80</v>
      </c>
      <c r="E5261" s="16">
        <v>52</v>
      </c>
      <c r="F5261" s="16">
        <v>118</v>
      </c>
      <c r="G5261" s="16">
        <v>29</v>
      </c>
      <c r="H5261" s="16">
        <v>17.924444000000001</v>
      </c>
      <c r="I5261" s="16"/>
    </row>
    <row r="5262" spans="1:9" x14ac:dyDescent="0.2">
      <c r="B5262" s="16">
        <v>20</v>
      </c>
      <c r="C5262" s="16">
        <v>3163</v>
      </c>
      <c r="D5262" s="16">
        <v>95</v>
      </c>
      <c r="E5262" s="16">
        <v>49</v>
      </c>
      <c r="F5262" s="16">
        <v>143</v>
      </c>
      <c r="G5262" s="16">
        <v>33</v>
      </c>
      <c r="H5262" s="16">
        <v>23.763155000000001</v>
      </c>
      <c r="I5262" s="16"/>
    </row>
    <row r="5263" spans="1:9" x14ac:dyDescent="0.2">
      <c r="B5263" s="16">
        <v>21</v>
      </c>
      <c r="C5263" s="16">
        <v>2113</v>
      </c>
      <c r="D5263" s="16">
        <v>78</v>
      </c>
      <c r="E5263" s="16">
        <v>24</v>
      </c>
      <c r="F5263" s="16">
        <v>135</v>
      </c>
      <c r="G5263" s="16">
        <v>27</v>
      </c>
      <c r="H5263" s="16">
        <v>23.614697</v>
      </c>
      <c r="I5263" s="16"/>
    </row>
    <row r="5264" spans="1:9" x14ac:dyDescent="0.2">
      <c r="B5264" s="16">
        <v>22</v>
      </c>
      <c r="C5264" s="16">
        <v>2036</v>
      </c>
      <c r="D5264" s="16">
        <v>107</v>
      </c>
      <c r="E5264" s="16">
        <v>82</v>
      </c>
      <c r="F5264" s="16">
        <v>132</v>
      </c>
      <c r="G5264" s="16">
        <v>19</v>
      </c>
      <c r="H5264" s="16">
        <v>14.335271000000001</v>
      </c>
      <c r="I5264" s="16"/>
    </row>
    <row r="5265" spans="1:9" x14ac:dyDescent="0.2">
      <c r="B5265" s="16">
        <v>23</v>
      </c>
      <c r="C5265" s="16">
        <v>1200</v>
      </c>
      <c r="D5265" s="16">
        <v>70</v>
      </c>
      <c r="E5265" s="16">
        <v>54</v>
      </c>
      <c r="F5265" s="16">
        <v>94</v>
      </c>
      <c r="G5265" s="16">
        <v>17</v>
      </c>
      <c r="H5265" s="16">
        <v>10.925886999999999</v>
      </c>
      <c r="I5265" s="16"/>
    </row>
    <row r="5266" spans="1:9" x14ac:dyDescent="0.2">
      <c r="B5266" s="16">
        <v>24</v>
      </c>
      <c r="C5266" s="16">
        <v>3049</v>
      </c>
      <c r="D5266" s="16">
        <v>98</v>
      </c>
      <c r="E5266" s="16">
        <v>52</v>
      </c>
      <c r="F5266" s="16">
        <v>147</v>
      </c>
      <c r="G5266" s="16">
        <v>31</v>
      </c>
      <c r="H5266" s="16">
        <v>25.562342000000001</v>
      </c>
      <c r="I5266" s="16"/>
    </row>
    <row r="5267" spans="1:9" x14ac:dyDescent="0.2">
      <c r="B5267" s="16">
        <v>25</v>
      </c>
      <c r="C5267" s="16">
        <v>4045</v>
      </c>
      <c r="D5267" s="16">
        <v>139</v>
      </c>
      <c r="E5267" s="16">
        <v>95</v>
      </c>
      <c r="F5267" s="16">
        <v>212</v>
      </c>
      <c r="G5267" s="16">
        <v>29</v>
      </c>
      <c r="H5267" s="16">
        <v>33.752246999999997</v>
      </c>
      <c r="I5267" s="16"/>
    </row>
    <row r="5268" spans="1:9" x14ac:dyDescent="0.2">
      <c r="B5268" s="16">
        <v>26</v>
      </c>
      <c r="C5268" s="16">
        <v>2878</v>
      </c>
      <c r="D5268" s="16">
        <v>115</v>
      </c>
      <c r="E5268" s="16">
        <v>88</v>
      </c>
      <c r="F5268" s="16">
        <v>140</v>
      </c>
      <c r="G5268" s="16">
        <v>25</v>
      </c>
      <c r="H5268" s="16">
        <v>14.325094</v>
      </c>
      <c r="I5268" s="16"/>
    </row>
    <row r="5269" spans="1:9" x14ac:dyDescent="0.2">
      <c r="B5269" s="16">
        <v>27</v>
      </c>
      <c r="C5269" s="16">
        <v>1329</v>
      </c>
      <c r="D5269" s="16">
        <v>88</v>
      </c>
      <c r="E5269" s="16">
        <v>74</v>
      </c>
      <c r="F5269" s="16">
        <v>110</v>
      </c>
      <c r="G5269" s="16">
        <v>15</v>
      </c>
      <c r="H5269" s="16">
        <v>10.20154</v>
      </c>
      <c r="I5269" s="16"/>
    </row>
    <row r="5270" spans="1:9" x14ac:dyDescent="0.2">
      <c r="B5270" s="16">
        <v>28</v>
      </c>
      <c r="C5270" s="16">
        <v>2910</v>
      </c>
      <c r="D5270" s="16">
        <v>103</v>
      </c>
      <c r="E5270" s="16">
        <v>82</v>
      </c>
      <c r="F5270" s="16">
        <v>152</v>
      </c>
      <c r="G5270" s="16">
        <v>28</v>
      </c>
      <c r="H5270" s="16">
        <v>17.743020999999999</v>
      </c>
      <c r="I5270" s="16"/>
    </row>
    <row r="5271" spans="1:9" x14ac:dyDescent="0.2">
      <c r="B5271" s="16">
        <v>29</v>
      </c>
      <c r="C5271" s="16">
        <v>738</v>
      </c>
      <c r="D5271" s="16">
        <v>67</v>
      </c>
      <c r="E5271" s="16">
        <v>42</v>
      </c>
      <c r="F5271" s="16">
        <v>91</v>
      </c>
      <c r="G5271" s="16">
        <v>11</v>
      </c>
      <c r="H5271" s="16">
        <v>12.004167000000001</v>
      </c>
      <c r="I5271" s="16"/>
    </row>
    <row r="5272" spans="1:9" x14ac:dyDescent="0.2">
      <c r="B5272" s="16">
        <v>30</v>
      </c>
      <c r="C5272" s="16">
        <v>3024</v>
      </c>
      <c r="D5272" s="16">
        <v>116</v>
      </c>
      <c r="E5272" s="16">
        <v>87</v>
      </c>
      <c r="F5272" s="16">
        <v>156</v>
      </c>
      <c r="G5272" s="16">
        <v>26</v>
      </c>
      <c r="H5272" s="16">
        <v>18.791487</v>
      </c>
      <c r="I5272" s="16"/>
    </row>
    <row r="5273" spans="1:9" x14ac:dyDescent="0.2">
      <c r="A5273" s="6"/>
      <c r="B5273" s="16">
        <v>31</v>
      </c>
      <c r="C5273" s="16">
        <v>2458</v>
      </c>
      <c r="D5273" s="16">
        <v>94</v>
      </c>
      <c r="E5273" s="16">
        <v>66</v>
      </c>
      <c r="F5273" s="16">
        <v>118</v>
      </c>
      <c r="G5273" s="16">
        <v>26</v>
      </c>
      <c r="H5273" s="16">
        <v>11.401754</v>
      </c>
      <c r="I5273" s="16"/>
    </row>
    <row r="5274" spans="1:9" x14ac:dyDescent="0.2">
      <c r="A5274" s="11"/>
      <c r="B5274" s="16">
        <v>32</v>
      </c>
      <c r="C5274" s="16">
        <v>1994</v>
      </c>
      <c r="D5274" s="16">
        <v>76</v>
      </c>
      <c r="E5274" s="16">
        <v>34</v>
      </c>
      <c r="F5274" s="16">
        <v>114</v>
      </c>
      <c r="G5274" s="16">
        <v>26</v>
      </c>
      <c r="H5274" s="16">
        <v>18.413038</v>
      </c>
      <c r="I5274" s="16"/>
    </row>
    <row r="5275" spans="1:9" x14ac:dyDescent="0.2">
      <c r="B5275" s="16">
        <v>33</v>
      </c>
      <c r="C5275" s="16">
        <v>829</v>
      </c>
      <c r="D5275" s="16">
        <v>75</v>
      </c>
      <c r="E5275" s="16">
        <v>56</v>
      </c>
      <c r="F5275" s="16">
        <v>90</v>
      </c>
      <c r="G5275" s="16">
        <v>11</v>
      </c>
      <c r="H5275" s="16">
        <v>11.233877</v>
      </c>
      <c r="I5275" s="16"/>
    </row>
    <row r="5276" spans="1:9" x14ac:dyDescent="0.2">
      <c r="B5276" s="16">
        <v>34</v>
      </c>
      <c r="C5276" s="16">
        <v>1906</v>
      </c>
      <c r="D5276" s="16">
        <v>79</v>
      </c>
      <c r="E5276" s="16">
        <v>40</v>
      </c>
      <c r="F5276" s="16">
        <v>116</v>
      </c>
      <c r="G5276" s="16">
        <v>24</v>
      </c>
      <c r="H5276" s="16">
        <v>20.978249000000002</v>
      </c>
      <c r="I5276" s="16"/>
    </row>
    <row r="5277" spans="1:9" x14ac:dyDescent="0.2">
      <c r="B5277" s="16">
        <v>35</v>
      </c>
      <c r="C5277" s="16">
        <v>1131</v>
      </c>
      <c r="D5277" s="16">
        <v>80</v>
      </c>
      <c r="E5277" s="16">
        <v>66</v>
      </c>
      <c r="F5277" s="16">
        <v>92</v>
      </c>
      <c r="G5277" s="16">
        <v>14</v>
      </c>
      <c r="H5277" s="16">
        <v>9.8018839999999994</v>
      </c>
      <c r="I5277" s="16"/>
    </row>
    <row r="5278" spans="1:9" x14ac:dyDescent="0.2">
      <c r="B5278" s="16">
        <v>36</v>
      </c>
      <c r="C5278" s="16">
        <v>4547</v>
      </c>
      <c r="D5278" s="16">
        <v>101</v>
      </c>
      <c r="E5278" s="16">
        <v>63</v>
      </c>
      <c r="F5278" s="16">
        <v>154</v>
      </c>
      <c r="G5278" s="16">
        <v>45</v>
      </c>
      <c r="H5278" s="16">
        <v>19.467922000000002</v>
      </c>
      <c r="I5278" s="16"/>
    </row>
    <row r="5279" spans="1:9" x14ac:dyDescent="0.2">
      <c r="B5279" s="16">
        <v>37</v>
      </c>
      <c r="C5279" s="16">
        <v>6585</v>
      </c>
      <c r="D5279" s="16">
        <v>137</v>
      </c>
      <c r="E5279" s="16">
        <v>95</v>
      </c>
      <c r="F5279" s="16">
        <v>191</v>
      </c>
      <c r="G5279" s="16">
        <v>48</v>
      </c>
      <c r="H5279" s="16">
        <v>21.531272999999999</v>
      </c>
      <c r="I5279" s="16"/>
    </row>
    <row r="5280" spans="1:9" x14ac:dyDescent="0.2">
      <c r="B5280" s="16">
        <v>38</v>
      </c>
      <c r="C5280" s="16">
        <v>3990</v>
      </c>
      <c r="D5280" s="16">
        <v>102</v>
      </c>
      <c r="E5280" s="16">
        <v>52</v>
      </c>
      <c r="F5280" s="16">
        <v>180</v>
      </c>
      <c r="G5280" s="16">
        <v>39</v>
      </c>
      <c r="H5280" s="16">
        <v>35.323320000000002</v>
      </c>
      <c r="I5280" s="16"/>
    </row>
    <row r="5281" spans="2:9" x14ac:dyDescent="0.2">
      <c r="B5281" s="16">
        <v>39</v>
      </c>
      <c r="C5281" s="16">
        <v>1652</v>
      </c>
      <c r="D5281" s="16">
        <v>97</v>
      </c>
      <c r="E5281" s="16">
        <v>78</v>
      </c>
      <c r="F5281" s="16">
        <v>127</v>
      </c>
      <c r="G5281" s="16">
        <v>17</v>
      </c>
      <c r="H5281" s="16">
        <v>13.799910000000001</v>
      </c>
      <c r="I5281" s="16"/>
    </row>
    <row r="5282" spans="2:9" x14ac:dyDescent="0.2">
      <c r="B5282" s="16">
        <v>40</v>
      </c>
      <c r="C5282" s="16">
        <v>1777</v>
      </c>
      <c r="D5282" s="16">
        <v>111</v>
      </c>
      <c r="E5282" s="16">
        <v>88</v>
      </c>
      <c r="F5282" s="16">
        <v>138</v>
      </c>
      <c r="G5282" s="16">
        <v>16</v>
      </c>
      <c r="H5282" s="16">
        <v>14.378223999999999</v>
      </c>
      <c r="I5282" s="16"/>
    </row>
    <row r="5283" spans="2:9" x14ac:dyDescent="0.2">
      <c r="B5283" s="16">
        <v>41</v>
      </c>
      <c r="C5283" s="16">
        <v>899</v>
      </c>
      <c r="D5283" s="16">
        <v>69</v>
      </c>
      <c r="E5283" s="16">
        <v>54</v>
      </c>
      <c r="F5283" s="16">
        <v>89</v>
      </c>
      <c r="G5283" s="16">
        <v>13</v>
      </c>
      <c r="H5283" s="16">
        <v>11.740244000000001</v>
      </c>
      <c r="I5283" s="16"/>
    </row>
    <row r="5284" spans="2:9" x14ac:dyDescent="0.2">
      <c r="B5284" s="16">
        <v>42</v>
      </c>
      <c r="C5284" s="16">
        <v>1946</v>
      </c>
      <c r="D5284" s="16">
        <v>92</v>
      </c>
      <c r="E5284" s="16">
        <v>64</v>
      </c>
      <c r="F5284" s="16">
        <v>123</v>
      </c>
      <c r="G5284" s="16">
        <v>21</v>
      </c>
      <c r="H5284" s="16">
        <v>16.949926000000001</v>
      </c>
      <c r="I5284" s="16"/>
    </row>
    <row r="5285" spans="2:9" x14ac:dyDescent="0.2">
      <c r="B5285" s="16">
        <v>43</v>
      </c>
      <c r="C5285" s="16">
        <v>2254</v>
      </c>
      <c r="D5285" s="16">
        <v>107</v>
      </c>
      <c r="E5285" s="16">
        <v>71</v>
      </c>
      <c r="F5285" s="16">
        <v>160</v>
      </c>
      <c r="G5285" s="16">
        <v>21</v>
      </c>
      <c r="H5285" s="16">
        <v>22.705727</v>
      </c>
      <c r="I5285" s="16"/>
    </row>
    <row r="5286" spans="2:9" x14ac:dyDescent="0.2">
      <c r="B5286" s="16">
        <v>44</v>
      </c>
      <c r="C5286" s="16">
        <v>1666</v>
      </c>
      <c r="D5286" s="16">
        <v>75</v>
      </c>
      <c r="E5286" s="16">
        <v>52</v>
      </c>
      <c r="F5286" s="16">
        <v>105</v>
      </c>
      <c r="G5286" s="16">
        <v>22</v>
      </c>
      <c r="H5286" s="16">
        <v>15.611351000000001</v>
      </c>
      <c r="I5286" s="16"/>
    </row>
    <row r="5287" spans="2:9" x14ac:dyDescent="0.2">
      <c r="B5287" s="16">
        <v>45</v>
      </c>
      <c r="C5287" s="16">
        <v>1851</v>
      </c>
      <c r="D5287" s="16">
        <v>92</v>
      </c>
      <c r="E5287" s="16">
        <v>56</v>
      </c>
      <c r="F5287" s="16">
        <v>115</v>
      </c>
      <c r="G5287" s="16">
        <v>20</v>
      </c>
      <c r="H5287" s="16">
        <v>14.240417000000001</v>
      </c>
      <c r="I5287" s="16"/>
    </row>
    <row r="5288" spans="2:9" x14ac:dyDescent="0.2">
      <c r="B5288" s="16">
        <v>46</v>
      </c>
      <c r="C5288" s="16">
        <v>1688</v>
      </c>
      <c r="D5288" s="16">
        <v>88</v>
      </c>
      <c r="E5288" s="16">
        <v>66</v>
      </c>
      <c r="F5288" s="16">
        <v>113</v>
      </c>
      <c r="G5288" s="16">
        <v>19</v>
      </c>
      <c r="H5288" s="16">
        <v>13.788078000000001</v>
      </c>
      <c r="I5288" s="16"/>
    </row>
    <row r="5289" spans="2:9" x14ac:dyDescent="0.2">
      <c r="B5289" s="16">
        <v>47</v>
      </c>
      <c r="C5289" s="16">
        <v>4046</v>
      </c>
      <c r="D5289" s="16">
        <v>134</v>
      </c>
      <c r="E5289" s="16">
        <v>84</v>
      </c>
      <c r="F5289" s="16">
        <v>199</v>
      </c>
      <c r="G5289" s="16">
        <v>30</v>
      </c>
      <c r="H5289" s="16">
        <v>29.166584</v>
      </c>
      <c r="I5289" s="16"/>
    </row>
    <row r="5290" spans="2:9" x14ac:dyDescent="0.2">
      <c r="B5290" s="16">
        <v>48</v>
      </c>
      <c r="C5290" s="16">
        <v>607</v>
      </c>
      <c r="D5290" s="16">
        <v>55</v>
      </c>
      <c r="E5290" s="16">
        <v>39</v>
      </c>
      <c r="F5290" s="16">
        <v>67</v>
      </c>
      <c r="G5290" s="16">
        <v>11</v>
      </c>
      <c r="H5290" s="16">
        <v>9.8691434999999998</v>
      </c>
      <c r="I5290" s="16"/>
    </row>
    <row r="5291" spans="2:9" x14ac:dyDescent="0.2">
      <c r="B5291" s="16">
        <v>49</v>
      </c>
      <c r="C5291" s="16">
        <v>4670</v>
      </c>
      <c r="D5291" s="16">
        <v>137</v>
      </c>
      <c r="E5291" s="16">
        <v>65</v>
      </c>
      <c r="F5291" s="16">
        <v>217</v>
      </c>
      <c r="G5291" s="16">
        <v>34</v>
      </c>
      <c r="H5291" s="16">
        <v>37.479689999999998</v>
      </c>
      <c r="I5291" s="16"/>
    </row>
    <row r="5292" spans="2:9" x14ac:dyDescent="0.2">
      <c r="B5292" s="16">
        <v>50</v>
      </c>
      <c r="C5292" s="16">
        <v>3205</v>
      </c>
      <c r="D5292" s="16">
        <v>106</v>
      </c>
      <c r="E5292" s="16">
        <v>67</v>
      </c>
      <c r="F5292" s="16">
        <v>164</v>
      </c>
      <c r="G5292" s="16">
        <v>30</v>
      </c>
      <c r="H5292" s="16">
        <v>25.132065000000001</v>
      </c>
      <c r="I5292" s="16"/>
    </row>
    <row r="5293" spans="2:9" x14ac:dyDescent="0.2">
      <c r="B5293" s="16">
        <v>51</v>
      </c>
      <c r="C5293" s="16">
        <v>4063</v>
      </c>
      <c r="D5293" s="16">
        <v>112</v>
      </c>
      <c r="E5293" s="16">
        <v>71</v>
      </c>
      <c r="F5293" s="16">
        <v>144</v>
      </c>
      <c r="G5293" s="16">
        <v>36</v>
      </c>
      <c r="H5293" s="16">
        <v>20.158657000000002</v>
      </c>
      <c r="I5293" s="16"/>
    </row>
    <row r="5294" spans="2:9" x14ac:dyDescent="0.2">
      <c r="B5294" s="16">
        <v>52</v>
      </c>
      <c r="C5294" s="16">
        <v>1206</v>
      </c>
      <c r="D5294" s="16">
        <v>86</v>
      </c>
      <c r="E5294" s="16">
        <v>66</v>
      </c>
      <c r="F5294" s="16">
        <v>107</v>
      </c>
      <c r="G5294" s="16">
        <v>14</v>
      </c>
      <c r="H5294" s="16">
        <v>12.366206999999999</v>
      </c>
      <c r="I5294" s="16"/>
    </row>
    <row r="5295" spans="2:9" x14ac:dyDescent="0.2">
      <c r="B5295" s="16">
        <v>53</v>
      </c>
      <c r="C5295" s="16">
        <v>2390</v>
      </c>
      <c r="D5295" s="16">
        <v>85</v>
      </c>
      <c r="E5295" s="16">
        <v>51</v>
      </c>
      <c r="F5295" s="16">
        <v>132</v>
      </c>
      <c r="G5295" s="16">
        <v>28</v>
      </c>
      <c r="H5295" s="16">
        <v>18.706306000000001</v>
      </c>
      <c r="I5295" s="16"/>
    </row>
    <row r="5296" spans="2:9" x14ac:dyDescent="0.2">
      <c r="B5296" s="16">
        <v>54</v>
      </c>
      <c r="C5296" s="16">
        <v>3352</v>
      </c>
      <c r="D5296" s="16">
        <v>104</v>
      </c>
      <c r="E5296" s="16">
        <v>63</v>
      </c>
      <c r="F5296" s="16">
        <v>149</v>
      </c>
      <c r="G5296" s="16">
        <v>32</v>
      </c>
      <c r="H5296" s="16">
        <v>21.643744000000002</v>
      </c>
      <c r="I5296" s="16"/>
    </row>
    <row r="5297" spans="2:9" x14ac:dyDescent="0.2">
      <c r="B5297" s="16">
        <v>55</v>
      </c>
      <c r="C5297" s="16">
        <v>2786</v>
      </c>
      <c r="D5297" s="16">
        <v>99</v>
      </c>
      <c r="E5297" s="16">
        <v>65</v>
      </c>
      <c r="F5297" s="16">
        <v>147</v>
      </c>
      <c r="G5297" s="16">
        <v>28</v>
      </c>
      <c r="H5297" s="16">
        <v>19.832633999999999</v>
      </c>
      <c r="I5297" s="16"/>
    </row>
    <row r="5298" spans="2:9" x14ac:dyDescent="0.2">
      <c r="B5298" s="16">
        <v>56</v>
      </c>
      <c r="C5298" s="16">
        <v>2869</v>
      </c>
      <c r="D5298" s="16">
        <v>86</v>
      </c>
      <c r="E5298" s="16">
        <v>43</v>
      </c>
      <c r="F5298" s="16">
        <v>137</v>
      </c>
      <c r="G5298" s="16">
        <v>33</v>
      </c>
      <c r="H5298" s="16">
        <v>22.082941000000002</v>
      </c>
      <c r="I5298" s="16"/>
    </row>
    <row r="5299" spans="2:9" x14ac:dyDescent="0.2">
      <c r="B5299" s="16">
        <v>57</v>
      </c>
      <c r="C5299" s="16">
        <v>1006</v>
      </c>
      <c r="D5299" s="16">
        <v>55</v>
      </c>
      <c r="E5299" s="16">
        <v>38</v>
      </c>
      <c r="F5299" s="16">
        <v>79</v>
      </c>
      <c r="G5299" s="16">
        <v>18</v>
      </c>
      <c r="H5299" s="16">
        <v>11.702187</v>
      </c>
      <c r="I5299" s="16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57</v>
      </c>
      <c r="I5424" s="6"/>
    </row>
    <row r="5425" spans="1:10" x14ac:dyDescent="0.2">
      <c r="A5425" t="s">
        <v>67</v>
      </c>
      <c r="B5425" s="15"/>
      <c r="C5425" s="8">
        <f>AVERAGE(C5243:C5423)</f>
        <v>2485.6491228070176</v>
      </c>
      <c r="D5425" s="8"/>
      <c r="E5425" s="8"/>
      <c r="F5425" s="8"/>
      <c r="G5425" s="8"/>
      <c r="H5425" s="8"/>
      <c r="I5425" s="9"/>
      <c r="J5425" s="17">
        <f>AVERAGE(D5243:D5423)</f>
        <v>94.473684210526315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54980898</v>
      </c>
      <c r="D5429" s="16">
        <v>114.99104</v>
      </c>
      <c r="E5429" s="16">
        <v>1</v>
      </c>
      <c r="F5429" s="16">
        <v>1005</v>
      </c>
      <c r="G5429" s="16">
        <v>478132</v>
      </c>
      <c r="H5429" s="16">
        <v>144.96630999999999</v>
      </c>
      <c r="I5429" s="16">
        <v>39.492637999999999</v>
      </c>
    </row>
    <row r="5430" spans="1:10" x14ac:dyDescent="0.2">
      <c r="A5430" s="6"/>
      <c r="B5430" s="16">
        <v>1</v>
      </c>
      <c r="C5430" s="16">
        <v>2781</v>
      </c>
      <c r="D5430" s="16">
        <v>95</v>
      </c>
      <c r="E5430" s="16">
        <v>56</v>
      </c>
      <c r="F5430" s="16">
        <v>139</v>
      </c>
      <c r="G5430" s="16">
        <v>29</v>
      </c>
      <c r="H5430" s="16">
        <v>18.240458</v>
      </c>
      <c r="I5430" s="16"/>
    </row>
    <row r="5431" spans="1:10" x14ac:dyDescent="0.2">
      <c r="A5431" s="6"/>
      <c r="B5431" s="16">
        <v>2</v>
      </c>
      <c r="C5431" s="16">
        <v>721</v>
      </c>
      <c r="D5431" s="16">
        <v>55</v>
      </c>
      <c r="E5431" s="16">
        <v>40</v>
      </c>
      <c r="F5431" s="16">
        <v>81</v>
      </c>
      <c r="G5431" s="16">
        <v>13</v>
      </c>
      <c r="H5431" s="16">
        <v>10.496031</v>
      </c>
      <c r="I5431" s="16"/>
    </row>
    <row r="5432" spans="1:10" x14ac:dyDescent="0.2">
      <c r="A5432" s="6"/>
      <c r="B5432" s="16">
        <v>3</v>
      </c>
      <c r="C5432" s="16">
        <v>1875</v>
      </c>
      <c r="D5432" s="16">
        <v>125</v>
      </c>
      <c r="E5432" s="16">
        <v>112</v>
      </c>
      <c r="F5432" s="16">
        <v>144</v>
      </c>
      <c r="G5432" s="16">
        <v>15</v>
      </c>
      <c r="H5432" s="16">
        <v>10.316421999999999</v>
      </c>
      <c r="I5432" s="16"/>
    </row>
    <row r="5433" spans="1:10" x14ac:dyDescent="0.2">
      <c r="A5433" s="6"/>
      <c r="B5433" s="16">
        <v>4</v>
      </c>
      <c r="C5433" s="16">
        <v>3848</v>
      </c>
      <c r="D5433" s="16">
        <v>132</v>
      </c>
      <c r="E5433" s="16">
        <v>117</v>
      </c>
      <c r="F5433" s="16">
        <v>152</v>
      </c>
      <c r="G5433" s="16">
        <v>29</v>
      </c>
      <c r="H5433" s="16">
        <v>10.060530999999999</v>
      </c>
      <c r="I5433" s="16"/>
    </row>
    <row r="5434" spans="1:10" x14ac:dyDescent="0.2">
      <c r="A5434" s="6"/>
      <c r="B5434" s="16">
        <v>5</v>
      </c>
      <c r="C5434" s="16">
        <v>3418</v>
      </c>
      <c r="D5434" s="16">
        <v>110</v>
      </c>
      <c r="E5434" s="16">
        <v>77</v>
      </c>
      <c r="F5434" s="16">
        <v>145</v>
      </c>
      <c r="G5434" s="16">
        <v>31</v>
      </c>
      <c r="H5434" s="16">
        <v>17.916473</v>
      </c>
      <c r="I5434" s="16"/>
    </row>
    <row r="5435" spans="1:10" x14ac:dyDescent="0.2">
      <c r="A5435" s="6"/>
      <c r="B5435" s="16">
        <v>6</v>
      </c>
      <c r="C5435" s="16">
        <v>6269</v>
      </c>
      <c r="D5435" s="16">
        <v>164</v>
      </c>
      <c r="E5435" s="16">
        <v>113</v>
      </c>
      <c r="F5435" s="16">
        <v>225</v>
      </c>
      <c r="G5435" s="16">
        <v>38</v>
      </c>
      <c r="H5435" s="16">
        <v>31.839548000000001</v>
      </c>
      <c r="I5435" s="16"/>
    </row>
    <row r="5436" spans="1:10" x14ac:dyDescent="0.2">
      <c r="A5436" s="6"/>
      <c r="B5436" s="16">
        <v>7</v>
      </c>
      <c r="C5436" s="16">
        <v>2686</v>
      </c>
      <c r="D5436" s="16">
        <v>127</v>
      </c>
      <c r="E5436" s="16">
        <v>107</v>
      </c>
      <c r="F5436" s="16">
        <v>160</v>
      </c>
      <c r="G5436" s="16">
        <v>21</v>
      </c>
      <c r="H5436" s="16">
        <v>14.291606</v>
      </c>
      <c r="I5436" s="16"/>
    </row>
    <row r="5437" spans="1:10" x14ac:dyDescent="0.2">
      <c r="A5437" s="6"/>
      <c r="B5437" s="16">
        <v>8</v>
      </c>
      <c r="C5437" s="16">
        <v>5727</v>
      </c>
      <c r="D5437" s="16">
        <v>116</v>
      </c>
      <c r="E5437" s="16">
        <v>88</v>
      </c>
      <c r="F5437" s="16">
        <v>142</v>
      </c>
      <c r="G5437" s="16">
        <v>49</v>
      </c>
      <c r="H5437" s="16">
        <v>13.597640999999999</v>
      </c>
      <c r="I5437" s="16"/>
    </row>
    <row r="5438" spans="1:10" x14ac:dyDescent="0.2">
      <c r="A5438" s="6"/>
      <c r="B5438" s="16">
        <v>9</v>
      </c>
      <c r="C5438" s="16">
        <v>5719</v>
      </c>
      <c r="D5438" s="16">
        <v>139</v>
      </c>
      <c r="E5438" s="16">
        <v>83</v>
      </c>
      <c r="F5438" s="16">
        <v>197</v>
      </c>
      <c r="G5438" s="16">
        <v>41</v>
      </c>
      <c r="H5438" s="16">
        <v>29.90652</v>
      </c>
      <c r="I5438" s="16"/>
    </row>
    <row r="5439" spans="1:10" x14ac:dyDescent="0.2">
      <c r="A5439" s="6"/>
      <c r="B5439" s="16">
        <v>10</v>
      </c>
      <c r="C5439" s="16">
        <v>2359</v>
      </c>
      <c r="D5439" s="16">
        <v>112</v>
      </c>
      <c r="E5439" s="16">
        <v>83</v>
      </c>
      <c r="F5439" s="16">
        <v>140</v>
      </c>
      <c r="G5439" s="16">
        <v>21</v>
      </c>
      <c r="H5439" s="16">
        <v>13.919411</v>
      </c>
      <c r="I5439" s="16"/>
    </row>
    <row r="5440" spans="1:10" x14ac:dyDescent="0.2">
      <c r="A5440" s="6"/>
      <c r="B5440" s="16">
        <v>11</v>
      </c>
      <c r="C5440" s="16">
        <v>1177</v>
      </c>
      <c r="D5440" s="16">
        <v>117</v>
      </c>
      <c r="E5440" s="16">
        <v>99</v>
      </c>
      <c r="F5440" s="16">
        <v>138</v>
      </c>
      <c r="G5440" s="16">
        <v>10</v>
      </c>
      <c r="H5440" s="16">
        <v>13.691034999999999</v>
      </c>
      <c r="I5440" s="16"/>
    </row>
    <row r="5441" spans="1:9" x14ac:dyDescent="0.2">
      <c r="A5441" s="6"/>
      <c r="B5441" s="16">
        <v>12</v>
      </c>
      <c r="C5441" s="16">
        <v>1400</v>
      </c>
      <c r="D5441" s="16">
        <v>107</v>
      </c>
      <c r="E5441" s="16">
        <v>91</v>
      </c>
      <c r="F5441" s="16">
        <v>135</v>
      </c>
      <c r="G5441" s="16">
        <v>13</v>
      </c>
      <c r="H5441" s="16">
        <v>11.295279499999999</v>
      </c>
      <c r="I5441" s="16"/>
    </row>
    <row r="5442" spans="1:9" x14ac:dyDescent="0.2">
      <c r="B5442" s="16">
        <v>13</v>
      </c>
      <c r="C5442" s="16">
        <v>1940</v>
      </c>
      <c r="D5442" s="16">
        <v>102</v>
      </c>
      <c r="E5442" s="16">
        <v>79</v>
      </c>
      <c r="F5442" s="16">
        <v>123</v>
      </c>
      <c r="G5442" s="16">
        <v>19</v>
      </c>
      <c r="H5442" s="16">
        <v>12.767144999999999</v>
      </c>
      <c r="I5442" s="16"/>
    </row>
    <row r="5443" spans="1:9" x14ac:dyDescent="0.2">
      <c r="B5443" s="16">
        <v>14</v>
      </c>
      <c r="C5443" s="16">
        <v>11135</v>
      </c>
      <c r="D5443" s="16">
        <v>173</v>
      </c>
      <c r="E5443" s="16">
        <v>133</v>
      </c>
      <c r="F5443" s="16">
        <v>226</v>
      </c>
      <c r="G5443" s="16">
        <v>64</v>
      </c>
      <c r="H5443" s="16">
        <v>21.265143999999999</v>
      </c>
      <c r="I5443" s="16"/>
    </row>
    <row r="5444" spans="1:9" x14ac:dyDescent="0.2">
      <c r="B5444" s="16">
        <v>15</v>
      </c>
      <c r="C5444" s="16">
        <v>1512</v>
      </c>
      <c r="D5444" s="16">
        <v>126</v>
      </c>
      <c r="E5444" s="16">
        <v>106</v>
      </c>
      <c r="F5444" s="16">
        <v>145</v>
      </c>
      <c r="G5444" s="16">
        <v>12</v>
      </c>
      <c r="H5444" s="16">
        <v>11.969658000000001</v>
      </c>
      <c r="I5444" s="16"/>
    </row>
    <row r="5445" spans="1:9" x14ac:dyDescent="0.2">
      <c r="B5445" s="16">
        <v>16</v>
      </c>
      <c r="C5445" s="16">
        <v>1177</v>
      </c>
      <c r="D5445" s="16">
        <v>107</v>
      </c>
      <c r="E5445" s="16">
        <v>94</v>
      </c>
      <c r="F5445" s="16">
        <v>126</v>
      </c>
      <c r="G5445" s="16">
        <v>11</v>
      </c>
      <c r="H5445" s="16">
        <v>10.099504</v>
      </c>
      <c r="I5445" s="16"/>
    </row>
    <row r="5446" spans="1:9" x14ac:dyDescent="0.2">
      <c r="B5446" s="16">
        <v>17</v>
      </c>
      <c r="C5446" s="16">
        <v>2007</v>
      </c>
      <c r="D5446" s="16">
        <v>95</v>
      </c>
      <c r="E5446" s="16">
        <v>68</v>
      </c>
      <c r="F5446" s="16">
        <v>112</v>
      </c>
      <c r="G5446" s="16">
        <v>21</v>
      </c>
      <c r="H5446" s="16">
        <v>11.036303500000001</v>
      </c>
      <c r="I5446" s="16"/>
    </row>
    <row r="5447" spans="1:9" x14ac:dyDescent="0.2">
      <c r="B5447" s="16">
        <v>18</v>
      </c>
      <c r="C5447" s="16">
        <v>3100</v>
      </c>
      <c r="D5447" s="16">
        <v>110</v>
      </c>
      <c r="E5447" s="16">
        <v>85</v>
      </c>
      <c r="F5447" s="16">
        <v>140</v>
      </c>
      <c r="G5447" s="16">
        <v>28</v>
      </c>
      <c r="H5447" s="16">
        <v>15.766819</v>
      </c>
      <c r="I5447" s="16"/>
    </row>
    <row r="5448" spans="1:9" x14ac:dyDescent="0.2">
      <c r="B5448" s="16">
        <v>19</v>
      </c>
      <c r="C5448" s="16">
        <v>1795</v>
      </c>
      <c r="D5448" s="16">
        <v>138</v>
      </c>
      <c r="E5448" s="16">
        <v>115</v>
      </c>
      <c r="F5448" s="16">
        <v>162</v>
      </c>
      <c r="G5448" s="16">
        <v>13</v>
      </c>
      <c r="H5448" s="16">
        <v>13.592278</v>
      </c>
      <c r="I5448" s="16"/>
    </row>
    <row r="5449" spans="1:9" x14ac:dyDescent="0.2">
      <c r="B5449" s="16">
        <v>20</v>
      </c>
      <c r="C5449" s="16">
        <v>1636</v>
      </c>
      <c r="D5449" s="16">
        <v>116</v>
      </c>
      <c r="E5449" s="16">
        <v>94</v>
      </c>
      <c r="F5449" s="16">
        <v>131</v>
      </c>
      <c r="G5449" s="16">
        <v>14</v>
      </c>
      <c r="H5449" s="16">
        <v>10.451352</v>
      </c>
      <c r="I5449" s="16"/>
    </row>
    <row r="5450" spans="1:9" x14ac:dyDescent="0.2">
      <c r="B5450" s="16">
        <v>21</v>
      </c>
      <c r="C5450" s="16">
        <v>3562</v>
      </c>
      <c r="D5450" s="16">
        <v>137</v>
      </c>
      <c r="E5450" s="16">
        <v>106</v>
      </c>
      <c r="F5450" s="16">
        <v>165</v>
      </c>
      <c r="G5450" s="16">
        <v>26</v>
      </c>
      <c r="H5450" s="16">
        <v>16.899704</v>
      </c>
      <c r="I5450" s="16"/>
    </row>
    <row r="5451" spans="1:9" x14ac:dyDescent="0.2">
      <c r="B5451" s="16">
        <v>22</v>
      </c>
      <c r="C5451" s="16">
        <v>3888</v>
      </c>
      <c r="D5451" s="16">
        <v>68</v>
      </c>
      <c r="E5451" s="16">
        <v>10</v>
      </c>
      <c r="F5451" s="16">
        <v>138</v>
      </c>
      <c r="G5451" s="16">
        <v>57</v>
      </c>
      <c r="H5451" s="16">
        <v>31.898835999999999</v>
      </c>
      <c r="I5451" s="16"/>
    </row>
    <row r="5452" spans="1:9" x14ac:dyDescent="0.2">
      <c r="B5452" s="16">
        <v>23</v>
      </c>
      <c r="C5452" s="16">
        <v>1655</v>
      </c>
      <c r="D5452" s="16">
        <v>97</v>
      </c>
      <c r="E5452" s="16">
        <v>73</v>
      </c>
      <c r="F5452" s="16">
        <v>125</v>
      </c>
      <c r="G5452" s="16">
        <v>17</v>
      </c>
      <c r="H5452" s="16">
        <v>13.847383000000001</v>
      </c>
      <c r="I5452" s="16"/>
    </row>
    <row r="5453" spans="1:9" x14ac:dyDescent="0.2">
      <c r="B5453" s="16">
        <v>24</v>
      </c>
      <c r="C5453" s="16">
        <v>2620</v>
      </c>
      <c r="D5453" s="16">
        <v>87</v>
      </c>
      <c r="E5453" s="16">
        <v>53</v>
      </c>
      <c r="F5453" s="16">
        <v>118</v>
      </c>
      <c r="G5453" s="16">
        <v>30</v>
      </c>
      <c r="H5453" s="16">
        <v>15.215691</v>
      </c>
      <c r="I5453" s="16"/>
    </row>
    <row r="5454" spans="1:9" x14ac:dyDescent="0.2">
      <c r="B5454" s="16">
        <v>25</v>
      </c>
      <c r="C5454" s="16">
        <v>1614</v>
      </c>
      <c r="D5454" s="16">
        <v>115</v>
      </c>
      <c r="E5454" s="16">
        <v>97</v>
      </c>
      <c r="F5454" s="16">
        <v>137</v>
      </c>
      <c r="G5454" s="16">
        <v>14</v>
      </c>
      <c r="H5454" s="16">
        <v>12.247449</v>
      </c>
      <c r="I5454" s="16"/>
    </row>
    <row r="5455" spans="1:9" x14ac:dyDescent="0.2">
      <c r="B5455" s="16">
        <v>26</v>
      </c>
      <c r="C5455" s="16">
        <v>2510</v>
      </c>
      <c r="D5455" s="16">
        <v>100</v>
      </c>
      <c r="E5455" s="16">
        <v>79</v>
      </c>
      <c r="F5455" s="16">
        <v>129</v>
      </c>
      <c r="G5455" s="16">
        <v>25</v>
      </c>
      <c r="H5455" s="16">
        <v>12.345715</v>
      </c>
      <c r="I5455" s="16"/>
    </row>
    <row r="5456" spans="1:9" x14ac:dyDescent="0.2">
      <c r="B5456" s="16">
        <v>27</v>
      </c>
      <c r="C5456" s="16">
        <v>1366</v>
      </c>
      <c r="D5456" s="16">
        <v>124</v>
      </c>
      <c r="E5456" s="16">
        <v>97</v>
      </c>
      <c r="F5456" s="16">
        <v>136</v>
      </c>
      <c r="G5456" s="16">
        <v>11</v>
      </c>
      <c r="H5456" s="16">
        <v>12.860792999999999</v>
      </c>
      <c r="I5456" s="16"/>
    </row>
    <row r="5457" spans="1:9" x14ac:dyDescent="0.2">
      <c r="B5457" s="16">
        <v>28</v>
      </c>
      <c r="C5457" s="16">
        <v>4355</v>
      </c>
      <c r="D5457" s="16">
        <v>124</v>
      </c>
      <c r="E5457" s="16">
        <v>94</v>
      </c>
      <c r="F5457" s="16">
        <v>176</v>
      </c>
      <c r="G5457" s="16">
        <v>35</v>
      </c>
      <c r="H5457" s="16">
        <v>21.013301999999999</v>
      </c>
      <c r="I5457" s="16"/>
    </row>
    <row r="5458" spans="1:9" x14ac:dyDescent="0.2">
      <c r="B5458" s="16">
        <v>29</v>
      </c>
      <c r="C5458" s="16">
        <v>1611</v>
      </c>
      <c r="D5458" s="16">
        <v>123</v>
      </c>
      <c r="E5458" s="16">
        <v>111</v>
      </c>
      <c r="F5458" s="16">
        <v>136</v>
      </c>
      <c r="G5458" s="16">
        <v>13</v>
      </c>
      <c r="H5458" s="16">
        <v>10.016653</v>
      </c>
      <c r="I5458" s="16"/>
    </row>
    <row r="5459" spans="1:9" x14ac:dyDescent="0.2">
      <c r="B5459" s="16">
        <v>30</v>
      </c>
      <c r="C5459" s="16">
        <v>1912</v>
      </c>
      <c r="D5459" s="16">
        <v>100</v>
      </c>
      <c r="E5459" s="16">
        <v>63</v>
      </c>
      <c r="F5459" s="16">
        <v>127</v>
      </c>
      <c r="G5459" s="16">
        <v>19</v>
      </c>
      <c r="H5459" s="16">
        <v>16.502524999999999</v>
      </c>
      <c r="I5459" s="16"/>
    </row>
    <row r="5460" spans="1:9" x14ac:dyDescent="0.2">
      <c r="A5460" s="6"/>
      <c r="B5460" s="16">
        <v>31</v>
      </c>
      <c r="C5460" s="16">
        <v>889</v>
      </c>
      <c r="D5460" s="16">
        <v>63</v>
      </c>
      <c r="E5460" s="16">
        <v>48</v>
      </c>
      <c r="F5460" s="16">
        <v>83</v>
      </c>
      <c r="G5460" s="16">
        <v>14</v>
      </c>
      <c r="H5460" s="16">
        <v>11.15968</v>
      </c>
      <c r="I5460" s="16"/>
    </row>
    <row r="5461" spans="1:9" x14ac:dyDescent="0.2">
      <c r="A5461" s="11"/>
      <c r="B5461" s="16">
        <v>32</v>
      </c>
      <c r="C5461" s="16">
        <v>992</v>
      </c>
      <c r="D5461" s="16">
        <v>62</v>
      </c>
      <c r="E5461" s="16">
        <v>43</v>
      </c>
      <c r="F5461" s="16">
        <v>77</v>
      </c>
      <c r="G5461" s="16">
        <v>16</v>
      </c>
      <c r="H5461" s="16">
        <v>8.0911469999999994</v>
      </c>
      <c r="I5461" s="16"/>
    </row>
    <row r="5462" spans="1:9" x14ac:dyDescent="0.2">
      <c r="B5462" s="16">
        <v>33</v>
      </c>
      <c r="C5462" s="16">
        <v>2058</v>
      </c>
      <c r="D5462" s="16">
        <v>82</v>
      </c>
      <c r="E5462" s="16">
        <v>48</v>
      </c>
      <c r="F5462" s="16">
        <v>115</v>
      </c>
      <c r="G5462" s="16">
        <v>25</v>
      </c>
      <c r="H5462" s="16">
        <v>16.921386999999999</v>
      </c>
      <c r="I5462" s="16"/>
    </row>
    <row r="5463" spans="1:9" x14ac:dyDescent="0.2">
      <c r="B5463" s="16">
        <v>34</v>
      </c>
      <c r="C5463" s="16">
        <v>1848</v>
      </c>
      <c r="D5463" s="16">
        <v>73</v>
      </c>
      <c r="E5463" s="16">
        <v>51</v>
      </c>
      <c r="F5463" s="16">
        <v>105</v>
      </c>
      <c r="G5463" s="16">
        <v>25</v>
      </c>
      <c r="H5463" s="16">
        <v>16.460812000000001</v>
      </c>
      <c r="I5463" s="16"/>
    </row>
    <row r="5464" spans="1:9" x14ac:dyDescent="0.2">
      <c r="B5464" s="16">
        <v>35</v>
      </c>
      <c r="C5464" s="16">
        <v>859</v>
      </c>
      <c r="D5464" s="16">
        <v>66</v>
      </c>
      <c r="E5464" s="16">
        <v>38</v>
      </c>
      <c r="F5464" s="16">
        <v>81</v>
      </c>
      <c r="G5464" s="16">
        <v>13</v>
      </c>
      <c r="H5464" s="16">
        <v>11.31739</v>
      </c>
      <c r="I5464" s="16"/>
    </row>
    <row r="5465" spans="1:9" x14ac:dyDescent="0.2">
      <c r="B5465" s="16">
        <v>36</v>
      </c>
      <c r="C5465" s="16">
        <v>1555</v>
      </c>
      <c r="D5465" s="16">
        <v>70</v>
      </c>
      <c r="E5465" s="16">
        <v>46</v>
      </c>
      <c r="F5465" s="16">
        <v>90</v>
      </c>
      <c r="G5465" s="16">
        <v>22</v>
      </c>
      <c r="H5465" s="16">
        <v>12.658519</v>
      </c>
      <c r="I5465" s="16"/>
    </row>
    <row r="5466" spans="1:9" x14ac:dyDescent="0.2">
      <c r="B5466" s="16">
        <v>37</v>
      </c>
      <c r="C5466" s="16">
        <v>870</v>
      </c>
      <c r="D5466" s="16">
        <v>58</v>
      </c>
      <c r="E5466" s="16">
        <v>22</v>
      </c>
      <c r="F5466" s="16">
        <v>73</v>
      </c>
      <c r="G5466" s="16">
        <v>15</v>
      </c>
      <c r="H5466" s="16">
        <v>11.988089</v>
      </c>
      <c r="I5466" s="16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37</v>
      </c>
      <c r="I5611" s="6"/>
    </row>
    <row r="5612" spans="1:10" x14ac:dyDescent="0.2">
      <c r="A5612" t="s">
        <v>67</v>
      </c>
      <c r="B5612" s="15"/>
      <c r="C5612" s="8">
        <f>AVERAGE(C5430:C5610)</f>
        <v>2606.6486486486488</v>
      </c>
      <c r="D5612" s="8"/>
      <c r="E5612" s="8"/>
      <c r="F5612" s="8"/>
      <c r="G5612" s="8"/>
      <c r="H5612" s="8"/>
      <c r="I5612" s="9"/>
      <c r="J5612" s="17">
        <f>AVERAGE(D5430:D5610)</f>
        <v>105.81081081081081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45204252</v>
      </c>
      <c r="D5616" s="16">
        <v>99.475493999999998</v>
      </c>
      <c r="E5616" s="16">
        <v>1</v>
      </c>
      <c r="F5616" s="16">
        <v>1126</v>
      </c>
      <c r="G5616" s="16">
        <v>454426</v>
      </c>
      <c r="H5616" s="16">
        <v>166.23837</v>
      </c>
      <c r="I5616" s="16">
        <v>15.363350000000001</v>
      </c>
    </row>
    <row r="5617" spans="1:9" x14ac:dyDescent="0.2">
      <c r="A5617" s="6"/>
      <c r="B5617" s="16">
        <v>1</v>
      </c>
      <c r="C5617" s="16">
        <v>506</v>
      </c>
      <c r="D5617" s="16">
        <v>50</v>
      </c>
      <c r="E5617" s="16">
        <v>35</v>
      </c>
      <c r="F5617" s="16">
        <v>68</v>
      </c>
      <c r="G5617" s="16">
        <v>10</v>
      </c>
      <c r="H5617" s="16">
        <v>9.6724119999999996</v>
      </c>
      <c r="I5617" s="16"/>
    </row>
    <row r="5618" spans="1:9" x14ac:dyDescent="0.2">
      <c r="A5618" s="6"/>
      <c r="B5618" s="16">
        <v>2</v>
      </c>
      <c r="C5618" s="16">
        <v>675</v>
      </c>
      <c r="D5618" s="16">
        <v>56</v>
      </c>
      <c r="E5618" s="16">
        <v>42</v>
      </c>
      <c r="F5618" s="16">
        <v>68</v>
      </c>
      <c r="G5618" s="16">
        <v>12</v>
      </c>
      <c r="H5618" s="16">
        <v>8.3393920000000001</v>
      </c>
      <c r="I5618" s="16"/>
    </row>
    <row r="5619" spans="1:9" x14ac:dyDescent="0.2">
      <c r="A5619" s="6"/>
      <c r="B5619" s="16">
        <v>3</v>
      </c>
      <c r="C5619" s="16">
        <v>2253</v>
      </c>
      <c r="D5619" s="16">
        <v>83</v>
      </c>
      <c r="E5619" s="16">
        <v>48</v>
      </c>
      <c r="F5619" s="16">
        <v>113</v>
      </c>
      <c r="G5619" s="16">
        <v>27</v>
      </c>
      <c r="H5619" s="16">
        <v>16.031220000000001</v>
      </c>
      <c r="I5619" s="16"/>
    </row>
    <row r="5620" spans="1:9" x14ac:dyDescent="0.2">
      <c r="A5620" s="6"/>
      <c r="B5620" s="16">
        <v>4</v>
      </c>
      <c r="C5620" s="16">
        <v>816</v>
      </c>
      <c r="D5620" s="16">
        <v>54</v>
      </c>
      <c r="E5620" s="16">
        <v>39</v>
      </c>
      <c r="F5620" s="16">
        <v>70</v>
      </c>
      <c r="G5620" s="16">
        <v>15</v>
      </c>
      <c r="H5620" s="16">
        <v>8.4176680000000008</v>
      </c>
      <c r="I5620" s="16"/>
    </row>
    <row r="5621" spans="1:9" x14ac:dyDescent="0.2">
      <c r="A5621" s="6"/>
      <c r="B5621" s="16">
        <v>5</v>
      </c>
      <c r="C5621" s="16">
        <v>721</v>
      </c>
      <c r="D5621" s="16">
        <v>45</v>
      </c>
      <c r="E5621" s="16">
        <v>28</v>
      </c>
      <c r="F5621" s="16">
        <v>59</v>
      </c>
      <c r="G5621" s="16">
        <v>16</v>
      </c>
      <c r="H5621" s="16">
        <v>8.9330844999999997</v>
      </c>
      <c r="I5621" s="16"/>
    </row>
    <row r="5622" spans="1:9" x14ac:dyDescent="0.2">
      <c r="A5622" s="6"/>
      <c r="B5622" s="16">
        <v>6</v>
      </c>
      <c r="C5622" s="16">
        <v>1563</v>
      </c>
      <c r="D5622" s="16">
        <v>74</v>
      </c>
      <c r="E5622" s="16">
        <v>49</v>
      </c>
      <c r="F5622" s="16">
        <v>119</v>
      </c>
      <c r="G5622" s="16">
        <v>21</v>
      </c>
      <c r="H5622" s="16">
        <v>17.525696</v>
      </c>
      <c r="I5622" s="16"/>
    </row>
    <row r="5623" spans="1:9" x14ac:dyDescent="0.2">
      <c r="A5623" s="6"/>
      <c r="B5623" s="16">
        <v>7</v>
      </c>
      <c r="C5623" s="16">
        <v>1632</v>
      </c>
      <c r="D5623" s="16">
        <v>65</v>
      </c>
      <c r="E5623" s="16">
        <v>35</v>
      </c>
      <c r="F5623" s="16">
        <v>96</v>
      </c>
      <c r="G5623" s="16">
        <v>25</v>
      </c>
      <c r="H5623" s="16">
        <v>16.518929</v>
      </c>
      <c r="I5623" s="16"/>
    </row>
    <row r="5624" spans="1:9" x14ac:dyDescent="0.2">
      <c r="A5624" s="6"/>
      <c r="B5624" s="16">
        <v>8</v>
      </c>
      <c r="C5624" s="16">
        <v>1343</v>
      </c>
      <c r="D5624" s="16">
        <v>74</v>
      </c>
      <c r="E5624" s="16">
        <v>57</v>
      </c>
      <c r="F5624" s="16">
        <v>100</v>
      </c>
      <c r="G5624" s="16">
        <v>18</v>
      </c>
      <c r="H5624" s="16">
        <v>12.895508</v>
      </c>
      <c r="I5624" s="16"/>
    </row>
    <row r="5625" spans="1:9" x14ac:dyDescent="0.2">
      <c r="A5625" s="6"/>
      <c r="B5625" s="16">
        <v>9</v>
      </c>
      <c r="C5625" s="16">
        <v>664</v>
      </c>
      <c r="D5625" s="16">
        <v>66</v>
      </c>
      <c r="E5625" s="16">
        <v>56</v>
      </c>
      <c r="F5625" s="16">
        <v>82</v>
      </c>
      <c r="G5625" s="16">
        <v>10</v>
      </c>
      <c r="H5625" s="16">
        <v>8.0415580000000002</v>
      </c>
      <c r="I5625" s="16"/>
    </row>
    <row r="5626" spans="1:9" x14ac:dyDescent="0.2">
      <c r="A5626" s="6"/>
      <c r="B5626" s="16">
        <v>10</v>
      </c>
      <c r="C5626" s="16">
        <v>5647</v>
      </c>
      <c r="D5626" s="16">
        <v>122</v>
      </c>
      <c r="E5626" s="16">
        <v>66</v>
      </c>
      <c r="F5626" s="16">
        <v>208</v>
      </c>
      <c r="G5626" s="16">
        <v>46</v>
      </c>
      <c r="H5626" s="16">
        <v>39.658264000000003</v>
      </c>
      <c r="I5626" s="16"/>
    </row>
    <row r="5627" spans="1:9" x14ac:dyDescent="0.2">
      <c r="A5627" s="6"/>
      <c r="B5627" s="16">
        <v>11</v>
      </c>
      <c r="C5627" s="16">
        <v>1018</v>
      </c>
      <c r="D5627" s="16">
        <v>63</v>
      </c>
      <c r="E5627" s="16">
        <v>33</v>
      </c>
      <c r="F5627" s="16">
        <v>84</v>
      </c>
      <c r="G5627" s="16">
        <v>16</v>
      </c>
      <c r="H5627" s="16">
        <v>14.254823999999999</v>
      </c>
      <c r="I5627" s="16"/>
    </row>
    <row r="5628" spans="1:9" x14ac:dyDescent="0.2">
      <c r="A5628" s="6"/>
      <c r="B5628" s="16">
        <v>12</v>
      </c>
      <c r="C5628" s="16">
        <v>1493</v>
      </c>
      <c r="D5628" s="16">
        <v>71</v>
      </c>
      <c r="E5628" s="16">
        <v>48</v>
      </c>
      <c r="F5628" s="16">
        <v>92</v>
      </c>
      <c r="G5628" s="16">
        <v>21</v>
      </c>
      <c r="H5628" s="16">
        <v>12.284136</v>
      </c>
      <c r="I5628" s="16"/>
    </row>
    <row r="5629" spans="1:9" x14ac:dyDescent="0.2">
      <c r="B5629" s="16">
        <v>13</v>
      </c>
      <c r="C5629" s="16">
        <v>1478</v>
      </c>
      <c r="D5629" s="16">
        <v>59</v>
      </c>
      <c r="E5629" s="16">
        <v>32</v>
      </c>
      <c r="F5629" s="16">
        <v>84</v>
      </c>
      <c r="G5629" s="16">
        <v>25</v>
      </c>
      <c r="H5629" s="16">
        <v>11.534369</v>
      </c>
      <c r="I5629" s="16"/>
    </row>
    <row r="5630" spans="1:9" x14ac:dyDescent="0.2">
      <c r="B5630" s="16">
        <v>14</v>
      </c>
      <c r="C5630" s="16">
        <v>819</v>
      </c>
      <c r="D5630" s="16">
        <v>48</v>
      </c>
      <c r="E5630" s="16">
        <v>26</v>
      </c>
      <c r="F5630" s="16">
        <v>84</v>
      </c>
      <c r="G5630" s="16">
        <v>17</v>
      </c>
      <c r="H5630" s="16">
        <v>14.437365</v>
      </c>
      <c r="I5630" s="16"/>
    </row>
    <row r="5631" spans="1:9" x14ac:dyDescent="0.2">
      <c r="B5631" s="16">
        <v>15</v>
      </c>
      <c r="C5631" s="16">
        <v>883</v>
      </c>
      <c r="D5631" s="16">
        <v>67</v>
      </c>
      <c r="E5631" s="16">
        <v>52</v>
      </c>
      <c r="F5631" s="16">
        <v>104</v>
      </c>
      <c r="G5631" s="16">
        <v>13</v>
      </c>
      <c r="H5631" s="16">
        <v>13.459816999999999</v>
      </c>
      <c r="I5631" s="16"/>
    </row>
    <row r="5632" spans="1:9" x14ac:dyDescent="0.2">
      <c r="B5632" s="16">
        <v>16</v>
      </c>
      <c r="C5632" s="16">
        <v>1305</v>
      </c>
      <c r="D5632" s="16">
        <v>65</v>
      </c>
      <c r="E5632" s="16">
        <v>41</v>
      </c>
      <c r="F5632" s="16">
        <v>89</v>
      </c>
      <c r="G5632" s="16">
        <v>20</v>
      </c>
      <c r="H5632" s="16">
        <v>11</v>
      </c>
      <c r="I5632" s="16"/>
    </row>
    <row r="5633" spans="1:9" x14ac:dyDescent="0.2">
      <c r="B5633" s="16">
        <v>17</v>
      </c>
      <c r="C5633" s="16">
        <v>1995</v>
      </c>
      <c r="D5633" s="16">
        <v>66</v>
      </c>
      <c r="E5633" s="16">
        <v>38</v>
      </c>
      <c r="F5633" s="16">
        <v>97</v>
      </c>
      <c r="G5633" s="16">
        <v>30</v>
      </c>
      <c r="H5633" s="16">
        <v>16.407526000000001</v>
      </c>
      <c r="I5633" s="16"/>
    </row>
    <row r="5634" spans="1:9" x14ac:dyDescent="0.2">
      <c r="B5634" s="16">
        <v>18</v>
      </c>
      <c r="C5634" s="16">
        <v>1479</v>
      </c>
      <c r="D5634" s="16">
        <v>67</v>
      </c>
      <c r="E5634" s="16">
        <v>39</v>
      </c>
      <c r="F5634" s="16">
        <v>96</v>
      </c>
      <c r="G5634" s="16">
        <v>22</v>
      </c>
      <c r="H5634" s="16">
        <v>14.724453</v>
      </c>
      <c r="I5634" s="16"/>
    </row>
    <row r="5635" spans="1:9" x14ac:dyDescent="0.2">
      <c r="B5635" s="16">
        <v>19</v>
      </c>
      <c r="C5635" s="16">
        <v>1058</v>
      </c>
      <c r="D5635" s="16">
        <v>62</v>
      </c>
      <c r="E5635" s="16">
        <v>44</v>
      </c>
      <c r="F5635" s="16">
        <v>81</v>
      </c>
      <c r="G5635" s="16">
        <v>17</v>
      </c>
      <c r="H5635" s="16">
        <v>8.6674679999999995</v>
      </c>
      <c r="I5635" s="16"/>
    </row>
    <row r="5636" spans="1:9" x14ac:dyDescent="0.2">
      <c r="B5636" s="16">
        <v>20</v>
      </c>
      <c r="C5636" s="16">
        <v>480</v>
      </c>
      <c r="D5636" s="16">
        <v>30</v>
      </c>
      <c r="E5636" s="16">
        <v>18</v>
      </c>
      <c r="F5636" s="16">
        <v>47</v>
      </c>
      <c r="G5636" s="16">
        <v>16</v>
      </c>
      <c r="H5636" s="16">
        <v>8.5790439999999997</v>
      </c>
      <c r="I5636" s="16"/>
    </row>
    <row r="5637" spans="1:9" x14ac:dyDescent="0.2">
      <c r="B5637" s="16">
        <v>21</v>
      </c>
      <c r="C5637" s="16">
        <v>1791</v>
      </c>
      <c r="D5637" s="16">
        <v>81</v>
      </c>
      <c r="E5637" s="16">
        <v>52</v>
      </c>
      <c r="F5637" s="16">
        <v>106</v>
      </c>
      <c r="G5637" s="16">
        <v>22</v>
      </c>
      <c r="H5637" s="16">
        <v>14.801867</v>
      </c>
      <c r="I5637" s="16"/>
    </row>
    <row r="5638" spans="1:9" x14ac:dyDescent="0.2">
      <c r="B5638" s="16">
        <v>22</v>
      </c>
      <c r="C5638" s="16">
        <v>834</v>
      </c>
      <c r="D5638" s="16">
        <v>59</v>
      </c>
      <c r="E5638" s="16">
        <v>40</v>
      </c>
      <c r="F5638" s="16">
        <v>80</v>
      </c>
      <c r="G5638" s="16">
        <v>14</v>
      </c>
      <c r="H5638" s="16">
        <v>8.9614560000000001</v>
      </c>
      <c r="I5638" s="16"/>
    </row>
    <row r="5639" spans="1:9" x14ac:dyDescent="0.2">
      <c r="B5639" s="16">
        <v>23</v>
      </c>
      <c r="C5639" s="16">
        <v>2419</v>
      </c>
      <c r="D5639" s="16">
        <v>86</v>
      </c>
      <c r="E5639" s="16">
        <v>57</v>
      </c>
      <c r="F5639" s="16">
        <v>125</v>
      </c>
      <c r="G5639" s="16">
        <v>28</v>
      </c>
      <c r="H5639" s="16">
        <v>16.914819999999999</v>
      </c>
      <c r="I5639" s="16"/>
    </row>
    <row r="5640" spans="1:9" x14ac:dyDescent="0.2">
      <c r="B5640" s="16">
        <v>24</v>
      </c>
      <c r="C5640" s="16">
        <v>892</v>
      </c>
      <c r="D5640" s="16">
        <v>55</v>
      </c>
      <c r="E5640" s="16">
        <v>37</v>
      </c>
      <c r="F5640" s="16">
        <v>77</v>
      </c>
      <c r="G5640" s="16">
        <v>16</v>
      </c>
      <c r="H5640" s="16">
        <v>12.138094000000001</v>
      </c>
      <c r="I5640" s="16"/>
    </row>
    <row r="5641" spans="1:9" x14ac:dyDescent="0.2">
      <c r="B5641" s="16">
        <v>25</v>
      </c>
      <c r="C5641" s="16">
        <v>1600</v>
      </c>
      <c r="D5641" s="16">
        <v>66</v>
      </c>
      <c r="E5641" s="16">
        <v>48</v>
      </c>
      <c r="F5641" s="16">
        <v>90</v>
      </c>
      <c r="G5641" s="16">
        <v>24</v>
      </c>
      <c r="H5641" s="16">
        <v>11.890808</v>
      </c>
      <c r="I5641" s="16"/>
    </row>
    <row r="5642" spans="1:9" x14ac:dyDescent="0.2">
      <c r="B5642" s="16">
        <v>26</v>
      </c>
      <c r="C5642" s="16">
        <v>2550</v>
      </c>
      <c r="D5642" s="16">
        <v>75</v>
      </c>
      <c r="E5642" s="16">
        <v>27</v>
      </c>
      <c r="F5642" s="16">
        <v>110</v>
      </c>
      <c r="G5642" s="16">
        <v>34</v>
      </c>
      <c r="H5642" s="16">
        <v>20.034818999999999</v>
      </c>
      <c r="I5642" s="16"/>
    </row>
    <row r="5643" spans="1:9" x14ac:dyDescent="0.2">
      <c r="B5643" s="16">
        <v>27</v>
      </c>
      <c r="C5643" s="16">
        <v>760</v>
      </c>
      <c r="D5643" s="16">
        <v>58</v>
      </c>
      <c r="E5643" s="16">
        <v>29</v>
      </c>
      <c r="F5643" s="16">
        <v>77</v>
      </c>
      <c r="G5643" s="16">
        <v>13</v>
      </c>
      <c r="H5643" s="16">
        <v>13.509256000000001</v>
      </c>
      <c r="I5643" s="16"/>
    </row>
    <row r="5644" spans="1:9" x14ac:dyDescent="0.2">
      <c r="B5644" s="16">
        <v>28</v>
      </c>
      <c r="C5644" s="16">
        <v>1266</v>
      </c>
      <c r="D5644" s="16">
        <v>55</v>
      </c>
      <c r="E5644" s="16">
        <v>21</v>
      </c>
      <c r="F5644" s="16">
        <v>86</v>
      </c>
      <c r="G5644" s="16">
        <v>23</v>
      </c>
      <c r="H5644" s="16">
        <v>14.220663999999999</v>
      </c>
      <c r="I5644" s="16"/>
    </row>
    <row r="5645" spans="1:9" x14ac:dyDescent="0.2">
      <c r="B5645" s="16">
        <v>29</v>
      </c>
      <c r="C5645" s="16">
        <v>1569</v>
      </c>
      <c r="D5645" s="16">
        <v>65</v>
      </c>
      <c r="E5645" s="16">
        <v>45</v>
      </c>
      <c r="F5645" s="16">
        <v>91</v>
      </c>
      <c r="G5645" s="16">
        <v>24</v>
      </c>
      <c r="H5645" s="16">
        <v>11.830322000000001</v>
      </c>
      <c r="I5645" s="16"/>
    </row>
    <row r="5646" spans="1:9" x14ac:dyDescent="0.2">
      <c r="B5646" s="16">
        <v>30</v>
      </c>
      <c r="C5646" s="16">
        <v>1733</v>
      </c>
      <c r="D5646" s="16">
        <v>54</v>
      </c>
      <c r="E5646" s="16">
        <v>28</v>
      </c>
      <c r="F5646" s="16">
        <v>80</v>
      </c>
      <c r="G5646" s="16">
        <v>32</v>
      </c>
      <c r="H5646" s="16">
        <v>14.510285</v>
      </c>
      <c r="I5646" s="16"/>
    </row>
    <row r="5647" spans="1:9" x14ac:dyDescent="0.2">
      <c r="A5647" s="6"/>
      <c r="B5647" s="16">
        <v>31</v>
      </c>
      <c r="C5647" s="16">
        <v>1636</v>
      </c>
      <c r="D5647" s="16">
        <v>58</v>
      </c>
      <c r="E5647" s="16">
        <v>30</v>
      </c>
      <c r="F5647" s="16">
        <v>86</v>
      </c>
      <c r="G5647" s="16">
        <v>28</v>
      </c>
      <c r="H5647" s="16">
        <v>16.699966</v>
      </c>
      <c r="I5647" s="16"/>
    </row>
    <row r="5648" spans="1:9" x14ac:dyDescent="0.2">
      <c r="A5648" s="11"/>
      <c r="B5648" s="16">
        <v>32</v>
      </c>
      <c r="C5648" s="16">
        <v>1518</v>
      </c>
      <c r="D5648" s="16">
        <v>56</v>
      </c>
      <c r="E5648" s="16">
        <v>36</v>
      </c>
      <c r="F5648" s="16">
        <v>81</v>
      </c>
      <c r="G5648" s="16">
        <v>27</v>
      </c>
      <c r="H5648" s="16">
        <v>10.680679</v>
      </c>
      <c r="I5648" s="16"/>
    </row>
    <row r="5649" spans="2:9" x14ac:dyDescent="0.2">
      <c r="B5649" s="16">
        <v>33</v>
      </c>
      <c r="C5649" s="16">
        <v>529</v>
      </c>
      <c r="D5649" s="16">
        <v>48</v>
      </c>
      <c r="E5649" s="16">
        <v>32</v>
      </c>
      <c r="F5649" s="16">
        <v>64</v>
      </c>
      <c r="G5649" s="16">
        <v>11</v>
      </c>
      <c r="H5649" s="16">
        <v>9.9749689999999998</v>
      </c>
      <c r="I5649" s="16"/>
    </row>
    <row r="5650" spans="2:9" x14ac:dyDescent="0.2">
      <c r="B5650" s="16">
        <v>34</v>
      </c>
      <c r="C5650" s="16">
        <v>2114</v>
      </c>
      <c r="D5650" s="16">
        <v>64</v>
      </c>
      <c r="E5650" s="16">
        <v>34</v>
      </c>
      <c r="F5650" s="16">
        <v>97</v>
      </c>
      <c r="G5650" s="16">
        <v>33</v>
      </c>
      <c r="H5650" s="16">
        <v>16.184483</v>
      </c>
      <c r="I5650" s="16"/>
    </row>
    <row r="5651" spans="2:9" x14ac:dyDescent="0.2">
      <c r="B5651" s="16">
        <v>35</v>
      </c>
      <c r="C5651" s="16">
        <v>1013</v>
      </c>
      <c r="D5651" s="16">
        <v>56</v>
      </c>
      <c r="E5651" s="16">
        <v>29</v>
      </c>
      <c r="F5651" s="16">
        <v>78</v>
      </c>
      <c r="G5651" s="16">
        <v>18</v>
      </c>
      <c r="H5651" s="16">
        <v>9.4027530000000006</v>
      </c>
      <c r="I5651" s="16"/>
    </row>
    <row r="5652" spans="2:9" x14ac:dyDescent="0.2">
      <c r="B5652" s="16">
        <v>36</v>
      </c>
      <c r="C5652" s="16">
        <v>436</v>
      </c>
      <c r="D5652" s="16">
        <v>36</v>
      </c>
      <c r="E5652" s="16">
        <v>20</v>
      </c>
      <c r="F5652" s="16">
        <v>63</v>
      </c>
      <c r="G5652" s="16">
        <v>12</v>
      </c>
      <c r="H5652" s="16">
        <v>11.305671</v>
      </c>
      <c r="I5652" s="16"/>
    </row>
    <row r="5653" spans="2:9" x14ac:dyDescent="0.2">
      <c r="B5653" s="16">
        <v>37</v>
      </c>
      <c r="C5653" s="16">
        <v>286</v>
      </c>
      <c r="D5653" s="16">
        <v>28</v>
      </c>
      <c r="E5653" s="16">
        <v>14</v>
      </c>
      <c r="F5653" s="16">
        <v>41</v>
      </c>
      <c r="G5653" s="16">
        <v>10</v>
      </c>
      <c r="H5653" s="16">
        <v>9.7524929999999994</v>
      </c>
      <c r="I5653" s="16"/>
    </row>
    <row r="5654" spans="2:9" x14ac:dyDescent="0.2">
      <c r="B5654" s="16">
        <v>38</v>
      </c>
      <c r="C5654" s="16">
        <v>433</v>
      </c>
      <c r="D5654" s="16">
        <v>33</v>
      </c>
      <c r="E5654" s="16">
        <v>18</v>
      </c>
      <c r="F5654" s="16">
        <v>50</v>
      </c>
      <c r="G5654" s="16">
        <v>13</v>
      </c>
      <c r="H5654" s="16">
        <v>9.5219039999999993</v>
      </c>
      <c r="I5654" s="16"/>
    </row>
    <row r="5655" spans="2:9" x14ac:dyDescent="0.2">
      <c r="B5655" s="16">
        <v>39</v>
      </c>
      <c r="C5655" s="16">
        <v>433</v>
      </c>
      <c r="D5655" s="16">
        <v>39</v>
      </c>
      <c r="E5655" s="16">
        <v>13</v>
      </c>
      <c r="F5655" s="16">
        <v>56</v>
      </c>
      <c r="G5655" s="16">
        <v>11</v>
      </c>
      <c r="H5655" s="16">
        <v>13.007688999999999</v>
      </c>
      <c r="I5655" s="16"/>
    </row>
    <row r="5656" spans="2:9" x14ac:dyDescent="0.2">
      <c r="B5656" s="16">
        <v>40</v>
      </c>
      <c r="C5656" s="16">
        <v>1155</v>
      </c>
      <c r="D5656" s="16">
        <v>52</v>
      </c>
      <c r="E5656" s="16">
        <v>23</v>
      </c>
      <c r="F5656" s="16">
        <v>77</v>
      </c>
      <c r="G5656" s="16">
        <v>22</v>
      </c>
      <c r="H5656" s="16">
        <v>15.079155999999999</v>
      </c>
      <c r="I5656" s="16"/>
    </row>
    <row r="5657" spans="2:9" x14ac:dyDescent="0.2">
      <c r="B5657" s="16">
        <v>1</v>
      </c>
      <c r="C5657" s="16">
        <v>868</v>
      </c>
      <c r="D5657" s="16">
        <v>62</v>
      </c>
      <c r="E5657" s="16">
        <v>42</v>
      </c>
      <c r="F5657" s="16">
        <v>78</v>
      </c>
      <c r="G5657" s="16">
        <v>14</v>
      </c>
      <c r="H5657" s="16">
        <v>8.8925199999999993</v>
      </c>
      <c r="I5657" s="16"/>
    </row>
    <row r="5658" spans="2:9" x14ac:dyDescent="0.2">
      <c r="B5658" s="16">
        <v>2</v>
      </c>
      <c r="C5658" s="16">
        <v>1049</v>
      </c>
      <c r="D5658" s="16">
        <v>61</v>
      </c>
      <c r="E5658" s="16">
        <v>32</v>
      </c>
      <c r="F5658" s="16">
        <v>99</v>
      </c>
      <c r="G5658" s="16">
        <v>17</v>
      </c>
      <c r="H5658" s="16">
        <v>14.949916999999999</v>
      </c>
      <c r="I5658" s="16"/>
    </row>
    <row r="5659" spans="2:9" x14ac:dyDescent="0.2">
      <c r="B5659" s="16">
        <v>3</v>
      </c>
      <c r="C5659" s="16">
        <v>2177</v>
      </c>
      <c r="D5659" s="16">
        <v>75</v>
      </c>
      <c r="E5659" s="16">
        <v>34</v>
      </c>
      <c r="F5659" s="16">
        <v>113</v>
      </c>
      <c r="G5659" s="16">
        <v>29</v>
      </c>
      <c r="H5659" s="16">
        <v>17.568232999999999</v>
      </c>
      <c r="I5659" s="16"/>
    </row>
    <row r="5660" spans="2:9" x14ac:dyDescent="0.2">
      <c r="B5660" s="16">
        <v>4</v>
      </c>
      <c r="C5660" s="16">
        <v>1224</v>
      </c>
      <c r="D5660" s="16">
        <v>68</v>
      </c>
      <c r="E5660" s="16">
        <v>40</v>
      </c>
      <c r="F5660" s="16">
        <v>95</v>
      </c>
      <c r="G5660" s="16">
        <v>18</v>
      </c>
      <c r="H5660" s="16">
        <v>16.831343</v>
      </c>
      <c r="I5660" s="16"/>
    </row>
    <row r="5661" spans="2:9" x14ac:dyDescent="0.2">
      <c r="B5661" s="16">
        <v>5</v>
      </c>
      <c r="C5661" s="16">
        <v>1363</v>
      </c>
      <c r="D5661" s="16">
        <v>71</v>
      </c>
      <c r="E5661" s="16">
        <v>49</v>
      </c>
      <c r="F5661" s="16">
        <v>107</v>
      </c>
      <c r="G5661" s="16">
        <v>19</v>
      </c>
      <c r="H5661" s="16">
        <v>14.613541</v>
      </c>
      <c r="I5661" s="16"/>
    </row>
    <row r="5662" spans="2:9" x14ac:dyDescent="0.2">
      <c r="B5662" s="16">
        <v>6</v>
      </c>
      <c r="C5662" s="16">
        <v>1131</v>
      </c>
      <c r="D5662" s="16">
        <v>62</v>
      </c>
      <c r="E5662" s="16">
        <v>44</v>
      </c>
      <c r="F5662" s="16">
        <v>86</v>
      </c>
      <c r="G5662" s="16">
        <v>18</v>
      </c>
      <c r="H5662" s="16">
        <v>11.074614</v>
      </c>
      <c r="I5662" s="16"/>
    </row>
    <row r="5663" spans="2:9" x14ac:dyDescent="0.2">
      <c r="B5663" s="16">
        <v>7</v>
      </c>
      <c r="C5663" s="16">
        <v>1481</v>
      </c>
      <c r="D5663" s="16">
        <v>64</v>
      </c>
      <c r="E5663" s="16">
        <v>39</v>
      </c>
      <c r="F5663" s="16">
        <v>94</v>
      </c>
      <c r="G5663" s="16">
        <v>23</v>
      </c>
      <c r="H5663" s="16">
        <v>15.191205</v>
      </c>
      <c r="I5663" s="16"/>
    </row>
    <row r="5664" spans="2:9" x14ac:dyDescent="0.2">
      <c r="B5664" s="16">
        <v>8</v>
      </c>
      <c r="C5664" s="16">
        <v>1938</v>
      </c>
      <c r="D5664" s="16">
        <v>77</v>
      </c>
      <c r="E5664" s="16">
        <v>48</v>
      </c>
      <c r="F5664" s="16">
        <v>127</v>
      </c>
      <c r="G5664" s="16">
        <v>25</v>
      </c>
      <c r="H5664" s="16">
        <v>19.932176999999999</v>
      </c>
      <c r="I5664" s="16"/>
    </row>
    <row r="5665" spans="2:9" x14ac:dyDescent="0.2">
      <c r="B5665" s="16">
        <v>9</v>
      </c>
      <c r="C5665" s="16">
        <v>1748</v>
      </c>
      <c r="D5665" s="16">
        <v>76</v>
      </c>
      <c r="E5665" s="16">
        <v>48</v>
      </c>
      <c r="F5665" s="16">
        <v>103</v>
      </c>
      <c r="G5665" s="16">
        <v>23</v>
      </c>
      <c r="H5665" s="16">
        <v>13.793938000000001</v>
      </c>
      <c r="I5665" s="16"/>
    </row>
    <row r="5666" spans="2:9" x14ac:dyDescent="0.2">
      <c r="B5666" s="16">
        <v>10</v>
      </c>
      <c r="C5666" s="16">
        <v>763</v>
      </c>
      <c r="D5666" s="16">
        <v>69</v>
      </c>
      <c r="E5666" s="16">
        <v>59</v>
      </c>
      <c r="F5666" s="16">
        <v>83</v>
      </c>
      <c r="G5666" s="16">
        <v>11</v>
      </c>
      <c r="H5666" s="16">
        <v>7.9498430000000004</v>
      </c>
      <c r="I5666" s="16"/>
    </row>
    <row r="5667" spans="2:9" x14ac:dyDescent="0.2">
      <c r="B5667" s="16">
        <v>11</v>
      </c>
      <c r="C5667" s="16">
        <v>767</v>
      </c>
      <c r="D5667" s="16">
        <v>63</v>
      </c>
      <c r="E5667" s="16">
        <v>50</v>
      </c>
      <c r="F5667" s="16">
        <v>74</v>
      </c>
      <c r="G5667" s="16">
        <v>12</v>
      </c>
      <c r="H5667" s="16">
        <v>7.3174763</v>
      </c>
      <c r="I5667" s="16"/>
    </row>
    <row r="5668" spans="2:9" x14ac:dyDescent="0.2">
      <c r="B5668" s="16">
        <v>12</v>
      </c>
      <c r="C5668" s="16">
        <v>651</v>
      </c>
      <c r="D5668" s="16">
        <v>59</v>
      </c>
      <c r="E5668" s="16">
        <v>41</v>
      </c>
      <c r="F5668" s="16">
        <v>80</v>
      </c>
      <c r="G5668" s="16">
        <v>11</v>
      </c>
      <c r="H5668" s="16">
        <v>10.835127999999999</v>
      </c>
      <c r="I5668" s="16"/>
    </row>
    <row r="5669" spans="2:9" x14ac:dyDescent="0.2">
      <c r="B5669" s="16">
        <v>13</v>
      </c>
      <c r="C5669" s="16">
        <v>755</v>
      </c>
      <c r="D5669" s="16">
        <v>68</v>
      </c>
      <c r="E5669" s="16">
        <v>50</v>
      </c>
      <c r="F5669" s="16">
        <v>88</v>
      </c>
      <c r="G5669" s="16">
        <v>11</v>
      </c>
      <c r="H5669" s="16">
        <v>10.672395</v>
      </c>
      <c r="I5669" s="16"/>
    </row>
    <row r="5670" spans="2:9" x14ac:dyDescent="0.2">
      <c r="B5670" s="16">
        <v>14</v>
      </c>
      <c r="C5670" s="16">
        <v>663</v>
      </c>
      <c r="D5670" s="16">
        <v>60</v>
      </c>
      <c r="E5670" s="16">
        <v>43</v>
      </c>
      <c r="F5670" s="16">
        <v>74</v>
      </c>
      <c r="G5670" s="16">
        <v>11</v>
      </c>
      <c r="H5670" s="16">
        <v>10.212737000000001</v>
      </c>
      <c r="I5670" s="16"/>
    </row>
    <row r="5671" spans="2:9" x14ac:dyDescent="0.2">
      <c r="B5671" s="16">
        <v>15</v>
      </c>
      <c r="C5671" s="16">
        <v>968</v>
      </c>
      <c r="D5671" s="16">
        <v>60</v>
      </c>
      <c r="E5671" s="16">
        <v>42</v>
      </c>
      <c r="F5671" s="16">
        <v>84</v>
      </c>
      <c r="G5671" s="16">
        <v>16</v>
      </c>
      <c r="H5671" s="16">
        <v>11.284207</v>
      </c>
      <c r="I5671" s="16"/>
    </row>
    <row r="5672" spans="2:9" x14ac:dyDescent="0.2">
      <c r="B5672" s="16">
        <v>16</v>
      </c>
      <c r="C5672" s="16">
        <v>752</v>
      </c>
      <c r="D5672" s="16">
        <v>62</v>
      </c>
      <c r="E5672" s="16">
        <v>47</v>
      </c>
      <c r="F5672" s="16">
        <v>75</v>
      </c>
      <c r="G5672" s="16">
        <v>12</v>
      </c>
      <c r="H5672" s="16">
        <v>7.5438112999999998</v>
      </c>
      <c r="I5672" s="16"/>
    </row>
    <row r="5673" spans="2:9" x14ac:dyDescent="0.2">
      <c r="B5673" s="16">
        <v>17</v>
      </c>
      <c r="C5673" s="16">
        <v>1696</v>
      </c>
      <c r="D5673" s="16">
        <v>73</v>
      </c>
      <c r="E5673" s="16">
        <v>40</v>
      </c>
      <c r="F5673" s="16">
        <v>106</v>
      </c>
      <c r="G5673" s="16">
        <v>23</v>
      </c>
      <c r="H5673" s="16">
        <v>14.943834000000001</v>
      </c>
      <c r="I5673" s="16"/>
    </row>
    <row r="5674" spans="2:9" x14ac:dyDescent="0.2">
      <c r="B5674" s="16">
        <v>18</v>
      </c>
      <c r="C5674" s="16">
        <v>820</v>
      </c>
      <c r="D5674" s="16">
        <v>63</v>
      </c>
      <c r="E5674" s="16">
        <v>30</v>
      </c>
      <c r="F5674" s="16">
        <v>81</v>
      </c>
      <c r="G5674" s="16">
        <v>13</v>
      </c>
      <c r="H5674" s="16">
        <v>12.539936000000001</v>
      </c>
      <c r="I5674" s="16"/>
    </row>
    <row r="5675" spans="2:9" x14ac:dyDescent="0.2">
      <c r="B5675" s="16">
        <v>19</v>
      </c>
      <c r="C5675" s="16">
        <v>1604</v>
      </c>
      <c r="D5675" s="16">
        <v>80</v>
      </c>
      <c r="E5675" s="16">
        <v>52</v>
      </c>
      <c r="F5675" s="16">
        <v>113</v>
      </c>
      <c r="G5675" s="16">
        <v>20</v>
      </c>
      <c r="H5675" s="16">
        <v>17.047920000000001</v>
      </c>
      <c r="I5675" s="16"/>
    </row>
    <row r="5676" spans="2:9" x14ac:dyDescent="0.2">
      <c r="B5676" s="16">
        <v>20</v>
      </c>
      <c r="C5676" s="16">
        <v>1128</v>
      </c>
      <c r="D5676" s="16">
        <v>70</v>
      </c>
      <c r="E5676" s="16">
        <v>52</v>
      </c>
      <c r="F5676" s="16">
        <v>101</v>
      </c>
      <c r="G5676" s="16">
        <v>16</v>
      </c>
      <c r="H5676" s="16">
        <v>13.832329</v>
      </c>
      <c r="I5676" s="16"/>
    </row>
    <row r="5677" spans="2:9" x14ac:dyDescent="0.2">
      <c r="B5677" s="16">
        <v>21</v>
      </c>
      <c r="C5677" s="16">
        <v>1153</v>
      </c>
      <c r="D5677" s="16">
        <v>67</v>
      </c>
      <c r="E5677" s="16">
        <v>53</v>
      </c>
      <c r="F5677" s="16">
        <v>85</v>
      </c>
      <c r="G5677" s="16">
        <v>17</v>
      </c>
      <c r="H5677" s="16">
        <v>9.3674970000000002</v>
      </c>
      <c r="I5677" s="16"/>
    </row>
    <row r="5678" spans="2:9" x14ac:dyDescent="0.2">
      <c r="B5678" s="16">
        <v>22</v>
      </c>
      <c r="C5678" s="16">
        <v>749</v>
      </c>
      <c r="D5678" s="16">
        <v>62</v>
      </c>
      <c r="E5678" s="16">
        <v>47</v>
      </c>
      <c r="F5678" s="16">
        <v>77</v>
      </c>
      <c r="G5678" s="16">
        <v>12</v>
      </c>
      <c r="H5678" s="16">
        <v>9.6058690000000002</v>
      </c>
      <c r="I5678" s="16"/>
    </row>
    <row r="5679" spans="2:9" x14ac:dyDescent="0.2">
      <c r="B5679" s="16">
        <v>23</v>
      </c>
      <c r="C5679" s="16">
        <v>1121</v>
      </c>
      <c r="D5679" s="16">
        <v>70</v>
      </c>
      <c r="E5679" s="16">
        <v>55</v>
      </c>
      <c r="F5679" s="16">
        <v>83</v>
      </c>
      <c r="G5679" s="16">
        <v>16</v>
      </c>
      <c r="H5679" s="16">
        <v>9.0074039999999993</v>
      </c>
      <c r="I5679" s="16"/>
    </row>
    <row r="5680" spans="2:9" x14ac:dyDescent="0.2">
      <c r="B5680" s="16">
        <v>24</v>
      </c>
      <c r="C5680" s="16">
        <v>1905</v>
      </c>
      <c r="D5680" s="16">
        <v>82</v>
      </c>
      <c r="E5680" s="16">
        <v>64</v>
      </c>
      <c r="F5680" s="16">
        <v>116</v>
      </c>
      <c r="G5680" s="16">
        <v>23</v>
      </c>
      <c r="H5680" s="16">
        <v>13.556279999999999</v>
      </c>
      <c r="I5680" s="16"/>
    </row>
    <row r="5681" spans="1:9" x14ac:dyDescent="0.2">
      <c r="B5681" s="16">
        <v>25</v>
      </c>
      <c r="C5681" s="16">
        <v>2205</v>
      </c>
      <c r="D5681" s="16">
        <v>78</v>
      </c>
      <c r="E5681" s="16">
        <v>51</v>
      </c>
      <c r="F5681" s="16">
        <v>113</v>
      </c>
      <c r="G5681" s="16">
        <v>28</v>
      </c>
      <c r="H5681" s="16">
        <v>16.405735</v>
      </c>
      <c r="I5681" s="16"/>
    </row>
    <row r="5682" spans="1:9" x14ac:dyDescent="0.2">
      <c r="B5682" s="16">
        <v>26</v>
      </c>
      <c r="C5682" s="16">
        <v>842</v>
      </c>
      <c r="D5682" s="16">
        <v>60</v>
      </c>
      <c r="E5682" s="16">
        <v>39</v>
      </c>
      <c r="F5682" s="16">
        <v>85</v>
      </c>
      <c r="G5682" s="16">
        <v>14</v>
      </c>
      <c r="H5682" s="16">
        <v>12.854213</v>
      </c>
      <c r="I5682" s="16"/>
    </row>
    <row r="5683" spans="1:9" x14ac:dyDescent="0.2">
      <c r="B5683" s="16">
        <v>27</v>
      </c>
      <c r="C5683" s="16">
        <v>2052</v>
      </c>
      <c r="D5683" s="16">
        <v>82</v>
      </c>
      <c r="E5683" s="16">
        <v>56</v>
      </c>
      <c r="F5683" s="16">
        <v>132</v>
      </c>
      <c r="G5683" s="16">
        <v>25</v>
      </c>
      <c r="H5683" s="16">
        <v>20.451160000000002</v>
      </c>
      <c r="I5683" s="16"/>
    </row>
    <row r="5684" spans="1:9" x14ac:dyDescent="0.2">
      <c r="B5684" s="16">
        <v>28</v>
      </c>
      <c r="C5684" s="16">
        <v>1288</v>
      </c>
      <c r="D5684" s="16">
        <v>61</v>
      </c>
      <c r="E5684" s="16">
        <v>28</v>
      </c>
      <c r="F5684" s="16">
        <v>82</v>
      </c>
      <c r="G5684" s="16">
        <v>21</v>
      </c>
      <c r="H5684" s="16">
        <v>13.987494</v>
      </c>
      <c r="I5684" s="16"/>
    </row>
    <row r="5685" spans="1:9" x14ac:dyDescent="0.2">
      <c r="B5685" s="16">
        <v>29</v>
      </c>
      <c r="C5685" s="16">
        <v>2268</v>
      </c>
      <c r="D5685" s="16">
        <v>84</v>
      </c>
      <c r="E5685" s="16">
        <v>51</v>
      </c>
      <c r="F5685" s="16">
        <v>121</v>
      </c>
      <c r="G5685" s="16">
        <v>27</v>
      </c>
      <c r="H5685" s="16">
        <v>17.804493000000001</v>
      </c>
      <c r="I5685" s="16"/>
    </row>
    <row r="5686" spans="1:9" x14ac:dyDescent="0.2">
      <c r="B5686" s="16">
        <v>30</v>
      </c>
      <c r="C5686" s="16">
        <v>1800</v>
      </c>
      <c r="D5686" s="16">
        <v>72</v>
      </c>
      <c r="E5686" s="16">
        <v>47</v>
      </c>
      <c r="F5686" s="16">
        <v>112</v>
      </c>
      <c r="G5686" s="16">
        <v>25</v>
      </c>
      <c r="H5686" s="16">
        <v>16.650825999999999</v>
      </c>
      <c r="I5686" s="16"/>
    </row>
    <row r="5687" spans="1:9" x14ac:dyDescent="0.2">
      <c r="B5687" s="16">
        <v>31</v>
      </c>
      <c r="C5687" s="16">
        <v>1671</v>
      </c>
      <c r="D5687" s="16">
        <v>75</v>
      </c>
      <c r="E5687" s="16">
        <v>52</v>
      </c>
      <c r="F5687" s="16">
        <v>111</v>
      </c>
      <c r="G5687" s="16">
        <v>22</v>
      </c>
      <c r="H5687" s="16">
        <v>13.789229000000001</v>
      </c>
      <c r="I5687" s="16"/>
    </row>
    <row r="5688" spans="1:9" x14ac:dyDescent="0.2">
      <c r="B5688" s="16">
        <v>32</v>
      </c>
      <c r="C5688" s="16">
        <v>1046</v>
      </c>
      <c r="D5688" s="16">
        <v>61</v>
      </c>
      <c r="E5688" s="16">
        <v>38</v>
      </c>
      <c r="F5688" s="16">
        <v>83</v>
      </c>
      <c r="G5688" s="16">
        <v>17</v>
      </c>
      <c r="H5688" s="16">
        <v>12.959070000000001</v>
      </c>
      <c r="I5688" s="16"/>
    </row>
    <row r="5689" spans="1:9" x14ac:dyDescent="0.2">
      <c r="B5689" s="16">
        <v>33</v>
      </c>
      <c r="C5689" s="16">
        <v>786</v>
      </c>
      <c r="D5689" s="16">
        <v>49</v>
      </c>
      <c r="E5689" s="16">
        <v>28</v>
      </c>
      <c r="F5689" s="16">
        <v>68</v>
      </c>
      <c r="G5689" s="16">
        <v>16</v>
      </c>
      <c r="H5689" s="16">
        <v>12.209286000000001</v>
      </c>
      <c r="I5689" s="1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73</v>
      </c>
      <c r="I5798" s="6"/>
    </row>
    <row r="5799" spans="1:10" x14ac:dyDescent="0.2">
      <c r="A5799" t="s">
        <v>67</v>
      </c>
      <c r="B5799" s="15"/>
      <c r="C5799" s="8">
        <f>AVERAGE(C5617:C5797)</f>
        <v>1304.4794520547946</v>
      </c>
      <c r="D5799" s="8"/>
      <c r="E5799" s="8"/>
      <c r="F5799" s="8"/>
      <c r="G5799" s="8"/>
      <c r="H5799" s="8"/>
      <c r="I5799" s="9"/>
      <c r="J5799" s="17">
        <f>AVERAGE(D5617:D5797)</f>
        <v>63.794520547945204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51465939</v>
      </c>
      <c r="D5803" s="16">
        <v>94.196303999999998</v>
      </c>
      <c r="E5803" s="16">
        <v>1</v>
      </c>
      <c r="F5803" s="16">
        <v>1016</v>
      </c>
      <c r="G5803" s="16">
        <v>546369</v>
      </c>
      <c r="H5803" s="16">
        <v>140.09110999999999</v>
      </c>
      <c r="I5803" s="16">
        <v>15.841901</v>
      </c>
    </row>
    <row r="5804" spans="1:10" x14ac:dyDescent="0.2">
      <c r="A5804" s="6"/>
      <c r="B5804" s="16">
        <v>1</v>
      </c>
      <c r="C5804" s="16">
        <v>1521</v>
      </c>
      <c r="D5804" s="16">
        <v>60</v>
      </c>
      <c r="E5804" s="16">
        <v>29</v>
      </c>
      <c r="F5804" s="16">
        <v>105</v>
      </c>
      <c r="G5804" s="16">
        <v>25</v>
      </c>
      <c r="H5804" s="16">
        <v>16.343959999999999</v>
      </c>
      <c r="I5804" s="16"/>
    </row>
    <row r="5805" spans="1:10" x14ac:dyDescent="0.2">
      <c r="A5805" s="6"/>
      <c r="B5805" s="16">
        <v>2</v>
      </c>
      <c r="C5805" s="16">
        <v>497</v>
      </c>
      <c r="D5805" s="16">
        <v>49</v>
      </c>
      <c r="E5805" s="16">
        <v>43</v>
      </c>
      <c r="F5805" s="16">
        <v>56</v>
      </c>
      <c r="G5805" s="16">
        <v>10</v>
      </c>
      <c r="H5805" s="16">
        <v>4.2817445000000003</v>
      </c>
      <c r="I5805" s="16"/>
    </row>
    <row r="5806" spans="1:10" x14ac:dyDescent="0.2">
      <c r="A5806" s="6"/>
      <c r="B5806" s="16">
        <v>3</v>
      </c>
      <c r="C5806" s="16">
        <v>768</v>
      </c>
      <c r="D5806" s="16">
        <v>64</v>
      </c>
      <c r="E5806" s="16">
        <v>44</v>
      </c>
      <c r="F5806" s="16">
        <v>87</v>
      </c>
      <c r="G5806" s="16">
        <v>12</v>
      </c>
      <c r="H5806" s="16">
        <v>13.334847999999999</v>
      </c>
      <c r="I5806" s="16"/>
    </row>
    <row r="5807" spans="1:10" x14ac:dyDescent="0.2">
      <c r="A5807" s="6"/>
      <c r="B5807" s="16">
        <v>4</v>
      </c>
      <c r="C5807" s="16">
        <v>601</v>
      </c>
      <c r="D5807" s="16">
        <v>60</v>
      </c>
      <c r="E5807" s="16">
        <v>37</v>
      </c>
      <c r="F5807" s="16">
        <v>75</v>
      </c>
      <c r="G5807" s="16">
        <v>10</v>
      </c>
      <c r="H5807" s="16">
        <v>12.050818</v>
      </c>
      <c r="I5807" s="16"/>
    </row>
    <row r="5808" spans="1:10" x14ac:dyDescent="0.2">
      <c r="A5808" s="6"/>
      <c r="B5808" s="16">
        <v>5</v>
      </c>
      <c r="C5808" s="16">
        <v>965</v>
      </c>
      <c r="D5808" s="16">
        <v>60</v>
      </c>
      <c r="E5808" s="16">
        <v>31</v>
      </c>
      <c r="F5808" s="16">
        <v>86</v>
      </c>
      <c r="G5808" s="16">
        <v>16</v>
      </c>
      <c r="H5808" s="16">
        <v>14.097281000000001</v>
      </c>
      <c r="I5808" s="16"/>
    </row>
    <row r="5809" spans="1:9" x14ac:dyDescent="0.2">
      <c r="A5809" s="6"/>
      <c r="B5809" s="16">
        <v>6</v>
      </c>
      <c r="C5809" s="16">
        <v>1264</v>
      </c>
      <c r="D5809" s="16">
        <v>70</v>
      </c>
      <c r="E5809" s="16">
        <v>49</v>
      </c>
      <c r="F5809" s="16">
        <v>85</v>
      </c>
      <c r="G5809" s="16">
        <v>18</v>
      </c>
      <c r="H5809" s="16">
        <v>11.056006999999999</v>
      </c>
      <c r="I5809" s="16"/>
    </row>
    <row r="5810" spans="1:9" x14ac:dyDescent="0.2">
      <c r="A5810" s="6"/>
      <c r="B5810" s="16">
        <v>7</v>
      </c>
      <c r="C5810" s="16">
        <v>654</v>
      </c>
      <c r="D5810" s="16">
        <v>54</v>
      </c>
      <c r="E5810" s="16">
        <v>32</v>
      </c>
      <c r="F5810" s="16">
        <v>68</v>
      </c>
      <c r="G5810" s="16">
        <v>12</v>
      </c>
      <c r="H5810" s="16">
        <v>10.6515045</v>
      </c>
      <c r="I5810" s="16"/>
    </row>
    <row r="5811" spans="1:9" x14ac:dyDescent="0.2">
      <c r="A5811" s="6"/>
      <c r="B5811" s="16">
        <v>8</v>
      </c>
      <c r="C5811" s="16">
        <v>951</v>
      </c>
      <c r="D5811" s="16">
        <v>63</v>
      </c>
      <c r="E5811" s="16">
        <v>45</v>
      </c>
      <c r="F5811" s="16">
        <v>80</v>
      </c>
      <c r="G5811" s="16">
        <v>15</v>
      </c>
      <c r="H5811" s="16">
        <v>11.301075000000001</v>
      </c>
      <c r="I5811" s="16"/>
    </row>
    <row r="5812" spans="1:9" x14ac:dyDescent="0.2">
      <c r="A5812" s="6"/>
      <c r="B5812" s="16">
        <v>9</v>
      </c>
      <c r="C5812" s="16">
        <v>7881</v>
      </c>
      <c r="D5812" s="16">
        <v>117</v>
      </c>
      <c r="E5812" s="16">
        <v>43</v>
      </c>
      <c r="F5812" s="16">
        <v>258</v>
      </c>
      <c r="G5812" s="16">
        <v>67</v>
      </c>
      <c r="H5812" s="16">
        <v>58.761974000000002</v>
      </c>
      <c r="I5812" s="16"/>
    </row>
    <row r="5813" spans="1:9" x14ac:dyDescent="0.2">
      <c r="A5813" s="6"/>
      <c r="B5813" s="16">
        <v>10</v>
      </c>
      <c r="C5813" s="16">
        <v>634</v>
      </c>
      <c r="D5813" s="16">
        <v>57</v>
      </c>
      <c r="E5813" s="16">
        <v>48</v>
      </c>
      <c r="F5813" s="16">
        <v>76</v>
      </c>
      <c r="G5813" s="16">
        <v>11</v>
      </c>
      <c r="H5813" s="16">
        <v>8.5615424999999998</v>
      </c>
      <c r="I5813" s="16"/>
    </row>
    <row r="5814" spans="1:9" x14ac:dyDescent="0.2">
      <c r="A5814" s="6"/>
      <c r="B5814" s="16">
        <v>11</v>
      </c>
      <c r="C5814" s="16">
        <v>1245</v>
      </c>
      <c r="D5814" s="16">
        <v>77</v>
      </c>
      <c r="E5814" s="16">
        <v>57</v>
      </c>
      <c r="F5814" s="16">
        <v>100</v>
      </c>
      <c r="G5814" s="16">
        <v>16</v>
      </c>
      <c r="H5814" s="16">
        <v>13.289094</v>
      </c>
      <c r="I5814" s="16"/>
    </row>
    <row r="5815" spans="1:9" x14ac:dyDescent="0.2">
      <c r="A5815" s="6"/>
      <c r="B5815" s="16">
        <v>12</v>
      </c>
      <c r="C5815" s="16">
        <v>1646</v>
      </c>
      <c r="D5815" s="16">
        <v>91</v>
      </c>
      <c r="E5815" s="16">
        <v>58</v>
      </c>
      <c r="F5815" s="16">
        <v>115</v>
      </c>
      <c r="G5815" s="16">
        <v>18</v>
      </c>
      <c r="H5815" s="16">
        <v>17.177277</v>
      </c>
      <c r="I5815" s="16"/>
    </row>
    <row r="5816" spans="1:9" x14ac:dyDescent="0.2">
      <c r="B5816" s="16">
        <v>13</v>
      </c>
      <c r="C5816" s="16">
        <v>1149</v>
      </c>
      <c r="D5816" s="16">
        <v>67</v>
      </c>
      <c r="E5816" s="16">
        <v>50</v>
      </c>
      <c r="F5816" s="16">
        <v>88</v>
      </c>
      <c r="G5816" s="16">
        <v>17</v>
      </c>
      <c r="H5816" s="16">
        <v>9.6695390000000003</v>
      </c>
      <c r="I5816" s="16"/>
    </row>
    <row r="5817" spans="1:9" x14ac:dyDescent="0.2">
      <c r="B5817" s="16">
        <v>14</v>
      </c>
      <c r="C5817" s="16">
        <v>1099</v>
      </c>
      <c r="D5817" s="16">
        <v>78</v>
      </c>
      <c r="E5817" s="16">
        <v>59</v>
      </c>
      <c r="F5817" s="16">
        <v>97</v>
      </c>
      <c r="G5817" s="16">
        <v>14</v>
      </c>
      <c r="H5817" s="16">
        <v>12.437536</v>
      </c>
      <c r="I5817" s="16"/>
    </row>
    <row r="5818" spans="1:9" x14ac:dyDescent="0.2">
      <c r="B5818" s="16">
        <v>15</v>
      </c>
      <c r="C5818" s="16">
        <v>1874</v>
      </c>
      <c r="D5818" s="16">
        <v>93</v>
      </c>
      <c r="E5818" s="16">
        <v>73</v>
      </c>
      <c r="F5818" s="16">
        <v>118</v>
      </c>
      <c r="G5818" s="16">
        <v>20</v>
      </c>
      <c r="H5818" s="16">
        <v>12.5278635</v>
      </c>
      <c r="I5818" s="16"/>
    </row>
    <row r="5819" spans="1:9" x14ac:dyDescent="0.2">
      <c r="B5819" s="16">
        <v>16</v>
      </c>
      <c r="C5819" s="16">
        <v>1183</v>
      </c>
      <c r="D5819" s="16">
        <v>91</v>
      </c>
      <c r="E5819" s="16">
        <v>71</v>
      </c>
      <c r="F5819" s="16">
        <v>107</v>
      </c>
      <c r="G5819" s="16">
        <v>13</v>
      </c>
      <c r="H5819" s="16">
        <v>9.7894509999999997</v>
      </c>
      <c r="I5819" s="16"/>
    </row>
    <row r="5820" spans="1:9" x14ac:dyDescent="0.2">
      <c r="B5820" s="16">
        <v>17</v>
      </c>
      <c r="C5820" s="16">
        <v>2239</v>
      </c>
      <c r="D5820" s="16">
        <v>97</v>
      </c>
      <c r="E5820" s="16">
        <v>63</v>
      </c>
      <c r="F5820" s="16">
        <v>141</v>
      </c>
      <c r="G5820" s="16">
        <v>23</v>
      </c>
      <c r="H5820" s="16">
        <v>19.225930000000002</v>
      </c>
      <c r="I5820" s="16"/>
    </row>
    <row r="5821" spans="1:9" x14ac:dyDescent="0.2">
      <c r="B5821" s="16">
        <v>18</v>
      </c>
      <c r="C5821" s="16">
        <v>907</v>
      </c>
      <c r="D5821" s="16">
        <v>82</v>
      </c>
      <c r="E5821" s="16">
        <v>70</v>
      </c>
      <c r="F5821" s="16">
        <v>100</v>
      </c>
      <c r="G5821" s="16">
        <v>11</v>
      </c>
      <c r="H5821" s="16">
        <v>11.502173000000001</v>
      </c>
      <c r="I5821" s="16"/>
    </row>
    <row r="5822" spans="1:9" x14ac:dyDescent="0.2">
      <c r="B5822" s="16">
        <v>19</v>
      </c>
      <c r="C5822" s="16">
        <v>2335</v>
      </c>
      <c r="D5822" s="16">
        <v>93</v>
      </c>
      <c r="E5822" s="16">
        <v>67</v>
      </c>
      <c r="F5822" s="16">
        <v>120</v>
      </c>
      <c r="G5822" s="16">
        <v>25</v>
      </c>
      <c r="H5822" s="16">
        <v>14.540174499999999</v>
      </c>
      <c r="I5822" s="16"/>
    </row>
    <row r="5823" spans="1:9" x14ac:dyDescent="0.2">
      <c r="B5823" s="16">
        <v>20</v>
      </c>
      <c r="C5823" s="16">
        <v>2032</v>
      </c>
      <c r="D5823" s="16">
        <v>78</v>
      </c>
      <c r="E5823" s="16">
        <v>56</v>
      </c>
      <c r="F5823" s="16">
        <v>108</v>
      </c>
      <c r="G5823" s="16">
        <v>26</v>
      </c>
      <c r="H5823" s="16">
        <v>15.257785</v>
      </c>
      <c r="I5823" s="16"/>
    </row>
    <row r="5824" spans="1:9" x14ac:dyDescent="0.2">
      <c r="B5824" s="16">
        <v>21</v>
      </c>
      <c r="C5824" s="16">
        <v>1246</v>
      </c>
      <c r="D5824" s="16">
        <v>73</v>
      </c>
      <c r="E5824" s="16">
        <v>57</v>
      </c>
      <c r="F5824" s="16">
        <v>97</v>
      </c>
      <c r="G5824" s="16">
        <v>17</v>
      </c>
      <c r="H5824" s="16">
        <v>12.472469</v>
      </c>
      <c r="I5824" s="16"/>
    </row>
    <row r="5825" spans="1:9" x14ac:dyDescent="0.2">
      <c r="B5825" s="16">
        <v>22</v>
      </c>
      <c r="C5825" s="16">
        <v>577</v>
      </c>
      <c r="D5825" s="16">
        <v>57</v>
      </c>
      <c r="E5825" s="16">
        <v>44</v>
      </c>
      <c r="F5825" s="16">
        <v>72</v>
      </c>
      <c r="G5825" s="16">
        <v>10</v>
      </c>
      <c r="H5825" s="16">
        <v>9.1712109999999996</v>
      </c>
      <c r="I5825" s="16"/>
    </row>
    <row r="5826" spans="1:9" x14ac:dyDescent="0.2">
      <c r="B5826" s="4">
        <v>1</v>
      </c>
      <c r="C5826" s="16">
        <v>752</v>
      </c>
      <c r="D5826" s="16">
        <v>50</v>
      </c>
      <c r="E5826" s="16">
        <v>39</v>
      </c>
      <c r="F5826" s="16">
        <v>61</v>
      </c>
      <c r="G5826" s="16">
        <v>15</v>
      </c>
      <c r="H5826" s="16">
        <v>6.6332497999999998</v>
      </c>
      <c r="I5826" s="18"/>
    </row>
    <row r="5827" spans="1:9" x14ac:dyDescent="0.2">
      <c r="B5827" s="4">
        <v>2</v>
      </c>
      <c r="C5827" s="16">
        <v>1136</v>
      </c>
      <c r="D5827" s="16">
        <v>71</v>
      </c>
      <c r="E5827" s="16">
        <v>53</v>
      </c>
      <c r="F5827" s="16">
        <v>93</v>
      </c>
      <c r="G5827" s="16">
        <v>16</v>
      </c>
      <c r="H5827" s="16">
        <v>12.452577</v>
      </c>
      <c r="I5827" s="18"/>
    </row>
    <row r="5828" spans="1:9" x14ac:dyDescent="0.2">
      <c r="B5828" s="4">
        <v>3</v>
      </c>
      <c r="C5828" s="16">
        <v>2112</v>
      </c>
      <c r="D5828" s="16">
        <v>81</v>
      </c>
      <c r="E5828" s="16">
        <v>45</v>
      </c>
      <c r="F5828" s="16">
        <v>121</v>
      </c>
      <c r="G5828" s="16">
        <v>26</v>
      </c>
      <c r="H5828" s="16">
        <v>17.84825</v>
      </c>
      <c r="I5828" s="18"/>
    </row>
    <row r="5829" spans="1:9" x14ac:dyDescent="0.2">
      <c r="B5829" s="4">
        <v>4</v>
      </c>
      <c r="C5829" s="16">
        <v>1709</v>
      </c>
      <c r="D5829" s="16">
        <v>106</v>
      </c>
      <c r="E5829" s="16">
        <v>89</v>
      </c>
      <c r="F5829" s="16">
        <v>127</v>
      </c>
      <c r="G5829" s="16">
        <v>16</v>
      </c>
      <c r="H5829" s="16">
        <v>10.742438999999999</v>
      </c>
      <c r="I5829" s="18"/>
    </row>
    <row r="5830" spans="1:9" x14ac:dyDescent="0.2">
      <c r="B5830" s="4">
        <v>5</v>
      </c>
      <c r="C5830" s="16">
        <v>734</v>
      </c>
      <c r="D5830" s="16">
        <v>73</v>
      </c>
      <c r="E5830" s="16">
        <v>62</v>
      </c>
      <c r="F5830" s="16">
        <v>90</v>
      </c>
      <c r="G5830" s="16">
        <v>10</v>
      </c>
      <c r="H5830" s="16">
        <v>9.4044899999999991</v>
      </c>
      <c r="I5830" s="18"/>
    </row>
    <row r="5831" spans="1:9" x14ac:dyDescent="0.2">
      <c r="B5831" s="4">
        <v>6</v>
      </c>
      <c r="C5831" s="16">
        <v>1653</v>
      </c>
      <c r="D5831" s="16">
        <v>78</v>
      </c>
      <c r="E5831" s="16">
        <v>53</v>
      </c>
      <c r="F5831" s="16">
        <v>102</v>
      </c>
      <c r="G5831" s="16">
        <v>21</v>
      </c>
      <c r="H5831" s="16">
        <v>13.380957</v>
      </c>
      <c r="I5831" s="18"/>
    </row>
    <row r="5832" spans="1:9" x14ac:dyDescent="0.2">
      <c r="B5832" s="4">
        <v>7</v>
      </c>
      <c r="C5832" s="16">
        <v>2790</v>
      </c>
      <c r="D5832" s="16">
        <v>111</v>
      </c>
      <c r="E5832" s="16">
        <v>89</v>
      </c>
      <c r="F5832" s="16">
        <v>141</v>
      </c>
      <c r="G5832" s="16">
        <v>25</v>
      </c>
      <c r="H5832" s="16">
        <v>14.903858</v>
      </c>
      <c r="I5832" s="18"/>
    </row>
    <row r="5833" spans="1:9" x14ac:dyDescent="0.2">
      <c r="B5833" s="4">
        <v>8</v>
      </c>
      <c r="C5833" s="16">
        <v>2425</v>
      </c>
      <c r="D5833" s="16">
        <v>97</v>
      </c>
      <c r="E5833" s="16">
        <v>64</v>
      </c>
      <c r="F5833" s="16">
        <v>135</v>
      </c>
      <c r="G5833" s="16">
        <v>25</v>
      </c>
      <c r="H5833" s="16">
        <v>18.585387999999998</v>
      </c>
      <c r="I5833" s="18"/>
    </row>
    <row r="5834" spans="1:9" x14ac:dyDescent="0.2">
      <c r="A5834" s="6"/>
      <c r="B5834" s="4">
        <v>9</v>
      </c>
      <c r="C5834" s="16">
        <v>883</v>
      </c>
      <c r="D5834" s="16">
        <v>73</v>
      </c>
      <c r="E5834" s="16">
        <v>46</v>
      </c>
      <c r="F5834" s="16">
        <v>92</v>
      </c>
      <c r="G5834" s="16">
        <v>12</v>
      </c>
      <c r="H5834" s="16">
        <v>11.881995999999999</v>
      </c>
      <c r="I5834" s="18"/>
    </row>
    <row r="5835" spans="1:9" x14ac:dyDescent="0.2">
      <c r="A5835" s="11"/>
      <c r="B5835" s="5">
        <v>10</v>
      </c>
      <c r="C5835" s="16">
        <v>1556</v>
      </c>
      <c r="D5835" s="16">
        <v>81</v>
      </c>
      <c r="E5835" s="16">
        <v>61</v>
      </c>
      <c r="F5835" s="16">
        <v>113</v>
      </c>
      <c r="G5835" s="16">
        <v>19</v>
      </c>
      <c r="H5835" s="16">
        <v>13.676826</v>
      </c>
      <c r="I5835" s="18"/>
    </row>
    <row r="5836" spans="1:9" x14ac:dyDescent="0.2">
      <c r="B5836" s="4">
        <v>11</v>
      </c>
      <c r="C5836" s="16">
        <v>1673</v>
      </c>
      <c r="D5836" s="16">
        <v>88</v>
      </c>
      <c r="E5836" s="16">
        <v>70</v>
      </c>
      <c r="F5836" s="16">
        <v>131</v>
      </c>
      <c r="G5836" s="16">
        <v>19</v>
      </c>
      <c r="H5836" s="16">
        <v>14.882876</v>
      </c>
      <c r="I5836" s="18"/>
    </row>
    <row r="5837" spans="1:9" x14ac:dyDescent="0.2">
      <c r="B5837" s="4">
        <v>12</v>
      </c>
      <c r="C5837" s="16">
        <v>1303</v>
      </c>
      <c r="D5837" s="16">
        <v>86</v>
      </c>
      <c r="E5837" s="16">
        <v>66</v>
      </c>
      <c r="F5837" s="16">
        <v>109</v>
      </c>
      <c r="G5837" s="16">
        <v>15</v>
      </c>
      <c r="H5837" s="16">
        <v>12.487136</v>
      </c>
      <c r="I5837" s="18"/>
    </row>
    <row r="5838" spans="1:9" x14ac:dyDescent="0.2">
      <c r="B5838" s="4">
        <v>13</v>
      </c>
      <c r="C5838" s="16">
        <v>1340</v>
      </c>
      <c r="D5838" s="16">
        <v>95</v>
      </c>
      <c r="E5838" s="16">
        <v>72</v>
      </c>
      <c r="F5838" s="16">
        <v>118</v>
      </c>
      <c r="G5838" s="16">
        <v>14</v>
      </c>
      <c r="H5838" s="16">
        <v>12.937720000000001</v>
      </c>
      <c r="I5838" s="18"/>
    </row>
    <row r="5839" spans="1:9" x14ac:dyDescent="0.2">
      <c r="B5839" s="4">
        <v>14</v>
      </c>
      <c r="C5839" s="16">
        <v>904</v>
      </c>
      <c r="D5839" s="16">
        <v>82</v>
      </c>
      <c r="E5839" s="16">
        <v>54</v>
      </c>
      <c r="F5839" s="16">
        <v>118</v>
      </c>
      <c r="G5839" s="16">
        <v>11</v>
      </c>
      <c r="H5839" s="16">
        <v>19.04731</v>
      </c>
      <c r="I5839" s="18"/>
    </row>
    <row r="5840" spans="1:9" x14ac:dyDescent="0.2">
      <c r="B5840" s="4">
        <v>15</v>
      </c>
      <c r="C5840" s="16">
        <v>1176</v>
      </c>
      <c r="D5840" s="16">
        <v>78</v>
      </c>
      <c r="E5840" s="16">
        <v>42</v>
      </c>
      <c r="F5840" s="16">
        <v>94</v>
      </c>
      <c r="G5840" s="16">
        <v>15</v>
      </c>
      <c r="H5840" s="16">
        <v>11.844227999999999</v>
      </c>
      <c r="I5840" s="18"/>
    </row>
    <row r="5841" spans="2:9" x14ac:dyDescent="0.2">
      <c r="B5841" s="4">
        <v>16</v>
      </c>
      <c r="C5841" s="16">
        <v>1367</v>
      </c>
      <c r="D5841" s="16">
        <v>80</v>
      </c>
      <c r="E5841" s="16">
        <v>46</v>
      </c>
      <c r="F5841" s="16">
        <v>111</v>
      </c>
      <c r="G5841" s="16">
        <v>17</v>
      </c>
      <c r="H5841" s="16">
        <v>17.122719</v>
      </c>
      <c r="I5841" s="18"/>
    </row>
    <row r="5842" spans="2:9" x14ac:dyDescent="0.2">
      <c r="B5842" s="4">
        <v>17</v>
      </c>
      <c r="C5842" s="16">
        <v>1536</v>
      </c>
      <c r="D5842" s="16">
        <v>80</v>
      </c>
      <c r="E5842" s="16">
        <v>53</v>
      </c>
      <c r="F5842" s="16">
        <v>106</v>
      </c>
      <c r="G5842" s="16">
        <v>19</v>
      </c>
      <c r="H5842" s="16">
        <v>15.242483999999999</v>
      </c>
      <c r="I5842" s="18"/>
    </row>
    <row r="5843" spans="2:9" x14ac:dyDescent="0.2">
      <c r="B5843" s="4">
        <v>18</v>
      </c>
      <c r="C5843" s="16">
        <v>1405</v>
      </c>
      <c r="D5843" s="16">
        <v>73</v>
      </c>
      <c r="E5843" s="16">
        <v>46</v>
      </c>
      <c r="F5843" s="16">
        <v>103</v>
      </c>
      <c r="G5843" s="16">
        <v>19</v>
      </c>
      <c r="H5843" s="16">
        <v>14.798648999999999</v>
      </c>
      <c r="I5843" s="18"/>
    </row>
    <row r="5844" spans="2:9" x14ac:dyDescent="0.2">
      <c r="B5844" s="4">
        <v>19</v>
      </c>
      <c r="C5844" s="16">
        <v>1095</v>
      </c>
      <c r="D5844" s="16">
        <v>73</v>
      </c>
      <c r="E5844" s="16">
        <v>54</v>
      </c>
      <c r="F5844" s="16">
        <v>98</v>
      </c>
      <c r="G5844" s="16">
        <v>15</v>
      </c>
      <c r="H5844" s="16">
        <v>13.190906</v>
      </c>
      <c r="I5844" s="18"/>
    </row>
    <row r="5845" spans="2:9" x14ac:dyDescent="0.2">
      <c r="B5845" s="4">
        <v>20</v>
      </c>
      <c r="C5845" s="16">
        <v>2162</v>
      </c>
      <c r="D5845" s="16">
        <v>90</v>
      </c>
      <c r="E5845" s="16">
        <v>46</v>
      </c>
      <c r="F5845" s="16">
        <v>130</v>
      </c>
      <c r="G5845" s="16">
        <v>24</v>
      </c>
      <c r="H5845" s="16">
        <v>21.272558</v>
      </c>
      <c r="I5845" s="18"/>
    </row>
    <row r="5846" spans="2:9" x14ac:dyDescent="0.2">
      <c r="B5846" s="4">
        <v>21</v>
      </c>
      <c r="C5846" s="16">
        <v>657</v>
      </c>
      <c r="D5846" s="16">
        <v>54</v>
      </c>
      <c r="E5846" s="16">
        <v>37</v>
      </c>
      <c r="F5846" s="16">
        <v>70</v>
      </c>
      <c r="G5846" s="16">
        <v>12</v>
      </c>
      <c r="H5846" s="16">
        <v>10.095003</v>
      </c>
      <c r="I5846" s="18"/>
    </row>
    <row r="5847" spans="2:9" x14ac:dyDescent="0.2">
      <c r="B5847" s="4">
        <v>22</v>
      </c>
      <c r="C5847" s="16">
        <v>930</v>
      </c>
      <c r="D5847" s="16">
        <v>54</v>
      </c>
      <c r="E5847" s="16">
        <v>39</v>
      </c>
      <c r="F5847" s="16">
        <v>68</v>
      </c>
      <c r="G5847" s="16">
        <v>17</v>
      </c>
      <c r="H5847" s="16">
        <v>7.8581165999999998</v>
      </c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44</v>
      </c>
      <c r="I5985" s="6"/>
    </row>
    <row r="5986" spans="1:10" x14ac:dyDescent="0.2">
      <c r="A5986" t="s">
        <v>67</v>
      </c>
      <c r="B5986" s="15"/>
      <c r="C5986" s="8">
        <f>AVERAGE(C5804:C5984)</f>
        <v>1467.409090909091</v>
      </c>
      <c r="D5986" s="8"/>
      <c r="E5986" s="8"/>
      <c r="F5986" s="8"/>
      <c r="G5986" s="8"/>
      <c r="H5986" s="8"/>
      <c r="I5986" s="9"/>
      <c r="J5986" s="17">
        <f>AVERAGE(D5804:D5984)</f>
        <v>76.931818181818187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56800656</v>
      </c>
      <c r="D5990" s="16">
        <v>120.54571</v>
      </c>
      <c r="E5990" s="16">
        <v>1</v>
      </c>
      <c r="F5990" s="16">
        <v>900</v>
      </c>
      <c r="G5990" s="16">
        <v>471196</v>
      </c>
      <c r="H5990" s="16">
        <v>128.75579999999999</v>
      </c>
      <c r="I5990" s="16">
        <v>21.075533</v>
      </c>
    </row>
    <row r="5991" spans="1:10" x14ac:dyDescent="0.2">
      <c r="A5991" s="6"/>
      <c r="B5991" s="16">
        <v>1</v>
      </c>
      <c r="C5991" s="16">
        <v>2180</v>
      </c>
      <c r="D5991" s="16">
        <v>72</v>
      </c>
      <c r="E5991" s="16">
        <v>33</v>
      </c>
      <c r="F5991" s="16">
        <v>124</v>
      </c>
      <c r="G5991" s="16">
        <v>30</v>
      </c>
      <c r="H5991" s="16">
        <v>24.322544000000001</v>
      </c>
      <c r="I5991" s="16"/>
    </row>
    <row r="5992" spans="1:10" x14ac:dyDescent="0.2">
      <c r="A5992" s="6"/>
      <c r="B5992" s="16">
        <v>2</v>
      </c>
      <c r="C5992" s="16">
        <v>3147</v>
      </c>
      <c r="D5992" s="16">
        <v>82</v>
      </c>
      <c r="E5992" s="16">
        <v>36</v>
      </c>
      <c r="F5992" s="16">
        <v>143</v>
      </c>
      <c r="G5992" s="16">
        <v>38</v>
      </c>
      <c r="H5992" s="16">
        <v>28.453377</v>
      </c>
      <c r="I5992" s="16"/>
    </row>
    <row r="5993" spans="1:10" x14ac:dyDescent="0.2">
      <c r="A5993" s="6"/>
      <c r="B5993" s="16">
        <v>3</v>
      </c>
      <c r="C5993" s="16">
        <v>1191</v>
      </c>
      <c r="D5993" s="16">
        <v>59</v>
      </c>
      <c r="E5993" s="16">
        <v>43</v>
      </c>
      <c r="F5993" s="16">
        <v>85</v>
      </c>
      <c r="G5993" s="16">
        <v>20</v>
      </c>
      <c r="H5993" s="16">
        <v>11.431718999999999</v>
      </c>
      <c r="I5993" s="16"/>
    </row>
    <row r="5994" spans="1:10" x14ac:dyDescent="0.2">
      <c r="A5994" s="6"/>
      <c r="B5994" s="16">
        <v>4</v>
      </c>
      <c r="C5994" s="16">
        <v>801</v>
      </c>
      <c r="D5994" s="16">
        <v>66</v>
      </c>
      <c r="E5994" s="16">
        <v>52</v>
      </c>
      <c r="F5994" s="16">
        <v>77</v>
      </c>
      <c r="G5994" s="16">
        <v>12</v>
      </c>
      <c r="H5994" s="16">
        <v>7.9028187000000001</v>
      </c>
      <c r="I5994" s="16"/>
    </row>
    <row r="5995" spans="1:10" x14ac:dyDescent="0.2">
      <c r="A5995" s="6"/>
      <c r="B5995" s="16">
        <v>5</v>
      </c>
      <c r="C5995" s="16">
        <v>2181</v>
      </c>
      <c r="D5995" s="16">
        <v>80</v>
      </c>
      <c r="E5995" s="16">
        <v>42</v>
      </c>
      <c r="F5995" s="16">
        <v>127</v>
      </c>
      <c r="G5995" s="16">
        <v>27</v>
      </c>
      <c r="H5995" s="16">
        <v>21.63064</v>
      </c>
      <c r="I5995" s="16"/>
    </row>
    <row r="5996" spans="1:10" x14ac:dyDescent="0.2">
      <c r="A5996" s="6"/>
      <c r="B5996" s="16">
        <v>6</v>
      </c>
      <c r="C5996" s="16">
        <v>1729</v>
      </c>
      <c r="D5996" s="16">
        <v>66</v>
      </c>
      <c r="E5996" s="16">
        <v>27</v>
      </c>
      <c r="F5996" s="16">
        <v>111</v>
      </c>
      <c r="G5996" s="16">
        <v>26</v>
      </c>
      <c r="H5996" s="16">
        <v>19.75348</v>
      </c>
      <c r="I5996" s="16"/>
    </row>
    <row r="5997" spans="1:10" x14ac:dyDescent="0.2">
      <c r="A5997" s="6"/>
      <c r="B5997" s="16">
        <v>7</v>
      </c>
      <c r="C5997" s="16">
        <v>1212</v>
      </c>
      <c r="D5997" s="16">
        <v>75</v>
      </c>
      <c r="E5997" s="16">
        <v>58</v>
      </c>
      <c r="F5997" s="16">
        <v>97</v>
      </c>
      <c r="G5997" s="16">
        <v>16</v>
      </c>
      <c r="H5997" s="16">
        <v>11.558547000000001</v>
      </c>
      <c r="I5997" s="16"/>
    </row>
    <row r="5998" spans="1:10" x14ac:dyDescent="0.2">
      <c r="A5998" s="6"/>
      <c r="B5998" s="16">
        <v>8</v>
      </c>
      <c r="C5998" s="16">
        <v>1024</v>
      </c>
      <c r="D5998" s="16">
        <v>64</v>
      </c>
      <c r="E5998" s="16">
        <v>25</v>
      </c>
      <c r="F5998" s="16">
        <v>91</v>
      </c>
      <c r="G5998" s="16">
        <v>16</v>
      </c>
      <c r="H5998" s="16">
        <v>17.111398999999999</v>
      </c>
      <c r="I5998" s="16"/>
    </row>
    <row r="5999" spans="1:10" x14ac:dyDescent="0.2">
      <c r="A5999" s="6"/>
      <c r="B5999" s="16">
        <v>9</v>
      </c>
      <c r="C5999" s="16">
        <v>1463</v>
      </c>
      <c r="D5999" s="16">
        <v>77</v>
      </c>
      <c r="E5999" s="16">
        <v>53</v>
      </c>
      <c r="F5999" s="16">
        <v>93</v>
      </c>
      <c r="G5999" s="16">
        <v>19</v>
      </c>
      <c r="H5999" s="16">
        <v>11.518102000000001</v>
      </c>
      <c r="I5999" s="16"/>
    </row>
    <row r="6000" spans="1:10" x14ac:dyDescent="0.2">
      <c r="A6000" s="6"/>
      <c r="B6000" s="16">
        <v>10</v>
      </c>
      <c r="C6000" s="16">
        <v>1447</v>
      </c>
      <c r="D6000" s="16">
        <v>76</v>
      </c>
      <c r="E6000" s="16">
        <v>55</v>
      </c>
      <c r="F6000" s="16">
        <v>110</v>
      </c>
      <c r="G6000" s="16">
        <v>19</v>
      </c>
      <c r="H6000" s="16">
        <v>14.702608</v>
      </c>
      <c r="I6000" s="16"/>
    </row>
    <row r="6001" spans="1:9" x14ac:dyDescent="0.2">
      <c r="A6001" s="6"/>
      <c r="B6001" s="16">
        <v>11</v>
      </c>
      <c r="C6001" s="16">
        <v>1934</v>
      </c>
      <c r="D6001" s="16">
        <v>96</v>
      </c>
      <c r="E6001" s="16">
        <v>68</v>
      </c>
      <c r="F6001" s="16">
        <v>128</v>
      </c>
      <c r="G6001" s="16">
        <v>20</v>
      </c>
      <c r="H6001" s="16">
        <v>17.749721999999998</v>
      </c>
      <c r="I6001" s="16"/>
    </row>
    <row r="6002" spans="1:9" x14ac:dyDescent="0.2">
      <c r="A6002" s="6"/>
      <c r="B6002" s="16">
        <v>12</v>
      </c>
      <c r="C6002" s="16">
        <v>1452</v>
      </c>
      <c r="D6002" s="16">
        <v>66</v>
      </c>
      <c r="E6002" s="16">
        <v>39</v>
      </c>
      <c r="F6002" s="16">
        <v>91</v>
      </c>
      <c r="G6002" s="16">
        <v>22</v>
      </c>
      <c r="H6002" s="16">
        <v>15.368489</v>
      </c>
      <c r="I6002" s="16"/>
    </row>
    <row r="6003" spans="1:9" x14ac:dyDescent="0.2">
      <c r="B6003" s="16">
        <v>13</v>
      </c>
      <c r="C6003" s="16">
        <v>1207</v>
      </c>
      <c r="D6003" s="16">
        <v>71</v>
      </c>
      <c r="E6003" s="16">
        <v>47</v>
      </c>
      <c r="F6003" s="16">
        <v>95</v>
      </c>
      <c r="G6003" s="16">
        <v>17</v>
      </c>
      <c r="H6003" s="16">
        <v>15.325632000000001</v>
      </c>
      <c r="I6003" s="16"/>
    </row>
    <row r="6004" spans="1:9" x14ac:dyDescent="0.2">
      <c r="B6004" s="16">
        <v>14</v>
      </c>
      <c r="C6004" s="16">
        <v>2727</v>
      </c>
      <c r="D6004" s="16">
        <v>75</v>
      </c>
      <c r="E6004" s="16">
        <v>44</v>
      </c>
      <c r="F6004" s="16">
        <v>122</v>
      </c>
      <c r="G6004" s="16">
        <v>36</v>
      </c>
      <c r="H6004" s="16">
        <v>22.472204000000001</v>
      </c>
      <c r="I6004" s="16"/>
    </row>
    <row r="6005" spans="1:9" x14ac:dyDescent="0.2">
      <c r="B6005" s="16">
        <v>15</v>
      </c>
      <c r="C6005" s="16">
        <v>940</v>
      </c>
      <c r="D6005" s="16">
        <v>85</v>
      </c>
      <c r="E6005" s="16">
        <v>60</v>
      </c>
      <c r="F6005" s="16">
        <v>111</v>
      </c>
      <c r="G6005" s="16">
        <v>11</v>
      </c>
      <c r="H6005" s="16">
        <v>17.311845999999999</v>
      </c>
      <c r="I6005" s="16"/>
    </row>
    <row r="6006" spans="1:9" x14ac:dyDescent="0.2">
      <c r="B6006" s="16">
        <v>16</v>
      </c>
      <c r="C6006" s="16">
        <v>2540</v>
      </c>
      <c r="D6006" s="16">
        <v>94</v>
      </c>
      <c r="E6006" s="16">
        <v>60</v>
      </c>
      <c r="F6006" s="16">
        <v>129</v>
      </c>
      <c r="G6006" s="16">
        <v>27</v>
      </c>
      <c r="H6006" s="16">
        <v>18.634129000000001</v>
      </c>
      <c r="I6006" s="16"/>
    </row>
    <row r="6007" spans="1:9" x14ac:dyDescent="0.2">
      <c r="B6007" s="16">
        <v>17</v>
      </c>
      <c r="C6007" s="16">
        <v>2440</v>
      </c>
      <c r="D6007" s="16">
        <v>97</v>
      </c>
      <c r="E6007" s="16">
        <v>64</v>
      </c>
      <c r="F6007" s="16">
        <v>134</v>
      </c>
      <c r="G6007" s="16">
        <v>25</v>
      </c>
      <c r="H6007" s="16">
        <v>20.630680000000002</v>
      </c>
      <c r="I6007" s="16"/>
    </row>
    <row r="6008" spans="1:9" x14ac:dyDescent="0.2">
      <c r="B6008" s="16">
        <v>18</v>
      </c>
      <c r="C6008" s="16">
        <v>4502</v>
      </c>
      <c r="D6008" s="16">
        <v>109</v>
      </c>
      <c r="E6008" s="16">
        <v>53</v>
      </c>
      <c r="F6008" s="16">
        <v>180</v>
      </c>
      <c r="G6008" s="16">
        <v>41</v>
      </c>
      <c r="H6008" s="16">
        <v>35.645829999999997</v>
      </c>
      <c r="I6008" s="16"/>
    </row>
    <row r="6009" spans="1:9" x14ac:dyDescent="0.2">
      <c r="B6009" s="16">
        <v>19</v>
      </c>
      <c r="C6009" s="16">
        <v>2346</v>
      </c>
      <c r="D6009" s="16">
        <v>90</v>
      </c>
      <c r="E6009" s="16">
        <v>53</v>
      </c>
      <c r="F6009" s="16">
        <v>152</v>
      </c>
      <c r="G6009" s="16">
        <v>26</v>
      </c>
      <c r="H6009" s="16">
        <v>22.423203000000001</v>
      </c>
      <c r="I6009" s="16"/>
    </row>
    <row r="6010" spans="1:9" x14ac:dyDescent="0.2">
      <c r="B6010" s="16">
        <v>20</v>
      </c>
      <c r="C6010" s="16">
        <v>799</v>
      </c>
      <c r="D6010" s="16">
        <v>53</v>
      </c>
      <c r="E6010" s="16">
        <v>33</v>
      </c>
      <c r="F6010" s="16">
        <v>72</v>
      </c>
      <c r="G6010" s="16">
        <v>15</v>
      </c>
      <c r="H6010" s="16">
        <v>10.302566000000001</v>
      </c>
      <c r="I6010" s="16"/>
    </row>
    <row r="6011" spans="1:9" x14ac:dyDescent="0.2">
      <c r="B6011" s="16">
        <v>21</v>
      </c>
      <c r="C6011" s="16">
        <v>2248</v>
      </c>
      <c r="D6011" s="16">
        <v>74</v>
      </c>
      <c r="E6011" s="16">
        <v>29</v>
      </c>
      <c r="F6011" s="16">
        <v>131</v>
      </c>
      <c r="G6011" s="16">
        <v>30</v>
      </c>
      <c r="H6011" s="16">
        <v>23.696353999999999</v>
      </c>
      <c r="I6011" s="16"/>
    </row>
    <row r="6012" spans="1:9" x14ac:dyDescent="0.2">
      <c r="B6012" s="16">
        <v>22</v>
      </c>
      <c r="C6012" s="16">
        <v>2057</v>
      </c>
      <c r="D6012" s="16">
        <v>85</v>
      </c>
      <c r="E6012" s="16">
        <v>40</v>
      </c>
      <c r="F6012" s="16">
        <v>130</v>
      </c>
      <c r="G6012" s="16">
        <v>24</v>
      </c>
      <c r="H6012" s="16">
        <v>21.567889999999998</v>
      </c>
      <c r="I6012" s="16"/>
    </row>
    <row r="6013" spans="1:9" x14ac:dyDescent="0.2">
      <c r="B6013" s="16">
        <v>23</v>
      </c>
      <c r="C6013" s="16">
        <v>2381</v>
      </c>
      <c r="D6013" s="16">
        <v>85</v>
      </c>
      <c r="E6013" s="16">
        <v>48</v>
      </c>
      <c r="F6013" s="16">
        <v>135</v>
      </c>
      <c r="G6013" s="16">
        <v>28</v>
      </c>
      <c r="H6013" s="16">
        <v>22.705031999999999</v>
      </c>
      <c r="I6013" s="16"/>
    </row>
    <row r="6014" spans="1:9" x14ac:dyDescent="0.2">
      <c r="B6014" s="16">
        <v>24</v>
      </c>
      <c r="C6014" s="16">
        <v>1039</v>
      </c>
      <c r="D6014" s="16">
        <v>79</v>
      </c>
      <c r="E6014" s="16">
        <v>63</v>
      </c>
      <c r="F6014" s="16">
        <v>107</v>
      </c>
      <c r="G6014" s="16">
        <v>13</v>
      </c>
      <c r="H6014" s="16">
        <v>10.630146</v>
      </c>
      <c r="I6014" s="16"/>
    </row>
    <row r="6015" spans="1:9" x14ac:dyDescent="0.2">
      <c r="B6015" s="16">
        <v>25</v>
      </c>
      <c r="C6015" s="16">
        <v>2102</v>
      </c>
      <c r="D6015" s="16">
        <v>84</v>
      </c>
      <c r="E6015" s="16">
        <v>50</v>
      </c>
      <c r="F6015" s="16">
        <v>114</v>
      </c>
      <c r="G6015" s="16">
        <v>25</v>
      </c>
      <c r="H6015" s="16">
        <v>18.239151</v>
      </c>
      <c r="I6015" s="16"/>
    </row>
    <row r="6016" spans="1:9" x14ac:dyDescent="0.2">
      <c r="B6016" s="16">
        <v>26</v>
      </c>
      <c r="C6016" s="16">
        <v>2618</v>
      </c>
      <c r="D6016" s="16">
        <v>96</v>
      </c>
      <c r="E6016" s="16">
        <v>55</v>
      </c>
      <c r="F6016" s="16">
        <v>154</v>
      </c>
      <c r="G6016" s="16">
        <v>27</v>
      </c>
      <c r="H6016" s="16">
        <v>25.520731000000001</v>
      </c>
      <c r="I6016" s="16"/>
    </row>
    <row r="6017" spans="1:9" x14ac:dyDescent="0.2">
      <c r="B6017" s="16">
        <v>27</v>
      </c>
      <c r="C6017" s="16">
        <v>2117</v>
      </c>
      <c r="D6017" s="16">
        <v>78</v>
      </c>
      <c r="E6017" s="16">
        <v>52</v>
      </c>
      <c r="F6017" s="16">
        <v>103</v>
      </c>
      <c r="G6017" s="16">
        <v>27</v>
      </c>
      <c r="H6017" s="16">
        <v>14.919012</v>
      </c>
      <c r="I6017" s="16"/>
    </row>
    <row r="6018" spans="1:9" x14ac:dyDescent="0.2">
      <c r="B6018" s="16">
        <v>28</v>
      </c>
      <c r="C6018" s="16">
        <v>1863</v>
      </c>
      <c r="D6018" s="16">
        <v>84</v>
      </c>
      <c r="E6018" s="16">
        <v>59</v>
      </c>
      <c r="F6018" s="16">
        <v>110</v>
      </c>
      <c r="G6018" s="16">
        <v>22</v>
      </c>
      <c r="H6018" s="16">
        <v>12.373165999999999</v>
      </c>
      <c r="I6018" s="16"/>
    </row>
    <row r="6019" spans="1:9" x14ac:dyDescent="0.2">
      <c r="B6019" s="16">
        <v>29</v>
      </c>
      <c r="C6019" s="16">
        <v>1516</v>
      </c>
      <c r="D6019" s="16">
        <v>72</v>
      </c>
      <c r="E6019" s="16">
        <v>51</v>
      </c>
      <c r="F6019" s="16">
        <v>105</v>
      </c>
      <c r="G6019" s="16">
        <v>21</v>
      </c>
      <c r="H6019" s="16">
        <v>16.364595000000001</v>
      </c>
      <c r="I6019" s="16"/>
    </row>
    <row r="6020" spans="1:9" x14ac:dyDescent="0.2">
      <c r="B6020" s="16">
        <v>30</v>
      </c>
      <c r="C6020" s="16">
        <v>1364</v>
      </c>
      <c r="D6020" s="16">
        <v>85</v>
      </c>
      <c r="E6020" s="16">
        <v>51</v>
      </c>
      <c r="F6020" s="16">
        <v>109</v>
      </c>
      <c r="G6020" s="16">
        <v>16</v>
      </c>
      <c r="H6020" s="16">
        <v>14.624181</v>
      </c>
      <c r="I6020" s="16"/>
    </row>
    <row r="6021" spans="1:9" x14ac:dyDescent="0.2">
      <c r="A6021" s="6"/>
      <c r="B6021" s="16">
        <v>31</v>
      </c>
      <c r="C6021" s="16">
        <v>3026</v>
      </c>
      <c r="D6021" s="16">
        <v>91</v>
      </c>
      <c r="E6021" s="16">
        <v>48</v>
      </c>
      <c r="F6021" s="16">
        <v>132</v>
      </c>
      <c r="G6021" s="16">
        <v>33</v>
      </c>
      <c r="H6021" s="16">
        <v>26.41555</v>
      </c>
      <c r="I6021" s="16"/>
    </row>
    <row r="6022" spans="1:9" x14ac:dyDescent="0.2">
      <c r="A6022" s="11"/>
      <c r="B6022" s="16">
        <v>32</v>
      </c>
      <c r="C6022" s="16">
        <v>3065</v>
      </c>
      <c r="D6022" s="16">
        <v>98</v>
      </c>
      <c r="E6022" s="16">
        <v>57</v>
      </c>
      <c r="F6022" s="16">
        <v>153</v>
      </c>
      <c r="G6022" s="16">
        <v>31</v>
      </c>
      <c r="H6022" s="16">
        <v>23.103391999999999</v>
      </c>
      <c r="I6022" s="16"/>
    </row>
    <row r="6023" spans="1:9" x14ac:dyDescent="0.2">
      <c r="B6023" s="16">
        <v>33</v>
      </c>
      <c r="C6023" s="16">
        <v>918</v>
      </c>
      <c r="D6023" s="16">
        <v>65</v>
      </c>
      <c r="E6023" s="16">
        <v>48</v>
      </c>
      <c r="F6023" s="16">
        <v>85</v>
      </c>
      <c r="G6023" s="16">
        <v>14</v>
      </c>
      <c r="H6023" s="16">
        <v>10.954452</v>
      </c>
      <c r="I6023" s="16"/>
    </row>
    <row r="6024" spans="1:9" x14ac:dyDescent="0.2">
      <c r="B6024" s="16">
        <v>34</v>
      </c>
      <c r="C6024" s="16">
        <v>1385</v>
      </c>
      <c r="D6024" s="16">
        <v>69</v>
      </c>
      <c r="E6024" s="16">
        <v>31</v>
      </c>
      <c r="F6024" s="16">
        <v>90</v>
      </c>
      <c r="G6024" s="16">
        <v>20</v>
      </c>
      <c r="H6024" s="16">
        <v>13.527749</v>
      </c>
      <c r="I6024" s="16"/>
    </row>
    <row r="6025" spans="1:9" x14ac:dyDescent="0.2">
      <c r="B6025" s="16">
        <v>35</v>
      </c>
      <c r="C6025" s="16">
        <v>3433</v>
      </c>
      <c r="D6025" s="16">
        <v>100</v>
      </c>
      <c r="E6025" s="16">
        <v>52</v>
      </c>
      <c r="F6025" s="16">
        <v>155</v>
      </c>
      <c r="G6025" s="16">
        <v>34</v>
      </c>
      <c r="H6025" s="16">
        <v>29.213426999999999</v>
      </c>
      <c r="I6025" s="16"/>
    </row>
    <row r="6026" spans="1:9" x14ac:dyDescent="0.2">
      <c r="B6026" s="16">
        <v>36</v>
      </c>
      <c r="C6026" s="16">
        <v>1763</v>
      </c>
      <c r="D6026" s="16">
        <v>80</v>
      </c>
      <c r="E6026" s="16">
        <v>44</v>
      </c>
      <c r="F6026" s="16">
        <v>114</v>
      </c>
      <c r="G6026" s="16">
        <v>22</v>
      </c>
      <c r="H6026" s="16">
        <v>19.703758000000001</v>
      </c>
      <c r="I6026" s="16"/>
    </row>
    <row r="6027" spans="1:9" x14ac:dyDescent="0.2">
      <c r="B6027" s="16">
        <v>37</v>
      </c>
      <c r="C6027" s="16">
        <v>1175</v>
      </c>
      <c r="D6027" s="16">
        <v>83</v>
      </c>
      <c r="E6027" s="16">
        <v>62</v>
      </c>
      <c r="F6027" s="16">
        <v>105</v>
      </c>
      <c r="G6027" s="16">
        <v>14</v>
      </c>
      <c r="H6027" s="16">
        <v>14.834989999999999</v>
      </c>
      <c r="I6027" s="16"/>
    </row>
    <row r="6028" spans="1:9" x14ac:dyDescent="0.2">
      <c r="B6028" s="16">
        <v>38</v>
      </c>
      <c r="C6028" s="16">
        <v>1466</v>
      </c>
      <c r="D6028" s="16">
        <v>77</v>
      </c>
      <c r="E6028" s="16">
        <v>55</v>
      </c>
      <c r="F6028" s="16">
        <v>108</v>
      </c>
      <c r="G6028" s="16">
        <v>19</v>
      </c>
      <c r="H6028" s="16">
        <v>11.257096000000001</v>
      </c>
      <c r="I6028" s="16"/>
    </row>
    <row r="6029" spans="1:9" x14ac:dyDescent="0.2">
      <c r="B6029" s="16">
        <v>39</v>
      </c>
      <c r="C6029" s="16">
        <v>659</v>
      </c>
      <c r="D6029" s="16">
        <v>65</v>
      </c>
      <c r="E6029" s="16">
        <v>51</v>
      </c>
      <c r="F6029" s="16">
        <v>85</v>
      </c>
      <c r="G6029" s="16">
        <v>10</v>
      </c>
      <c r="H6029" s="16">
        <v>10.503966999999999</v>
      </c>
      <c r="I6029" s="16"/>
    </row>
    <row r="6030" spans="1:9" x14ac:dyDescent="0.2">
      <c r="B6030" s="16">
        <v>40</v>
      </c>
      <c r="C6030" s="16">
        <v>1624</v>
      </c>
      <c r="D6030" s="16">
        <v>90</v>
      </c>
      <c r="E6030" s="16">
        <v>71</v>
      </c>
      <c r="F6030" s="16">
        <v>125</v>
      </c>
      <c r="G6030" s="16">
        <v>18</v>
      </c>
      <c r="H6030" s="16">
        <v>14.588471999999999</v>
      </c>
      <c r="I6030" s="16"/>
    </row>
    <row r="6031" spans="1:9" x14ac:dyDescent="0.2">
      <c r="B6031" s="16">
        <v>41</v>
      </c>
      <c r="C6031" s="16">
        <v>1757</v>
      </c>
      <c r="D6031" s="16">
        <v>92</v>
      </c>
      <c r="E6031" s="16">
        <v>56</v>
      </c>
      <c r="F6031" s="16">
        <v>117</v>
      </c>
      <c r="G6031" s="16">
        <v>19</v>
      </c>
      <c r="H6031" s="16">
        <v>16.923029</v>
      </c>
      <c r="I6031" s="16"/>
    </row>
    <row r="6032" spans="1:9" x14ac:dyDescent="0.2">
      <c r="B6032" s="16">
        <v>42</v>
      </c>
      <c r="C6032" s="16">
        <v>1124</v>
      </c>
      <c r="D6032" s="16">
        <v>59</v>
      </c>
      <c r="E6032" s="16">
        <v>45</v>
      </c>
      <c r="F6032" s="16">
        <v>79</v>
      </c>
      <c r="G6032" s="16">
        <v>19</v>
      </c>
      <c r="H6032" s="16">
        <v>9.4780444999999993</v>
      </c>
      <c r="I6032" s="16"/>
    </row>
    <row r="6033" spans="2:9" x14ac:dyDescent="0.2">
      <c r="B6033" s="16">
        <v>43</v>
      </c>
      <c r="C6033" s="16">
        <v>5948</v>
      </c>
      <c r="D6033" s="16">
        <v>123</v>
      </c>
      <c r="E6033" s="16">
        <v>82</v>
      </c>
      <c r="F6033" s="16">
        <v>192</v>
      </c>
      <c r="G6033" s="16">
        <v>48</v>
      </c>
      <c r="H6033" s="16">
        <v>33.248260000000002</v>
      </c>
      <c r="I6033" s="16"/>
    </row>
    <row r="6034" spans="2:9" x14ac:dyDescent="0.2">
      <c r="B6034" s="16">
        <v>44</v>
      </c>
      <c r="C6034" s="16">
        <v>1769</v>
      </c>
      <c r="D6034" s="16">
        <v>88</v>
      </c>
      <c r="E6034" s="16">
        <v>60</v>
      </c>
      <c r="F6034" s="16">
        <v>112</v>
      </c>
      <c r="G6034" s="16">
        <v>20</v>
      </c>
      <c r="H6034" s="16">
        <v>15.056035</v>
      </c>
      <c r="I6034" s="16"/>
    </row>
    <row r="6035" spans="2:9" x14ac:dyDescent="0.2">
      <c r="B6035" s="16">
        <v>45</v>
      </c>
      <c r="C6035" s="16">
        <v>956</v>
      </c>
      <c r="D6035" s="16">
        <v>50</v>
      </c>
      <c r="E6035" s="16">
        <v>26</v>
      </c>
      <c r="F6035" s="16">
        <v>78</v>
      </c>
      <c r="G6035" s="16">
        <v>19</v>
      </c>
      <c r="H6035" s="16">
        <v>13.136041000000001</v>
      </c>
      <c r="I6035" s="16"/>
    </row>
    <row r="6036" spans="2:9" x14ac:dyDescent="0.2">
      <c r="B6036" s="16">
        <v>46</v>
      </c>
      <c r="C6036" s="16">
        <v>4169</v>
      </c>
      <c r="D6036" s="16">
        <v>126</v>
      </c>
      <c r="E6036" s="16">
        <v>71</v>
      </c>
      <c r="F6036" s="16">
        <v>210</v>
      </c>
      <c r="G6036" s="16">
        <v>33</v>
      </c>
      <c r="H6036" s="16">
        <v>36.721504000000003</v>
      </c>
      <c r="I6036" s="16"/>
    </row>
    <row r="6037" spans="2:9" x14ac:dyDescent="0.2">
      <c r="B6037" s="16">
        <v>47</v>
      </c>
      <c r="C6037" s="16">
        <v>1920</v>
      </c>
      <c r="D6037" s="16">
        <v>83</v>
      </c>
      <c r="E6037" s="16">
        <v>49</v>
      </c>
      <c r="F6037" s="16">
        <v>117</v>
      </c>
      <c r="G6037" s="16">
        <v>23</v>
      </c>
      <c r="H6037" s="16">
        <v>18.709500999999999</v>
      </c>
      <c r="I6037" s="16"/>
    </row>
    <row r="6038" spans="2:9" x14ac:dyDescent="0.2">
      <c r="B6038" s="16">
        <v>48</v>
      </c>
      <c r="C6038" s="16">
        <v>1969</v>
      </c>
      <c r="D6038" s="16">
        <v>89</v>
      </c>
      <c r="E6038" s="16">
        <v>64</v>
      </c>
      <c r="F6038" s="16">
        <v>118</v>
      </c>
      <c r="G6038" s="16">
        <v>22</v>
      </c>
      <c r="H6038" s="16">
        <v>13.261113999999999</v>
      </c>
      <c r="I6038" s="16"/>
    </row>
    <row r="6039" spans="2:9" x14ac:dyDescent="0.2">
      <c r="B6039" s="16">
        <v>49</v>
      </c>
      <c r="C6039" s="16">
        <v>1902</v>
      </c>
      <c r="D6039" s="16">
        <v>79</v>
      </c>
      <c r="E6039" s="16">
        <v>38</v>
      </c>
      <c r="F6039" s="16">
        <v>102</v>
      </c>
      <c r="G6039" s="16">
        <v>24</v>
      </c>
      <c r="H6039" s="16">
        <v>16.215935000000002</v>
      </c>
      <c r="I6039" s="16"/>
    </row>
    <row r="6040" spans="2:9" x14ac:dyDescent="0.2">
      <c r="B6040" s="16">
        <v>50</v>
      </c>
      <c r="C6040" s="16">
        <v>2673</v>
      </c>
      <c r="D6040" s="16">
        <v>99</v>
      </c>
      <c r="E6040" s="16">
        <v>61</v>
      </c>
      <c r="F6040" s="16">
        <v>161</v>
      </c>
      <c r="G6040" s="16">
        <v>27</v>
      </c>
      <c r="H6040" s="16">
        <v>28.760283000000001</v>
      </c>
      <c r="I6040" s="16"/>
    </row>
    <row r="6041" spans="2:9" x14ac:dyDescent="0.2">
      <c r="B6041" s="16">
        <v>51</v>
      </c>
      <c r="C6041" s="16">
        <v>1127</v>
      </c>
      <c r="D6041" s="16">
        <v>62</v>
      </c>
      <c r="E6041" s="16">
        <v>44</v>
      </c>
      <c r="F6041" s="16">
        <v>89</v>
      </c>
      <c r="G6041" s="16">
        <v>18</v>
      </c>
      <c r="H6041" s="16">
        <v>10.679831999999999</v>
      </c>
      <c r="I6041" s="16"/>
    </row>
    <row r="6042" spans="2:9" x14ac:dyDescent="0.2">
      <c r="B6042" s="16">
        <v>52</v>
      </c>
      <c r="C6042" s="16">
        <v>1493</v>
      </c>
      <c r="D6042" s="16">
        <v>74</v>
      </c>
      <c r="E6042" s="16">
        <v>59</v>
      </c>
      <c r="F6042" s="16">
        <v>98</v>
      </c>
      <c r="G6042" s="16">
        <v>20</v>
      </c>
      <c r="H6042" s="16">
        <v>10.570565</v>
      </c>
      <c r="I6042" s="16"/>
    </row>
    <row r="6043" spans="2:9" x14ac:dyDescent="0.2">
      <c r="B6043" s="16">
        <v>53</v>
      </c>
      <c r="C6043" s="16">
        <v>2345</v>
      </c>
      <c r="D6043" s="16">
        <v>83</v>
      </c>
      <c r="E6043" s="16">
        <v>44</v>
      </c>
      <c r="F6043" s="16">
        <v>129</v>
      </c>
      <c r="G6043" s="16">
        <v>28</v>
      </c>
      <c r="H6043" s="16">
        <v>23.884754000000001</v>
      </c>
      <c r="I6043" s="16"/>
    </row>
    <row r="6044" spans="2:9" x14ac:dyDescent="0.2">
      <c r="B6044" s="16">
        <v>54</v>
      </c>
      <c r="C6044" s="16">
        <v>1201</v>
      </c>
      <c r="D6044" s="16">
        <v>57</v>
      </c>
      <c r="E6044" s="16">
        <v>43</v>
      </c>
      <c r="F6044" s="16">
        <v>85</v>
      </c>
      <c r="G6044" s="16">
        <v>21</v>
      </c>
      <c r="H6044" s="16">
        <v>9.8081600000000009</v>
      </c>
      <c r="I6044" s="16"/>
    </row>
    <row r="6045" spans="2:9" x14ac:dyDescent="0.2">
      <c r="B6045" s="16">
        <v>55</v>
      </c>
      <c r="C6045" s="16">
        <v>786</v>
      </c>
      <c r="D6045" s="16">
        <v>56</v>
      </c>
      <c r="E6045" s="16">
        <v>23</v>
      </c>
      <c r="F6045" s="16">
        <v>74</v>
      </c>
      <c r="G6045" s="16">
        <v>14</v>
      </c>
      <c r="H6045" s="16">
        <v>12.685546</v>
      </c>
      <c r="I6045" s="16"/>
    </row>
    <row r="6046" spans="2:9" x14ac:dyDescent="0.2">
      <c r="B6046" s="16">
        <v>56</v>
      </c>
      <c r="C6046" s="16">
        <v>1131</v>
      </c>
      <c r="D6046" s="16">
        <v>70</v>
      </c>
      <c r="E6046" s="16">
        <v>40</v>
      </c>
      <c r="F6046" s="16">
        <v>93</v>
      </c>
      <c r="G6046" s="16">
        <v>16</v>
      </c>
      <c r="H6046" s="16">
        <v>13.228757</v>
      </c>
      <c r="I6046" s="16"/>
    </row>
    <row r="6047" spans="2:9" x14ac:dyDescent="0.2">
      <c r="B6047" s="16">
        <v>57</v>
      </c>
      <c r="C6047" s="16">
        <v>579</v>
      </c>
      <c r="D6047" s="16">
        <v>48</v>
      </c>
      <c r="E6047" s="16">
        <v>23</v>
      </c>
      <c r="F6047" s="16">
        <v>75</v>
      </c>
      <c r="G6047" s="16">
        <v>12</v>
      </c>
      <c r="H6047" s="16">
        <v>12.4499</v>
      </c>
      <c r="I6047" s="16"/>
    </row>
    <row r="6048" spans="2:9" x14ac:dyDescent="0.2">
      <c r="B6048" s="16">
        <v>58</v>
      </c>
      <c r="C6048" s="16">
        <v>562</v>
      </c>
      <c r="D6048" s="16">
        <v>46</v>
      </c>
      <c r="E6048" s="16">
        <v>26</v>
      </c>
      <c r="F6048" s="16">
        <v>65</v>
      </c>
      <c r="G6048" s="16">
        <v>12</v>
      </c>
      <c r="H6048" s="16">
        <v>10.206949</v>
      </c>
      <c r="I6048" s="16"/>
    </row>
    <row r="6049" spans="2:9" x14ac:dyDescent="0.2">
      <c r="B6049" s="16">
        <v>59</v>
      </c>
      <c r="C6049" s="16">
        <v>873</v>
      </c>
      <c r="D6049" s="16">
        <v>51</v>
      </c>
      <c r="E6049" s="16">
        <v>37</v>
      </c>
      <c r="F6049" s="16">
        <v>72</v>
      </c>
      <c r="G6049" s="16">
        <v>17</v>
      </c>
      <c r="H6049" s="16">
        <v>11.269427</v>
      </c>
      <c r="I6049" s="16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59</v>
      </c>
      <c r="I6172" s="6"/>
    </row>
    <row r="6173" spans="1:10" x14ac:dyDescent="0.2">
      <c r="A6173" t="s">
        <v>67</v>
      </c>
      <c r="B6173" s="15"/>
      <c r="C6173" s="8">
        <f>AVERAGE(C5991:C6171)</f>
        <v>1853.6440677966102</v>
      </c>
      <c r="D6173" s="8"/>
      <c r="E6173" s="8"/>
      <c r="F6173" s="8"/>
      <c r="G6173" s="8"/>
      <c r="H6173" s="8"/>
      <c r="I6173" s="9"/>
      <c r="J6173" s="17">
        <f>AVERAGE(D5991:D6171)</f>
        <v>78.440677966101688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53547640</v>
      </c>
      <c r="D6177" s="16">
        <v>117.05477</v>
      </c>
      <c r="E6177" s="16">
        <v>1</v>
      </c>
      <c r="F6177" s="16">
        <v>892</v>
      </c>
      <c r="G6177" s="16">
        <v>457458</v>
      </c>
      <c r="H6177" s="16">
        <v>128.25248999999999</v>
      </c>
      <c r="I6177" s="16">
        <v>21.267510000000001</v>
      </c>
    </row>
    <row r="6178" spans="1:9" x14ac:dyDescent="0.2">
      <c r="A6178" s="6"/>
      <c r="B6178" s="16">
        <v>1</v>
      </c>
      <c r="C6178" s="16">
        <v>1929</v>
      </c>
      <c r="D6178" s="16">
        <v>77</v>
      </c>
      <c r="E6178" s="16">
        <v>43</v>
      </c>
      <c r="F6178" s="16">
        <v>123</v>
      </c>
      <c r="G6178" s="16">
        <v>25</v>
      </c>
      <c r="H6178" s="16">
        <v>22.525911000000001</v>
      </c>
      <c r="I6178" s="16"/>
    </row>
    <row r="6179" spans="1:9" x14ac:dyDescent="0.2">
      <c r="A6179" s="6"/>
      <c r="B6179" s="16">
        <v>2</v>
      </c>
      <c r="C6179" s="16">
        <v>3109</v>
      </c>
      <c r="D6179" s="16">
        <v>81</v>
      </c>
      <c r="E6179" s="16">
        <v>35</v>
      </c>
      <c r="F6179" s="16">
        <v>142</v>
      </c>
      <c r="G6179" s="16">
        <v>38</v>
      </c>
      <c r="H6179" s="16">
        <v>28.453377</v>
      </c>
      <c r="I6179" s="16"/>
    </row>
    <row r="6180" spans="1:9" x14ac:dyDescent="0.2">
      <c r="A6180" s="6"/>
      <c r="B6180" s="16">
        <v>3</v>
      </c>
      <c r="C6180" s="16">
        <v>1030</v>
      </c>
      <c r="D6180" s="16">
        <v>60</v>
      </c>
      <c r="E6180" s="16">
        <v>42</v>
      </c>
      <c r="F6180" s="16">
        <v>84</v>
      </c>
      <c r="G6180" s="16">
        <v>17</v>
      </c>
      <c r="H6180" s="16">
        <v>11.208256</v>
      </c>
      <c r="I6180" s="16"/>
    </row>
    <row r="6181" spans="1:9" x14ac:dyDescent="0.2">
      <c r="A6181" s="6"/>
      <c r="B6181" s="16">
        <v>4</v>
      </c>
      <c r="C6181" s="16">
        <v>2043</v>
      </c>
      <c r="D6181" s="16">
        <v>81</v>
      </c>
      <c r="E6181" s="16">
        <v>41</v>
      </c>
      <c r="F6181" s="16">
        <v>126</v>
      </c>
      <c r="G6181" s="16">
        <v>25</v>
      </c>
      <c r="H6181" s="16">
        <v>21.299451999999999</v>
      </c>
      <c r="I6181" s="16"/>
    </row>
    <row r="6182" spans="1:9" x14ac:dyDescent="0.2">
      <c r="A6182" s="6"/>
      <c r="B6182" s="16">
        <v>5</v>
      </c>
      <c r="C6182" s="16">
        <v>1542</v>
      </c>
      <c r="D6182" s="16">
        <v>70</v>
      </c>
      <c r="E6182" s="16">
        <v>38</v>
      </c>
      <c r="F6182" s="16">
        <v>110</v>
      </c>
      <c r="G6182" s="16">
        <v>22</v>
      </c>
      <c r="H6182" s="16">
        <v>17.50102</v>
      </c>
      <c r="I6182" s="16"/>
    </row>
    <row r="6183" spans="1:9" x14ac:dyDescent="0.2">
      <c r="A6183" s="6"/>
      <c r="B6183" s="16">
        <v>6</v>
      </c>
      <c r="C6183" s="16">
        <v>846</v>
      </c>
      <c r="D6183" s="16">
        <v>76</v>
      </c>
      <c r="E6183" s="16">
        <v>57</v>
      </c>
      <c r="F6183" s="16">
        <v>89</v>
      </c>
      <c r="G6183" s="16">
        <v>11</v>
      </c>
      <c r="H6183" s="16">
        <v>9.9196779999999993</v>
      </c>
      <c r="I6183" s="16"/>
    </row>
    <row r="6184" spans="1:9" x14ac:dyDescent="0.2">
      <c r="A6184" s="6"/>
      <c r="B6184" s="16">
        <v>7</v>
      </c>
      <c r="C6184" s="16">
        <v>842</v>
      </c>
      <c r="D6184" s="16">
        <v>64</v>
      </c>
      <c r="E6184" s="16">
        <v>24</v>
      </c>
      <c r="F6184" s="16">
        <v>90</v>
      </c>
      <c r="G6184" s="16">
        <v>13</v>
      </c>
      <c r="H6184" s="16">
        <v>16.109003000000001</v>
      </c>
      <c r="I6184" s="16"/>
    </row>
    <row r="6185" spans="1:9" x14ac:dyDescent="0.2">
      <c r="A6185" s="6"/>
      <c r="B6185" s="16">
        <v>8</v>
      </c>
      <c r="C6185" s="16">
        <v>1295</v>
      </c>
      <c r="D6185" s="16">
        <v>76</v>
      </c>
      <c r="E6185" s="16">
        <v>52</v>
      </c>
      <c r="F6185" s="16">
        <v>92</v>
      </c>
      <c r="G6185" s="16">
        <v>17</v>
      </c>
      <c r="H6185" s="16">
        <v>11.913753</v>
      </c>
      <c r="I6185" s="16"/>
    </row>
    <row r="6186" spans="1:9" x14ac:dyDescent="0.2">
      <c r="A6186" s="6"/>
      <c r="B6186" s="16">
        <v>9</v>
      </c>
      <c r="C6186" s="16">
        <v>1428</v>
      </c>
      <c r="D6186" s="16">
        <v>75</v>
      </c>
      <c r="E6186" s="16">
        <v>54</v>
      </c>
      <c r="F6186" s="16">
        <v>109</v>
      </c>
      <c r="G6186" s="16">
        <v>19</v>
      </c>
      <c r="H6186" s="16">
        <v>14.702608</v>
      </c>
      <c r="I6186" s="16"/>
    </row>
    <row r="6187" spans="1:9" x14ac:dyDescent="0.2">
      <c r="A6187" s="6"/>
      <c r="B6187" s="16">
        <v>10</v>
      </c>
      <c r="C6187" s="16">
        <v>1829</v>
      </c>
      <c r="D6187" s="16">
        <v>96</v>
      </c>
      <c r="E6187" s="16">
        <v>67</v>
      </c>
      <c r="F6187" s="16">
        <v>127</v>
      </c>
      <c r="G6187" s="16">
        <v>19</v>
      </c>
      <c r="H6187" s="16">
        <v>18.038537999999999</v>
      </c>
      <c r="I6187" s="16"/>
    </row>
    <row r="6188" spans="1:9" x14ac:dyDescent="0.2">
      <c r="A6188" s="6"/>
      <c r="B6188" s="16">
        <v>11</v>
      </c>
      <c r="C6188" s="16">
        <v>1148</v>
      </c>
      <c r="D6188" s="16">
        <v>71</v>
      </c>
      <c r="E6188" s="16">
        <v>51</v>
      </c>
      <c r="F6188" s="16">
        <v>90</v>
      </c>
      <c r="G6188" s="16">
        <v>16</v>
      </c>
      <c r="H6188" s="16">
        <v>11.71893</v>
      </c>
      <c r="I6188" s="16"/>
    </row>
    <row r="6189" spans="1:9" x14ac:dyDescent="0.2">
      <c r="A6189" s="6"/>
      <c r="B6189" s="16">
        <v>12</v>
      </c>
      <c r="C6189" s="16">
        <v>1091</v>
      </c>
      <c r="D6189" s="16">
        <v>72</v>
      </c>
      <c r="E6189" s="16">
        <v>46</v>
      </c>
      <c r="F6189" s="16">
        <v>94</v>
      </c>
      <c r="G6189" s="16">
        <v>15</v>
      </c>
      <c r="H6189" s="16">
        <v>14.114328</v>
      </c>
      <c r="I6189" s="16"/>
    </row>
    <row r="6190" spans="1:9" x14ac:dyDescent="0.2">
      <c r="B6190" s="16">
        <v>13</v>
      </c>
      <c r="C6190" s="16">
        <v>2691</v>
      </c>
      <c r="D6190" s="16">
        <v>74</v>
      </c>
      <c r="E6190" s="16">
        <v>43</v>
      </c>
      <c r="F6190" s="16">
        <v>121</v>
      </c>
      <c r="G6190" s="16">
        <v>36</v>
      </c>
      <c r="H6190" s="16">
        <v>22.472204000000001</v>
      </c>
      <c r="I6190" s="16"/>
    </row>
    <row r="6191" spans="1:9" x14ac:dyDescent="0.2">
      <c r="B6191" s="16">
        <v>14</v>
      </c>
      <c r="C6191" s="16">
        <v>2438</v>
      </c>
      <c r="D6191" s="16">
        <v>93</v>
      </c>
      <c r="E6191" s="16">
        <v>59</v>
      </c>
      <c r="F6191" s="16">
        <v>128</v>
      </c>
      <c r="G6191" s="16">
        <v>26</v>
      </c>
      <c r="H6191" s="16">
        <v>18.659046</v>
      </c>
      <c r="I6191" s="16"/>
    </row>
    <row r="6192" spans="1:9" x14ac:dyDescent="0.2">
      <c r="B6192" s="16">
        <v>15</v>
      </c>
      <c r="C6192" s="16">
        <v>2196</v>
      </c>
      <c r="D6192" s="16">
        <v>99</v>
      </c>
      <c r="E6192" s="16">
        <v>67</v>
      </c>
      <c r="F6192" s="16">
        <v>133</v>
      </c>
      <c r="G6192" s="16">
        <v>22</v>
      </c>
      <c r="H6192" s="16">
        <v>19.717047000000001</v>
      </c>
      <c r="I6192" s="16"/>
    </row>
    <row r="6193" spans="1:9" x14ac:dyDescent="0.2">
      <c r="B6193" s="16">
        <v>16</v>
      </c>
      <c r="C6193" s="16">
        <v>4036</v>
      </c>
      <c r="D6193" s="16">
        <v>115</v>
      </c>
      <c r="E6193" s="16">
        <v>56</v>
      </c>
      <c r="F6193" s="16">
        <v>179</v>
      </c>
      <c r="G6193" s="16">
        <v>35</v>
      </c>
      <c r="H6193" s="16">
        <v>34.313859999999998</v>
      </c>
      <c r="I6193" s="16"/>
    </row>
    <row r="6194" spans="1:9" x14ac:dyDescent="0.2">
      <c r="B6194" s="16">
        <v>17</v>
      </c>
      <c r="C6194" s="16">
        <v>2257</v>
      </c>
      <c r="D6194" s="16">
        <v>90</v>
      </c>
      <c r="E6194" s="16">
        <v>52</v>
      </c>
      <c r="F6194" s="16">
        <v>151</v>
      </c>
      <c r="G6194" s="16">
        <v>25</v>
      </c>
      <c r="H6194" s="16">
        <v>22.225173999999999</v>
      </c>
      <c r="I6194" s="16"/>
    </row>
    <row r="6195" spans="1:9" x14ac:dyDescent="0.2">
      <c r="B6195" s="16">
        <v>18</v>
      </c>
      <c r="C6195" s="16">
        <v>669</v>
      </c>
      <c r="D6195" s="16">
        <v>55</v>
      </c>
      <c r="E6195" s="16">
        <v>46</v>
      </c>
      <c r="F6195" s="16">
        <v>71</v>
      </c>
      <c r="G6195" s="16">
        <v>12</v>
      </c>
      <c r="H6195" s="16">
        <v>7.9257920000000004</v>
      </c>
      <c r="I6195" s="16"/>
    </row>
    <row r="6196" spans="1:9" x14ac:dyDescent="0.2">
      <c r="B6196" s="16">
        <v>19</v>
      </c>
      <c r="C6196" s="16">
        <v>2182</v>
      </c>
      <c r="D6196" s="16">
        <v>75</v>
      </c>
      <c r="E6196" s="16">
        <v>28</v>
      </c>
      <c r="F6196" s="16">
        <v>130</v>
      </c>
      <c r="G6196" s="16">
        <v>29</v>
      </c>
      <c r="H6196" s="16">
        <v>22.968145</v>
      </c>
      <c r="I6196" s="16"/>
    </row>
    <row r="6197" spans="1:9" x14ac:dyDescent="0.2">
      <c r="B6197" s="16">
        <v>20</v>
      </c>
      <c r="C6197" s="16">
        <v>2033</v>
      </c>
      <c r="D6197" s="16">
        <v>84</v>
      </c>
      <c r="E6197" s="16">
        <v>39</v>
      </c>
      <c r="F6197" s="16">
        <v>129</v>
      </c>
      <c r="G6197" s="16">
        <v>24</v>
      </c>
      <c r="H6197" s="16">
        <v>21.567889999999998</v>
      </c>
      <c r="I6197" s="16"/>
    </row>
    <row r="6198" spans="1:9" x14ac:dyDescent="0.2">
      <c r="B6198" s="16">
        <v>21</v>
      </c>
      <c r="C6198" s="16">
        <v>2242</v>
      </c>
      <c r="D6198" s="16">
        <v>86</v>
      </c>
      <c r="E6198" s="16">
        <v>47</v>
      </c>
      <c r="F6198" s="16">
        <v>134</v>
      </c>
      <c r="G6198" s="16">
        <v>26</v>
      </c>
      <c r="H6198" s="16">
        <v>22.056291999999999</v>
      </c>
      <c r="I6198" s="16"/>
    </row>
    <row r="6199" spans="1:9" x14ac:dyDescent="0.2">
      <c r="B6199" s="16">
        <v>22</v>
      </c>
      <c r="C6199" s="16">
        <v>1026</v>
      </c>
      <c r="D6199" s="16">
        <v>78</v>
      </c>
      <c r="E6199" s="16">
        <v>62</v>
      </c>
      <c r="F6199" s="16">
        <v>106</v>
      </c>
      <c r="G6199" s="16">
        <v>13</v>
      </c>
      <c r="H6199" s="16">
        <v>10.630146</v>
      </c>
      <c r="I6199" s="16"/>
    </row>
    <row r="6200" spans="1:9" x14ac:dyDescent="0.2">
      <c r="B6200" s="16">
        <v>23</v>
      </c>
      <c r="C6200" s="16">
        <v>1898</v>
      </c>
      <c r="D6200" s="16">
        <v>86</v>
      </c>
      <c r="E6200" s="16">
        <v>54</v>
      </c>
      <c r="F6200" s="16">
        <v>113</v>
      </c>
      <c r="G6200" s="16">
        <v>22</v>
      </c>
      <c r="H6200" s="16">
        <v>16.815525000000001</v>
      </c>
      <c r="I6200" s="16"/>
    </row>
    <row r="6201" spans="1:9" x14ac:dyDescent="0.2">
      <c r="B6201" s="16">
        <v>24</v>
      </c>
      <c r="C6201" s="16">
        <v>2259</v>
      </c>
      <c r="D6201" s="16">
        <v>102</v>
      </c>
      <c r="E6201" s="16">
        <v>59</v>
      </c>
      <c r="F6201" s="16">
        <v>153</v>
      </c>
      <c r="G6201" s="16">
        <v>22</v>
      </c>
      <c r="H6201" s="16">
        <v>23.08473</v>
      </c>
      <c r="I6201" s="16"/>
    </row>
    <row r="6202" spans="1:9" x14ac:dyDescent="0.2">
      <c r="B6202" s="16">
        <v>25</v>
      </c>
      <c r="C6202" s="16">
        <v>1976</v>
      </c>
      <c r="D6202" s="16">
        <v>79</v>
      </c>
      <c r="E6202" s="16">
        <v>51</v>
      </c>
      <c r="F6202" s="16">
        <v>102</v>
      </c>
      <c r="G6202" s="16">
        <v>25</v>
      </c>
      <c r="H6202" s="16">
        <v>14.217067</v>
      </c>
      <c r="I6202" s="16"/>
    </row>
    <row r="6203" spans="1:9" x14ac:dyDescent="0.2">
      <c r="B6203" s="16">
        <v>26</v>
      </c>
      <c r="C6203" s="16">
        <v>1625</v>
      </c>
      <c r="D6203" s="16">
        <v>85</v>
      </c>
      <c r="E6203" s="16">
        <v>58</v>
      </c>
      <c r="F6203" s="16">
        <v>109</v>
      </c>
      <c r="G6203" s="16">
        <v>19</v>
      </c>
      <c r="H6203" s="16">
        <v>12.297245</v>
      </c>
      <c r="I6203" s="16"/>
    </row>
    <row r="6204" spans="1:9" x14ac:dyDescent="0.2">
      <c r="B6204" s="16">
        <v>27</v>
      </c>
      <c r="C6204" s="16">
        <v>1315</v>
      </c>
      <c r="D6204" s="16">
        <v>73</v>
      </c>
      <c r="E6204" s="16">
        <v>50</v>
      </c>
      <c r="F6204" s="16">
        <v>104</v>
      </c>
      <c r="G6204" s="16">
        <v>18</v>
      </c>
      <c r="H6204" s="16">
        <v>16.836583999999998</v>
      </c>
      <c r="I6204" s="16"/>
    </row>
    <row r="6205" spans="1:9" x14ac:dyDescent="0.2">
      <c r="B6205" s="16">
        <v>28</v>
      </c>
      <c r="C6205" s="16">
        <v>1198</v>
      </c>
      <c r="D6205" s="16">
        <v>85</v>
      </c>
      <c r="E6205" s="16">
        <v>50</v>
      </c>
      <c r="F6205" s="16">
        <v>108</v>
      </c>
      <c r="G6205" s="16">
        <v>14</v>
      </c>
      <c r="H6205" s="16">
        <v>15.211330999999999</v>
      </c>
      <c r="I6205" s="16"/>
    </row>
    <row r="6206" spans="1:9" x14ac:dyDescent="0.2">
      <c r="B6206" s="16">
        <v>29</v>
      </c>
      <c r="C6206" s="16">
        <v>2630</v>
      </c>
      <c r="D6206" s="16">
        <v>97</v>
      </c>
      <c r="E6206" s="16">
        <v>55</v>
      </c>
      <c r="F6206" s="16">
        <v>131</v>
      </c>
      <c r="G6206" s="16">
        <v>27</v>
      </c>
      <c r="H6206" s="16">
        <v>24.320772000000002</v>
      </c>
      <c r="I6206" s="16"/>
    </row>
    <row r="6207" spans="1:9" x14ac:dyDescent="0.2">
      <c r="B6207" s="16">
        <v>30</v>
      </c>
      <c r="C6207" s="16">
        <v>2964</v>
      </c>
      <c r="D6207" s="16">
        <v>98</v>
      </c>
      <c r="E6207" s="16">
        <v>56</v>
      </c>
      <c r="F6207" s="16">
        <v>152</v>
      </c>
      <c r="G6207" s="16">
        <v>30</v>
      </c>
      <c r="H6207" s="16">
        <v>22.898577</v>
      </c>
      <c r="I6207" s="16"/>
    </row>
    <row r="6208" spans="1:9" x14ac:dyDescent="0.2">
      <c r="A6208" s="6"/>
      <c r="B6208" s="16">
        <v>31</v>
      </c>
      <c r="C6208" s="16">
        <v>662</v>
      </c>
      <c r="D6208" s="16">
        <v>66</v>
      </c>
      <c r="E6208" s="16">
        <v>50</v>
      </c>
      <c r="F6208" s="16">
        <v>84</v>
      </c>
      <c r="G6208" s="16">
        <v>10</v>
      </c>
      <c r="H6208" s="16">
        <v>11.556623999999999</v>
      </c>
      <c r="I6208" s="16"/>
    </row>
    <row r="6209" spans="1:9" x14ac:dyDescent="0.2">
      <c r="A6209" s="11"/>
      <c r="B6209" s="16">
        <v>32</v>
      </c>
      <c r="C6209" s="16">
        <v>1335</v>
      </c>
      <c r="D6209" s="16">
        <v>70</v>
      </c>
      <c r="E6209" s="16">
        <v>51</v>
      </c>
      <c r="F6209" s="16">
        <v>89</v>
      </c>
      <c r="G6209" s="16">
        <v>19</v>
      </c>
      <c r="H6209" s="16">
        <v>10.373578</v>
      </c>
      <c r="I6209" s="16"/>
    </row>
    <row r="6210" spans="1:9" x14ac:dyDescent="0.2">
      <c r="B6210" s="16">
        <v>33</v>
      </c>
      <c r="C6210" s="16">
        <v>3076</v>
      </c>
      <c r="D6210" s="16">
        <v>106</v>
      </c>
      <c r="E6210" s="16">
        <v>67</v>
      </c>
      <c r="F6210" s="16">
        <v>154</v>
      </c>
      <c r="G6210" s="16">
        <v>29</v>
      </c>
      <c r="H6210" s="16">
        <v>27.058140000000002</v>
      </c>
      <c r="I6210" s="16"/>
    </row>
    <row r="6211" spans="1:9" x14ac:dyDescent="0.2">
      <c r="B6211" s="16">
        <v>34</v>
      </c>
      <c r="C6211" s="16">
        <v>1582</v>
      </c>
      <c r="D6211" s="16">
        <v>83</v>
      </c>
      <c r="E6211" s="16">
        <v>45</v>
      </c>
      <c r="F6211" s="16">
        <v>113</v>
      </c>
      <c r="G6211" s="16">
        <v>19</v>
      </c>
      <c r="H6211" s="16">
        <v>17.683954</v>
      </c>
      <c r="I6211" s="16"/>
    </row>
    <row r="6212" spans="1:9" x14ac:dyDescent="0.2">
      <c r="B6212" s="16">
        <v>35</v>
      </c>
      <c r="C6212" s="16">
        <v>1076</v>
      </c>
      <c r="D6212" s="16">
        <v>82</v>
      </c>
      <c r="E6212" s="16">
        <v>61</v>
      </c>
      <c r="F6212" s="16">
        <v>104</v>
      </c>
      <c r="G6212" s="16">
        <v>13</v>
      </c>
      <c r="H6212" s="16">
        <v>15.416442</v>
      </c>
      <c r="I6212" s="16"/>
    </row>
    <row r="6213" spans="1:9" x14ac:dyDescent="0.2">
      <c r="B6213" s="16">
        <v>36</v>
      </c>
      <c r="C6213" s="16">
        <v>979</v>
      </c>
      <c r="D6213" s="16">
        <v>81</v>
      </c>
      <c r="E6213" s="16">
        <v>73</v>
      </c>
      <c r="F6213" s="16">
        <v>107</v>
      </c>
      <c r="G6213" s="16">
        <v>12</v>
      </c>
      <c r="H6213" s="16">
        <v>9.8949020000000001</v>
      </c>
      <c r="I6213" s="16"/>
    </row>
    <row r="6214" spans="1:9" x14ac:dyDescent="0.2">
      <c r="B6214" s="16">
        <v>37</v>
      </c>
      <c r="C6214" s="16">
        <v>1442</v>
      </c>
      <c r="D6214" s="16">
        <v>90</v>
      </c>
      <c r="E6214" s="16">
        <v>70</v>
      </c>
      <c r="F6214" s="16">
        <v>124</v>
      </c>
      <c r="G6214" s="16">
        <v>16</v>
      </c>
      <c r="H6214" s="16">
        <v>15.235923</v>
      </c>
      <c r="I6214" s="16"/>
    </row>
    <row r="6215" spans="1:9" x14ac:dyDescent="0.2">
      <c r="B6215" s="16">
        <v>38</v>
      </c>
      <c r="C6215" s="16">
        <v>1662</v>
      </c>
      <c r="D6215" s="16">
        <v>92</v>
      </c>
      <c r="E6215" s="16">
        <v>55</v>
      </c>
      <c r="F6215" s="16">
        <v>116</v>
      </c>
      <c r="G6215" s="16">
        <v>18</v>
      </c>
      <c r="H6215" s="16">
        <v>16.977492999999999</v>
      </c>
      <c r="I6215" s="16"/>
    </row>
    <row r="6216" spans="1:9" x14ac:dyDescent="0.2">
      <c r="B6216" s="16">
        <v>39</v>
      </c>
      <c r="C6216" s="16">
        <v>845</v>
      </c>
      <c r="D6216" s="16">
        <v>60</v>
      </c>
      <c r="E6216" s="16">
        <v>44</v>
      </c>
      <c r="F6216" s="16">
        <v>78</v>
      </c>
      <c r="G6216" s="16">
        <v>14</v>
      </c>
      <c r="H6216" s="16">
        <v>9.8253979999999999</v>
      </c>
      <c r="I6216" s="16"/>
    </row>
    <row r="6217" spans="1:9" x14ac:dyDescent="0.2">
      <c r="B6217" s="16">
        <v>40</v>
      </c>
      <c r="C6217" s="16">
        <v>5162</v>
      </c>
      <c r="D6217" s="16">
        <v>129</v>
      </c>
      <c r="E6217" s="16">
        <v>84</v>
      </c>
      <c r="F6217" s="16">
        <v>191</v>
      </c>
      <c r="G6217" s="16">
        <v>40</v>
      </c>
      <c r="H6217" s="16">
        <v>33.078769999999999</v>
      </c>
      <c r="I6217" s="16"/>
    </row>
    <row r="6218" spans="1:9" x14ac:dyDescent="0.2">
      <c r="B6218" s="16">
        <v>41</v>
      </c>
      <c r="C6218" s="16">
        <v>1554</v>
      </c>
      <c r="D6218" s="16">
        <v>91</v>
      </c>
      <c r="E6218" s="16">
        <v>64</v>
      </c>
      <c r="F6218" s="16">
        <v>111</v>
      </c>
      <c r="G6218" s="16">
        <v>17</v>
      </c>
      <c r="H6218" s="16">
        <v>12.432316999999999</v>
      </c>
      <c r="I6218" s="16"/>
    </row>
    <row r="6219" spans="1:9" x14ac:dyDescent="0.2">
      <c r="B6219" s="16">
        <v>42</v>
      </c>
      <c r="C6219" s="16">
        <v>786</v>
      </c>
      <c r="D6219" s="16">
        <v>52</v>
      </c>
      <c r="E6219" s="16">
        <v>28</v>
      </c>
      <c r="F6219" s="16">
        <v>77</v>
      </c>
      <c r="G6219" s="16">
        <v>15</v>
      </c>
      <c r="H6219" s="16">
        <v>12.501429</v>
      </c>
      <c r="I6219" s="16"/>
    </row>
    <row r="6220" spans="1:9" x14ac:dyDescent="0.2">
      <c r="B6220" s="16">
        <v>43</v>
      </c>
      <c r="C6220" s="16">
        <v>3907</v>
      </c>
      <c r="D6220" s="16">
        <v>130</v>
      </c>
      <c r="E6220" s="16">
        <v>80</v>
      </c>
      <c r="F6220" s="16">
        <v>209</v>
      </c>
      <c r="G6220" s="16">
        <v>30</v>
      </c>
      <c r="H6220" s="16">
        <v>34.822209999999998</v>
      </c>
      <c r="I6220" s="16"/>
    </row>
    <row r="6221" spans="1:9" x14ac:dyDescent="0.2">
      <c r="B6221" s="16">
        <v>44</v>
      </c>
      <c r="C6221" s="16">
        <v>1653</v>
      </c>
      <c r="D6221" s="16">
        <v>87</v>
      </c>
      <c r="E6221" s="16">
        <v>56</v>
      </c>
      <c r="F6221" s="16">
        <v>116</v>
      </c>
      <c r="G6221" s="16">
        <v>19</v>
      </c>
      <c r="H6221" s="16">
        <v>17</v>
      </c>
      <c r="I6221" s="16"/>
    </row>
    <row r="6222" spans="1:9" x14ac:dyDescent="0.2">
      <c r="B6222" s="16">
        <v>45</v>
      </c>
      <c r="C6222" s="16">
        <v>1810</v>
      </c>
      <c r="D6222" s="16">
        <v>90</v>
      </c>
      <c r="E6222" s="16">
        <v>63</v>
      </c>
      <c r="F6222" s="16">
        <v>117</v>
      </c>
      <c r="G6222" s="16">
        <v>20</v>
      </c>
      <c r="H6222" s="16">
        <v>12.078689000000001</v>
      </c>
      <c r="I6222" s="16"/>
    </row>
    <row r="6223" spans="1:9" x14ac:dyDescent="0.2">
      <c r="B6223" s="16">
        <v>46</v>
      </c>
      <c r="C6223" s="16">
        <v>1841</v>
      </c>
      <c r="D6223" s="16">
        <v>80</v>
      </c>
      <c r="E6223" s="16">
        <v>47</v>
      </c>
      <c r="F6223" s="16">
        <v>101</v>
      </c>
      <c r="G6223" s="16">
        <v>23</v>
      </c>
      <c r="H6223" s="16">
        <v>13.933282999999999</v>
      </c>
      <c r="I6223" s="16"/>
    </row>
    <row r="6224" spans="1:9" x14ac:dyDescent="0.2">
      <c r="B6224" s="16">
        <v>47</v>
      </c>
      <c r="C6224" s="16">
        <v>2524</v>
      </c>
      <c r="D6224" s="16">
        <v>100</v>
      </c>
      <c r="E6224" s="16">
        <v>63</v>
      </c>
      <c r="F6224" s="16">
        <v>160</v>
      </c>
      <c r="G6224" s="16">
        <v>25</v>
      </c>
      <c r="H6224" s="16">
        <v>27.816362000000002</v>
      </c>
      <c r="I6224" s="16"/>
    </row>
    <row r="6225" spans="2:9" x14ac:dyDescent="0.2">
      <c r="B6225" s="16">
        <v>48</v>
      </c>
      <c r="C6225" s="16">
        <v>956</v>
      </c>
      <c r="D6225" s="16">
        <v>63</v>
      </c>
      <c r="E6225" s="16">
        <v>43</v>
      </c>
      <c r="F6225" s="16">
        <v>88</v>
      </c>
      <c r="G6225" s="16">
        <v>15</v>
      </c>
      <c r="H6225" s="16">
        <v>10.285218</v>
      </c>
      <c r="I6225" s="16"/>
    </row>
    <row r="6226" spans="2:9" x14ac:dyDescent="0.2">
      <c r="B6226" s="16">
        <v>49</v>
      </c>
      <c r="C6226" s="16">
        <v>879</v>
      </c>
      <c r="D6226" s="16">
        <v>79</v>
      </c>
      <c r="E6226" s="16">
        <v>67</v>
      </c>
      <c r="F6226" s="16">
        <v>97</v>
      </c>
      <c r="G6226" s="16">
        <v>11</v>
      </c>
      <c r="H6226" s="16">
        <v>9.5498689999999993</v>
      </c>
      <c r="I6226" s="16"/>
    </row>
    <row r="6227" spans="2:9" x14ac:dyDescent="0.2">
      <c r="B6227" s="16">
        <v>50</v>
      </c>
      <c r="C6227" s="16">
        <v>1851</v>
      </c>
      <c r="D6227" s="16">
        <v>92</v>
      </c>
      <c r="E6227" s="16">
        <v>46</v>
      </c>
      <c r="F6227" s="16">
        <v>128</v>
      </c>
      <c r="G6227" s="16">
        <v>20</v>
      </c>
      <c r="H6227" s="16">
        <v>20.942276</v>
      </c>
      <c r="I6227" s="16"/>
    </row>
    <row r="6228" spans="2:9" x14ac:dyDescent="0.2">
      <c r="B6228" s="16">
        <v>51</v>
      </c>
      <c r="C6228" s="16">
        <v>985</v>
      </c>
      <c r="D6228" s="16">
        <v>57</v>
      </c>
      <c r="E6228" s="16">
        <v>42</v>
      </c>
      <c r="F6228" s="16">
        <v>84</v>
      </c>
      <c r="G6228" s="16">
        <v>17</v>
      </c>
      <c r="H6228" s="16">
        <v>10.056092</v>
      </c>
      <c r="I6228" s="16"/>
    </row>
    <row r="6229" spans="2:9" x14ac:dyDescent="0.2">
      <c r="B6229" s="16">
        <v>52</v>
      </c>
      <c r="C6229" s="16">
        <v>772</v>
      </c>
      <c r="D6229" s="16">
        <v>55</v>
      </c>
      <c r="E6229" s="16">
        <v>22</v>
      </c>
      <c r="F6229" s="16">
        <v>73</v>
      </c>
      <c r="G6229" s="16">
        <v>14</v>
      </c>
      <c r="H6229" s="16">
        <v>12.685546</v>
      </c>
      <c r="I6229" s="16"/>
    </row>
    <row r="6230" spans="2:9" x14ac:dyDescent="0.2">
      <c r="B6230" s="16">
        <v>53</v>
      </c>
      <c r="C6230" s="16">
        <v>1009</v>
      </c>
      <c r="D6230" s="16">
        <v>72</v>
      </c>
      <c r="E6230" s="16">
        <v>57</v>
      </c>
      <c r="F6230" s="16">
        <v>92</v>
      </c>
      <c r="G6230" s="16">
        <v>14</v>
      </c>
      <c r="H6230" s="16">
        <v>11.055802</v>
      </c>
      <c r="I6230" s="16"/>
    </row>
    <row r="6231" spans="2:9" x14ac:dyDescent="0.2">
      <c r="B6231" s="16">
        <v>54</v>
      </c>
      <c r="C6231" s="16">
        <v>545</v>
      </c>
      <c r="D6231" s="16">
        <v>49</v>
      </c>
      <c r="E6231" s="16">
        <v>35</v>
      </c>
      <c r="F6231" s="16">
        <v>74</v>
      </c>
      <c r="G6231" s="16">
        <v>11</v>
      </c>
      <c r="H6231" s="16">
        <v>10.059820999999999</v>
      </c>
      <c r="I6231" s="16"/>
    </row>
    <row r="6232" spans="2:9" x14ac:dyDescent="0.2">
      <c r="B6232" s="16">
        <v>55</v>
      </c>
      <c r="C6232" s="16">
        <v>720</v>
      </c>
      <c r="D6232" s="16">
        <v>51</v>
      </c>
      <c r="E6232" s="16">
        <v>36</v>
      </c>
      <c r="F6232" s="16">
        <v>71</v>
      </c>
      <c r="G6232" s="16">
        <v>14</v>
      </c>
      <c r="H6232" s="16">
        <v>11.896993999999999</v>
      </c>
      <c r="I6232" s="16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55</v>
      </c>
      <c r="I6359" s="6"/>
    </row>
    <row r="6360" spans="1:10" x14ac:dyDescent="0.2">
      <c r="A6360" t="s">
        <v>67</v>
      </c>
      <c r="B6360" s="15"/>
      <c r="C6360" s="8">
        <f>AVERAGE(C6178:C6358)</f>
        <v>1734.1818181818182</v>
      </c>
      <c r="D6360" s="8"/>
      <c r="E6360" s="8"/>
      <c r="F6360" s="8"/>
      <c r="G6360" s="8"/>
      <c r="H6360" s="8"/>
      <c r="I6360" s="9"/>
      <c r="J6360" s="17">
        <f>AVERAGE(D6178:D6358)</f>
        <v>81.090909090909093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" t="s">
        <v>131</v>
      </c>
      <c r="C6364" s="16">
        <v>60411174</v>
      </c>
      <c r="D6364" s="16">
        <v>150.05967999999999</v>
      </c>
      <c r="E6364" s="16">
        <v>1</v>
      </c>
      <c r="F6364" s="16">
        <v>885</v>
      </c>
      <c r="G6364" s="16">
        <v>402581</v>
      </c>
      <c r="H6364" s="16">
        <v>158.55440999999999</v>
      </c>
      <c r="I6364" s="18">
        <v>46.157592999999999</v>
      </c>
    </row>
    <row r="6365" spans="1:10" x14ac:dyDescent="0.2">
      <c r="A6365" s="6"/>
      <c r="B6365" s="16">
        <v>1</v>
      </c>
      <c r="C6365" s="16">
        <v>5610</v>
      </c>
      <c r="D6365" s="16">
        <v>151</v>
      </c>
      <c r="E6365" s="16">
        <v>92</v>
      </c>
      <c r="F6365" s="16">
        <v>250</v>
      </c>
      <c r="G6365" s="16">
        <v>37</v>
      </c>
      <c r="H6365" s="16">
        <v>46.409709999999997</v>
      </c>
      <c r="I6365" s="18"/>
    </row>
    <row r="6366" spans="1:10" x14ac:dyDescent="0.2">
      <c r="A6366" s="6"/>
      <c r="B6366" s="16">
        <v>2</v>
      </c>
      <c r="C6366" s="16">
        <v>1027</v>
      </c>
      <c r="D6366" s="16">
        <v>85</v>
      </c>
      <c r="E6366" s="16">
        <v>69</v>
      </c>
      <c r="F6366" s="16">
        <v>102</v>
      </c>
      <c r="G6366" s="16">
        <v>12</v>
      </c>
      <c r="H6366" s="16">
        <v>9.9772470000000002</v>
      </c>
      <c r="I6366" s="18"/>
    </row>
    <row r="6367" spans="1:10" x14ac:dyDescent="0.2">
      <c r="A6367" s="6"/>
      <c r="B6367" s="16">
        <v>3</v>
      </c>
      <c r="C6367" s="16">
        <v>1602</v>
      </c>
      <c r="D6367" s="16">
        <v>100</v>
      </c>
      <c r="E6367" s="16">
        <v>73</v>
      </c>
      <c r="F6367" s="16">
        <v>116</v>
      </c>
      <c r="G6367" s="16">
        <v>16</v>
      </c>
      <c r="H6367" s="16">
        <v>14.859341000000001</v>
      </c>
      <c r="I6367" s="18"/>
    </row>
    <row r="6368" spans="1:10" x14ac:dyDescent="0.2">
      <c r="A6368" s="6"/>
      <c r="B6368" s="16">
        <v>4</v>
      </c>
      <c r="C6368" s="16">
        <v>2946</v>
      </c>
      <c r="D6368" s="16">
        <v>109</v>
      </c>
      <c r="E6368" s="16">
        <v>73</v>
      </c>
      <c r="F6368" s="16">
        <v>129</v>
      </c>
      <c r="G6368" s="16">
        <v>27</v>
      </c>
      <c r="H6368" s="16">
        <v>12.897525999999999</v>
      </c>
      <c r="I6368" s="18"/>
    </row>
    <row r="6369" spans="1:9" x14ac:dyDescent="0.2">
      <c r="A6369" s="6"/>
      <c r="B6369" s="16">
        <v>5</v>
      </c>
      <c r="C6369" s="16">
        <v>1611</v>
      </c>
      <c r="D6369" s="16">
        <v>80</v>
      </c>
      <c r="E6369" s="16">
        <v>54</v>
      </c>
      <c r="F6369" s="16">
        <v>108</v>
      </c>
      <c r="G6369" s="16">
        <v>20</v>
      </c>
      <c r="H6369" s="16">
        <v>12.963511</v>
      </c>
      <c r="I6369" s="18"/>
    </row>
    <row r="6370" spans="1:9" x14ac:dyDescent="0.2">
      <c r="A6370" s="6"/>
      <c r="B6370" s="16">
        <v>6</v>
      </c>
      <c r="C6370" s="16">
        <v>1375</v>
      </c>
      <c r="D6370" s="16">
        <v>91</v>
      </c>
      <c r="E6370" s="16">
        <v>77</v>
      </c>
      <c r="F6370" s="16">
        <v>110</v>
      </c>
      <c r="G6370" s="16">
        <v>15</v>
      </c>
      <c r="H6370" s="16">
        <v>10.071175999999999</v>
      </c>
      <c r="I6370" s="18"/>
    </row>
    <row r="6371" spans="1:9" x14ac:dyDescent="0.2">
      <c r="A6371" s="6"/>
      <c r="B6371" s="16">
        <v>7</v>
      </c>
      <c r="C6371" s="16">
        <v>1222</v>
      </c>
      <c r="D6371" s="16">
        <v>94</v>
      </c>
      <c r="E6371" s="16">
        <v>58</v>
      </c>
      <c r="F6371" s="16">
        <v>113</v>
      </c>
      <c r="G6371" s="16">
        <v>13</v>
      </c>
      <c r="H6371" s="16">
        <v>16.375795</v>
      </c>
      <c r="I6371" s="18"/>
    </row>
    <row r="6372" spans="1:9" x14ac:dyDescent="0.2">
      <c r="A6372" s="6"/>
      <c r="B6372" s="16">
        <v>8</v>
      </c>
      <c r="C6372" s="16">
        <v>3664</v>
      </c>
      <c r="D6372" s="16">
        <v>122</v>
      </c>
      <c r="E6372" s="16">
        <v>73</v>
      </c>
      <c r="F6372" s="16">
        <v>160</v>
      </c>
      <c r="G6372" s="16">
        <v>30</v>
      </c>
      <c r="H6372" s="16">
        <v>21.692204</v>
      </c>
      <c r="I6372" s="18"/>
    </row>
    <row r="6373" spans="1:9" x14ac:dyDescent="0.2">
      <c r="A6373" s="6"/>
      <c r="B6373" s="16">
        <v>9</v>
      </c>
      <c r="C6373" s="16">
        <v>1194</v>
      </c>
      <c r="D6373" s="16">
        <v>99</v>
      </c>
      <c r="E6373" s="16">
        <v>82</v>
      </c>
      <c r="F6373" s="16">
        <v>131</v>
      </c>
      <c r="G6373" s="16">
        <v>12</v>
      </c>
      <c r="H6373" s="16">
        <v>14.314646</v>
      </c>
      <c r="I6373" s="18"/>
    </row>
    <row r="6374" spans="1:9" x14ac:dyDescent="0.2">
      <c r="A6374" s="6"/>
      <c r="B6374" s="16">
        <v>10</v>
      </c>
      <c r="C6374" s="16">
        <v>3027</v>
      </c>
      <c r="D6374" s="16">
        <v>137</v>
      </c>
      <c r="E6374" s="16">
        <v>102</v>
      </c>
      <c r="F6374" s="16">
        <v>191</v>
      </c>
      <c r="G6374" s="16">
        <v>22</v>
      </c>
      <c r="H6374" s="16">
        <v>25.585523999999999</v>
      </c>
      <c r="I6374" s="18"/>
    </row>
    <row r="6375" spans="1:9" x14ac:dyDescent="0.2">
      <c r="A6375" s="6"/>
      <c r="B6375" s="16">
        <v>11</v>
      </c>
      <c r="C6375" s="16">
        <v>4561</v>
      </c>
      <c r="D6375" s="16">
        <v>130</v>
      </c>
      <c r="E6375" s="16">
        <v>84</v>
      </c>
      <c r="F6375" s="16">
        <v>192</v>
      </c>
      <c r="G6375" s="16">
        <v>35</v>
      </c>
      <c r="H6375" s="16">
        <v>27.922688000000001</v>
      </c>
      <c r="I6375" s="18"/>
    </row>
    <row r="6376" spans="1:9" x14ac:dyDescent="0.2">
      <c r="A6376" s="6"/>
      <c r="B6376" s="5">
        <v>12</v>
      </c>
      <c r="C6376" s="16">
        <v>4288</v>
      </c>
      <c r="D6376" s="16">
        <v>138</v>
      </c>
      <c r="E6376" s="16">
        <v>92</v>
      </c>
      <c r="F6376" s="16">
        <v>182</v>
      </c>
      <c r="G6376" s="16">
        <v>31</v>
      </c>
      <c r="H6376" s="16">
        <v>26.49654</v>
      </c>
      <c r="I6376" s="18"/>
    </row>
    <row r="6377" spans="1:9" x14ac:dyDescent="0.2">
      <c r="B6377" s="4">
        <v>13</v>
      </c>
      <c r="C6377" s="16">
        <v>2893</v>
      </c>
      <c r="D6377" s="16">
        <v>120</v>
      </c>
      <c r="E6377" s="16">
        <v>86</v>
      </c>
      <c r="F6377" s="16">
        <v>166</v>
      </c>
      <c r="G6377" s="16">
        <v>24</v>
      </c>
      <c r="H6377" s="16">
        <v>17.814259</v>
      </c>
      <c r="I6377" s="18"/>
    </row>
    <row r="6378" spans="1:9" x14ac:dyDescent="0.2">
      <c r="B6378" s="4">
        <v>14</v>
      </c>
      <c r="C6378" s="16">
        <v>987</v>
      </c>
      <c r="D6378" s="16">
        <v>75</v>
      </c>
      <c r="E6378" s="16">
        <v>57</v>
      </c>
      <c r="F6378" s="16">
        <v>89</v>
      </c>
      <c r="G6378" s="16">
        <v>13</v>
      </c>
      <c r="H6378" s="16">
        <v>8.5049010000000003</v>
      </c>
      <c r="I6378" s="18"/>
    </row>
    <row r="6379" spans="1:9" x14ac:dyDescent="0.2">
      <c r="B6379" s="4">
        <v>15</v>
      </c>
      <c r="C6379" s="16">
        <v>1067</v>
      </c>
      <c r="D6379" s="16">
        <v>97</v>
      </c>
      <c r="E6379" s="16">
        <v>67</v>
      </c>
      <c r="F6379" s="16">
        <v>116</v>
      </c>
      <c r="G6379" s="16">
        <v>11</v>
      </c>
      <c r="H6379" s="16">
        <v>15.639692999999999</v>
      </c>
      <c r="I6379" s="18"/>
    </row>
    <row r="6380" spans="1:9" x14ac:dyDescent="0.2">
      <c r="B6380" s="4">
        <v>16</v>
      </c>
      <c r="C6380" s="16">
        <v>4102</v>
      </c>
      <c r="D6380" s="16">
        <v>113</v>
      </c>
      <c r="E6380" s="16">
        <v>85</v>
      </c>
      <c r="F6380" s="16">
        <v>140</v>
      </c>
      <c r="G6380" s="16">
        <v>36</v>
      </c>
      <c r="H6380" s="16">
        <v>13.659115</v>
      </c>
      <c r="I6380" s="18"/>
    </row>
    <row r="6381" spans="1:9" x14ac:dyDescent="0.2">
      <c r="B6381" s="4">
        <v>17</v>
      </c>
      <c r="C6381" s="16">
        <v>1562</v>
      </c>
      <c r="D6381" s="16">
        <v>74</v>
      </c>
      <c r="E6381" s="16">
        <v>48</v>
      </c>
      <c r="F6381" s="16">
        <v>117</v>
      </c>
      <c r="G6381" s="16">
        <v>21</v>
      </c>
      <c r="H6381" s="16">
        <v>15.674821</v>
      </c>
      <c r="I6381" s="18"/>
    </row>
    <row r="6382" spans="1:9" x14ac:dyDescent="0.2">
      <c r="B6382" s="4">
        <v>18</v>
      </c>
      <c r="C6382" s="16">
        <v>4287</v>
      </c>
      <c r="D6382" s="16">
        <v>115</v>
      </c>
      <c r="E6382" s="16">
        <v>63</v>
      </c>
      <c r="F6382" s="16">
        <v>175</v>
      </c>
      <c r="G6382" s="16">
        <v>37</v>
      </c>
      <c r="H6382" s="16">
        <v>27.456023999999999</v>
      </c>
      <c r="I6382" s="18"/>
    </row>
    <row r="6383" spans="1:9" x14ac:dyDescent="0.2">
      <c r="B6383" s="4">
        <v>19</v>
      </c>
      <c r="C6383" s="16">
        <v>2363</v>
      </c>
      <c r="D6383" s="16">
        <v>98</v>
      </c>
      <c r="E6383" s="16">
        <v>61</v>
      </c>
      <c r="F6383" s="16">
        <v>135</v>
      </c>
      <c r="G6383" s="16">
        <v>24</v>
      </c>
      <c r="H6383" s="16">
        <v>17.969781999999999</v>
      </c>
      <c r="I6383" s="18"/>
    </row>
    <row r="6384" spans="1:9" x14ac:dyDescent="0.2">
      <c r="B6384" s="4">
        <v>20</v>
      </c>
      <c r="C6384" s="16">
        <v>1834</v>
      </c>
      <c r="D6384" s="16">
        <v>96</v>
      </c>
      <c r="E6384" s="16">
        <v>69</v>
      </c>
      <c r="F6384" s="16">
        <v>115</v>
      </c>
      <c r="G6384" s="16">
        <v>19</v>
      </c>
      <c r="H6384" s="16">
        <v>13.792108000000001</v>
      </c>
      <c r="I6384" s="18"/>
    </row>
    <row r="6385" spans="1:9" x14ac:dyDescent="0.2">
      <c r="B6385" s="4">
        <v>21</v>
      </c>
      <c r="C6385" s="16">
        <v>1999</v>
      </c>
      <c r="D6385" s="16">
        <v>99</v>
      </c>
      <c r="E6385" s="16">
        <v>69</v>
      </c>
      <c r="F6385" s="16">
        <v>137</v>
      </c>
      <c r="G6385" s="16">
        <v>20</v>
      </c>
      <c r="H6385" s="16">
        <v>22.258057000000001</v>
      </c>
      <c r="I6385" s="18"/>
    </row>
    <row r="6386" spans="1:9" x14ac:dyDescent="0.2">
      <c r="B6386" s="4">
        <v>22</v>
      </c>
      <c r="C6386" s="16">
        <v>879</v>
      </c>
      <c r="D6386" s="16">
        <v>58</v>
      </c>
      <c r="E6386" s="16">
        <v>36</v>
      </c>
      <c r="F6386" s="16">
        <v>75</v>
      </c>
      <c r="G6386" s="16">
        <v>15</v>
      </c>
      <c r="H6386" s="16">
        <v>8.8841750000000008</v>
      </c>
      <c r="I6386" s="18"/>
    </row>
    <row r="6387" spans="1:9" x14ac:dyDescent="0.2">
      <c r="B6387" s="16">
        <v>1</v>
      </c>
      <c r="C6387" s="16">
        <v>1459</v>
      </c>
      <c r="D6387" s="16">
        <v>52</v>
      </c>
      <c r="E6387" s="16">
        <v>23</v>
      </c>
      <c r="F6387" s="16">
        <v>76</v>
      </c>
      <c r="G6387" s="16">
        <v>28</v>
      </c>
      <c r="H6387" s="16">
        <v>11.571035999999999</v>
      </c>
      <c r="I6387" s="16"/>
    </row>
    <row r="6388" spans="1:9" x14ac:dyDescent="0.2">
      <c r="B6388" s="16">
        <v>2</v>
      </c>
      <c r="C6388" s="16">
        <v>2225</v>
      </c>
      <c r="D6388" s="16">
        <v>74</v>
      </c>
      <c r="E6388" s="16">
        <v>47</v>
      </c>
      <c r="F6388" s="16">
        <v>121</v>
      </c>
      <c r="G6388" s="16">
        <v>30</v>
      </c>
      <c r="H6388" s="16">
        <v>19.754528000000001</v>
      </c>
      <c r="I6388" s="16"/>
    </row>
    <row r="6389" spans="1:9" x14ac:dyDescent="0.2">
      <c r="B6389" s="16">
        <v>3</v>
      </c>
      <c r="C6389" s="16">
        <v>5027</v>
      </c>
      <c r="D6389" s="16">
        <v>96</v>
      </c>
      <c r="E6389" s="16">
        <v>53</v>
      </c>
      <c r="F6389" s="16">
        <v>164</v>
      </c>
      <c r="G6389" s="16">
        <v>52</v>
      </c>
      <c r="H6389" s="16">
        <v>28.607897000000001</v>
      </c>
      <c r="I6389" s="16"/>
    </row>
    <row r="6390" spans="1:9" x14ac:dyDescent="0.2">
      <c r="B6390" s="16">
        <v>4</v>
      </c>
      <c r="C6390" s="16">
        <v>1721</v>
      </c>
      <c r="D6390" s="16">
        <v>71</v>
      </c>
      <c r="E6390" s="16">
        <v>59</v>
      </c>
      <c r="F6390" s="16">
        <v>84</v>
      </c>
      <c r="G6390" s="16">
        <v>24</v>
      </c>
      <c r="H6390" s="16">
        <v>6.4974914000000004</v>
      </c>
      <c r="I6390" s="16"/>
    </row>
    <row r="6391" spans="1:9" x14ac:dyDescent="0.2">
      <c r="B6391" s="16">
        <v>5</v>
      </c>
      <c r="C6391" s="16">
        <v>3515</v>
      </c>
      <c r="D6391" s="16">
        <v>90</v>
      </c>
      <c r="E6391" s="16">
        <v>61</v>
      </c>
      <c r="F6391" s="16">
        <v>134</v>
      </c>
      <c r="G6391" s="16">
        <v>39</v>
      </c>
      <c r="H6391" s="16">
        <v>20.190539999999999</v>
      </c>
      <c r="I6391" s="16"/>
    </row>
    <row r="6392" spans="1:9" x14ac:dyDescent="0.2">
      <c r="B6392" s="16">
        <v>6</v>
      </c>
      <c r="C6392" s="16">
        <v>2156</v>
      </c>
      <c r="D6392" s="16">
        <v>79</v>
      </c>
      <c r="E6392" s="16">
        <v>52</v>
      </c>
      <c r="F6392" s="16">
        <v>103</v>
      </c>
      <c r="G6392" s="16">
        <v>27</v>
      </c>
      <c r="H6392" s="16">
        <v>13.314249</v>
      </c>
      <c r="I6392" s="16"/>
    </row>
    <row r="6393" spans="1:9" x14ac:dyDescent="0.2">
      <c r="B6393" s="16">
        <v>7</v>
      </c>
      <c r="C6393" s="16">
        <v>729</v>
      </c>
      <c r="D6393" s="16">
        <v>52</v>
      </c>
      <c r="E6393" s="16">
        <v>38</v>
      </c>
      <c r="F6393" s="16">
        <v>68</v>
      </c>
      <c r="G6393" s="16">
        <v>14</v>
      </c>
      <c r="H6393" s="16">
        <v>9.7861759999999993</v>
      </c>
      <c r="I6393" s="16"/>
    </row>
    <row r="6394" spans="1:9" x14ac:dyDescent="0.2">
      <c r="B6394" s="16">
        <v>8</v>
      </c>
      <c r="C6394" s="16">
        <v>783</v>
      </c>
      <c r="D6394" s="16">
        <v>71</v>
      </c>
      <c r="E6394" s="16">
        <v>63</v>
      </c>
      <c r="F6394" s="16">
        <v>84</v>
      </c>
      <c r="G6394" s="16">
        <v>11</v>
      </c>
      <c r="H6394" s="16">
        <v>6.2289643000000003</v>
      </c>
      <c r="I6394" s="16"/>
    </row>
    <row r="6395" spans="1:9" x14ac:dyDescent="0.2">
      <c r="A6395" s="6"/>
      <c r="B6395" s="16">
        <v>9</v>
      </c>
      <c r="C6395" s="16">
        <v>1784</v>
      </c>
      <c r="D6395" s="16">
        <v>77</v>
      </c>
      <c r="E6395" s="16">
        <v>50</v>
      </c>
      <c r="F6395" s="16">
        <v>110</v>
      </c>
      <c r="G6395" s="16">
        <v>23</v>
      </c>
      <c r="H6395" s="16">
        <v>12.843463</v>
      </c>
      <c r="I6395" s="16"/>
    </row>
    <row r="6396" spans="1:9" x14ac:dyDescent="0.2">
      <c r="A6396" s="11"/>
      <c r="B6396" s="16">
        <v>10</v>
      </c>
      <c r="C6396" s="16">
        <v>1638</v>
      </c>
      <c r="D6396" s="16">
        <v>74</v>
      </c>
      <c r="E6396" s="16">
        <v>39</v>
      </c>
      <c r="F6396" s="16">
        <v>95</v>
      </c>
      <c r="G6396" s="16">
        <v>22</v>
      </c>
      <c r="H6396" s="16">
        <v>13.780594000000001</v>
      </c>
      <c r="I6396" s="16"/>
    </row>
    <row r="6397" spans="1:9" x14ac:dyDescent="0.2">
      <c r="B6397" s="16">
        <v>11</v>
      </c>
      <c r="C6397" s="16">
        <v>936</v>
      </c>
      <c r="D6397" s="16">
        <v>85</v>
      </c>
      <c r="E6397" s="16">
        <v>54</v>
      </c>
      <c r="F6397" s="16">
        <v>106</v>
      </c>
      <c r="G6397" s="16">
        <v>11</v>
      </c>
      <c r="H6397" s="16">
        <v>15.201974</v>
      </c>
      <c r="I6397" s="16"/>
    </row>
    <row r="6398" spans="1:9" x14ac:dyDescent="0.2">
      <c r="B6398" s="16">
        <v>12</v>
      </c>
      <c r="C6398" s="16">
        <v>2527</v>
      </c>
      <c r="D6398" s="16">
        <v>87</v>
      </c>
      <c r="E6398" s="16">
        <v>50</v>
      </c>
      <c r="F6398" s="16">
        <v>123</v>
      </c>
      <c r="G6398" s="16">
        <v>29</v>
      </c>
      <c r="H6398" s="16">
        <v>19.213090000000001</v>
      </c>
      <c r="I6398" s="16"/>
    </row>
    <row r="6399" spans="1:9" x14ac:dyDescent="0.2">
      <c r="B6399" s="16">
        <v>13</v>
      </c>
      <c r="C6399" s="16">
        <v>970</v>
      </c>
      <c r="D6399" s="16">
        <v>88</v>
      </c>
      <c r="E6399" s="16">
        <v>78</v>
      </c>
      <c r="F6399" s="16">
        <v>100</v>
      </c>
      <c r="G6399" s="16">
        <v>11</v>
      </c>
      <c r="H6399" s="16">
        <v>8.0746520000000004</v>
      </c>
      <c r="I6399" s="16"/>
    </row>
    <row r="6400" spans="1:9" x14ac:dyDescent="0.2">
      <c r="B6400" s="16">
        <v>14</v>
      </c>
      <c r="C6400" s="16">
        <v>1027</v>
      </c>
      <c r="D6400" s="16">
        <v>73</v>
      </c>
      <c r="E6400" s="16">
        <v>41</v>
      </c>
      <c r="F6400" s="16">
        <v>96</v>
      </c>
      <c r="G6400" s="16">
        <v>14</v>
      </c>
      <c r="H6400" s="16">
        <v>13.708504</v>
      </c>
      <c r="I6400" s="16"/>
    </row>
    <row r="6401" spans="2:9" x14ac:dyDescent="0.2">
      <c r="B6401" s="16">
        <v>15</v>
      </c>
      <c r="C6401" s="16">
        <v>2756</v>
      </c>
      <c r="D6401" s="16">
        <v>98</v>
      </c>
      <c r="E6401" s="16">
        <v>53</v>
      </c>
      <c r="F6401" s="16">
        <v>133</v>
      </c>
      <c r="G6401" s="16">
        <v>28</v>
      </c>
      <c r="H6401" s="16">
        <v>19.646882999999999</v>
      </c>
      <c r="I6401" s="16"/>
    </row>
    <row r="6402" spans="2:9" x14ac:dyDescent="0.2">
      <c r="B6402" s="16">
        <v>16</v>
      </c>
      <c r="C6402" s="16">
        <v>1536</v>
      </c>
      <c r="D6402" s="16">
        <v>64</v>
      </c>
      <c r="E6402" s="16">
        <v>38</v>
      </c>
      <c r="F6402" s="16">
        <v>98</v>
      </c>
      <c r="G6402" s="16">
        <v>24</v>
      </c>
      <c r="H6402" s="16">
        <v>15.742493</v>
      </c>
      <c r="I6402" s="16"/>
    </row>
    <row r="6403" spans="2:9" x14ac:dyDescent="0.2">
      <c r="B6403" s="16">
        <v>17</v>
      </c>
      <c r="C6403" s="16">
        <v>2863</v>
      </c>
      <c r="D6403" s="16">
        <v>84</v>
      </c>
      <c r="E6403" s="16">
        <v>51</v>
      </c>
      <c r="F6403" s="16">
        <v>129</v>
      </c>
      <c r="G6403" s="16">
        <v>34</v>
      </c>
      <c r="H6403" s="16">
        <v>18.436623000000001</v>
      </c>
      <c r="I6403" s="16"/>
    </row>
    <row r="6404" spans="2:9" x14ac:dyDescent="0.2">
      <c r="B6404" s="16">
        <v>18</v>
      </c>
      <c r="C6404" s="16">
        <v>2149</v>
      </c>
      <c r="D6404" s="16">
        <v>89</v>
      </c>
      <c r="E6404" s="16">
        <v>62</v>
      </c>
      <c r="F6404" s="16">
        <v>118</v>
      </c>
      <c r="G6404" s="16">
        <v>24</v>
      </c>
      <c r="H6404" s="16">
        <v>15.028957</v>
      </c>
      <c r="I6404" s="16"/>
    </row>
    <row r="6405" spans="2:9" x14ac:dyDescent="0.2">
      <c r="B6405" s="16">
        <v>19</v>
      </c>
      <c r="C6405" s="16">
        <v>851</v>
      </c>
      <c r="D6405" s="16">
        <v>85</v>
      </c>
      <c r="E6405" s="16">
        <v>67</v>
      </c>
      <c r="F6405" s="16">
        <v>107</v>
      </c>
      <c r="G6405" s="16">
        <v>10</v>
      </c>
      <c r="H6405" s="16">
        <v>12.836579</v>
      </c>
      <c r="I6405" s="16"/>
    </row>
    <row r="6406" spans="2:9" x14ac:dyDescent="0.2">
      <c r="B6406" s="16">
        <v>20</v>
      </c>
      <c r="C6406" s="16">
        <v>817</v>
      </c>
      <c r="D6406" s="16">
        <v>81</v>
      </c>
      <c r="E6406" s="16">
        <v>65</v>
      </c>
      <c r="F6406" s="16">
        <v>91</v>
      </c>
      <c r="G6406" s="16">
        <v>10</v>
      </c>
      <c r="H6406" s="16">
        <v>7.4610099999999999</v>
      </c>
      <c r="I6406" s="16"/>
    </row>
    <row r="6407" spans="2:9" x14ac:dyDescent="0.2">
      <c r="B6407" s="16">
        <v>21</v>
      </c>
      <c r="C6407" s="16">
        <v>1123</v>
      </c>
      <c r="D6407" s="16">
        <v>93</v>
      </c>
      <c r="E6407" s="16">
        <v>77</v>
      </c>
      <c r="F6407" s="16">
        <v>110</v>
      </c>
      <c r="G6407" s="16">
        <v>12</v>
      </c>
      <c r="H6407" s="16">
        <v>10.229191999999999</v>
      </c>
      <c r="I6407" s="16"/>
    </row>
    <row r="6408" spans="2:9" x14ac:dyDescent="0.2">
      <c r="B6408" s="16">
        <v>22</v>
      </c>
      <c r="C6408" s="16">
        <v>1267</v>
      </c>
      <c r="D6408" s="16">
        <v>97</v>
      </c>
      <c r="E6408" s="16">
        <v>84</v>
      </c>
      <c r="F6408" s="16">
        <v>111</v>
      </c>
      <c r="G6408" s="16">
        <v>13</v>
      </c>
      <c r="H6408" s="16">
        <v>8.7559500000000003</v>
      </c>
      <c r="I6408" s="16"/>
    </row>
    <row r="6409" spans="2:9" x14ac:dyDescent="0.2">
      <c r="B6409" s="16">
        <v>23</v>
      </c>
      <c r="C6409" s="16">
        <v>2767</v>
      </c>
      <c r="D6409" s="16">
        <v>98</v>
      </c>
      <c r="E6409" s="16">
        <v>70</v>
      </c>
      <c r="F6409" s="16">
        <v>132</v>
      </c>
      <c r="G6409" s="16">
        <v>28</v>
      </c>
      <c r="H6409" s="16">
        <v>15.980312</v>
      </c>
      <c r="I6409" s="16"/>
    </row>
    <row r="6410" spans="2:9" x14ac:dyDescent="0.2">
      <c r="B6410" s="16">
        <v>24</v>
      </c>
      <c r="C6410" s="16">
        <v>970</v>
      </c>
      <c r="D6410" s="16">
        <v>88</v>
      </c>
      <c r="E6410" s="16">
        <v>55</v>
      </c>
      <c r="F6410" s="16">
        <v>105</v>
      </c>
      <c r="G6410" s="16">
        <v>11</v>
      </c>
      <c r="H6410" s="16">
        <v>14.717337000000001</v>
      </c>
      <c r="I6410" s="16"/>
    </row>
    <row r="6411" spans="2:9" x14ac:dyDescent="0.2">
      <c r="B6411" s="16">
        <v>25</v>
      </c>
      <c r="C6411" s="16">
        <v>2896</v>
      </c>
      <c r="D6411" s="16">
        <v>96</v>
      </c>
      <c r="E6411" s="16">
        <v>54</v>
      </c>
      <c r="F6411" s="16">
        <v>127</v>
      </c>
      <c r="G6411" s="16">
        <v>30</v>
      </c>
      <c r="H6411" s="16">
        <v>16.577925</v>
      </c>
      <c r="I6411" s="16"/>
    </row>
    <row r="6412" spans="2:9" x14ac:dyDescent="0.2">
      <c r="B6412" s="16">
        <v>26</v>
      </c>
      <c r="C6412" s="16">
        <v>2137</v>
      </c>
      <c r="D6412" s="16">
        <v>92</v>
      </c>
      <c r="E6412" s="16">
        <v>70</v>
      </c>
      <c r="F6412" s="16">
        <v>118</v>
      </c>
      <c r="G6412" s="16">
        <v>23</v>
      </c>
      <c r="H6412" s="16">
        <v>12.167393000000001</v>
      </c>
      <c r="I6412" s="16"/>
    </row>
    <row r="6413" spans="2:9" x14ac:dyDescent="0.2">
      <c r="B6413" s="16">
        <v>27</v>
      </c>
      <c r="C6413" s="16">
        <v>6992</v>
      </c>
      <c r="D6413" s="16">
        <v>134</v>
      </c>
      <c r="E6413" s="16">
        <v>81</v>
      </c>
      <c r="F6413" s="16">
        <v>202</v>
      </c>
      <c r="G6413" s="16">
        <v>52</v>
      </c>
      <c r="H6413" s="16">
        <v>29.569459999999999</v>
      </c>
      <c r="I6413" s="16"/>
    </row>
    <row r="6414" spans="2:9" x14ac:dyDescent="0.2">
      <c r="B6414" s="16">
        <v>28</v>
      </c>
      <c r="C6414" s="16">
        <v>2771</v>
      </c>
      <c r="D6414" s="16">
        <v>98</v>
      </c>
      <c r="E6414" s="16">
        <v>70</v>
      </c>
      <c r="F6414" s="16">
        <v>137</v>
      </c>
      <c r="G6414" s="16">
        <v>28</v>
      </c>
      <c r="H6414" s="16">
        <v>16.387664999999998</v>
      </c>
      <c r="I6414" s="16"/>
    </row>
    <row r="6415" spans="2:9" x14ac:dyDescent="0.2">
      <c r="B6415" s="16">
        <v>29</v>
      </c>
      <c r="C6415" s="16">
        <v>823</v>
      </c>
      <c r="D6415" s="16">
        <v>63</v>
      </c>
      <c r="E6415" s="16">
        <v>42</v>
      </c>
      <c r="F6415" s="16">
        <v>82</v>
      </c>
      <c r="G6415" s="16">
        <v>13</v>
      </c>
      <c r="H6415" s="16">
        <v>11.128043</v>
      </c>
      <c r="I6415" s="16"/>
    </row>
    <row r="6416" spans="2:9" x14ac:dyDescent="0.2">
      <c r="B6416" s="16">
        <v>30</v>
      </c>
      <c r="C6416" s="16">
        <v>2256</v>
      </c>
      <c r="D6416" s="16">
        <v>80</v>
      </c>
      <c r="E6416" s="16">
        <v>44</v>
      </c>
      <c r="F6416" s="16">
        <v>120</v>
      </c>
      <c r="G6416" s="16">
        <v>28</v>
      </c>
      <c r="H6416" s="16">
        <v>18.591118000000002</v>
      </c>
      <c r="I6416" s="16"/>
    </row>
    <row r="6417" spans="2:9" x14ac:dyDescent="0.2">
      <c r="B6417" s="16">
        <v>31</v>
      </c>
      <c r="C6417" s="16">
        <v>1779</v>
      </c>
      <c r="D6417" s="16">
        <v>93</v>
      </c>
      <c r="E6417" s="16">
        <v>73</v>
      </c>
      <c r="F6417" s="16">
        <v>113</v>
      </c>
      <c r="G6417" s="16">
        <v>19</v>
      </c>
      <c r="H6417" s="16">
        <v>12.073847000000001</v>
      </c>
      <c r="I6417" s="16"/>
    </row>
    <row r="6418" spans="2:9" x14ac:dyDescent="0.2">
      <c r="B6418" s="16">
        <v>32</v>
      </c>
      <c r="C6418" s="16">
        <v>5531</v>
      </c>
      <c r="D6418" s="16">
        <v>128</v>
      </c>
      <c r="E6418" s="16">
        <v>85</v>
      </c>
      <c r="F6418" s="16">
        <v>201</v>
      </c>
      <c r="G6418" s="16">
        <v>43</v>
      </c>
      <c r="H6418" s="16">
        <v>31.248999999999999</v>
      </c>
      <c r="I6418" s="16"/>
    </row>
    <row r="6419" spans="2:9" x14ac:dyDescent="0.2">
      <c r="B6419" s="16">
        <v>33</v>
      </c>
      <c r="C6419" s="16">
        <v>2194</v>
      </c>
      <c r="D6419" s="16">
        <v>84</v>
      </c>
      <c r="E6419" s="16">
        <v>59</v>
      </c>
      <c r="F6419" s="16">
        <v>106</v>
      </c>
      <c r="G6419" s="16">
        <v>26</v>
      </c>
      <c r="H6419" s="16">
        <v>12.4964</v>
      </c>
      <c r="I6419" s="16"/>
    </row>
    <row r="6420" spans="2:9" x14ac:dyDescent="0.2">
      <c r="B6420" s="16">
        <v>34</v>
      </c>
      <c r="C6420" s="16">
        <v>5824</v>
      </c>
      <c r="D6420" s="16">
        <v>126</v>
      </c>
      <c r="E6420" s="16">
        <v>67</v>
      </c>
      <c r="F6420" s="16">
        <v>207</v>
      </c>
      <c r="G6420" s="16">
        <v>46</v>
      </c>
      <c r="H6420" s="16">
        <v>36.615116</v>
      </c>
      <c r="I6420" s="16"/>
    </row>
    <row r="6421" spans="2:9" x14ac:dyDescent="0.2">
      <c r="B6421" s="16">
        <v>35</v>
      </c>
      <c r="C6421" s="16">
        <v>791</v>
      </c>
      <c r="D6421" s="16">
        <v>79</v>
      </c>
      <c r="E6421" s="16">
        <v>58</v>
      </c>
      <c r="F6421" s="16">
        <v>99</v>
      </c>
      <c r="G6421" s="16">
        <v>10</v>
      </c>
      <c r="H6421" s="16">
        <v>10.816654</v>
      </c>
      <c r="I6421" s="16"/>
    </row>
    <row r="6422" spans="2:9" x14ac:dyDescent="0.2">
      <c r="B6422" s="16">
        <v>36</v>
      </c>
      <c r="C6422" s="16">
        <v>768</v>
      </c>
      <c r="D6422" s="16">
        <v>59</v>
      </c>
      <c r="E6422" s="16">
        <v>27</v>
      </c>
      <c r="F6422" s="16">
        <v>78</v>
      </c>
      <c r="G6422" s="16">
        <v>13</v>
      </c>
      <c r="H6422" s="16">
        <v>12.55322</v>
      </c>
      <c r="I6422" s="16"/>
    </row>
    <row r="6423" spans="2:9" x14ac:dyDescent="0.2">
      <c r="B6423" s="16">
        <v>37</v>
      </c>
      <c r="C6423" s="16">
        <v>3720</v>
      </c>
      <c r="D6423" s="16">
        <v>106</v>
      </c>
      <c r="E6423" s="16">
        <v>50</v>
      </c>
      <c r="F6423" s="16">
        <v>159</v>
      </c>
      <c r="G6423" s="16">
        <v>35</v>
      </c>
      <c r="H6423" s="16">
        <v>23.263199</v>
      </c>
      <c r="I6423" s="16"/>
    </row>
    <row r="6424" spans="2:9" x14ac:dyDescent="0.2">
      <c r="B6424" s="16">
        <v>38</v>
      </c>
      <c r="C6424" s="16">
        <v>762</v>
      </c>
      <c r="D6424" s="16">
        <v>58</v>
      </c>
      <c r="E6424" s="16">
        <v>47</v>
      </c>
      <c r="F6424" s="16">
        <v>80</v>
      </c>
      <c r="G6424" s="16">
        <v>13</v>
      </c>
      <c r="H6424" s="16">
        <v>9.3897099999999991</v>
      </c>
      <c r="I6424" s="16"/>
    </row>
    <row r="6425" spans="2:9" x14ac:dyDescent="0.2">
      <c r="B6425" s="16">
        <v>39</v>
      </c>
      <c r="C6425" s="16">
        <v>2614</v>
      </c>
      <c r="D6425" s="16">
        <v>100</v>
      </c>
      <c r="E6425" s="16">
        <v>63</v>
      </c>
      <c r="F6425" s="16">
        <v>127</v>
      </c>
      <c r="G6425" s="16">
        <v>26</v>
      </c>
      <c r="H6425" s="16">
        <v>16.65653</v>
      </c>
      <c r="I6425" s="16"/>
    </row>
    <row r="6426" spans="2:9" x14ac:dyDescent="0.2">
      <c r="B6426" s="16">
        <v>40</v>
      </c>
      <c r="C6426" s="16">
        <v>1020</v>
      </c>
      <c r="D6426" s="16">
        <v>56</v>
      </c>
      <c r="E6426" s="16">
        <v>31</v>
      </c>
      <c r="F6426" s="16">
        <v>77</v>
      </c>
      <c r="G6426" s="16">
        <v>18</v>
      </c>
      <c r="H6426" s="16">
        <v>12.555758000000001</v>
      </c>
      <c r="I6426" s="16"/>
    </row>
    <row r="6427" spans="2:9" x14ac:dyDescent="0.2">
      <c r="B6427" s="16">
        <v>41</v>
      </c>
      <c r="C6427" s="16">
        <v>2537</v>
      </c>
      <c r="D6427" s="16">
        <v>87</v>
      </c>
      <c r="E6427" s="16">
        <v>48</v>
      </c>
      <c r="F6427" s="16">
        <v>122</v>
      </c>
      <c r="G6427" s="16">
        <v>29</v>
      </c>
      <c r="H6427" s="16">
        <v>18.049534000000001</v>
      </c>
      <c r="I6427" s="16"/>
    </row>
    <row r="6428" spans="2:9" x14ac:dyDescent="0.2">
      <c r="B6428" s="16">
        <v>42</v>
      </c>
      <c r="C6428" s="16">
        <v>2032</v>
      </c>
      <c r="D6428" s="16">
        <v>67</v>
      </c>
      <c r="E6428" s="16">
        <v>44</v>
      </c>
      <c r="F6428" s="16">
        <v>93</v>
      </c>
      <c r="G6428" s="16">
        <v>30</v>
      </c>
      <c r="H6428" s="16">
        <v>12.792778</v>
      </c>
      <c r="I6428" s="16"/>
    </row>
    <row r="6429" spans="2:9" x14ac:dyDescent="0.2">
      <c r="B6429" s="16">
        <v>43</v>
      </c>
      <c r="C6429" s="16">
        <v>3775</v>
      </c>
      <c r="D6429" s="16">
        <v>85</v>
      </c>
      <c r="E6429" s="16">
        <v>42</v>
      </c>
      <c r="F6429" s="16">
        <v>133</v>
      </c>
      <c r="G6429" s="16">
        <v>44</v>
      </c>
      <c r="H6429" s="16">
        <v>21.194009999999999</v>
      </c>
      <c r="I6429" s="16"/>
    </row>
    <row r="6430" spans="2:9" x14ac:dyDescent="0.2">
      <c r="B6430" s="16">
        <v>44</v>
      </c>
      <c r="C6430" s="16">
        <v>785</v>
      </c>
      <c r="D6430" s="16">
        <v>52</v>
      </c>
      <c r="E6430" s="16">
        <v>45</v>
      </c>
      <c r="F6430" s="16">
        <v>65</v>
      </c>
      <c r="G6430" s="16">
        <v>15</v>
      </c>
      <c r="H6430" s="16">
        <v>5.7631835999999996</v>
      </c>
      <c r="I6430" s="16"/>
    </row>
    <row r="6431" spans="2:9" x14ac:dyDescent="0.2">
      <c r="B6431" s="16">
        <v>45</v>
      </c>
      <c r="C6431" s="16">
        <v>583</v>
      </c>
      <c r="D6431" s="16">
        <v>48</v>
      </c>
      <c r="E6431" s="16">
        <v>35</v>
      </c>
      <c r="F6431" s="16">
        <v>60</v>
      </c>
      <c r="G6431" s="16">
        <v>12</v>
      </c>
      <c r="H6431" s="16">
        <v>7.9829363999999998</v>
      </c>
      <c r="I6431" s="16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67</v>
      </c>
      <c r="I6546" s="6"/>
    </row>
    <row r="6547" spans="1:10" x14ac:dyDescent="0.2">
      <c r="A6547" t="s">
        <v>67</v>
      </c>
      <c r="B6547" s="15"/>
      <c r="C6547" s="8">
        <f>AVERAGE(C6365:C6545)</f>
        <v>2243.0746268656717</v>
      </c>
      <c r="D6547" s="8"/>
      <c r="E6547" s="8"/>
      <c r="F6547" s="8"/>
      <c r="G6547" s="8"/>
      <c r="H6547" s="8"/>
      <c r="I6547" s="9"/>
      <c r="J6547" s="17">
        <f>AVERAGE(D6365:D6545)</f>
        <v>89.820895522388057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65220328</v>
      </c>
      <c r="D6551" s="16">
        <v>147.88720000000001</v>
      </c>
      <c r="E6551" s="16">
        <v>1</v>
      </c>
      <c r="F6551" s="16">
        <v>842</v>
      </c>
      <c r="G6551" s="16">
        <v>441014</v>
      </c>
      <c r="H6551" s="16">
        <v>153.67426</v>
      </c>
      <c r="I6551" s="16">
        <v>35.142887000000002</v>
      </c>
    </row>
    <row r="6552" spans="1:10" x14ac:dyDescent="0.2">
      <c r="A6552" s="6"/>
      <c r="B6552" s="16">
        <v>1</v>
      </c>
      <c r="C6552" s="16">
        <v>643</v>
      </c>
      <c r="D6552" s="16">
        <v>40</v>
      </c>
      <c r="E6552" s="16">
        <v>28</v>
      </c>
      <c r="F6552" s="16">
        <v>57</v>
      </c>
      <c r="G6552" s="16">
        <v>16</v>
      </c>
      <c r="H6552" s="16">
        <v>9.0443350000000002</v>
      </c>
      <c r="I6552" s="16"/>
    </row>
    <row r="6553" spans="1:10" x14ac:dyDescent="0.2">
      <c r="A6553" s="6"/>
      <c r="B6553" s="16">
        <v>2</v>
      </c>
      <c r="C6553" s="16">
        <v>2528</v>
      </c>
      <c r="D6553" s="16">
        <v>97</v>
      </c>
      <c r="E6553" s="16">
        <v>63</v>
      </c>
      <c r="F6553" s="16">
        <v>142</v>
      </c>
      <c r="G6553" s="16">
        <v>26</v>
      </c>
      <c r="H6553" s="16">
        <v>19.417518999999999</v>
      </c>
      <c r="I6553" s="16"/>
    </row>
    <row r="6554" spans="1:10" x14ac:dyDescent="0.2">
      <c r="A6554" s="6"/>
      <c r="B6554" s="16">
        <v>3</v>
      </c>
      <c r="C6554" s="16">
        <v>2195</v>
      </c>
      <c r="D6554" s="16">
        <v>53</v>
      </c>
      <c r="E6554" s="16">
        <v>11</v>
      </c>
      <c r="F6554" s="16">
        <v>91</v>
      </c>
      <c r="G6554" s="16">
        <v>41</v>
      </c>
      <c r="H6554" s="16">
        <v>18.176908000000001</v>
      </c>
      <c r="I6554" s="16"/>
    </row>
    <row r="6555" spans="1:10" x14ac:dyDescent="0.2">
      <c r="A6555" s="6"/>
      <c r="B6555" s="16">
        <v>4</v>
      </c>
      <c r="C6555" s="16">
        <v>1503</v>
      </c>
      <c r="D6555" s="16">
        <v>65</v>
      </c>
      <c r="E6555" s="16">
        <v>43</v>
      </c>
      <c r="F6555" s="16">
        <v>87</v>
      </c>
      <c r="G6555" s="16">
        <v>23</v>
      </c>
      <c r="H6555" s="16">
        <v>14.228652</v>
      </c>
      <c r="I6555" s="16"/>
    </row>
    <row r="6556" spans="1:10" x14ac:dyDescent="0.2">
      <c r="A6556" s="6"/>
      <c r="B6556" s="16">
        <v>5</v>
      </c>
      <c r="C6556" s="16">
        <v>3719</v>
      </c>
      <c r="D6556" s="16">
        <v>95</v>
      </c>
      <c r="E6556" s="16">
        <v>35</v>
      </c>
      <c r="F6556" s="16">
        <v>166</v>
      </c>
      <c r="G6556" s="16">
        <v>39</v>
      </c>
      <c r="H6556" s="16">
        <v>31.288136000000002</v>
      </c>
      <c r="I6556" s="16"/>
    </row>
    <row r="6557" spans="1:10" x14ac:dyDescent="0.2">
      <c r="A6557" s="6"/>
      <c r="B6557" s="16">
        <v>6</v>
      </c>
      <c r="C6557" s="16">
        <v>1999</v>
      </c>
      <c r="D6557" s="16">
        <v>86</v>
      </c>
      <c r="E6557" s="16">
        <v>54</v>
      </c>
      <c r="F6557" s="16">
        <v>113</v>
      </c>
      <c r="G6557" s="16">
        <v>23</v>
      </c>
      <c r="H6557" s="16">
        <v>15.987211</v>
      </c>
      <c r="I6557" s="16"/>
    </row>
    <row r="6558" spans="1:10" x14ac:dyDescent="0.2">
      <c r="A6558" s="6"/>
      <c r="B6558" s="16">
        <v>7</v>
      </c>
      <c r="C6558" s="16">
        <v>1537</v>
      </c>
      <c r="D6558" s="16">
        <v>80</v>
      </c>
      <c r="E6558" s="16">
        <v>72</v>
      </c>
      <c r="F6558" s="16">
        <v>93</v>
      </c>
      <c r="G6558" s="16">
        <v>19</v>
      </c>
      <c r="H6558" s="16">
        <v>5.4313903000000003</v>
      </c>
      <c r="I6558" s="16"/>
    </row>
    <row r="6559" spans="1:10" x14ac:dyDescent="0.2">
      <c r="A6559" s="6"/>
      <c r="B6559" s="16">
        <v>8</v>
      </c>
      <c r="C6559" s="16">
        <v>1424</v>
      </c>
      <c r="D6559" s="16">
        <v>83</v>
      </c>
      <c r="E6559" s="16">
        <v>59</v>
      </c>
      <c r="F6559" s="16">
        <v>114</v>
      </c>
      <c r="G6559" s="16">
        <v>17</v>
      </c>
      <c r="H6559" s="16">
        <v>16.957668000000002</v>
      </c>
      <c r="I6559" s="16"/>
    </row>
    <row r="6560" spans="1:10" x14ac:dyDescent="0.2">
      <c r="A6560" s="6"/>
      <c r="B6560" s="16">
        <v>9</v>
      </c>
      <c r="C6560" s="16">
        <v>3116</v>
      </c>
      <c r="D6560" s="16">
        <v>86</v>
      </c>
      <c r="E6560" s="16">
        <v>60</v>
      </c>
      <c r="F6560" s="16">
        <v>124</v>
      </c>
      <c r="G6560" s="16">
        <v>36</v>
      </c>
      <c r="H6560" s="16">
        <v>17.244461000000001</v>
      </c>
      <c r="I6560" s="16"/>
    </row>
    <row r="6561" spans="1:9" x14ac:dyDescent="0.2">
      <c r="A6561" s="6"/>
      <c r="B6561" s="16">
        <v>10</v>
      </c>
      <c r="C6561" s="16">
        <v>3665</v>
      </c>
      <c r="D6561" s="16">
        <v>111</v>
      </c>
      <c r="E6561" s="16">
        <v>61</v>
      </c>
      <c r="F6561" s="16">
        <v>163</v>
      </c>
      <c r="G6561" s="16">
        <v>33</v>
      </c>
      <c r="H6561" s="16">
        <v>27.898251999999999</v>
      </c>
      <c r="I6561" s="16"/>
    </row>
    <row r="6562" spans="1:9" x14ac:dyDescent="0.2">
      <c r="A6562" s="6"/>
      <c r="B6562" s="16">
        <v>11</v>
      </c>
      <c r="C6562" s="16">
        <v>1404</v>
      </c>
      <c r="D6562" s="16">
        <v>82</v>
      </c>
      <c r="E6562" s="16">
        <v>61</v>
      </c>
      <c r="F6562" s="16">
        <v>105</v>
      </c>
      <c r="G6562" s="16">
        <v>17</v>
      </c>
      <c r="H6562" s="16">
        <v>12.713182</v>
      </c>
      <c r="I6562" s="16"/>
    </row>
    <row r="6563" spans="1:9" x14ac:dyDescent="0.2">
      <c r="A6563" s="6"/>
      <c r="B6563" s="16">
        <v>12</v>
      </c>
      <c r="C6563" s="16">
        <v>4902</v>
      </c>
      <c r="D6563" s="16">
        <v>132</v>
      </c>
      <c r="E6563" s="16">
        <v>91</v>
      </c>
      <c r="F6563" s="16">
        <v>189</v>
      </c>
      <c r="G6563" s="16">
        <v>37</v>
      </c>
      <c r="H6563" s="16">
        <v>23.028967000000002</v>
      </c>
      <c r="I6563" s="16"/>
    </row>
    <row r="6564" spans="1:9" x14ac:dyDescent="0.2">
      <c r="B6564" s="16">
        <v>13</v>
      </c>
      <c r="C6564" s="16">
        <v>1116</v>
      </c>
      <c r="D6564" s="16">
        <v>74</v>
      </c>
      <c r="E6564" s="16">
        <v>47</v>
      </c>
      <c r="F6564" s="16">
        <v>90</v>
      </c>
      <c r="G6564" s="16">
        <v>15</v>
      </c>
      <c r="H6564" s="16">
        <v>12.065298</v>
      </c>
      <c r="I6564" s="16"/>
    </row>
    <row r="6565" spans="1:9" x14ac:dyDescent="0.2">
      <c r="B6565" s="16">
        <v>14</v>
      </c>
      <c r="C6565" s="16">
        <v>1384</v>
      </c>
      <c r="D6565" s="16">
        <v>76</v>
      </c>
      <c r="E6565" s="16">
        <v>50</v>
      </c>
      <c r="F6565" s="16">
        <v>94</v>
      </c>
      <c r="G6565" s="16">
        <v>18</v>
      </c>
      <c r="H6565" s="16">
        <v>10.284197000000001</v>
      </c>
      <c r="I6565" s="16"/>
    </row>
    <row r="6566" spans="1:9" x14ac:dyDescent="0.2">
      <c r="B6566" s="16">
        <v>15</v>
      </c>
      <c r="C6566" s="16">
        <v>3857</v>
      </c>
      <c r="D6566" s="16">
        <v>124</v>
      </c>
      <c r="E6566" s="16">
        <v>87</v>
      </c>
      <c r="F6566" s="16">
        <v>190</v>
      </c>
      <c r="G6566" s="16">
        <v>31</v>
      </c>
      <c r="H6566" s="16">
        <v>25.457808</v>
      </c>
      <c r="I6566" s="16"/>
    </row>
    <row r="6567" spans="1:9" x14ac:dyDescent="0.2">
      <c r="B6567" s="16">
        <v>16</v>
      </c>
      <c r="C6567" s="16">
        <v>3830</v>
      </c>
      <c r="D6567" s="16">
        <v>106</v>
      </c>
      <c r="E6567" s="16">
        <v>56</v>
      </c>
      <c r="F6567" s="16">
        <v>173</v>
      </c>
      <c r="G6567" s="16">
        <v>36</v>
      </c>
      <c r="H6567" s="16">
        <v>29.530612999999999</v>
      </c>
      <c r="I6567" s="16"/>
    </row>
    <row r="6568" spans="1:9" x14ac:dyDescent="0.2">
      <c r="B6568" s="16">
        <v>17</v>
      </c>
      <c r="C6568" s="16">
        <v>3774</v>
      </c>
      <c r="D6568" s="16">
        <v>102</v>
      </c>
      <c r="E6568" s="16">
        <v>32</v>
      </c>
      <c r="F6568" s="16">
        <v>145</v>
      </c>
      <c r="G6568" s="16">
        <v>37</v>
      </c>
      <c r="H6568" s="16">
        <v>25.416530000000002</v>
      </c>
      <c r="I6568" s="16"/>
    </row>
    <row r="6569" spans="1:9" x14ac:dyDescent="0.2">
      <c r="B6569" s="16">
        <v>18</v>
      </c>
      <c r="C6569" s="16">
        <v>2321</v>
      </c>
      <c r="D6569" s="16">
        <v>92</v>
      </c>
      <c r="E6569" s="16">
        <v>68</v>
      </c>
      <c r="F6569" s="16">
        <v>124</v>
      </c>
      <c r="G6569" s="16">
        <v>25</v>
      </c>
      <c r="H6569" s="16">
        <v>14.757766999999999</v>
      </c>
      <c r="I6569" s="16"/>
    </row>
    <row r="6570" spans="1:9" x14ac:dyDescent="0.2">
      <c r="B6570" s="16">
        <v>19</v>
      </c>
      <c r="C6570" s="16">
        <v>1250</v>
      </c>
      <c r="D6570" s="16">
        <v>73</v>
      </c>
      <c r="E6570" s="16">
        <v>55</v>
      </c>
      <c r="F6570" s="16">
        <v>99</v>
      </c>
      <c r="G6570" s="16">
        <v>17</v>
      </c>
      <c r="H6570" s="16">
        <v>12.039</v>
      </c>
      <c r="I6570" s="16"/>
    </row>
    <row r="6571" spans="1:9" x14ac:dyDescent="0.2">
      <c r="B6571" s="16">
        <v>20</v>
      </c>
      <c r="C6571" s="16">
        <v>1280</v>
      </c>
      <c r="D6571" s="16">
        <v>98</v>
      </c>
      <c r="E6571" s="16">
        <v>75</v>
      </c>
      <c r="F6571" s="16">
        <v>125</v>
      </c>
      <c r="G6571" s="16">
        <v>13</v>
      </c>
      <c r="H6571" s="16">
        <v>15.0609865</v>
      </c>
      <c r="I6571" s="16"/>
    </row>
    <row r="6572" spans="1:9" x14ac:dyDescent="0.2">
      <c r="B6572" s="16">
        <v>21</v>
      </c>
      <c r="C6572" s="16">
        <v>840</v>
      </c>
      <c r="D6572" s="16">
        <v>76</v>
      </c>
      <c r="E6572" s="16">
        <v>58</v>
      </c>
      <c r="F6572" s="16">
        <v>91</v>
      </c>
      <c r="G6572" s="16">
        <v>11</v>
      </c>
      <c r="H6572" s="16">
        <v>9.4127569999999992</v>
      </c>
      <c r="I6572" s="16"/>
    </row>
    <row r="6573" spans="1:9" x14ac:dyDescent="0.2">
      <c r="B6573" s="16">
        <v>22</v>
      </c>
      <c r="C6573" s="16">
        <v>3561</v>
      </c>
      <c r="D6573" s="16">
        <v>101</v>
      </c>
      <c r="E6573" s="16">
        <v>66</v>
      </c>
      <c r="F6573" s="16">
        <v>160</v>
      </c>
      <c r="G6573" s="16">
        <v>35</v>
      </c>
      <c r="H6573" s="16">
        <v>24.564440000000001</v>
      </c>
      <c r="I6573" s="16"/>
    </row>
    <row r="6574" spans="1:9" x14ac:dyDescent="0.2">
      <c r="B6574" s="16">
        <v>23</v>
      </c>
      <c r="C6574" s="16">
        <v>1750</v>
      </c>
      <c r="D6574" s="16">
        <v>92</v>
      </c>
      <c r="E6574" s="16">
        <v>70</v>
      </c>
      <c r="F6574" s="16">
        <v>117</v>
      </c>
      <c r="G6574" s="16">
        <v>19</v>
      </c>
      <c r="H6574" s="16">
        <v>14.282857</v>
      </c>
      <c r="I6574" s="16"/>
    </row>
    <row r="6575" spans="1:9" x14ac:dyDescent="0.2">
      <c r="B6575" s="16">
        <v>24</v>
      </c>
      <c r="C6575" s="16">
        <v>1783</v>
      </c>
      <c r="D6575" s="16">
        <v>111</v>
      </c>
      <c r="E6575" s="16">
        <v>75</v>
      </c>
      <c r="F6575" s="16">
        <v>136</v>
      </c>
      <c r="G6575" s="16">
        <v>16</v>
      </c>
      <c r="H6575" s="16">
        <v>14.649232</v>
      </c>
      <c r="I6575" s="16"/>
    </row>
    <row r="6576" spans="1:9" x14ac:dyDescent="0.2">
      <c r="B6576" s="16">
        <v>25</v>
      </c>
      <c r="C6576" s="16">
        <v>3137</v>
      </c>
      <c r="D6576" s="16">
        <v>108</v>
      </c>
      <c r="E6576" s="16">
        <v>85</v>
      </c>
      <c r="F6576" s="16">
        <v>151</v>
      </c>
      <c r="G6576" s="16">
        <v>29</v>
      </c>
      <c r="H6576" s="16">
        <v>17.197384</v>
      </c>
      <c r="I6576" s="16"/>
    </row>
    <row r="6577" spans="1:9" x14ac:dyDescent="0.2">
      <c r="B6577" s="16">
        <v>26</v>
      </c>
      <c r="C6577" s="16">
        <v>1562</v>
      </c>
      <c r="D6577" s="16">
        <v>86</v>
      </c>
      <c r="E6577" s="16">
        <v>68</v>
      </c>
      <c r="F6577" s="16">
        <v>113</v>
      </c>
      <c r="G6577" s="16">
        <v>18</v>
      </c>
      <c r="H6577" s="16">
        <v>12.362182000000001</v>
      </c>
      <c r="I6577" s="16"/>
    </row>
    <row r="6578" spans="1:9" x14ac:dyDescent="0.2">
      <c r="B6578" s="16">
        <v>27</v>
      </c>
      <c r="C6578" s="16">
        <v>3568</v>
      </c>
      <c r="D6578" s="16">
        <v>99</v>
      </c>
      <c r="E6578" s="16">
        <v>67</v>
      </c>
      <c r="F6578" s="16">
        <v>128</v>
      </c>
      <c r="G6578" s="16">
        <v>36</v>
      </c>
      <c r="H6578" s="16">
        <v>16.234003000000001</v>
      </c>
      <c r="I6578" s="16"/>
    </row>
    <row r="6579" spans="1:9" x14ac:dyDescent="0.2">
      <c r="B6579" s="16">
        <v>28</v>
      </c>
      <c r="C6579" s="16">
        <v>487</v>
      </c>
      <c r="D6579" s="16">
        <v>48</v>
      </c>
      <c r="E6579" s="16">
        <v>32</v>
      </c>
      <c r="F6579" s="16">
        <v>64</v>
      </c>
      <c r="G6579" s="16">
        <v>10</v>
      </c>
      <c r="H6579" s="16">
        <v>8.7241689999999998</v>
      </c>
      <c r="I6579" s="16"/>
    </row>
    <row r="6580" spans="1:9" x14ac:dyDescent="0.2">
      <c r="B6580" s="16">
        <v>29</v>
      </c>
      <c r="C6580" s="16">
        <v>1867</v>
      </c>
      <c r="D6580" s="16">
        <v>103</v>
      </c>
      <c r="E6580" s="16">
        <v>80</v>
      </c>
      <c r="F6580" s="16">
        <v>125</v>
      </c>
      <c r="G6580" s="16">
        <v>18</v>
      </c>
      <c r="H6580" s="16">
        <v>13.295289</v>
      </c>
      <c r="I6580" s="16"/>
    </row>
    <row r="6581" spans="1:9" x14ac:dyDescent="0.2">
      <c r="B6581" s="16">
        <v>30</v>
      </c>
      <c r="C6581" s="16">
        <v>1563</v>
      </c>
      <c r="D6581" s="16">
        <v>86</v>
      </c>
      <c r="E6581" s="16">
        <v>67</v>
      </c>
      <c r="F6581" s="16">
        <v>113</v>
      </c>
      <c r="G6581" s="16">
        <v>18</v>
      </c>
      <c r="H6581" s="16">
        <v>11.749844</v>
      </c>
      <c r="I6581" s="16"/>
    </row>
    <row r="6582" spans="1:9" x14ac:dyDescent="0.2">
      <c r="A6582" s="6"/>
      <c r="B6582" s="16">
        <v>31</v>
      </c>
      <c r="C6582" s="16">
        <v>5461</v>
      </c>
      <c r="D6582" s="16">
        <v>147</v>
      </c>
      <c r="E6582" s="16">
        <v>95</v>
      </c>
      <c r="F6582" s="16">
        <v>215</v>
      </c>
      <c r="G6582" s="16">
        <v>37</v>
      </c>
      <c r="H6582" s="16">
        <v>35.536366000000001</v>
      </c>
      <c r="I6582" s="16"/>
    </row>
    <row r="6583" spans="1:9" x14ac:dyDescent="0.2">
      <c r="A6583" s="11"/>
      <c r="B6583" s="16">
        <v>32</v>
      </c>
      <c r="C6583" s="16">
        <v>2246</v>
      </c>
      <c r="D6583" s="16">
        <v>102</v>
      </c>
      <c r="E6583" s="16">
        <v>66</v>
      </c>
      <c r="F6583" s="16">
        <v>125</v>
      </c>
      <c r="G6583" s="16">
        <v>22</v>
      </c>
      <c r="H6583" s="16">
        <v>14.461772</v>
      </c>
      <c r="I6583" s="16"/>
    </row>
    <row r="6584" spans="1:9" x14ac:dyDescent="0.2">
      <c r="B6584" s="16">
        <v>33</v>
      </c>
      <c r="C6584" s="16">
        <v>1169</v>
      </c>
      <c r="D6584" s="16">
        <v>61</v>
      </c>
      <c r="E6584" s="16">
        <v>29</v>
      </c>
      <c r="F6584" s="16">
        <v>90</v>
      </c>
      <c r="G6584" s="16">
        <v>19</v>
      </c>
      <c r="H6584" s="16">
        <v>16.636638999999999</v>
      </c>
      <c r="I6584" s="16"/>
    </row>
    <row r="6585" spans="1:9" x14ac:dyDescent="0.2">
      <c r="B6585" s="16">
        <v>34</v>
      </c>
      <c r="C6585" s="16">
        <v>1741</v>
      </c>
      <c r="D6585" s="16">
        <v>87</v>
      </c>
      <c r="E6585" s="16">
        <v>58</v>
      </c>
      <c r="F6585" s="16">
        <v>111</v>
      </c>
      <c r="G6585" s="16">
        <v>20</v>
      </c>
      <c r="H6585" s="16">
        <v>13.044458000000001</v>
      </c>
      <c r="I6585" s="16"/>
    </row>
    <row r="6586" spans="1:9" x14ac:dyDescent="0.2">
      <c r="B6586" s="16">
        <v>35</v>
      </c>
      <c r="C6586" s="16">
        <v>1120</v>
      </c>
      <c r="D6586" s="16">
        <v>86</v>
      </c>
      <c r="E6586" s="16">
        <v>67</v>
      </c>
      <c r="F6586" s="16">
        <v>109</v>
      </c>
      <c r="G6586" s="16">
        <v>13</v>
      </c>
      <c r="H6586" s="16">
        <v>14.747881</v>
      </c>
      <c r="I6586" s="16"/>
    </row>
    <row r="6587" spans="1:9" x14ac:dyDescent="0.2">
      <c r="B6587" s="16">
        <v>36</v>
      </c>
      <c r="C6587" s="16">
        <v>2165</v>
      </c>
      <c r="D6587" s="16">
        <v>86</v>
      </c>
      <c r="E6587" s="16">
        <v>58</v>
      </c>
      <c r="F6587" s="16">
        <v>126</v>
      </c>
      <c r="G6587" s="16">
        <v>25</v>
      </c>
      <c r="H6587" s="16">
        <v>16.050701</v>
      </c>
      <c r="I6587" s="16"/>
    </row>
    <row r="6588" spans="1:9" x14ac:dyDescent="0.2">
      <c r="B6588" s="16">
        <v>37</v>
      </c>
      <c r="C6588" s="16">
        <v>1006</v>
      </c>
      <c r="D6588" s="16">
        <v>52</v>
      </c>
      <c r="E6588" s="16">
        <v>36</v>
      </c>
      <c r="F6588" s="16">
        <v>75</v>
      </c>
      <c r="G6588" s="16">
        <v>19</v>
      </c>
      <c r="H6588" s="16">
        <v>10.744508</v>
      </c>
      <c r="I6588" s="16"/>
    </row>
    <row r="6589" spans="1:9" x14ac:dyDescent="0.2">
      <c r="B6589" s="16">
        <v>38</v>
      </c>
      <c r="C6589" s="16">
        <v>1254</v>
      </c>
      <c r="D6589" s="16">
        <v>73</v>
      </c>
      <c r="E6589" s="16">
        <v>48</v>
      </c>
      <c r="F6589" s="16">
        <v>97</v>
      </c>
      <c r="G6589" s="16">
        <v>17</v>
      </c>
      <c r="H6589" s="16">
        <v>13.428049</v>
      </c>
      <c r="I6589" s="16"/>
    </row>
    <row r="6590" spans="1:9" x14ac:dyDescent="0.2">
      <c r="B6590" s="16">
        <v>39</v>
      </c>
      <c r="C6590" s="16">
        <v>1174</v>
      </c>
      <c r="D6590" s="16">
        <v>69</v>
      </c>
      <c r="E6590" s="16">
        <v>31</v>
      </c>
      <c r="F6590" s="16">
        <v>92</v>
      </c>
      <c r="G6590" s="16">
        <v>17</v>
      </c>
      <c r="H6590" s="16">
        <v>16.114822</v>
      </c>
      <c r="I6590" s="16"/>
    </row>
    <row r="6591" spans="1:9" x14ac:dyDescent="0.2">
      <c r="B6591" s="16">
        <v>40</v>
      </c>
      <c r="C6591" s="16">
        <v>2307</v>
      </c>
      <c r="D6591" s="16">
        <v>100</v>
      </c>
      <c r="E6591" s="16">
        <v>76</v>
      </c>
      <c r="F6591" s="16">
        <v>131</v>
      </c>
      <c r="G6591" s="16">
        <v>23</v>
      </c>
      <c r="H6591" s="16">
        <v>13.418101999999999</v>
      </c>
      <c r="I6591" s="16"/>
    </row>
    <row r="6592" spans="1:9" x14ac:dyDescent="0.2">
      <c r="B6592" s="16">
        <v>41</v>
      </c>
      <c r="C6592" s="16">
        <v>1952</v>
      </c>
      <c r="D6592" s="16">
        <v>88</v>
      </c>
      <c r="E6592" s="16">
        <v>72</v>
      </c>
      <c r="F6592" s="16">
        <v>124</v>
      </c>
      <c r="G6592" s="16">
        <v>22</v>
      </c>
      <c r="H6592" s="16">
        <v>12.928374</v>
      </c>
      <c r="I6592" s="16"/>
    </row>
    <row r="6593" spans="2:9" x14ac:dyDescent="0.2">
      <c r="B6593" s="16">
        <v>42</v>
      </c>
      <c r="C6593" s="16">
        <v>2617</v>
      </c>
      <c r="D6593" s="16">
        <v>100</v>
      </c>
      <c r="E6593" s="16">
        <v>84</v>
      </c>
      <c r="F6593" s="16">
        <v>127</v>
      </c>
      <c r="G6593" s="16">
        <v>26</v>
      </c>
      <c r="H6593" s="16">
        <v>11.728598</v>
      </c>
      <c r="I6593" s="16"/>
    </row>
    <row r="6594" spans="2:9" x14ac:dyDescent="0.2">
      <c r="B6594" s="16">
        <v>43</v>
      </c>
      <c r="C6594" s="16">
        <v>1195</v>
      </c>
      <c r="D6594" s="16">
        <v>49</v>
      </c>
      <c r="E6594" s="16">
        <v>22</v>
      </c>
      <c r="F6594" s="16">
        <v>78</v>
      </c>
      <c r="G6594" s="16">
        <v>24</v>
      </c>
      <c r="H6594" s="16">
        <v>13.27469</v>
      </c>
      <c r="I6594" s="16"/>
    </row>
    <row r="6595" spans="2:9" x14ac:dyDescent="0.2">
      <c r="B6595" s="16">
        <v>44</v>
      </c>
      <c r="C6595" s="16">
        <v>1939</v>
      </c>
      <c r="D6595" s="16">
        <v>84</v>
      </c>
      <c r="E6595" s="16">
        <v>53</v>
      </c>
      <c r="F6595" s="16">
        <v>116</v>
      </c>
      <c r="G6595" s="16">
        <v>23</v>
      </c>
      <c r="H6595" s="16">
        <v>17.849115000000001</v>
      </c>
      <c r="I6595" s="16"/>
    </row>
    <row r="6596" spans="2:9" x14ac:dyDescent="0.2">
      <c r="B6596" s="16">
        <v>45</v>
      </c>
      <c r="C6596" s="16">
        <v>1082</v>
      </c>
      <c r="D6596" s="16">
        <v>90</v>
      </c>
      <c r="E6596" s="16">
        <v>77</v>
      </c>
      <c r="F6596" s="16">
        <v>108</v>
      </c>
      <c r="G6596" s="16">
        <v>12</v>
      </c>
      <c r="H6596" s="16">
        <v>10.522703</v>
      </c>
      <c r="I6596" s="16"/>
    </row>
    <row r="6597" spans="2:9" x14ac:dyDescent="0.2">
      <c r="B6597" s="16">
        <v>46</v>
      </c>
      <c r="C6597" s="16">
        <v>541</v>
      </c>
      <c r="D6597" s="16">
        <v>41</v>
      </c>
      <c r="E6597" s="16">
        <v>24</v>
      </c>
      <c r="F6597" s="16">
        <v>52</v>
      </c>
      <c r="G6597" s="16">
        <v>13</v>
      </c>
      <c r="H6597" s="16">
        <v>8.4852810000000005</v>
      </c>
      <c r="I6597" s="16"/>
    </row>
    <row r="6598" spans="2:9" x14ac:dyDescent="0.2">
      <c r="B6598" s="16">
        <v>47</v>
      </c>
      <c r="C6598" s="16">
        <v>2618</v>
      </c>
      <c r="D6598" s="16">
        <v>87</v>
      </c>
      <c r="E6598" s="16">
        <v>53</v>
      </c>
      <c r="F6598" s="16">
        <v>120</v>
      </c>
      <c r="G6598" s="16">
        <v>30</v>
      </c>
      <c r="H6598" s="16">
        <v>18.580673000000001</v>
      </c>
      <c r="I6598" s="16"/>
    </row>
    <row r="6599" spans="2:9" x14ac:dyDescent="0.2">
      <c r="B6599" s="16">
        <v>48</v>
      </c>
      <c r="C6599" s="16">
        <v>1454</v>
      </c>
      <c r="D6599" s="16">
        <v>76</v>
      </c>
      <c r="E6599" s="16">
        <v>56</v>
      </c>
      <c r="F6599" s="16">
        <v>99</v>
      </c>
      <c r="G6599" s="16">
        <v>19</v>
      </c>
      <c r="H6599" s="16">
        <v>10.546195000000001</v>
      </c>
      <c r="I6599" s="16"/>
    </row>
    <row r="6600" spans="2:9" x14ac:dyDescent="0.2">
      <c r="B6600" s="16">
        <v>49</v>
      </c>
      <c r="C6600" s="16">
        <v>1064</v>
      </c>
      <c r="D6600" s="16">
        <v>62</v>
      </c>
      <c r="E6600" s="16">
        <v>34</v>
      </c>
      <c r="F6600" s="16">
        <v>79</v>
      </c>
      <c r="G6600" s="16">
        <v>17</v>
      </c>
      <c r="H6600" s="16">
        <v>11.011357</v>
      </c>
      <c r="I6600" s="16"/>
    </row>
    <row r="6601" spans="2:9" x14ac:dyDescent="0.2">
      <c r="B6601" s="16">
        <v>50</v>
      </c>
      <c r="C6601" s="16">
        <v>2507</v>
      </c>
      <c r="D6601" s="16">
        <v>71</v>
      </c>
      <c r="E6601" s="16">
        <v>26</v>
      </c>
      <c r="F6601" s="16">
        <v>145</v>
      </c>
      <c r="G6601" s="16">
        <v>35</v>
      </c>
      <c r="H6601" s="16">
        <v>25.237694000000001</v>
      </c>
      <c r="I6601" s="16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50</v>
      </c>
      <c r="I6733" s="6"/>
    </row>
    <row r="6734" spans="1:10" x14ac:dyDescent="0.2">
      <c r="A6734" t="s">
        <v>67</v>
      </c>
      <c r="B6734" s="15"/>
      <c r="C6734" s="8">
        <f>AVERAGE(C6552:C6732)</f>
        <v>2083.54</v>
      </c>
      <c r="D6734" s="8"/>
      <c r="E6734" s="8"/>
      <c r="F6734" s="8"/>
      <c r="G6734" s="8"/>
      <c r="H6734" s="8"/>
      <c r="I6734" s="9"/>
      <c r="J6734" s="17">
        <f>AVERAGE(D6552:D6732)</f>
        <v>85.52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68536311</v>
      </c>
      <c r="D6738" s="16">
        <v>91.295450000000002</v>
      </c>
      <c r="E6738" s="16">
        <v>1</v>
      </c>
      <c r="F6738" s="16">
        <v>785</v>
      </c>
      <c r="G6738" s="16">
        <v>750709</v>
      </c>
      <c r="H6738" s="16">
        <v>110.9774</v>
      </c>
      <c r="I6738" s="16">
        <v>21.085882000000002</v>
      </c>
    </row>
    <row r="6739" spans="1:9" x14ac:dyDescent="0.2">
      <c r="A6739" s="6"/>
      <c r="B6739" s="16">
        <v>1</v>
      </c>
      <c r="C6739" s="16">
        <v>1486</v>
      </c>
      <c r="D6739" s="16">
        <v>49</v>
      </c>
      <c r="E6739" s="16">
        <v>25</v>
      </c>
      <c r="F6739" s="16">
        <v>79</v>
      </c>
      <c r="G6739" s="16">
        <v>30</v>
      </c>
      <c r="H6739" s="16">
        <v>15.269983999999999</v>
      </c>
      <c r="I6739" s="16"/>
    </row>
    <row r="6740" spans="1:9" x14ac:dyDescent="0.2">
      <c r="A6740" s="6"/>
      <c r="B6740" s="16">
        <v>2</v>
      </c>
      <c r="C6740" s="16">
        <v>1284</v>
      </c>
      <c r="D6740" s="16">
        <v>64</v>
      </c>
      <c r="E6740" s="16">
        <v>40</v>
      </c>
      <c r="F6740" s="16">
        <v>93</v>
      </c>
      <c r="G6740" s="16">
        <v>20</v>
      </c>
      <c r="H6740" s="16">
        <v>16.692260000000001</v>
      </c>
      <c r="I6740" s="16"/>
    </row>
    <row r="6741" spans="1:9" x14ac:dyDescent="0.2">
      <c r="A6741" s="6"/>
      <c r="B6741" s="16">
        <v>3</v>
      </c>
      <c r="C6741" s="16">
        <v>813</v>
      </c>
      <c r="D6741" s="16">
        <v>50</v>
      </c>
      <c r="E6741" s="16">
        <v>33</v>
      </c>
      <c r="F6741" s="16">
        <v>71</v>
      </c>
      <c r="G6741" s="16">
        <v>16</v>
      </c>
      <c r="H6741" s="16">
        <v>10.253454</v>
      </c>
      <c r="I6741" s="16"/>
    </row>
    <row r="6742" spans="1:9" x14ac:dyDescent="0.2">
      <c r="A6742" s="6"/>
      <c r="B6742" s="16">
        <v>4</v>
      </c>
      <c r="C6742" s="16">
        <v>825</v>
      </c>
      <c r="D6742" s="16">
        <v>34</v>
      </c>
      <c r="E6742" s="16">
        <v>19</v>
      </c>
      <c r="F6742" s="16">
        <v>68</v>
      </c>
      <c r="G6742" s="16">
        <v>24</v>
      </c>
      <c r="H6742" s="16">
        <v>10.908712</v>
      </c>
      <c r="I6742" s="16"/>
    </row>
    <row r="6743" spans="1:9" x14ac:dyDescent="0.2">
      <c r="A6743" s="6"/>
      <c r="B6743" s="16">
        <v>5</v>
      </c>
      <c r="C6743" s="16">
        <v>993</v>
      </c>
      <c r="D6743" s="16">
        <v>52</v>
      </c>
      <c r="E6743" s="16">
        <v>24</v>
      </c>
      <c r="F6743" s="16">
        <v>74</v>
      </c>
      <c r="G6743" s="16">
        <v>19</v>
      </c>
      <c r="H6743" s="16">
        <v>12.501111</v>
      </c>
      <c r="I6743" s="16"/>
    </row>
    <row r="6744" spans="1:9" x14ac:dyDescent="0.2">
      <c r="A6744" s="6"/>
      <c r="B6744" s="16">
        <v>6</v>
      </c>
      <c r="C6744" s="16">
        <v>644</v>
      </c>
      <c r="D6744" s="16">
        <v>53</v>
      </c>
      <c r="E6744" s="16">
        <v>28</v>
      </c>
      <c r="F6744" s="16">
        <v>69</v>
      </c>
      <c r="G6744" s="16">
        <v>12</v>
      </c>
      <c r="H6744" s="16">
        <v>12.113104</v>
      </c>
      <c r="I6744" s="16"/>
    </row>
    <row r="6745" spans="1:9" x14ac:dyDescent="0.2">
      <c r="A6745" s="6"/>
      <c r="B6745" s="16">
        <v>7</v>
      </c>
      <c r="C6745" s="16">
        <v>2393</v>
      </c>
      <c r="D6745" s="16">
        <v>85</v>
      </c>
      <c r="E6745" s="16">
        <v>48</v>
      </c>
      <c r="F6745" s="16">
        <v>130</v>
      </c>
      <c r="G6745" s="16">
        <v>28</v>
      </c>
      <c r="H6745" s="16">
        <v>21.170385</v>
      </c>
      <c r="I6745" s="16"/>
    </row>
    <row r="6746" spans="1:9" x14ac:dyDescent="0.2">
      <c r="A6746" s="6"/>
      <c r="B6746" s="16">
        <v>8</v>
      </c>
      <c r="C6746" s="16">
        <v>1570</v>
      </c>
      <c r="D6746" s="16">
        <v>52</v>
      </c>
      <c r="E6746" s="16">
        <v>20</v>
      </c>
      <c r="F6746" s="16">
        <v>72</v>
      </c>
      <c r="G6746" s="16">
        <v>30</v>
      </c>
      <c r="H6746" s="16">
        <v>12.905492000000001</v>
      </c>
      <c r="I6746" s="16"/>
    </row>
    <row r="6747" spans="1:9" x14ac:dyDescent="0.2">
      <c r="A6747" s="6"/>
      <c r="B6747" s="16">
        <v>9</v>
      </c>
      <c r="C6747" s="16">
        <v>2750</v>
      </c>
      <c r="D6747" s="16">
        <v>85</v>
      </c>
      <c r="E6747" s="16">
        <v>60</v>
      </c>
      <c r="F6747" s="16">
        <v>118</v>
      </c>
      <c r="G6747" s="16">
        <v>32</v>
      </c>
      <c r="H6747" s="16">
        <v>17.763680999999998</v>
      </c>
      <c r="I6747" s="16"/>
    </row>
    <row r="6748" spans="1:9" x14ac:dyDescent="0.2">
      <c r="A6748" s="6"/>
      <c r="B6748" s="16">
        <v>10</v>
      </c>
      <c r="C6748" s="16">
        <v>2260</v>
      </c>
      <c r="D6748" s="16">
        <v>80</v>
      </c>
      <c r="E6748" s="16">
        <v>45</v>
      </c>
      <c r="F6748" s="16">
        <v>124</v>
      </c>
      <c r="G6748" s="16">
        <v>28</v>
      </c>
      <c r="H6748" s="16">
        <v>19.491689999999998</v>
      </c>
      <c r="I6748" s="16"/>
    </row>
    <row r="6749" spans="1:9" x14ac:dyDescent="0.2">
      <c r="A6749" s="6"/>
      <c r="B6749" s="16">
        <v>11</v>
      </c>
      <c r="C6749" s="16">
        <v>2305</v>
      </c>
      <c r="D6749" s="16">
        <v>76</v>
      </c>
      <c r="E6749" s="16">
        <v>49</v>
      </c>
      <c r="F6749" s="16">
        <v>112</v>
      </c>
      <c r="G6749" s="16">
        <v>30</v>
      </c>
      <c r="H6749" s="16">
        <v>16.912554</v>
      </c>
      <c r="I6749" s="16"/>
    </row>
    <row r="6750" spans="1:9" x14ac:dyDescent="0.2">
      <c r="A6750" s="6"/>
      <c r="B6750" s="16">
        <v>12</v>
      </c>
      <c r="C6750" s="16">
        <v>691</v>
      </c>
      <c r="D6750" s="16">
        <v>69</v>
      </c>
      <c r="E6750" s="16">
        <v>45</v>
      </c>
      <c r="F6750" s="16">
        <v>85</v>
      </c>
      <c r="G6750" s="16">
        <v>10</v>
      </c>
      <c r="H6750" s="16">
        <v>11.435810999999999</v>
      </c>
      <c r="I6750" s="16"/>
    </row>
    <row r="6751" spans="1:9" x14ac:dyDescent="0.2">
      <c r="B6751" s="16">
        <v>13</v>
      </c>
      <c r="C6751" s="16">
        <v>1324</v>
      </c>
      <c r="D6751" s="16">
        <v>66</v>
      </c>
      <c r="E6751" s="16">
        <v>46</v>
      </c>
      <c r="F6751" s="16">
        <v>91</v>
      </c>
      <c r="G6751" s="16">
        <v>20</v>
      </c>
      <c r="H6751" s="16">
        <v>12.7444515</v>
      </c>
      <c r="I6751" s="16"/>
    </row>
    <row r="6752" spans="1:9" x14ac:dyDescent="0.2">
      <c r="B6752" s="16">
        <v>14</v>
      </c>
      <c r="C6752" s="16">
        <v>2075</v>
      </c>
      <c r="D6752" s="16">
        <v>59</v>
      </c>
      <c r="E6752" s="16">
        <v>37</v>
      </c>
      <c r="F6752" s="16">
        <v>82</v>
      </c>
      <c r="G6752" s="16">
        <v>35</v>
      </c>
      <c r="H6752" s="16">
        <v>12.753316</v>
      </c>
      <c r="I6752" s="16"/>
    </row>
    <row r="6753" spans="2:9" x14ac:dyDescent="0.2">
      <c r="B6753" s="16">
        <v>15</v>
      </c>
      <c r="C6753" s="16">
        <v>1891</v>
      </c>
      <c r="D6753" s="16">
        <v>94</v>
      </c>
      <c r="E6753" s="16">
        <v>67</v>
      </c>
      <c r="F6753" s="16">
        <v>116</v>
      </c>
      <c r="G6753" s="16">
        <v>20</v>
      </c>
      <c r="H6753" s="16">
        <v>13.394814500000001</v>
      </c>
      <c r="I6753" s="16"/>
    </row>
    <row r="6754" spans="2:9" x14ac:dyDescent="0.2">
      <c r="B6754" s="16">
        <v>16</v>
      </c>
      <c r="C6754" s="16">
        <v>2514</v>
      </c>
      <c r="D6754" s="16">
        <v>86</v>
      </c>
      <c r="E6754" s="16">
        <v>61</v>
      </c>
      <c r="F6754" s="16">
        <v>118</v>
      </c>
      <c r="G6754" s="16">
        <v>29</v>
      </c>
      <c r="H6754" s="16">
        <v>16.142225</v>
      </c>
      <c r="I6754" s="16"/>
    </row>
    <row r="6755" spans="2:9" x14ac:dyDescent="0.2">
      <c r="B6755" s="16">
        <v>17</v>
      </c>
      <c r="C6755" s="16">
        <v>1374</v>
      </c>
      <c r="D6755" s="16">
        <v>76</v>
      </c>
      <c r="E6755" s="16">
        <v>50</v>
      </c>
      <c r="F6755" s="16">
        <v>109</v>
      </c>
      <c r="G6755" s="16">
        <v>18</v>
      </c>
      <c r="H6755" s="16">
        <v>14.409964</v>
      </c>
      <c r="I6755" s="16"/>
    </row>
    <row r="6756" spans="2:9" x14ac:dyDescent="0.2">
      <c r="B6756" s="16">
        <v>18</v>
      </c>
      <c r="C6756" s="16">
        <v>2808</v>
      </c>
      <c r="D6756" s="16">
        <v>78</v>
      </c>
      <c r="E6756" s="16">
        <v>47</v>
      </c>
      <c r="F6756" s="16">
        <v>119</v>
      </c>
      <c r="G6756" s="16">
        <v>36</v>
      </c>
      <c r="H6756" s="16">
        <v>18.476240000000001</v>
      </c>
      <c r="I6756" s="16"/>
    </row>
    <row r="6757" spans="2:9" x14ac:dyDescent="0.2">
      <c r="B6757" s="16">
        <v>19</v>
      </c>
      <c r="C6757" s="16">
        <v>866</v>
      </c>
      <c r="D6757" s="16">
        <v>48</v>
      </c>
      <c r="E6757" s="16">
        <v>25</v>
      </c>
      <c r="F6757" s="16">
        <v>72</v>
      </c>
      <c r="G6757" s="16">
        <v>18</v>
      </c>
      <c r="H6757" s="16">
        <v>14.7488785</v>
      </c>
      <c r="I6757" s="16"/>
    </row>
    <row r="6758" spans="2:9" x14ac:dyDescent="0.2">
      <c r="B6758" s="16">
        <v>20</v>
      </c>
      <c r="C6758" s="16">
        <v>562</v>
      </c>
      <c r="D6758" s="16">
        <v>56</v>
      </c>
      <c r="E6758" s="16">
        <v>41</v>
      </c>
      <c r="F6758" s="16">
        <v>71</v>
      </c>
      <c r="G6758" s="16">
        <v>10</v>
      </c>
      <c r="H6758" s="16">
        <v>10.208928</v>
      </c>
      <c r="I6758" s="16"/>
    </row>
    <row r="6759" spans="2:9" x14ac:dyDescent="0.2">
      <c r="B6759" s="16">
        <v>21</v>
      </c>
      <c r="C6759" s="16">
        <v>565</v>
      </c>
      <c r="D6759" s="16">
        <v>56</v>
      </c>
      <c r="E6759" s="16">
        <v>40</v>
      </c>
      <c r="F6759" s="16">
        <v>66</v>
      </c>
      <c r="G6759" s="16">
        <v>10</v>
      </c>
      <c r="H6759" s="16">
        <v>8.8128689999999992</v>
      </c>
      <c r="I6759" s="16"/>
    </row>
    <row r="6760" spans="2:9" x14ac:dyDescent="0.2">
      <c r="B6760" s="16">
        <v>22</v>
      </c>
      <c r="C6760" s="16">
        <v>2318</v>
      </c>
      <c r="D6760" s="16">
        <v>72</v>
      </c>
      <c r="E6760" s="16">
        <v>41</v>
      </c>
      <c r="F6760" s="16">
        <v>113</v>
      </c>
      <c r="G6760" s="16">
        <v>32</v>
      </c>
      <c r="H6760" s="16">
        <v>18.280961999999999</v>
      </c>
      <c r="I6760" s="16"/>
    </row>
    <row r="6761" spans="2:9" x14ac:dyDescent="0.2">
      <c r="B6761" s="16">
        <v>23</v>
      </c>
      <c r="C6761" s="16">
        <v>1849</v>
      </c>
      <c r="D6761" s="16">
        <v>56</v>
      </c>
      <c r="E6761" s="16">
        <v>26</v>
      </c>
      <c r="F6761" s="16">
        <v>89</v>
      </c>
      <c r="G6761" s="16">
        <v>33</v>
      </c>
      <c r="H6761" s="16">
        <v>17.059639000000001</v>
      </c>
      <c r="I6761" s="16"/>
    </row>
    <row r="6762" spans="2:9" x14ac:dyDescent="0.2">
      <c r="B6762" s="16">
        <v>24</v>
      </c>
      <c r="C6762" s="16">
        <v>2465</v>
      </c>
      <c r="D6762" s="16">
        <v>61</v>
      </c>
      <c r="E6762" s="16">
        <v>36</v>
      </c>
      <c r="F6762" s="16">
        <v>93</v>
      </c>
      <c r="G6762" s="16">
        <v>40</v>
      </c>
      <c r="H6762" s="16">
        <v>13.699147999999999</v>
      </c>
      <c r="I6762" s="16"/>
    </row>
    <row r="6763" spans="2:9" x14ac:dyDescent="0.2">
      <c r="B6763" s="16">
        <v>25</v>
      </c>
      <c r="C6763" s="16">
        <v>713</v>
      </c>
      <c r="D6763" s="16">
        <v>59</v>
      </c>
      <c r="E6763" s="16">
        <v>43</v>
      </c>
      <c r="F6763" s="16">
        <v>74</v>
      </c>
      <c r="G6763" s="16">
        <v>12</v>
      </c>
      <c r="H6763" s="16">
        <v>10.587299</v>
      </c>
      <c r="I6763" s="16"/>
    </row>
    <row r="6764" spans="2:9" x14ac:dyDescent="0.2">
      <c r="B6764" s="16">
        <v>26</v>
      </c>
      <c r="C6764" s="16">
        <v>1510</v>
      </c>
      <c r="D6764" s="16">
        <v>71</v>
      </c>
      <c r="E6764" s="16">
        <v>45</v>
      </c>
      <c r="F6764" s="16">
        <v>108</v>
      </c>
      <c r="G6764" s="16">
        <v>21</v>
      </c>
      <c r="H6764" s="16">
        <v>17.313289999999999</v>
      </c>
      <c r="I6764" s="16"/>
    </row>
    <row r="6765" spans="2:9" x14ac:dyDescent="0.2">
      <c r="B6765" s="16">
        <v>27</v>
      </c>
      <c r="C6765" s="16">
        <v>3143</v>
      </c>
      <c r="D6765" s="16">
        <v>84</v>
      </c>
      <c r="E6765" s="16">
        <v>55</v>
      </c>
      <c r="F6765" s="16">
        <v>122</v>
      </c>
      <c r="G6765" s="16">
        <v>37</v>
      </c>
      <c r="H6765" s="16">
        <v>17.838004999999999</v>
      </c>
      <c r="I6765" s="16"/>
    </row>
    <row r="6766" spans="2:9" x14ac:dyDescent="0.2">
      <c r="B6766" s="16">
        <v>28</v>
      </c>
      <c r="C6766" s="16">
        <v>803</v>
      </c>
      <c r="D6766" s="16">
        <v>66</v>
      </c>
      <c r="E6766" s="16">
        <v>37</v>
      </c>
      <c r="F6766" s="16">
        <v>96</v>
      </c>
      <c r="G6766" s="16">
        <v>12</v>
      </c>
      <c r="H6766" s="16">
        <v>16.395676000000002</v>
      </c>
      <c r="I6766" s="16"/>
    </row>
    <row r="6767" spans="2:9" x14ac:dyDescent="0.2">
      <c r="B6767" s="16">
        <v>29</v>
      </c>
      <c r="C6767" s="16">
        <v>2932</v>
      </c>
      <c r="D6767" s="16">
        <v>66</v>
      </c>
      <c r="E6767" s="16">
        <v>25</v>
      </c>
      <c r="F6767" s="16">
        <v>118</v>
      </c>
      <c r="G6767" s="16">
        <v>44</v>
      </c>
      <c r="H6767" s="16">
        <v>21.832342000000001</v>
      </c>
      <c r="I6767" s="16"/>
    </row>
    <row r="6768" spans="2:9" x14ac:dyDescent="0.2">
      <c r="B6768" s="16">
        <v>30</v>
      </c>
      <c r="C6768" s="16">
        <v>2149</v>
      </c>
      <c r="D6768" s="16">
        <v>76</v>
      </c>
      <c r="E6768" s="16">
        <v>47</v>
      </c>
      <c r="F6768" s="16">
        <v>110</v>
      </c>
      <c r="G6768" s="16">
        <v>28</v>
      </c>
      <c r="H6768" s="16">
        <v>15.493129</v>
      </c>
      <c r="I6768" s="16"/>
    </row>
    <row r="6769" spans="1:9" x14ac:dyDescent="0.2">
      <c r="A6769" s="6"/>
      <c r="B6769" s="16">
        <v>31</v>
      </c>
      <c r="C6769" s="16">
        <v>2560</v>
      </c>
      <c r="D6769" s="16">
        <v>65</v>
      </c>
      <c r="E6769" s="16">
        <v>28</v>
      </c>
      <c r="F6769" s="16">
        <v>130</v>
      </c>
      <c r="G6769" s="16">
        <v>39</v>
      </c>
      <c r="H6769" s="16">
        <v>27.531321999999999</v>
      </c>
      <c r="I6769" s="16"/>
    </row>
    <row r="6770" spans="1:9" x14ac:dyDescent="0.2">
      <c r="A6770" s="11"/>
      <c r="B6770" s="16">
        <v>32</v>
      </c>
      <c r="C6770" s="16">
        <v>584</v>
      </c>
      <c r="D6770" s="16">
        <v>44</v>
      </c>
      <c r="E6770" s="16">
        <v>21</v>
      </c>
      <c r="F6770" s="16">
        <v>67</v>
      </c>
      <c r="G6770" s="16">
        <v>13</v>
      </c>
      <c r="H6770" s="16">
        <v>12.055427999999999</v>
      </c>
      <c r="I6770" s="16"/>
    </row>
    <row r="6771" spans="1:9" x14ac:dyDescent="0.2">
      <c r="B6771" s="16">
        <v>33</v>
      </c>
      <c r="C6771" s="16">
        <v>1865</v>
      </c>
      <c r="D6771" s="16">
        <v>74</v>
      </c>
      <c r="E6771" s="16">
        <v>43</v>
      </c>
      <c r="F6771" s="16">
        <v>99</v>
      </c>
      <c r="G6771" s="16">
        <v>25</v>
      </c>
      <c r="H6771" s="16">
        <v>16.816410000000001</v>
      </c>
      <c r="I6771" s="16"/>
    </row>
    <row r="6772" spans="1:9" x14ac:dyDescent="0.2">
      <c r="B6772" s="16">
        <v>34</v>
      </c>
      <c r="C6772" s="16">
        <v>1567</v>
      </c>
      <c r="D6772" s="16">
        <v>60</v>
      </c>
      <c r="E6772" s="16">
        <v>38</v>
      </c>
      <c r="F6772" s="16">
        <v>77</v>
      </c>
      <c r="G6772" s="16">
        <v>26</v>
      </c>
      <c r="H6772" s="16">
        <v>11.336665999999999</v>
      </c>
      <c r="I6772" s="16"/>
    </row>
    <row r="6773" spans="1:9" x14ac:dyDescent="0.2">
      <c r="B6773" s="16">
        <v>35</v>
      </c>
      <c r="C6773" s="16">
        <v>3012</v>
      </c>
      <c r="D6773" s="16">
        <v>71</v>
      </c>
      <c r="E6773" s="16">
        <v>22</v>
      </c>
      <c r="F6773" s="16">
        <v>142</v>
      </c>
      <c r="G6773" s="16">
        <v>42</v>
      </c>
      <c r="H6773" s="16">
        <v>28.986961000000001</v>
      </c>
      <c r="I6773" s="16"/>
    </row>
    <row r="6774" spans="1:9" x14ac:dyDescent="0.2">
      <c r="B6774" s="16">
        <v>36</v>
      </c>
      <c r="C6774" s="16">
        <v>746</v>
      </c>
      <c r="D6774" s="16">
        <v>53</v>
      </c>
      <c r="E6774" s="16">
        <v>36</v>
      </c>
      <c r="F6774" s="16">
        <v>68</v>
      </c>
      <c r="G6774" s="16">
        <v>14</v>
      </c>
      <c r="H6774" s="16">
        <v>9.9537390000000006</v>
      </c>
      <c r="I6774" s="16"/>
    </row>
    <row r="6775" spans="1:9" x14ac:dyDescent="0.2">
      <c r="B6775" s="16">
        <v>37</v>
      </c>
      <c r="C6775" s="16">
        <v>1022</v>
      </c>
      <c r="D6775" s="16">
        <v>53</v>
      </c>
      <c r="E6775" s="16">
        <v>23</v>
      </c>
      <c r="F6775" s="16">
        <v>79</v>
      </c>
      <c r="G6775" s="16">
        <v>19</v>
      </c>
      <c r="H6775" s="16">
        <v>14.979615000000001</v>
      </c>
      <c r="I6775" s="16"/>
    </row>
    <row r="6776" spans="1:9" x14ac:dyDescent="0.2">
      <c r="B6776" s="16">
        <v>38</v>
      </c>
      <c r="C6776" s="16">
        <v>2100</v>
      </c>
      <c r="D6776" s="16">
        <v>51</v>
      </c>
      <c r="E6776" s="16">
        <v>19</v>
      </c>
      <c r="F6776" s="16">
        <v>90</v>
      </c>
      <c r="G6776" s="16">
        <v>41</v>
      </c>
      <c r="H6776" s="16">
        <v>14.183617999999999</v>
      </c>
      <c r="I6776" s="16"/>
    </row>
    <row r="6777" spans="1:9" x14ac:dyDescent="0.2">
      <c r="B6777" s="16">
        <v>39</v>
      </c>
      <c r="C6777" s="16">
        <v>2808</v>
      </c>
      <c r="D6777" s="16">
        <v>68</v>
      </c>
      <c r="E6777" s="16">
        <v>27</v>
      </c>
      <c r="F6777" s="16">
        <v>125</v>
      </c>
      <c r="G6777" s="16">
        <v>41</v>
      </c>
      <c r="H6777" s="16">
        <v>25.786625000000001</v>
      </c>
      <c r="I6777" s="16"/>
    </row>
    <row r="6778" spans="1:9" x14ac:dyDescent="0.2">
      <c r="B6778" s="16">
        <v>40</v>
      </c>
      <c r="C6778" s="16">
        <v>1498</v>
      </c>
      <c r="D6778" s="16">
        <v>49</v>
      </c>
      <c r="E6778" s="16">
        <v>26</v>
      </c>
      <c r="F6778" s="16">
        <v>78</v>
      </c>
      <c r="G6778" s="16">
        <v>30</v>
      </c>
      <c r="H6778" s="16">
        <v>13.2664995</v>
      </c>
      <c r="I6778" s="16"/>
    </row>
    <row r="6779" spans="1:9" x14ac:dyDescent="0.2">
      <c r="B6779" s="16">
        <v>41</v>
      </c>
      <c r="C6779" s="16">
        <v>919</v>
      </c>
      <c r="D6779" s="16">
        <v>38</v>
      </c>
      <c r="E6779" s="16">
        <v>20</v>
      </c>
      <c r="F6779" s="16">
        <v>77</v>
      </c>
      <c r="G6779" s="16">
        <v>24</v>
      </c>
      <c r="H6779" s="16">
        <v>11.102290999999999</v>
      </c>
      <c r="I6779" s="16"/>
    </row>
    <row r="6780" spans="1:9" x14ac:dyDescent="0.2">
      <c r="B6780" s="16">
        <v>42</v>
      </c>
      <c r="C6780" s="16">
        <v>704</v>
      </c>
      <c r="D6780" s="16">
        <v>32</v>
      </c>
      <c r="E6780" s="16">
        <v>10</v>
      </c>
      <c r="F6780" s="16">
        <v>63</v>
      </c>
      <c r="G6780" s="16">
        <v>22</v>
      </c>
      <c r="H6780" s="16">
        <v>11.364103</v>
      </c>
      <c r="I6780" s="16"/>
    </row>
    <row r="6781" spans="1:9" x14ac:dyDescent="0.2">
      <c r="B6781" s="16">
        <v>1</v>
      </c>
      <c r="C6781" s="16">
        <v>1295</v>
      </c>
      <c r="D6781" s="16">
        <v>49</v>
      </c>
      <c r="E6781" s="16">
        <v>24</v>
      </c>
      <c r="F6781" s="16">
        <v>77</v>
      </c>
      <c r="G6781" s="16">
        <v>26</v>
      </c>
      <c r="H6781" s="16">
        <v>14.763469000000001</v>
      </c>
      <c r="I6781" s="16"/>
    </row>
    <row r="6782" spans="1:9" x14ac:dyDescent="0.2">
      <c r="B6782" s="16">
        <v>2</v>
      </c>
      <c r="C6782" s="16">
        <v>1113</v>
      </c>
      <c r="D6782" s="16">
        <v>65</v>
      </c>
      <c r="E6782" s="16">
        <v>44</v>
      </c>
      <c r="F6782" s="16">
        <v>91</v>
      </c>
      <c r="G6782" s="16">
        <v>17</v>
      </c>
      <c r="H6782" s="16">
        <v>15.716233000000001</v>
      </c>
      <c r="I6782" s="16"/>
    </row>
    <row r="6783" spans="1:9" x14ac:dyDescent="0.2">
      <c r="B6783" s="16">
        <v>3</v>
      </c>
      <c r="C6783" s="16">
        <v>461</v>
      </c>
      <c r="D6783" s="16">
        <v>38</v>
      </c>
      <c r="E6783" s="16">
        <v>26</v>
      </c>
      <c r="F6783" s="16">
        <v>66</v>
      </c>
      <c r="G6783" s="16">
        <v>12</v>
      </c>
      <c r="H6783" s="16">
        <v>12.003787000000001</v>
      </c>
      <c r="I6783" s="16"/>
    </row>
    <row r="6784" spans="1:9" x14ac:dyDescent="0.2">
      <c r="B6784" s="16">
        <v>4</v>
      </c>
      <c r="C6784" s="16">
        <v>648</v>
      </c>
      <c r="D6784" s="16">
        <v>54</v>
      </c>
      <c r="E6784" s="16">
        <v>35</v>
      </c>
      <c r="F6784" s="16">
        <v>72</v>
      </c>
      <c r="G6784" s="16">
        <v>12</v>
      </c>
      <c r="H6784" s="16">
        <v>11.151845</v>
      </c>
      <c r="I6784" s="16"/>
    </row>
    <row r="6785" spans="2:9" x14ac:dyDescent="0.2">
      <c r="B6785" s="16">
        <v>5</v>
      </c>
      <c r="C6785" s="16">
        <v>2278</v>
      </c>
      <c r="D6785" s="16">
        <v>84</v>
      </c>
      <c r="E6785" s="16">
        <v>46</v>
      </c>
      <c r="F6785" s="16">
        <v>128</v>
      </c>
      <c r="G6785" s="16">
        <v>27</v>
      </c>
      <c r="H6785" s="16">
        <v>21.010985999999999</v>
      </c>
      <c r="I6785" s="16"/>
    </row>
    <row r="6786" spans="2:9" x14ac:dyDescent="0.2">
      <c r="B6786" s="16">
        <v>6</v>
      </c>
      <c r="C6786" s="16">
        <v>1194</v>
      </c>
      <c r="D6786" s="16">
        <v>56</v>
      </c>
      <c r="E6786" s="16">
        <v>45</v>
      </c>
      <c r="F6786" s="16">
        <v>70</v>
      </c>
      <c r="G6786" s="16">
        <v>21</v>
      </c>
      <c r="H6786" s="16">
        <v>8</v>
      </c>
      <c r="I6786" s="16"/>
    </row>
    <row r="6787" spans="2:9" x14ac:dyDescent="0.2">
      <c r="B6787" s="16">
        <v>7</v>
      </c>
      <c r="C6787" s="16">
        <v>2426</v>
      </c>
      <c r="D6787" s="16">
        <v>86</v>
      </c>
      <c r="E6787" s="16">
        <v>58</v>
      </c>
      <c r="F6787" s="16">
        <v>116</v>
      </c>
      <c r="G6787" s="16">
        <v>28</v>
      </c>
      <c r="H6787" s="16">
        <v>17.303391999999999</v>
      </c>
      <c r="I6787" s="16"/>
    </row>
    <row r="6788" spans="2:9" x14ac:dyDescent="0.2">
      <c r="B6788" s="16">
        <v>8</v>
      </c>
      <c r="C6788" s="16">
        <v>1706</v>
      </c>
      <c r="D6788" s="16">
        <v>85</v>
      </c>
      <c r="E6788" s="16">
        <v>43</v>
      </c>
      <c r="F6788" s="16">
        <v>122</v>
      </c>
      <c r="G6788" s="16">
        <v>20</v>
      </c>
      <c r="H6788" s="16">
        <v>18.767272999999999</v>
      </c>
      <c r="I6788" s="16"/>
    </row>
    <row r="6789" spans="2:9" x14ac:dyDescent="0.2">
      <c r="B6789" s="16">
        <v>9</v>
      </c>
      <c r="C6789" s="16">
        <v>1792</v>
      </c>
      <c r="D6789" s="16">
        <v>81</v>
      </c>
      <c r="E6789" s="16">
        <v>55</v>
      </c>
      <c r="F6789" s="16">
        <v>110</v>
      </c>
      <c r="G6789" s="16">
        <v>22</v>
      </c>
      <c r="H6789" s="16">
        <v>14.605935000000001</v>
      </c>
      <c r="I6789" s="16"/>
    </row>
    <row r="6790" spans="2:9" x14ac:dyDescent="0.2">
      <c r="B6790" s="16">
        <v>10</v>
      </c>
      <c r="C6790" s="16">
        <v>895</v>
      </c>
      <c r="D6790" s="16">
        <v>68</v>
      </c>
      <c r="E6790" s="16">
        <v>48</v>
      </c>
      <c r="F6790" s="16">
        <v>89</v>
      </c>
      <c r="G6790" s="16">
        <v>13</v>
      </c>
      <c r="H6790" s="16">
        <v>12.971121999999999</v>
      </c>
      <c r="I6790" s="16"/>
    </row>
    <row r="6791" spans="2:9" x14ac:dyDescent="0.2">
      <c r="B6791" s="16">
        <v>11</v>
      </c>
      <c r="C6791" s="16">
        <v>1479</v>
      </c>
      <c r="D6791" s="16">
        <v>61</v>
      </c>
      <c r="E6791" s="16">
        <v>37</v>
      </c>
      <c r="F6791" s="16">
        <v>80</v>
      </c>
      <c r="G6791" s="16">
        <v>24</v>
      </c>
      <c r="H6791" s="16">
        <v>12.753515999999999</v>
      </c>
      <c r="I6791" s="16"/>
    </row>
    <row r="6792" spans="2:9" x14ac:dyDescent="0.2">
      <c r="B6792" s="16">
        <v>12</v>
      </c>
      <c r="C6792" s="16">
        <v>1851</v>
      </c>
      <c r="D6792" s="16">
        <v>92</v>
      </c>
      <c r="E6792" s="16">
        <v>65</v>
      </c>
      <c r="F6792" s="16">
        <v>114</v>
      </c>
      <c r="G6792" s="16">
        <v>20</v>
      </c>
      <c r="H6792" s="16">
        <v>13.394814500000001</v>
      </c>
      <c r="I6792" s="16"/>
    </row>
    <row r="6793" spans="2:9" x14ac:dyDescent="0.2">
      <c r="B6793" s="16">
        <v>13</v>
      </c>
      <c r="C6793" s="16">
        <v>1956</v>
      </c>
      <c r="D6793" s="16">
        <v>88</v>
      </c>
      <c r="E6793" s="16">
        <v>59</v>
      </c>
      <c r="F6793" s="16">
        <v>116</v>
      </c>
      <c r="G6793" s="16">
        <v>22</v>
      </c>
      <c r="H6793" s="16">
        <v>16.350332000000002</v>
      </c>
      <c r="I6793" s="16"/>
    </row>
    <row r="6794" spans="2:9" x14ac:dyDescent="0.2">
      <c r="B6794" s="16">
        <v>14</v>
      </c>
      <c r="C6794" s="16">
        <v>1224</v>
      </c>
      <c r="D6794" s="16">
        <v>76</v>
      </c>
      <c r="E6794" s="16">
        <v>50</v>
      </c>
      <c r="F6794" s="16">
        <v>107</v>
      </c>
      <c r="G6794" s="16">
        <v>16</v>
      </c>
      <c r="H6794" s="16">
        <v>13.401493</v>
      </c>
      <c r="I6794" s="16"/>
    </row>
    <row r="6795" spans="2:9" x14ac:dyDescent="0.2">
      <c r="B6795" s="16">
        <v>15</v>
      </c>
      <c r="C6795" s="16">
        <v>2359</v>
      </c>
      <c r="D6795" s="16">
        <v>78</v>
      </c>
      <c r="E6795" s="16">
        <v>45</v>
      </c>
      <c r="F6795" s="16">
        <v>117</v>
      </c>
      <c r="G6795" s="16">
        <v>30</v>
      </c>
      <c r="H6795" s="16">
        <v>18.952755</v>
      </c>
      <c r="I6795" s="16"/>
    </row>
    <row r="6796" spans="2:9" x14ac:dyDescent="0.2">
      <c r="B6796" s="16">
        <v>16</v>
      </c>
      <c r="C6796" s="16">
        <v>655</v>
      </c>
      <c r="D6796" s="16">
        <v>46</v>
      </c>
      <c r="E6796" s="16">
        <v>23</v>
      </c>
      <c r="F6796" s="16">
        <v>70</v>
      </c>
      <c r="G6796" s="16">
        <v>14</v>
      </c>
      <c r="H6796" s="16">
        <v>15.379807</v>
      </c>
      <c r="I6796" s="16"/>
    </row>
    <row r="6797" spans="2:9" x14ac:dyDescent="0.2">
      <c r="B6797" s="16">
        <v>17</v>
      </c>
      <c r="C6797" s="16">
        <v>1946</v>
      </c>
      <c r="D6797" s="16">
        <v>74</v>
      </c>
      <c r="E6797" s="16">
        <v>39</v>
      </c>
      <c r="F6797" s="16">
        <v>111</v>
      </c>
      <c r="G6797" s="16">
        <v>26</v>
      </c>
      <c r="H6797" s="16">
        <v>17.216270000000002</v>
      </c>
      <c r="I6797" s="16"/>
    </row>
    <row r="6798" spans="2:9" x14ac:dyDescent="0.2">
      <c r="B6798" s="16">
        <v>18</v>
      </c>
      <c r="C6798" s="16">
        <v>1576</v>
      </c>
      <c r="D6798" s="16">
        <v>56</v>
      </c>
      <c r="E6798" s="16">
        <v>24</v>
      </c>
      <c r="F6798" s="16">
        <v>87</v>
      </c>
      <c r="G6798" s="16">
        <v>28</v>
      </c>
      <c r="H6798" s="16">
        <v>17.236912</v>
      </c>
      <c r="I6798" s="16"/>
    </row>
    <row r="6799" spans="2:9" x14ac:dyDescent="0.2">
      <c r="B6799" s="16">
        <v>19</v>
      </c>
      <c r="C6799" s="16">
        <v>2034</v>
      </c>
      <c r="D6799" s="16">
        <v>63</v>
      </c>
      <c r="E6799" s="16">
        <v>43</v>
      </c>
      <c r="F6799" s="16">
        <v>91</v>
      </c>
      <c r="G6799" s="16">
        <v>32</v>
      </c>
      <c r="H6799" s="16">
        <v>11.962306</v>
      </c>
      <c r="I6799" s="16"/>
    </row>
    <row r="6800" spans="2:9" x14ac:dyDescent="0.2">
      <c r="B6800" s="16">
        <v>20</v>
      </c>
      <c r="C6800" s="16">
        <v>1162</v>
      </c>
      <c r="D6800" s="16">
        <v>77</v>
      </c>
      <c r="E6800" s="16">
        <v>52</v>
      </c>
      <c r="F6800" s="16">
        <v>106</v>
      </c>
      <c r="G6800" s="16">
        <v>15</v>
      </c>
      <c r="H6800" s="16">
        <v>14.320315000000001</v>
      </c>
      <c r="I6800" s="16"/>
    </row>
    <row r="6801" spans="2:9" x14ac:dyDescent="0.2">
      <c r="B6801" s="16">
        <v>21</v>
      </c>
      <c r="C6801" s="16">
        <v>2369</v>
      </c>
      <c r="D6801" s="16">
        <v>87</v>
      </c>
      <c r="E6801" s="16">
        <v>60</v>
      </c>
      <c r="F6801" s="16">
        <v>120</v>
      </c>
      <c r="G6801" s="16">
        <v>27</v>
      </c>
      <c r="H6801" s="16">
        <v>16.904710000000001</v>
      </c>
      <c r="I6801" s="16"/>
    </row>
    <row r="6802" spans="2:9" x14ac:dyDescent="0.2">
      <c r="B6802" s="16">
        <v>22</v>
      </c>
      <c r="C6802" s="16">
        <v>2409</v>
      </c>
      <c r="D6802" s="16">
        <v>70</v>
      </c>
      <c r="E6802" s="16">
        <v>35</v>
      </c>
      <c r="F6802" s="16">
        <v>116</v>
      </c>
      <c r="G6802" s="16">
        <v>34</v>
      </c>
      <c r="H6802" s="16">
        <v>20.487245999999999</v>
      </c>
      <c r="I6802" s="16"/>
    </row>
    <row r="6803" spans="2:9" x14ac:dyDescent="0.2">
      <c r="B6803" s="16">
        <v>23</v>
      </c>
      <c r="C6803" s="16">
        <v>1780</v>
      </c>
      <c r="D6803" s="16">
        <v>77</v>
      </c>
      <c r="E6803" s="16">
        <v>45</v>
      </c>
      <c r="F6803" s="16">
        <v>108</v>
      </c>
      <c r="G6803" s="16">
        <v>23</v>
      </c>
      <c r="H6803" s="16">
        <v>15.621954000000001</v>
      </c>
      <c r="I6803" s="16"/>
    </row>
    <row r="6804" spans="2:9" x14ac:dyDescent="0.2">
      <c r="B6804" s="16">
        <v>24</v>
      </c>
      <c r="C6804" s="16">
        <v>2482</v>
      </c>
      <c r="D6804" s="16">
        <v>63</v>
      </c>
      <c r="E6804" s="16">
        <v>26</v>
      </c>
      <c r="F6804" s="16">
        <v>128</v>
      </c>
      <c r="G6804" s="16">
        <v>39</v>
      </c>
      <c r="H6804" s="16">
        <v>27.531321999999999</v>
      </c>
      <c r="I6804" s="16"/>
    </row>
    <row r="6805" spans="2:9" x14ac:dyDescent="0.2">
      <c r="B6805" s="16">
        <v>25</v>
      </c>
      <c r="C6805" s="16">
        <v>1664</v>
      </c>
      <c r="D6805" s="16">
        <v>75</v>
      </c>
      <c r="E6805" s="16">
        <v>41</v>
      </c>
      <c r="F6805" s="16">
        <v>97</v>
      </c>
      <c r="G6805" s="16">
        <v>22</v>
      </c>
      <c r="H6805" s="16">
        <v>15.451922</v>
      </c>
      <c r="I6805" s="16"/>
    </row>
    <row r="6806" spans="2:9" x14ac:dyDescent="0.2">
      <c r="B6806" s="16">
        <v>26</v>
      </c>
      <c r="C6806" s="16">
        <v>1085</v>
      </c>
      <c r="D6806" s="16">
        <v>60</v>
      </c>
      <c r="E6806" s="16">
        <v>38</v>
      </c>
      <c r="F6806" s="16">
        <v>75</v>
      </c>
      <c r="G6806" s="16">
        <v>18</v>
      </c>
      <c r="H6806" s="16">
        <v>9.5393919999999994</v>
      </c>
      <c r="I6806" s="16"/>
    </row>
    <row r="6807" spans="2:9" x14ac:dyDescent="0.2">
      <c r="B6807" s="16">
        <v>27</v>
      </c>
      <c r="C6807" s="16">
        <v>2816</v>
      </c>
      <c r="D6807" s="16">
        <v>74</v>
      </c>
      <c r="E6807" s="16">
        <v>20</v>
      </c>
      <c r="F6807" s="16">
        <v>140</v>
      </c>
      <c r="G6807" s="16">
        <v>38</v>
      </c>
      <c r="H6807" s="16">
        <v>26.799555000000002</v>
      </c>
      <c r="I6807" s="16"/>
    </row>
    <row r="6808" spans="2:9" x14ac:dyDescent="0.2">
      <c r="B6808" s="16">
        <v>28</v>
      </c>
      <c r="C6808" s="16">
        <v>615</v>
      </c>
      <c r="D6808" s="16">
        <v>51</v>
      </c>
      <c r="E6808" s="16">
        <v>34</v>
      </c>
      <c r="F6808" s="16">
        <v>64</v>
      </c>
      <c r="G6808" s="16">
        <v>12</v>
      </c>
      <c r="H6808" s="16">
        <v>8.8779599999999999</v>
      </c>
      <c r="I6808" s="16"/>
    </row>
    <row r="6809" spans="2:9" x14ac:dyDescent="0.2">
      <c r="B6809" s="16">
        <v>29</v>
      </c>
      <c r="C6809" s="16">
        <v>727</v>
      </c>
      <c r="D6809" s="16">
        <v>55</v>
      </c>
      <c r="E6809" s="16">
        <v>21</v>
      </c>
      <c r="F6809" s="16">
        <v>77</v>
      </c>
      <c r="G6809" s="16">
        <v>13</v>
      </c>
      <c r="H6809" s="16">
        <v>16.294170000000001</v>
      </c>
      <c r="I6809" s="16"/>
    </row>
    <row r="6810" spans="2:9" x14ac:dyDescent="0.2">
      <c r="B6810" s="16">
        <v>30</v>
      </c>
      <c r="C6810" s="16">
        <v>1670</v>
      </c>
      <c r="D6810" s="16">
        <v>52</v>
      </c>
      <c r="E6810" s="16">
        <v>33</v>
      </c>
      <c r="F6810" s="16">
        <v>88</v>
      </c>
      <c r="G6810" s="16">
        <v>32</v>
      </c>
      <c r="H6810" s="16">
        <v>13.261635999999999</v>
      </c>
      <c r="I6810" s="16"/>
    </row>
    <row r="6811" spans="2:9" x14ac:dyDescent="0.2">
      <c r="B6811" s="16">
        <v>31</v>
      </c>
      <c r="C6811" s="16">
        <v>2485</v>
      </c>
      <c r="D6811" s="16">
        <v>71</v>
      </c>
      <c r="E6811" s="16">
        <v>25</v>
      </c>
      <c r="F6811" s="16">
        <v>123</v>
      </c>
      <c r="G6811" s="16">
        <v>35</v>
      </c>
      <c r="H6811" s="16">
        <v>25.146629999999998</v>
      </c>
      <c r="I6811" s="16"/>
    </row>
    <row r="6812" spans="2:9" x14ac:dyDescent="0.2">
      <c r="B6812" s="16">
        <v>32</v>
      </c>
      <c r="C6812" s="16">
        <v>1349</v>
      </c>
      <c r="D6812" s="16">
        <v>49</v>
      </c>
      <c r="E6812" s="16">
        <v>32</v>
      </c>
      <c r="F6812" s="16">
        <v>76</v>
      </c>
      <c r="G6812" s="16">
        <v>27</v>
      </c>
      <c r="H6812" s="16">
        <v>12.275679999999999</v>
      </c>
      <c r="I6812" s="16"/>
    </row>
    <row r="6813" spans="2:9" x14ac:dyDescent="0.2">
      <c r="B6813" s="16">
        <v>33</v>
      </c>
      <c r="C6813" s="16">
        <v>797</v>
      </c>
      <c r="D6813" s="16">
        <v>37</v>
      </c>
      <c r="E6813" s="16">
        <v>23</v>
      </c>
      <c r="F6813" s="16">
        <v>75</v>
      </c>
      <c r="G6813" s="16">
        <v>21</v>
      </c>
      <c r="H6813" s="16">
        <v>10.606602000000001</v>
      </c>
      <c r="I6813" s="16"/>
    </row>
    <row r="6814" spans="2:9" x14ac:dyDescent="0.2">
      <c r="B6814" s="16">
        <v>34</v>
      </c>
      <c r="C6814" s="16">
        <v>501</v>
      </c>
      <c r="D6814" s="16">
        <v>33</v>
      </c>
      <c r="E6814" s="16">
        <v>17</v>
      </c>
      <c r="F6814" s="16">
        <v>61</v>
      </c>
      <c r="G6814" s="16">
        <v>15</v>
      </c>
      <c r="H6814" s="16">
        <v>11.338934</v>
      </c>
      <c r="I6814" s="1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76</v>
      </c>
      <c r="I6920" s="6"/>
    </row>
    <row r="6921" spans="1:10" x14ac:dyDescent="0.2">
      <c r="A6921" t="s">
        <v>67</v>
      </c>
      <c r="B6921" s="15"/>
      <c r="C6921" s="8">
        <f>AVERAGE(C6739:C6919)</f>
        <v>1606.0394736842106</v>
      </c>
      <c r="D6921" s="8"/>
      <c r="E6921" s="8"/>
      <c r="F6921" s="8"/>
      <c r="G6921" s="8"/>
      <c r="H6921" s="8"/>
      <c r="I6921" s="9"/>
      <c r="J6921" s="17">
        <f>AVERAGE(D6739:D6919)</f>
        <v>64.05263157894737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53993197</v>
      </c>
      <c r="D6925" s="16">
        <v>109.96823999999999</v>
      </c>
      <c r="E6925" s="16">
        <v>1</v>
      </c>
      <c r="F6925" s="16">
        <v>908</v>
      </c>
      <c r="G6925" s="16">
        <v>490989</v>
      </c>
      <c r="H6925" s="16">
        <v>124.94995</v>
      </c>
      <c r="I6925" s="16">
        <v>42.874429999999997</v>
      </c>
    </row>
    <row r="6926" spans="1:10" x14ac:dyDescent="0.2">
      <c r="A6926" s="6"/>
      <c r="B6926" s="16">
        <v>1</v>
      </c>
      <c r="C6926" s="16">
        <v>1677</v>
      </c>
      <c r="D6926" s="16">
        <v>55</v>
      </c>
      <c r="E6926" s="16">
        <v>36</v>
      </c>
      <c r="F6926" s="16">
        <v>92</v>
      </c>
      <c r="G6926" s="16">
        <v>30</v>
      </c>
      <c r="H6926" s="16">
        <v>13.862626000000001</v>
      </c>
      <c r="I6926" s="16"/>
    </row>
    <row r="6927" spans="1:10" x14ac:dyDescent="0.2">
      <c r="A6927" s="6"/>
      <c r="B6927" s="16">
        <v>2</v>
      </c>
      <c r="C6927" s="16">
        <v>2101</v>
      </c>
      <c r="D6927" s="16">
        <v>63</v>
      </c>
      <c r="E6927" s="16">
        <v>22</v>
      </c>
      <c r="F6927" s="16">
        <v>104</v>
      </c>
      <c r="G6927" s="16">
        <v>33</v>
      </c>
      <c r="H6927" s="16">
        <v>18.287631999999999</v>
      </c>
      <c r="I6927" s="16"/>
    </row>
    <row r="6928" spans="1:10" x14ac:dyDescent="0.2">
      <c r="A6928" s="6"/>
      <c r="B6928" s="16">
        <v>3</v>
      </c>
      <c r="C6928" s="16">
        <v>3728</v>
      </c>
      <c r="D6928" s="16">
        <v>98</v>
      </c>
      <c r="E6928" s="16">
        <v>77</v>
      </c>
      <c r="F6928" s="16">
        <v>121</v>
      </c>
      <c r="G6928" s="16">
        <v>38</v>
      </c>
      <c r="H6928" s="16">
        <v>10.593216</v>
      </c>
      <c r="I6928" s="16"/>
    </row>
    <row r="6929" spans="1:9" x14ac:dyDescent="0.2">
      <c r="A6929" s="6"/>
      <c r="B6929" s="16">
        <v>4</v>
      </c>
      <c r="C6929" s="16">
        <v>3707</v>
      </c>
      <c r="D6929" s="16">
        <v>100</v>
      </c>
      <c r="E6929" s="16">
        <v>69</v>
      </c>
      <c r="F6929" s="16">
        <v>131</v>
      </c>
      <c r="G6929" s="16">
        <v>37</v>
      </c>
      <c r="H6929" s="16">
        <v>13.811227000000001</v>
      </c>
      <c r="I6929" s="16"/>
    </row>
    <row r="6930" spans="1:9" x14ac:dyDescent="0.2">
      <c r="A6930" s="6"/>
      <c r="B6930" s="16">
        <v>5</v>
      </c>
      <c r="C6930" s="16">
        <v>516</v>
      </c>
      <c r="D6930" s="16">
        <v>51</v>
      </c>
      <c r="E6930" s="16">
        <v>35</v>
      </c>
      <c r="F6930" s="16">
        <v>76</v>
      </c>
      <c r="G6930" s="16">
        <v>10</v>
      </c>
      <c r="H6930" s="16">
        <v>12.727922</v>
      </c>
      <c r="I6930" s="16"/>
    </row>
    <row r="6931" spans="1:9" x14ac:dyDescent="0.2">
      <c r="A6931" s="6"/>
      <c r="B6931" s="16">
        <v>6</v>
      </c>
      <c r="C6931" s="16">
        <v>1115</v>
      </c>
      <c r="D6931" s="16">
        <v>85</v>
      </c>
      <c r="E6931" s="16">
        <v>65</v>
      </c>
      <c r="F6931" s="16">
        <v>115</v>
      </c>
      <c r="G6931" s="16">
        <v>13</v>
      </c>
      <c r="H6931" s="16">
        <v>14.346892</v>
      </c>
      <c r="I6931" s="16"/>
    </row>
    <row r="6932" spans="1:9" x14ac:dyDescent="0.2">
      <c r="A6932" s="6"/>
      <c r="B6932" s="16">
        <v>7</v>
      </c>
      <c r="C6932" s="16">
        <v>2181</v>
      </c>
      <c r="D6932" s="16">
        <v>66</v>
      </c>
      <c r="E6932" s="16">
        <v>31</v>
      </c>
      <c r="F6932" s="16">
        <v>104</v>
      </c>
      <c r="G6932" s="16">
        <v>33</v>
      </c>
      <c r="H6932" s="16">
        <v>18.03209</v>
      </c>
      <c r="I6932" s="16"/>
    </row>
    <row r="6933" spans="1:9" x14ac:dyDescent="0.2">
      <c r="A6933" s="6"/>
      <c r="B6933" s="16">
        <v>8</v>
      </c>
      <c r="C6933" s="16">
        <v>589</v>
      </c>
      <c r="D6933" s="16">
        <v>53</v>
      </c>
      <c r="E6933" s="16">
        <v>43</v>
      </c>
      <c r="F6933" s="16">
        <v>66</v>
      </c>
      <c r="G6933" s="16">
        <v>11</v>
      </c>
      <c r="H6933" s="16">
        <v>6.6030296999999996</v>
      </c>
      <c r="I6933" s="16"/>
    </row>
    <row r="6934" spans="1:9" x14ac:dyDescent="0.2">
      <c r="A6934" s="6"/>
      <c r="B6934" s="16">
        <v>9</v>
      </c>
      <c r="C6934" s="16">
        <v>739</v>
      </c>
      <c r="D6934" s="16">
        <v>61</v>
      </c>
      <c r="E6934" s="16">
        <v>35</v>
      </c>
      <c r="F6934" s="16">
        <v>83</v>
      </c>
      <c r="G6934" s="16">
        <v>12</v>
      </c>
      <c r="H6934" s="16">
        <v>12.688578</v>
      </c>
      <c r="I6934" s="16"/>
    </row>
    <row r="6935" spans="1:9" x14ac:dyDescent="0.2">
      <c r="A6935" s="6"/>
      <c r="B6935" s="16">
        <v>10</v>
      </c>
      <c r="C6935" s="16">
        <v>920</v>
      </c>
      <c r="D6935" s="16">
        <v>92</v>
      </c>
      <c r="E6935" s="16">
        <v>79</v>
      </c>
      <c r="F6935" s="16">
        <v>101</v>
      </c>
      <c r="G6935" s="16">
        <v>10</v>
      </c>
      <c r="H6935" s="16">
        <v>7.8881062999999996</v>
      </c>
      <c r="I6935" s="16"/>
    </row>
    <row r="6936" spans="1:9" x14ac:dyDescent="0.2">
      <c r="A6936" s="6"/>
      <c r="B6936" s="16">
        <v>11</v>
      </c>
      <c r="C6936" s="16">
        <v>1922</v>
      </c>
      <c r="D6936" s="16">
        <v>91</v>
      </c>
      <c r="E6936" s="16">
        <v>58</v>
      </c>
      <c r="F6936" s="16">
        <v>121</v>
      </c>
      <c r="G6936" s="16">
        <v>21</v>
      </c>
      <c r="H6936" s="16">
        <v>13.294736</v>
      </c>
      <c r="I6936" s="16"/>
    </row>
    <row r="6937" spans="1:9" x14ac:dyDescent="0.2">
      <c r="A6937" s="6"/>
      <c r="B6937" s="16">
        <v>12</v>
      </c>
      <c r="C6937" s="16">
        <v>3219</v>
      </c>
      <c r="D6937" s="16">
        <v>91</v>
      </c>
      <c r="E6937" s="16">
        <v>67</v>
      </c>
      <c r="F6937" s="16">
        <v>133</v>
      </c>
      <c r="G6937" s="16">
        <v>35</v>
      </c>
      <c r="H6937" s="16">
        <v>14.218877000000001</v>
      </c>
      <c r="I6937" s="16"/>
    </row>
    <row r="6938" spans="1:9" x14ac:dyDescent="0.2">
      <c r="B6938" s="16">
        <v>13</v>
      </c>
      <c r="C6938" s="16">
        <v>4508</v>
      </c>
      <c r="D6938" s="16">
        <v>85</v>
      </c>
      <c r="E6938" s="16">
        <v>55</v>
      </c>
      <c r="F6938" s="16">
        <v>124</v>
      </c>
      <c r="G6938" s="16">
        <v>53</v>
      </c>
      <c r="H6938" s="16">
        <v>16.716528</v>
      </c>
      <c r="I6938" s="16"/>
    </row>
    <row r="6939" spans="1:9" x14ac:dyDescent="0.2">
      <c r="B6939" s="16">
        <v>14</v>
      </c>
      <c r="C6939" s="16">
        <v>1905</v>
      </c>
      <c r="D6939" s="16">
        <v>61</v>
      </c>
      <c r="E6939" s="16">
        <v>35</v>
      </c>
      <c r="F6939" s="16">
        <v>89</v>
      </c>
      <c r="G6939" s="16">
        <v>31</v>
      </c>
      <c r="H6939" s="16">
        <v>13.762267</v>
      </c>
      <c r="I6939" s="16"/>
    </row>
    <row r="6940" spans="1:9" x14ac:dyDescent="0.2">
      <c r="B6940" s="16">
        <v>15</v>
      </c>
      <c r="C6940" s="16">
        <v>1432</v>
      </c>
      <c r="D6940" s="16">
        <v>84</v>
      </c>
      <c r="E6940" s="16">
        <v>66</v>
      </c>
      <c r="F6940" s="16">
        <v>98</v>
      </c>
      <c r="G6940" s="16">
        <v>17</v>
      </c>
      <c r="H6940" s="16">
        <v>9.034656</v>
      </c>
      <c r="I6940" s="16"/>
    </row>
    <row r="6941" spans="1:9" x14ac:dyDescent="0.2">
      <c r="B6941" s="16">
        <v>16</v>
      </c>
      <c r="C6941" s="16">
        <v>1014</v>
      </c>
      <c r="D6941" s="16">
        <v>92</v>
      </c>
      <c r="E6941" s="16">
        <v>72</v>
      </c>
      <c r="F6941" s="16">
        <v>110</v>
      </c>
      <c r="G6941" s="16">
        <v>11</v>
      </c>
      <c r="H6941" s="16">
        <v>12.545916</v>
      </c>
      <c r="I6941" s="16"/>
    </row>
    <row r="6942" spans="1:9" x14ac:dyDescent="0.2">
      <c r="B6942" s="16">
        <v>17</v>
      </c>
      <c r="C6942" s="16">
        <v>2202</v>
      </c>
      <c r="D6942" s="16">
        <v>84</v>
      </c>
      <c r="E6942" s="16">
        <v>57</v>
      </c>
      <c r="F6942" s="16">
        <v>110</v>
      </c>
      <c r="G6942" s="16">
        <v>26</v>
      </c>
      <c r="H6942" s="16">
        <v>14.718696</v>
      </c>
      <c r="I6942" s="16"/>
    </row>
    <row r="6943" spans="1:9" x14ac:dyDescent="0.2">
      <c r="B6943" s="16">
        <v>18</v>
      </c>
      <c r="C6943" s="16">
        <v>1248</v>
      </c>
      <c r="D6943" s="16">
        <v>89</v>
      </c>
      <c r="E6943" s="16">
        <v>71</v>
      </c>
      <c r="F6943" s="16">
        <v>102</v>
      </c>
      <c r="G6943" s="16">
        <v>14</v>
      </c>
      <c r="H6943" s="16">
        <v>8.7089700000000008</v>
      </c>
      <c r="I6943" s="16"/>
    </row>
    <row r="6944" spans="1:9" x14ac:dyDescent="0.2">
      <c r="B6944" s="16">
        <v>19</v>
      </c>
      <c r="C6944" s="16">
        <v>979</v>
      </c>
      <c r="D6944" s="16">
        <v>97</v>
      </c>
      <c r="E6944" s="16">
        <v>85</v>
      </c>
      <c r="F6944" s="16">
        <v>110</v>
      </c>
      <c r="G6944" s="16">
        <v>10</v>
      </c>
      <c r="H6944" s="16">
        <v>7.8386506999999996</v>
      </c>
      <c r="I6944" s="16"/>
    </row>
    <row r="6945" spans="1:9" x14ac:dyDescent="0.2">
      <c r="B6945" s="16">
        <v>20</v>
      </c>
      <c r="C6945" s="16">
        <v>3190</v>
      </c>
      <c r="D6945" s="16">
        <v>138</v>
      </c>
      <c r="E6945" s="16">
        <v>114</v>
      </c>
      <c r="F6945" s="16">
        <v>164</v>
      </c>
      <c r="G6945" s="16">
        <v>23</v>
      </c>
      <c r="H6945" s="16">
        <v>12.901726999999999</v>
      </c>
      <c r="I6945" s="16"/>
    </row>
    <row r="6946" spans="1:9" x14ac:dyDescent="0.2">
      <c r="B6946" s="16">
        <v>21</v>
      </c>
      <c r="C6946" s="16">
        <v>2259</v>
      </c>
      <c r="D6946" s="16">
        <v>118</v>
      </c>
      <c r="E6946" s="16">
        <v>90</v>
      </c>
      <c r="F6946" s="16">
        <v>139</v>
      </c>
      <c r="G6946" s="16">
        <v>19</v>
      </c>
      <c r="H6946" s="16">
        <v>14.187239999999999</v>
      </c>
      <c r="I6946" s="16"/>
    </row>
    <row r="6947" spans="1:9" x14ac:dyDescent="0.2">
      <c r="B6947" s="16">
        <v>22</v>
      </c>
      <c r="C6947" s="16">
        <v>2212</v>
      </c>
      <c r="D6947" s="16">
        <v>92</v>
      </c>
      <c r="E6947" s="16">
        <v>60</v>
      </c>
      <c r="F6947" s="16">
        <v>116</v>
      </c>
      <c r="G6947" s="16">
        <v>24</v>
      </c>
      <c r="H6947" s="16">
        <v>16.102930000000001</v>
      </c>
      <c r="I6947" s="16"/>
    </row>
    <row r="6948" spans="1:9" x14ac:dyDescent="0.2">
      <c r="B6948" s="16">
        <v>23</v>
      </c>
      <c r="C6948" s="16">
        <v>2408</v>
      </c>
      <c r="D6948" s="16">
        <v>61</v>
      </c>
      <c r="E6948" s="16">
        <v>39</v>
      </c>
      <c r="F6948" s="16">
        <v>89</v>
      </c>
      <c r="G6948" s="16">
        <v>39</v>
      </c>
      <c r="H6948" s="16">
        <v>11.328817000000001</v>
      </c>
      <c r="I6948" s="16"/>
    </row>
    <row r="6949" spans="1:9" x14ac:dyDescent="0.2">
      <c r="B6949" s="16">
        <v>24</v>
      </c>
      <c r="C6949" s="16">
        <v>6643</v>
      </c>
      <c r="D6949" s="16">
        <v>110</v>
      </c>
      <c r="E6949" s="16">
        <v>67</v>
      </c>
      <c r="F6949" s="16">
        <v>161</v>
      </c>
      <c r="G6949" s="16">
        <v>60</v>
      </c>
      <c r="H6949" s="16">
        <v>20.565314999999998</v>
      </c>
      <c r="I6949" s="16"/>
    </row>
    <row r="6950" spans="1:9" x14ac:dyDescent="0.2">
      <c r="B6950" s="16">
        <v>25</v>
      </c>
      <c r="C6950" s="16">
        <v>1523</v>
      </c>
      <c r="D6950" s="16">
        <v>52</v>
      </c>
      <c r="E6950" s="16">
        <v>34</v>
      </c>
      <c r="F6950" s="16">
        <v>97</v>
      </c>
      <c r="G6950" s="16">
        <v>29</v>
      </c>
      <c r="H6950" s="16">
        <v>14.463006999999999</v>
      </c>
      <c r="I6950" s="16"/>
    </row>
    <row r="6951" spans="1:9" x14ac:dyDescent="0.2">
      <c r="B6951" s="16">
        <v>26</v>
      </c>
      <c r="C6951" s="16">
        <v>3075</v>
      </c>
      <c r="D6951" s="16">
        <v>118</v>
      </c>
      <c r="E6951" s="16">
        <v>88</v>
      </c>
      <c r="F6951" s="16">
        <v>140</v>
      </c>
      <c r="G6951" s="16">
        <v>26</v>
      </c>
      <c r="H6951" s="16">
        <v>12.981525</v>
      </c>
      <c r="I6951" s="16"/>
    </row>
    <row r="6952" spans="1:9" x14ac:dyDescent="0.2">
      <c r="B6952" s="16">
        <v>27</v>
      </c>
      <c r="C6952" s="16">
        <v>2613</v>
      </c>
      <c r="D6952" s="16">
        <v>72</v>
      </c>
      <c r="E6952" s="16">
        <v>49</v>
      </c>
      <c r="F6952" s="16">
        <v>110</v>
      </c>
      <c r="G6952" s="16">
        <v>36</v>
      </c>
      <c r="H6952" s="16">
        <v>14.120906</v>
      </c>
      <c r="I6952" s="16"/>
    </row>
    <row r="6953" spans="1:9" x14ac:dyDescent="0.2">
      <c r="B6953" s="16">
        <v>28</v>
      </c>
      <c r="C6953" s="16">
        <v>939</v>
      </c>
      <c r="D6953" s="16">
        <v>93</v>
      </c>
      <c r="E6953" s="16">
        <v>82</v>
      </c>
      <c r="F6953" s="16">
        <v>109</v>
      </c>
      <c r="G6953" s="16">
        <v>10</v>
      </c>
      <c r="H6953" s="16">
        <v>10.79609</v>
      </c>
      <c r="I6953" s="16"/>
    </row>
    <row r="6954" spans="1:9" x14ac:dyDescent="0.2">
      <c r="B6954" s="16">
        <v>29</v>
      </c>
      <c r="C6954" s="16">
        <v>885</v>
      </c>
      <c r="D6954" s="16">
        <v>52</v>
      </c>
      <c r="E6954" s="16">
        <v>30</v>
      </c>
      <c r="F6954" s="16">
        <v>74</v>
      </c>
      <c r="G6954" s="16">
        <v>17</v>
      </c>
      <c r="H6954" s="16">
        <v>11.616261</v>
      </c>
      <c r="I6954" s="16"/>
    </row>
    <row r="6955" spans="1:9" x14ac:dyDescent="0.2">
      <c r="B6955" s="16">
        <v>30</v>
      </c>
      <c r="C6955" s="16">
        <v>2988</v>
      </c>
      <c r="D6955" s="16">
        <v>103</v>
      </c>
      <c r="E6955" s="16">
        <v>58</v>
      </c>
      <c r="F6955" s="16">
        <v>152</v>
      </c>
      <c r="G6955" s="16">
        <v>29</v>
      </c>
      <c r="H6955" s="16">
        <v>21.655584000000001</v>
      </c>
      <c r="I6955" s="16"/>
    </row>
    <row r="6956" spans="1:9" x14ac:dyDescent="0.2">
      <c r="A6956" s="6"/>
      <c r="B6956" s="16">
        <v>31</v>
      </c>
      <c r="C6956" s="16">
        <v>1412</v>
      </c>
      <c r="D6956" s="16">
        <v>100</v>
      </c>
      <c r="E6956" s="16">
        <v>86</v>
      </c>
      <c r="F6956" s="16">
        <v>119</v>
      </c>
      <c r="G6956" s="16">
        <v>14</v>
      </c>
      <c r="H6956" s="16">
        <v>9.2570139999999999</v>
      </c>
      <c r="I6956" s="16"/>
    </row>
    <row r="6957" spans="1:9" x14ac:dyDescent="0.2">
      <c r="A6957" s="11"/>
      <c r="B6957" s="16">
        <v>32</v>
      </c>
      <c r="C6957" s="16">
        <v>2302</v>
      </c>
      <c r="D6957" s="16">
        <v>76</v>
      </c>
      <c r="E6957" s="16">
        <v>54</v>
      </c>
      <c r="F6957" s="16">
        <v>104</v>
      </c>
      <c r="G6957" s="16">
        <v>30</v>
      </c>
      <c r="H6957" s="16">
        <v>11.197290000000001</v>
      </c>
      <c r="I6957" s="16"/>
    </row>
    <row r="6958" spans="1:9" x14ac:dyDescent="0.2">
      <c r="B6958" s="16">
        <v>33</v>
      </c>
      <c r="C6958" s="16">
        <v>728</v>
      </c>
      <c r="D6958" s="16">
        <v>72</v>
      </c>
      <c r="E6958" s="16">
        <v>48</v>
      </c>
      <c r="F6958" s="16">
        <v>87</v>
      </c>
      <c r="G6958" s="16">
        <v>10</v>
      </c>
      <c r="H6958" s="16">
        <v>11.095545</v>
      </c>
      <c r="I6958" s="16"/>
    </row>
    <row r="6959" spans="1:9" x14ac:dyDescent="0.2">
      <c r="B6959" s="16">
        <v>34</v>
      </c>
      <c r="C6959" s="16">
        <v>802</v>
      </c>
      <c r="D6959" s="16">
        <v>80</v>
      </c>
      <c r="E6959" s="16">
        <v>61</v>
      </c>
      <c r="F6959" s="16">
        <v>92</v>
      </c>
      <c r="G6959" s="16">
        <v>10</v>
      </c>
      <c r="H6959" s="16">
        <v>10.121484000000001</v>
      </c>
      <c r="I6959" s="16"/>
    </row>
    <row r="6960" spans="1:9" x14ac:dyDescent="0.2">
      <c r="B6960" s="16">
        <v>35</v>
      </c>
      <c r="C6960" s="16">
        <v>3274</v>
      </c>
      <c r="D6960" s="16">
        <v>99</v>
      </c>
      <c r="E6960" s="16">
        <v>69</v>
      </c>
      <c r="F6960" s="16">
        <v>135</v>
      </c>
      <c r="G6960" s="16">
        <v>33</v>
      </c>
      <c r="H6960" s="16">
        <v>15.287863</v>
      </c>
      <c r="I6960" s="16"/>
    </row>
    <row r="6961" spans="2:9" x14ac:dyDescent="0.2">
      <c r="B6961" s="16">
        <v>36</v>
      </c>
      <c r="C6961" s="16">
        <v>2726</v>
      </c>
      <c r="D6961" s="16">
        <v>66</v>
      </c>
      <c r="E6961" s="16">
        <v>34</v>
      </c>
      <c r="F6961" s="16">
        <v>112</v>
      </c>
      <c r="G6961" s="16">
        <v>41</v>
      </c>
      <c r="H6961" s="16">
        <v>17.861969999999999</v>
      </c>
      <c r="I6961" s="16"/>
    </row>
    <row r="6962" spans="2:9" x14ac:dyDescent="0.2">
      <c r="B6962" s="16">
        <v>37</v>
      </c>
      <c r="C6962" s="16">
        <v>2689</v>
      </c>
      <c r="D6962" s="16">
        <v>50</v>
      </c>
      <c r="E6962" s="16">
        <v>8</v>
      </c>
      <c r="F6962" s="16">
        <v>102</v>
      </c>
      <c r="G6962" s="16">
        <v>53</v>
      </c>
      <c r="H6962" s="16">
        <v>25.629384999999999</v>
      </c>
      <c r="I6962" s="16"/>
    </row>
    <row r="6963" spans="2:9" x14ac:dyDescent="0.2">
      <c r="B6963" s="16">
        <v>38</v>
      </c>
      <c r="C6963" s="16">
        <v>2342</v>
      </c>
      <c r="D6963" s="16">
        <v>83</v>
      </c>
      <c r="E6963" s="16">
        <v>50</v>
      </c>
      <c r="F6963" s="16">
        <v>122</v>
      </c>
      <c r="G6963" s="16">
        <v>28</v>
      </c>
      <c r="H6963" s="16">
        <v>21.824213</v>
      </c>
      <c r="I6963" s="16"/>
    </row>
    <row r="6964" spans="2:9" x14ac:dyDescent="0.2">
      <c r="B6964" s="16">
        <v>1</v>
      </c>
      <c r="C6964" s="16">
        <v>866</v>
      </c>
      <c r="D6964" s="16">
        <v>45</v>
      </c>
      <c r="E6964" s="16">
        <v>31</v>
      </c>
      <c r="F6964" s="16">
        <v>78</v>
      </c>
      <c r="G6964" s="16">
        <v>19</v>
      </c>
      <c r="H6964" s="16">
        <v>10.6640625</v>
      </c>
      <c r="I6964" s="16"/>
    </row>
    <row r="6965" spans="2:9" x14ac:dyDescent="0.2">
      <c r="B6965" s="16">
        <v>2</v>
      </c>
      <c r="C6965" s="16">
        <v>443</v>
      </c>
      <c r="D6965" s="16">
        <v>44</v>
      </c>
      <c r="E6965" s="16">
        <v>28</v>
      </c>
      <c r="F6965" s="16">
        <v>67</v>
      </c>
      <c r="G6965" s="16">
        <v>10</v>
      </c>
      <c r="H6965" s="16">
        <v>10.703063</v>
      </c>
      <c r="I6965" s="16"/>
    </row>
    <row r="6966" spans="2:9" x14ac:dyDescent="0.2">
      <c r="B6966" s="16">
        <v>3</v>
      </c>
      <c r="C6966" s="16">
        <v>755</v>
      </c>
      <c r="D6966" s="16">
        <v>44</v>
      </c>
      <c r="E6966" s="16">
        <v>21</v>
      </c>
      <c r="F6966" s="16">
        <v>65</v>
      </c>
      <c r="G6966" s="16">
        <v>17</v>
      </c>
      <c r="H6966" s="16">
        <v>13.15057</v>
      </c>
      <c r="I6966" s="16"/>
    </row>
    <row r="6967" spans="2:9" x14ac:dyDescent="0.2">
      <c r="B6967" s="16">
        <v>4</v>
      </c>
      <c r="C6967" s="16">
        <v>579</v>
      </c>
      <c r="D6967" s="16">
        <v>38</v>
      </c>
      <c r="E6967" s="16">
        <v>20</v>
      </c>
      <c r="F6967" s="16">
        <v>56</v>
      </c>
      <c r="G6967" s="16">
        <v>15</v>
      </c>
      <c r="H6967" s="16">
        <v>10.713808999999999</v>
      </c>
      <c r="I6967" s="16"/>
    </row>
    <row r="6968" spans="2:9" x14ac:dyDescent="0.2">
      <c r="B6968" s="16">
        <v>5</v>
      </c>
      <c r="C6968" s="16">
        <v>1520</v>
      </c>
      <c r="D6968" s="16">
        <v>66</v>
      </c>
      <c r="E6968" s="16">
        <v>43</v>
      </c>
      <c r="F6968" s="16">
        <v>107</v>
      </c>
      <c r="G6968" s="16">
        <v>23</v>
      </c>
      <c r="H6968" s="16">
        <v>14.8323965</v>
      </c>
      <c r="I6968" s="16"/>
    </row>
    <row r="6969" spans="2:9" x14ac:dyDescent="0.2">
      <c r="B6969" s="16">
        <v>6</v>
      </c>
      <c r="C6969" s="16">
        <v>1077</v>
      </c>
      <c r="D6969" s="16">
        <v>53</v>
      </c>
      <c r="E6969" s="16">
        <v>35</v>
      </c>
      <c r="F6969" s="16">
        <v>69</v>
      </c>
      <c r="G6969" s="16">
        <v>20</v>
      </c>
      <c r="H6969" s="16">
        <v>8.7689649999999997</v>
      </c>
      <c r="I6969" s="16"/>
    </row>
    <row r="6970" spans="2:9" x14ac:dyDescent="0.2">
      <c r="B6970" s="16">
        <v>7</v>
      </c>
      <c r="C6970" s="16">
        <v>3307</v>
      </c>
      <c r="D6970" s="16">
        <v>61</v>
      </c>
      <c r="E6970" s="16">
        <v>25</v>
      </c>
      <c r="F6970" s="16">
        <v>111</v>
      </c>
      <c r="G6970" s="16">
        <v>54</v>
      </c>
      <c r="H6970" s="16">
        <v>22.758369999999999</v>
      </c>
      <c r="I6970" s="16"/>
    </row>
    <row r="6971" spans="2:9" x14ac:dyDescent="0.2">
      <c r="B6971" s="16">
        <v>8</v>
      </c>
      <c r="C6971" s="16">
        <v>1666</v>
      </c>
      <c r="D6971" s="16">
        <v>64</v>
      </c>
      <c r="E6971" s="16">
        <v>38</v>
      </c>
      <c r="F6971" s="16">
        <v>92</v>
      </c>
      <c r="G6971" s="16">
        <v>26</v>
      </c>
      <c r="H6971" s="16">
        <v>12.053215</v>
      </c>
      <c r="I6971" s="16"/>
    </row>
    <row r="6972" spans="2:9" x14ac:dyDescent="0.2">
      <c r="B6972" s="16">
        <v>9</v>
      </c>
      <c r="C6972" s="16">
        <v>1654</v>
      </c>
      <c r="D6972" s="16">
        <v>61</v>
      </c>
      <c r="E6972" s="16">
        <v>28</v>
      </c>
      <c r="F6972" s="16">
        <v>82</v>
      </c>
      <c r="G6972" s="16">
        <v>27</v>
      </c>
      <c r="H6972" s="16">
        <v>12.565213999999999</v>
      </c>
      <c r="I6972" s="16"/>
    </row>
    <row r="6973" spans="2:9" x14ac:dyDescent="0.2">
      <c r="B6973" s="16">
        <v>10</v>
      </c>
      <c r="C6973" s="16">
        <v>530</v>
      </c>
      <c r="D6973" s="16">
        <v>53</v>
      </c>
      <c r="E6973" s="16">
        <v>41</v>
      </c>
      <c r="F6973" s="16">
        <v>63</v>
      </c>
      <c r="G6973" s="16">
        <v>10</v>
      </c>
      <c r="H6973" s="16">
        <v>7.272475</v>
      </c>
      <c r="I6973" s="16"/>
    </row>
    <row r="6974" spans="2:9" x14ac:dyDescent="0.2">
      <c r="B6974" s="16">
        <v>11</v>
      </c>
      <c r="C6974" s="16">
        <v>487</v>
      </c>
      <c r="D6974" s="16">
        <v>48</v>
      </c>
      <c r="E6974" s="16">
        <v>33</v>
      </c>
      <c r="F6974" s="16">
        <v>61</v>
      </c>
      <c r="G6974" s="16">
        <v>10</v>
      </c>
      <c r="H6974" s="16">
        <v>9.5510319999999993</v>
      </c>
      <c r="I6974" s="16"/>
    </row>
    <row r="6975" spans="2:9" x14ac:dyDescent="0.2">
      <c r="B6975" s="16">
        <v>12</v>
      </c>
      <c r="C6975" s="16">
        <v>595</v>
      </c>
      <c r="D6975" s="16">
        <v>54</v>
      </c>
      <c r="E6975" s="16">
        <v>38</v>
      </c>
      <c r="F6975" s="16">
        <v>78</v>
      </c>
      <c r="G6975" s="16">
        <v>11</v>
      </c>
      <c r="H6975" s="16">
        <v>11.238327</v>
      </c>
      <c r="I6975" s="16"/>
    </row>
    <row r="6976" spans="2:9" x14ac:dyDescent="0.2">
      <c r="B6976" s="16">
        <v>13</v>
      </c>
      <c r="C6976" s="16">
        <v>366</v>
      </c>
      <c r="D6976" s="16">
        <v>36</v>
      </c>
      <c r="E6976" s="16">
        <v>12</v>
      </c>
      <c r="F6976" s="16">
        <v>45</v>
      </c>
      <c r="G6976" s="16">
        <v>10</v>
      </c>
      <c r="H6976" s="16">
        <v>10.088497</v>
      </c>
      <c r="I6976" s="16"/>
    </row>
    <row r="6977" spans="2:9" x14ac:dyDescent="0.2">
      <c r="B6977" s="16">
        <v>14</v>
      </c>
      <c r="C6977" s="16">
        <v>540</v>
      </c>
      <c r="D6977" s="16">
        <v>54</v>
      </c>
      <c r="E6977" s="16">
        <v>39</v>
      </c>
      <c r="F6977" s="16">
        <v>75</v>
      </c>
      <c r="G6977" s="16">
        <v>10</v>
      </c>
      <c r="H6977" s="16">
        <v>11.205157</v>
      </c>
      <c r="I6977" s="16"/>
    </row>
    <row r="6978" spans="2:9" x14ac:dyDescent="0.2">
      <c r="B6978" s="16">
        <v>15</v>
      </c>
      <c r="C6978" s="16">
        <v>811</v>
      </c>
      <c r="D6978" s="16">
        <v>62</v>
      </c>
      <c r="E6978" s="16">
        <v>39</v>
      </c>
      <c r="F6978" s="16">
        <v>79</v>
      </c>
      <c r="G6978" s="16">
        <v>13</v>
      </c>
      <c r="H6978" s="16">
        <v>11.786292</v>
      </c>
      <c r="I6978" s="16"/>
    </row>
    <row r="6979" spans="2:9" x14ac:dyDescent="0.2">
      <c r="B6979" s="16">
        <v>16</v>
      </c>
      <c r="C6979" s="16">
        <v>1432</v>
      </c>
      <c r="D6979" s="16">
        <v>68</v>
      </c>
      <c r="E6979" s="16">
        <v>45</v>
      </c>
      <c r="F6979" s="16">
        <v>89</v>
      </c>
      <c r="G6979" s="16">
        <v>21</v>
      </c>
      <c r="H6979" s="16">
        <v>15.009995999999999</v>
      </c>
      <c r="I6979" s="16"/>
    </row>
    <row r="6980" spans="2:9" x14ac:dyDescent="0.2">
      <c r="B6980" s="16">
        <v>17</v>
      </c>
      <c r="C6980" s="16">
        <v>1850</v>
      </c>
      <c r="D6980" s="16">
        <v>68</v>
      </c>
      <c r="E6980" s="16">
        <v>36</v>
      </c>
      <c r="F6980" s="16">
        <v>111</v>
      </c>
      <c r="G6980" s="16">
        <v>27</v>
      </c>
      <c r="H6980" s="16">
        <v>16.480758999999999</v>
      </c>
      <c r="I6980" s="16"/>
    </row>
    <row r="6981" spans="2:9" x14ac:dyDescent="0.2">
      <c r="B6981" s="16">
        <v>18</v>
      </c>
      <c r="C6981" s="16">
        <v>619</v>
      </c>
      <c r="D6981" s="16">
        <v>61</v>
      </c>
      <c r="E6981" s="16">
        <v>49</v>
      </c>
      <c r="F6981" s="16">
        <v>77</v>
      </c>
      <c r="G6981" s="16">
        <v>10</v>
      </c>
      <c r="H6981" s="16">
        <v>10.311806000000001</v>
      </c>
      <c r="I6981" s="16"/>
    </row>
    <row r="6982" spans="2:9" x14ac:dyDescent="0.2">
      <c r="B6982" s="16">
        <v>19</v>
      </c>
      <c r="C6982" s="16">
        <v>1962</v>
      </c>
      <c r="D6982" s="16">
        <v>65</v>
      </c>
      <c r="E6982" s="16">
        <v>40</v>
      </c>
      <c r="F6982" s="16">
        <v>92</v>
      </c>
      <c r="G6982" s="16">
        <v>30</v>
      </c>
      <c r="H6982" s="16">
        <v>13.019878</v>
      </c>
      <c r="I6982" s="16"/>
    </row>
    <row r="6983" spans="2:9" x14ac:dyDescent="0.2">
      <c r="B6983" s="16">
        <v>20</v>
      </c>
      <c r="C6983" s="16">
        <v>2243</v>
      </c>
      <c r="D6983" s="16">
        <v>72</v>
      </c>
      <c r="E6983" s="16">
        <v>44</v>
      </c>
      <c r="F6983" s="16">
        <v>110</v>
      </c>
      <c r="G6983" s="16">
        <v>31</v>
      </c>
      <c r="H6983" s="16">
        <v>17.277152999999998</v>
      </c>
      <c r="I6983" s="16"/>
    </row>
    <row r="6984" spans="2:9" x14ac:dyDescent="0.2">
      <c r="B6984" s="16">
        <v>21</v>
      </c>
      <c r="C6984" s="16">
        <v>450</v>
      </c>
      <c r="D6984" s="16">
        <v>45</v>
      </c>
      <c r="E6984" s="16">
        <v>34</v>
      </c>
      <c r="F6984" s="16">
        <v>55</v>
      </c>
      <c r="G6984" s="16">
        <v>10</v>
      </c>
      <c r="H6984" s="16">
        <v>7.8031335000000004</v>
      </c>
      <c r="I6984" s="16"/>
    </row>
    <row r="6985" spans="2:9" x14ac:dyDescent="0.2">
      <c r="B6985" s="16">
        <v>22</v>
      </c>
      <c r="C6985" s="16">
        <v>670</v>
      </c>
      <c r="D6985" s="16">
        <v>44</v>
      </c>
      <c r="E6985" s="16">
        <v>24</v>
      </c>
      <c r="F6985" s="16">
        <v>64</v>
      </c>
      <c r="G6985" s="16">
        <v>15</v>
      </c>
      <c r="H6985" s="16">
        <v>11.250397</v>
      </c>
      <c r="I6985" s="16"/>
    </row>
    <row r="6986" spans="2:9" x14ac:dyDescent="0.2">
      <c r="B6986" s="16">
        <v>23</v>
      </c>
      <c r="C6986" s="16">
        <v>2779</v>
      </c>
      <c r="D6986" s="16">
        <v>77</v>
      </c>
      <c r="E6986" s="16">
        <v>46</v>
      </c>
      <c r="F6986" s="16">
        <v>113</v>
      </c>
      <c r="G6986" s="16">
        <v>36</v>
      </c>
      <c r="H6986" s="16">
        <v>19.072044000000002</v>
      </c>
      <c r="I6986" s="16"/>
    </row>
    <row r="6987" spans="2:9" x14ac:dyDescent="0.2">
      <c r="B6987" s="16">
        <v>24</v>
      </c>
      <c r="C6987" s="16">
        <v>1662</v>
      </c>
      <c r="D6987" s="16">
        <v>72</v>
      </c>
      <c r="E6987" s="16">
        <v>46</v>
      </c>
      <c r="F6987" s="16">
        <v>99</v>
      </c>
      <c r="G6987" s="16">
        <v>23</v>
      </c>
      <c r="H6987" s="16">
        <v>13.507573000000001</v>
      </c>
      <c r="I6987" s="16"/>
    </row>
    <row r="6988" spans="2:9" x14ac:dyDescent="0.2">
      <c r="B6988" s="16">
        <v>25</v>
      </c>
      <c r="C6988" s="16">
        <v>976</v>
      </c>
      <c r="D6988" s="16">
        <v>54</v>
      </c>
      <c r="E6988" s="16">
        <v>25</v>
      </c>
      <c r="F6988" s="16">
        <v>70</v>
      </c>
      <c r="G6988" s="16">
        <v>18</v>
      </c>
      <c r="H6988" s="16">
        <v>11.514697</v>
      </c>
      <c r="I6988" s="16"/>
    </row>
    <row r="6989" spans="2:9" x14ac:dyDescent="0.2">
      <c r="B6989" s="16">
        <v>26</v>
      </c>
      <c r="C6989" s="16">
        <v>4220</v>
      </c>
      <c r="D6989" s="16">
        <v>81</v>
      </c>
      <c r="E6989" s="16">
        <v>49</v>
      </c>
      <c r="F6989" s="16">
        <v>129</v>
      </c>
      <c r="G6989" s="16">
        <v>52</v>
      </c>
      <c r="H6989" s="16">
        <v>21.364253999999999</v>
      </c>
      <c r="I6989" s="16"/>
    </row>
    <row r="6990" spans="2:9" x14ac:dyDescent="0.2">
      <c r="B6990" s="16">
        <v>27</v>
      </c>
      <c r="C6990" s="16">
        <v>2102</v>
      </c>
      <c r="D6990" s="16">
        <v>80</v>
      </c>
      <c r="E6990" s="16">
        <v>53</v>
      </c>
      <c r="F6990" s="16">
        <v>114</v>
      </c>
      <c r="G6990" s="16">
        <v>26</v>
      </c>
      <c r="H6990" s="16">
        <v>14.562965999999999</v>
      </c>
      <c r="I6990" s="16"/>
    </row>
    <row r="6991" spans="2:9" x14ac:dyDescent="0.2">
      <c r="B6991" s="16">
        <v>28</v>
      </c>
      <c r="C6991" s="16">
        <v>1104</v>
      </c>
      <c r="D6991" s="16">
        <v>61</v>
      </c>
      <c r="E6991" s="16">
        <v>40</v>
      </c>
      <c r="F6991" s="16">
        <v>82</v>
      </c>
      <c r="G6991" s="16">
        <v>18</v>
      </c>
      <c r="H6991" s="16">
        <v>12.223411</v>
      </c>
      <c r="I6991" s="16"/>
    </row>
    <row r="6992" spans="2:9" x14ac:dyDescent="0.2">
      <c r="B6992" s="16">
        <v>29</v>
      </c>
      <c r="C6992" s="16">
        <v>2215</v>
      </c>
      <c r="D6992" s="16">
        <v>73</v>
      </c>
      <c r="E6992" s="16">
        <v>48</v>
      </c>
      <c r="F6992" s="16">
        <v>108</v>
      </c>
      <c r="G6992" s="16">
        <v>30</v>
      </c>
      <c r="H6992" s="16">
        <v>16.044119999999999</v>
      </c>
      <c r="I6992" s="16"/>
    </row>
    <row r="6993" spans="1:9" x14ac:dyDescent="0.2">
      <c r="B6993" s="16">
        <v>30</v>
      </c>
      <c r="C6993" s="16">
        <v>1236</v>
      </c>
      <c r="D6993" s="16">
        <v>77</v>
      </c>
      <c r="E6993" s="16">
        <v>63</v>
      </c>
      <c r="F6993" s="16">
        <v>93</v>
      </c>
      <c r="G6993" s="16">
        <v>16</v>
      </c>
      <c r="H6993" s="16">
        <v>9.1214040000000001</v>
      </c>
      <c r="I6993" s="16"/>
    </row>
    <row r="6994" spans="1:9" x14ac:dyDescent="0.2">
      <c r="B6994" s="16">
        <v>31</v>
      </c>
      <c r="C6994" s="16">
        <v>1836</v>
      </c>
      <c r="D6994" s="16">
        <v>65</v>
      </c>
      <c r="E6994" s="16">
        <v>49</v>
      </c>
      <c r="F6994" s="16">
        <v>88</v>
      </c>
      <c r="G6994" s="16">
        <v>28</v>
      </c>
      <c r="H6994" s="16">
        <v>9.7296790000000009</v>
      </c>
      <c r="I6994" s="16"/>
    </row>
    <row r="6995" spans="1:9" x14ac:dyDescent="0.2">
      <c r="B6995" s="16">
        <v>32</v>
      </c>
      <c r="C6995" s="16">
        <v>940</v>
      </c>
      <c r="D6995" s="16">
        <v>58</v>
      </c>
      <c r="E6995" s="16">
        <v>38</v>
      </c>
      <c r="F6995" s="16">
        <v>71</v>
      </c>
      <c r="G6995" s="16">
        <v>16</v>
      </c>
      <c r="H6995" s="16">
        <v>9.2736190000000001</v>
      </c>
      <c r="I6995" s="16"/>
    </row>
    <row r="6996" spans="1:9" x14ac:dyDescent="0.2">
      <c r="B6996" s="16">
        <v>33</v>
      </c>
      <c r="C6996" s="16">
        <v>1245</v>
      </c>
      <c r="D6996" s="16">
        <v>62</v>
      </c>
      <c r="E6996" s="16">
        <v>48</v>
      </c>
      <c r="F6996" s="16">
        <v>87</v>
      </c>
      <c r="G6996" s="16">
        <v>20</v>
      </c>
      <c r="H6996" s="16">
        <v>12.906547</v>
      </c>
      <c r="I6996" s="16"/>
    </row>
    <row r="6997" spans="1:9" x14ac:dyDescent="0.2">
      <c r="B6997" s="16">
        <v>34</v>
      </c>
      <c r="C6997" s="16">
        <v>693</v>
      </c>
      <c r="D6997" s="16">
        <v>46</v>
      </c>
      <c r="E6997" s="16">
        <v>28</v>
      </c>
      <c r="F6997" s="16">
        <v>58</v>
      </c>
      <c r="G6997" s="16">
        <v>15</v>
      </c>
      <c r="H6997" s="16">
        <v>7.5922894000000003</v>
      </c>
      <c r="I6997" s="16"/>
    </row>
    <row r="6998" spans="1:9" x14ac:dyDescent="0.2">
      <c r="B6998" s="16">
        <v>35</v>
      </c>
      <c r="C6998" s="16">
        <v>2108</v>
      </c>
      <c r="D6998" s="16">
        <v>68</v>
      </c>
      <c r="E6998" s="16">
        <v>36</v>
      </c>
      <c r="F6998" s="16">
        <v>101</v>
      </c>
      <c r="G6998" s="16">
        <v>31</v>
      </c>
      <c r="H6998" s="16">
        <v>15.750133</v>
      </c>
      <c r="I6998" s="16"/>
    </row>
    <row r="6999" spans="1:9" x14ac:dyDescent="0.2">
      <c r="B6999" s="16">
        <v>36</v>
      </c>
      <c r="C6999" s="16">
        <v>2416</v>
      </c>
      <c r="D6999" s="16">
        <v>75</v>
      </c>
      <c r="E6999" s="16">
        <v>43</v>
      </c>
      <c r="F6999" s="16">
        <v>116</v>
      </c>
      <c r="G6999" s="16">
        <v>32</v>
      </c>
      <c r="H6999" s="16">
        <v>17.387426000000001</v>
      </c>
      <c r="I6999" s="16"/>
    </row>
    <row r="7000" spans="1:9" x14ac:dyDescent="0.2">
      <c r="B7000" s="16">
        <v>37</v>
      </c>
      <c r="C7000" s="16">
        <v>1309</v>
      </c>
      <c r="D7000" s="16">
        <v>56</v>
      </c>
      <c r="E7000" s="16">
        <v>26</v>
      </c>
      <c r="F7000" s="16">
        <v>75</v>
      </c>
      <c r="G7000" s="16">
        <v>23</v>
      </c>
      <c r="H7000" s="16">
        <v>11.427638</v>
      </c>
      <c r="I7000" s="1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75</v>
      </c>
      <c r="I7107" s="6"/>
    </row>
    <row r="7108" spans="1:10" x14ac:dyDescent="0.2">
      <c r="A7108" t="s">
        <v>67</v>
      </c>
      <c r="B7108" s="15"/>
      <c r="C7108" s="8">
        <f>AVERAGE(C6926:C7106)</f>
        <v>1759.6666666666667</v>
      </c>
      <c r="D7108" s="8"/>
      <c r="E7108" s="8"/>
      <c r="F7108" s="8"/>
      <c r="G7108" s="8"/>
      <c r="H7108" s="8"/>
      <c r="I7108" s="9"/>
      <c r="J7108" s="17">
        <f>AVERAGE(D6926:D7106)</f>
        <v>71.25333333333333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72610440</v>
      </c>
      <c r="D7112" s="16">
        <v>88.141819999999996</v>
      </c>
      <c r="E7112" s="16">
        <v>1</v>
      </c>
      <c r="F7112" s="16">
        <v>1017</v>
      </c>
      <c r="G7112" s="16">
        <v>823791</v>
      </c>
      <c r="H7112" s="16">
        <v>132.92595</v>
      </c>
      <c r="I7112" s="16">
        <v>22.01455</v>
      </c>
    </row>
    <row r="7113" spans="1:10" x14ac:dyDescent="0.2">
      <c r="A7113" s="6"/>
      <c r="B7113" s="16">
        <v>1</v>
      </c>
      <c r="C7113" s="16">
        <v>2067</v>
      </c>
      <c r="D7113" s="16">
        <v>68</v>
      </c>
      <c r="E7113" s="16">
        <v>37</v>
      </c>
      <c r="F7113" s="16">
        <v>107</v>
      </c>
      <c r="G7113" s="16">
        <v>30</v>
      </c>
      <c r="H7113" s="16">
        <v>16.765111999999998</v>
      </c>
      <c r="I7113" s="16"/>
    </row>
    <row r="7114" spans="1:10" x14ac:dyDescent="0.2">
      <c r="A7114" s="6"/>
      <c r="B7114" s="16">
        <v>2</v>
      </c>
      <c r="C7114" s="16">
        <v>1071</v>
      </c>
      <c r="D7114" s="16">
        <v>76</v>
      </c>
      <c r="E7114" s="16">
        <v>57</v>
      </c>
      <c r="F7114" s="16">
        <v>96</v>
      </c>
      <c r="G7114" s="16">
        <v>14</v>
      </c>
      <c r="H7114" s="16">
        <v>10.506408</v>
      </c>
      <c r="I7114" s="16"/>
    </row>
    <row r="7115" spans="1:10" x14ac:dyDescent="0.2">
      <c r="A7115" s="6"/>
      <c r="B7115" s="16">
        <v>3</v>
      </c>
      <c r="C7115" s="16">
        <v>630</v>
      </c>
      <c r="D7115" s="16">
        <v>39</v>
      </c>
      <c r="E7115" s="16">
        <v>18</v>
      </c>
      <c r="F7115" s="16">
        <v>62</v>
      </c>
      <c r="G7115" s="16">
        <v>16</v>
      </c>
      <c r="H7115" s="16">
        <v>10</v>
      </c>
      <c r="I7115" s="16"/>
    </row>
    <row r="7116" spans="1:10" x14ac:dyDescent="0.2">
      <c r="A7116" s="6"/>
      <c r="B7116" s="16">
        <v>4</v>
      </c>
      <c r="C7116" s="16">
        <v>2393</v>
      </c>
      <c r="D7116" s="16">
        <v>79</v>
      </c>
      <c r="E7116" s="16">
        <v>50</v>
      </c>
      <c r="F7116" s="16">
        <v>110</v>
      </c>
      <c r="G7116" s="16">
        <v>30</v>
      </c>
      <c r="H7116" s="16">
        <v>13.7402</v>
      </c>
      <c r="I7116" s="16"/>
    </row>
    <row r="7117" spans="1:10" x14ac:dyDescent="0.2">
      <c r="A7117" s="6"/>
      <c r="B7117" s="16">
        <v>5</v>
      </c>
      <c r="C7117" s="16">
        <v>2761</v>
      </c>
      <c r="D7117" s="16">
        <v>92</v>
      </c>
      <c r="E7117" s="16">
        <v>66</v>
      </c>
      <c r="F7117" s="16">
        <v>140</v>
      </c>
      <c r="G7117" s="16">
        <v>30</v>
      </c>
      <c r="H7117" s="16">
        <v>20.210104000000001</v>
      </c>
      <c r="I7117" s="16"/>
    </row>
    <row r="7118" spans="1:10" x14ac:dyDescent="0.2">
      <c r="A7118" s="6"/>
      <c r="B7118" s="16">
        <v>6</v>
      </c>
      <c r="C7118" s="16">
        <v>1875</v>
      </c>
      <c r="D7118" s="16">
        <v>81</v>
      </c>
      <c r="E7118" s="16">
        <v>46</v>
      </c>
      <c r="F7118" s="16">
        <v>103</v>
      </c>
      <c r="G7118" s="16">
        <v>23</v>
      </c>
      <c r="H7118" s="16">
        <v>12.302993000000001</v>
      </c>
      <c r="I7118" s="16"/>
    </row>
    <row r="7119" spans="1:10" x14ac:dyDescent="0.2">
      <c r="A7119" s="6"/>
      <c r="B7119" s="16">
        <v>7</v>
      </c>
      <c r="C7119" s="16">
        <v>700</v>
      </c>
      <c r="D7119" s="16">
        <v>46</v>
      </c>
      <c r="E7119" s="16">
        <v>27</v>
      </c>
      <c r="F7119" s="16">
        <v>72</v>
      </c>
      <c r="G7119" s="16">
        <v>15</v>
      </c>
      <c r="H7119" s="16">
        <v>11.850256</v>
      </c>
      <c r="I7119" s="16"/>
    </row>
    <row r="7120" spans="1:10" x14ac:dyDescent="0.2">
      <c r="A7120" s="6"/>
      <c r="B7120" s="16">
        <v>8</v>
      </c>
      <c r="C7120" s="16">
        <v>1709</v>
      </c>
      <c r="D7120" s="16">
        <v>81</v>
      </c>
      <c r="E7120" s="16">
        <v>58</v>
      </c>
      <c r="F7120" s="16">
        <v>103</v>
      </c>
      <c r="G7120" s="16">
        <v>21</v>
      </c>
      <c r="H7120" s="16">
        <v>12.157303000000001</v>
      </c>
      <c r="I7120" s="16"/>
    </row>
    <row r="7121" spans="1:9" x14ac:dyDescent="0.2">
      <c r="A7121" s="6"/>
      <c r="B7121" s="16">
        <v>9</v>
      </c>
      <c r="C7121" s="16">
        <v>2423</v>
      </c>
      <c r="D7121" s="16">
        <v>78</v>
      </c>
      <c r="E7121" s="16">
        <v>45</v>
      </c>
      <c r="F7121" s="16">
        <v>115</v>
      </c>
      <c r="G7121" s="16">
        <v>31</v>
      </c>
      <c r="H7121" s="16">
        <v>14.947685999999999</v>
      </c>
      <c r="I7121" s="16"/>
    </row>
    <row r="7122" spans="1:9" x14ac:dyDescent="0.2">
      <c r="A7122" s="6"/>
      <c r="B7122" s="16">
        <v>10</v>
      </c>
      <c r="C7122" s="16">
        <v>2445</v>
      </c>
      <c r="D7122" s="16">
        <v>94</v>
      </c>
      <c r="E7122" s="16">
        <v>64</v>
      </c>
      <c r="F7122" s="16">
        <v>120</v>
      </c>
      <c r="G7122" s="16">
        <v>26</v>
      </c>
      <c r="H7122" s="16">
        <v>13.721515999999999</v>
      </c>
      <c r="I7122" s="16"/>
    </row>
    <row r="7123" spans="1:9" x14ac:dyDescent="0.2">
      <c r="A7123" s="6"/>
      <c r="B7123" s="16">
        <v>11</v>
      </c>
      <c r="C7123" s="16">
        <v>1097</v>
      </c>
      <c r="D7123" s="16">
        <v>78</v>
      </c>
      <c r="E7123" s="16">
        <v>60</v>
      </c>
      <c r="F7123" s="16">
        <v>102</v>
      </c>
      <c r="G7123" s="16">
        <v>14</v>
      </c>
      <c r="H7123" s="16">
        <v>12.016014999999999</v>
      </c>
      <c r="I7123" s="16"/>
    </row>
    <row r="7124" spans="1:9" x14ac:dyDescent="0.2">
      <c r="A7124" s="6"/>
      <c r="B7124" s="16">
        <v>12</v>
      </c>
      <c r="C7124" s="16">
        <v>1957</v>
      </c>
      <c r="D7124" s="16">
        <v>85</v>
      </c>
      <c r="E7124" s="16">
        <v>52</v>
      </c>
      <c r="F7124" s="16">
        <v>105</v>
      </c>
      <c r="G7124" s="16">
        <v>23</v>
      </c>
      <c r="H7124" s="16">
        <v>13.993505000000001</v>
      </c>
      <c r="I7124" s="16"/>
    </row>
    <row r="7125" spans="1:9" x14ac:dyDescent="0.2">
      <c r="B7125" s="16">
        <v>13</v>
      </c>
      <c r="C7125" s="16">
        <v>3456</v>
      </c>
      <c r="D7125" s="16">
        <v>98</v>
      </c>
      <c r="E7125" s="16">
        <v>59</v>
      </c>
      <c r="F7125" s="16">
        <v>140</v>
      </c>
      <c r="G7125" s="16">
        <v>35</v>
      </c>
      <c r="H7125" s="16">
        <v>20.569824000000001</v>
      </c>
      <c r="I7125" s="16"/>
    </row>
    <row r="7126" spans="1:9" x14ac:dyDescent="0.2">
      <c r="B7126" s="16">
        <v>14</v>
      </c>
      <c r="C7126" s="16">
        <v>3293</v>
      </c>
      <c r="D7126" s="16">
        <v>113</v>
      </c>
      <c r="E7126" s="16">
        <v>82</v>
      </c>
      <c r="F7126" s="16">
        <v>143</v>
      </c>
      <c r="G7126" s="16">
        <v>29</v>
      </c>
      <c r="H7126" s="16">
        <v>14.058551</v>
      </c>
      <c r="I7126" s="16"/>
    </row>
    <row r="7127" spans="1:9" x14ac:dyDescent="0.2">
      <c r="B7127" s="16">
        <v>15</v>
      </c>
      <c r="C7127" s="16">
        <v>1359</v>
      </c>
      <c r="D7127" s="16">
        <v>67</v>
      </c>
      <c r="E7127" s="16">
        <v>44</v>
      </c>
      <c r="F7127" s="16">
        <v>97</v>
      </c>
      <c r="G7127" s="16">
        <v>20</v>
      </c>
      <c r="H7127" s="16">
        <v>13.78214</v>
      </c>
      <c r="I7127" s="16"/>
    </row>
    <row r="7128" spans="1:9" x14ac:dyDescent="0.2">
      <c r="B7128" s="16">
        <v>16</v>
      </c>
      <c r="C7128" s="16">
        <v>2882</v>
      </c>
      <c r="D7128" s="16">
        <v>115</v>
      </c>
      <c r="E7128" s="16">
        <v>89</v>
      </c>
      <c r="F7128" s="16">
        <v>143</v>
      </c>
      <c r="G7128" s="16">
        <v>25</v>
      </c>
      <c r="H7128" s="16">
        <v>12.785081999999999</v>
      </c>
      <c r="I7128" s="16"/>
    </row>
    <row r="7129" spans="1:9" x14ac:dyDescent="0.2">
      <c r="B7129" s="16">
        <v>17</v>
      </c>
      <c r="C7129" s="16">
        <v>3299</v>
      </c>
      <c r="D7129" s="16">
        <v>84</v>
      </c>
      <c r="E7129" s="16">
        <v>49</v>
      </c>
      <c r="F7129" s="16">
        <v>122</v>
      </c>
      <c r="G7129" s="16">
        <v>39</v>
      </c>
      <c r="H7129" s="16">
        <v>20.966766</v>
      </c>
      <c r="I7129" s="16"/>
    </row>
    <row r="7130" spans="1:9" x14ac:dyDescent="0.2">
      <c r="B7130" s="16">
        <v>18</v>
      </c>
      <c r="C7130" s="16">
        <v>5386</v>
      </c>
      <c r="D7130" s="16">
        <v>141</v>
      </c>
      <c r="E7130" s="16">
        <v>82</v>
      </c>
      <c r="F7130" s="16">
        <v>197</v>
      </c>
      <c r="G7130" s="16">
        <v>38</v>
      </c>
      <c r="H7130" s="16">
        <v>29.110227999999999</v>
      </c>
      <c r="I7130" s="16"/>
    </row>
    <row r="7131" spans="1:9" x14ac:dyDescent="0.2">
      <c r="B7131" s="16">
        <v>19</v>
      </c>
      <c r="C7131" s="16">
        <v>1051</v>
      </c>
      <c r="D7131" s="16">
        <v>80</v>
      </c>
      <c r="E7131" s="16">
        <v>58</v>
      </c>
      <c r="F7131" s="16">
        <v>90</v>
      </c>
      <c r="G7131" s="16">
        <v>13</v>
      </c>
      <c r="H7131" s="16">
        <v>9.5437589999999997</v>
      </c>
      <c r="I7131" s="16"/>
    </row>
    <row r="7132" spans="1:9" x14ac:dyDescent="0.2">
      <c r="B7132" s="16">
        <v>20</v>
      </c>
      <c r="C7132" s="16">
        <v>2289</v>
      </c>
      <c r="D7132" s="16">
        <v>99</v>
      </c>
      <c r="E7132" s="16">
        <v>81</v>
      </c>
      <c r="F7132" s="16">
        <v>118</v>
      </c>
      <c r="G7132" s="16">
        <v>23</v>
      </c>
      <c r="H7132" s="16">
        <v>10.715324000000001</v>
      </c>
      <c r="I7132" s="16"/>
    </row>
    <row r="7133" spans="1:9" x14ac:dyDescent="0.2">
      <c r="B7133" s="16">
        <v>21</v>
      </c>
      <c r="C7133" s="16">
        <v>782</v>
      </c>
      <c r="D7133" s="16">
        <v>46</v>
      </c>
      <c r="E7133" s="16">
        <v>29</v>
      </c>
      <c r="F7133" s="16">
        <v>58</v>
      </c>
      <c r="G7133" s="16">
        <v>17</v>
      </c>
      <c r="H7133" s="16">
        <v>8.0389669999999995</v>
      </c>
      <c r="I7133" s="16"/>
    </row>
    <row r="7134" spans="1:9" x14ac:dyDescent="0.2">
      <c r="B7134" s="16">
        <v>22</v>
      </c>
      <c r="C7134" s="16">
        <v>6911</v>
      </c>
      <c r="D7134" s="16">
        <v>150</v>
      </c>
      <c r="E7134" s="16">
        <v>103</v>
      </c>
      <c r="F7134" s="16">
        <v>184</v>
      </c>
      <c r="G7134" s="16">
        <v>46</v>
      </c>
      <c r="H7134" s="16">
        <v>19.917051000000001</v>
      </c>
      <c r="I7134" s="16"/>
    </row>
    <row r="7135" spans="1:9" x14ac:dyDescent="0.2">
      <c r="B7135" s="16">
        <v>23</v>
      </c>
      <c r="C7135" s="16">
        <v>2064</v>
      </c>
      <c r="D7135" s="16">
        <v>103</v>
      </c>
      <c r="E7135" s="16">
        <v>76</v>
      </c>
      <c r="F7135" s="16">
        <v>118</v>
      </c>
      <c r="G7135" s="16">
        <v>20</v>
      </c>
      <c r="H7135" s="16">
        <v>11.364765</v>
      </c>
      <c r="I7135" s="16"/>
    </row>
    <row r="7136" spans="1:9" x14ac:dyDescent="0.2">
      <c r="B7136" s="16">
        <v>24</v>
      </c>
      <c r="C7136" s="16">
        <v>4925</v>
      </c>
      <c r="D7136" s="16">
        <v>120</v>
      </c>
      <c r="E7136" s="16">
        <v>87</v>
      </c>
      <c r="F7136" s="16">
        <v>164</v>
      </c>
      <c r="G7136" s="16">
        <v>41</v>
      </c>
      <c r="H7136" s="16">
        <v>20.745481000000002</v>
      </c>
      <c r="I7136" s="16"/>
    </row>
    <row r="7137" spans="1:9" x14ac:dyDescent="0.2">
      <c r="B7137" s="16">
        <v>25</v>
      </c>
      <c r="C7137" s="16">
        <v>6560</v>
      </c>
      <c r="D7137" s="16">
        <v>123</v>
      </c>
      <c r="E7137" s="16">
        <v>55</v>
      </c>
      <c r="F7137" s="16">
        <v>177</v>
      </c>
      <c r="G7137" s="16">
        <v>53</v>
      </c>
      <c r="H7137" s="16">
        <v>27.235088000000001</v>
      </c>
      <c r="I7137" s="16"/>
    </row>
    <row r="7138" spans="1:9" x14ac:dyDescent="0.2">
      <c r="B7138" s="16">
        <v>26</v>
      </c>
      <c r="C7138" s="16">
        <v>7062</v>
      </c>
      <c r="D7138" s="16">
        <v>126</v>
      </c>
      <c r="E7138" s="16">
        <v>81</v>
      </c>
      <c r="F7138" s="16">
        <v>209</v>
      </c>
      <c r="G7138" s="16">
        <v>56</v>
      </c>
      <c r="H7138" s="16">
        <v>30.418295000000001</v>
      </c>
      <c r="I7138" s="16"/>
    </row>
    <row r="7139" spans="1:9" x14ac:dyDescent="0.2">
      <c r="B7139" s="16">
        <v>27</v>
      </c>
      <c r="C7139" s="16">
        <v>4503</v>
      </c>
      <c r="D7139" s="16">
        <v>128</v>
      </c>
      <c r="E7139" s="16">
        <v>96</v>
      </c>
      <c r="F7139" s="16">
        <v>168</v>
      </c>
      <c r="G7139" s="16">
        <v>35</v>
      </c>
      <c r="H7139" s="16">
        <v>16.532499999999999</v>
      </c>
      <c r="I7139" s="16"/>
    </row>
    <row r="7140" spans="1:9" x14ac:dyDescent="0.2">
      <c r="B7140" s="16">
        <v>28</v>
      </c>
      <c r="C7140" s="16">
        <v>3398</v>
      </c>
      <c r="D7140" s="16">
        <v>94</v>
      </c>
      <c r="E7140" s="16">
        <v>63</v>
      </c>
      <c r="F7140" s="16">
        <v>123</v>
      </c>
      <c r="G7140" s="16">
        <v>36</v>
      </c>
      <c r="H7140" s="16">
        <v>15.556349000000001</v>
      </c>
      <c r="I7140" s="16"/>
    </row>
    <row r="7141" spans="1:9" x14ac:dyDescent="0.2">
      <c r="B7141" s="16">
        <v>29</v>
      </c>
      <c r="C7141" s="16">
        <v>871</v>
      </c>
      <c r="D7141" s="16">
        <v>79</v>
      </c>
      <c r="E7141" s="16">
        <v>66</v>
      </c>
      <c r="F7141" s="16">
        <v>94</v>
      </c>
      <c r="G7141" s="16">
        <v>11</v>
      </c>
      <c r="H7141" s="16">
        <v>7.6550636000000001</v>
      </c>
      <c r="I7141" s="16"/>
    </row>
    <row r="7142" spans="1:9" x14ac:dyDescent="0.2">
      <c r="B7142" s="16">
        <v>30</v>
      </c>
      <c r="C7142" s="16">
        <v>1467</v>
      </c>
      <c r="D7142" s="16">
        <v>97</v>
      </c>
      <c r="E7142" s="16">
        <v>83</v>
      </c>
      <c r="F7142" s="16">
        <v>121</v>
      </c>
      <c r="G7142" s="16">
        <v>15</v>
      </c>
      <c r="H7142" s="16">
        <v>10.697129</v>
      </c>
      <c r="I7142" s="16"/>
    </row>
    <row r="7143" spans="1:9" x14ac:dyDescent="0.2">
      <c r="A7143" s="6"/>
      <c r="B7143" s="16">
        <v>31</v>
      </c>
      <c r="C7143" s="16">
        <v>4382</v>
      </c>
      <c r="D7143" s="16">
        <v>109</v>
      </c>
      <c r="E7143" s="16">
        <v>55</v>
      </c>
      <c r="F7143" s="16">
        <v>159</v>
      </c>
      <c r="G7143" s="16">
        <v>40</v>
      </c>
      <c r="H7143" s="16">
        <v>25.306329999999999</v>
      </c>
      <c r="I7143" s="16"/>
    </row>
    <row r="7144" spans="1:9" x14ac:dyDescent="0.2">
      <c r="A7144" s="11"/>
      <c r="B7144" s="16">
        <v>32</v>
      </c>
      <c r="C7144" s="16">
        <v>966</v>
      </c>
      <c r="D7144" s="16">
        <v>74</v>
      </c>
      <c r="E7144" s="16">
        <v>61</v>
      </c>
      <c r="F7144" s="16">
        <v>92</v>
      </c>
      <c r="G7144" s="16">
        <v>13</v>
      </c>
      <c r="H7144" s="16">
        <v>9.7809329999999992</v>
      </c>
      <c r="I7144" s="16"/>
    </row>
    <row r="7145" spans="1:9" x14ac:dyDescent="0.2">
      <c r="B7145" s="16">
        <v>33</v>
      </c>
      <c r="C7145" s="16">
        <v>2988</v>
      </c>
      <c r="D7145" s="16">
        <v>106</v>
      </c>
      <c r="E7145" s="16">
        <v>80</v>
      </c>
      <c r="F7145" s="16">
        <v>139</v>
      </c>
      <c r="G7145" s="16">
        <v>28</v>
      </c>
      <c r="H7145" s="16">
        <v>15.393601</v>
      </c>
      <c r="I7145" s="16"/>
    </row>
    <row r="7146" spans="1:9" x14ac:dyDescent="0.2">
      <c r="B7146" s="16">
        <v>34</v>
      </c>
      <c r="C7146" s="16">
        <v>3520</v>
      </c>
      <c r="D7146" s="16">
        <v>95</v>
      </c>
      <c r="E7146" s="16">
        <v>73</v>
      </c>
      <c r="F7146" s="16">
        <v>121</v>
      </c>
      <c r="G7146" s="16">
        <v>37</v>
      </c>
      <c r="H7146" s="16">
        <v>10.973452999999999</v>
      </c>
      <c r="I7146" s="16"/>
    </row>
    <row r="7147" spans="1:9" x14ac:dyDescent="0.2">
      <c r="B7147" s="16">
        <v>35</v>
      </c>
      <c r="C7147" s="16">
        <v>4920</v>
      </c>
      <c r="D7147" s="16">
        <v>117</v>
      </c>
      <c r="E7147" s="16">
        <v>84</v>
      </c>
      <c r="F7147" s="16">
        <v>156</v>
      </c>
      <c r="G7147" s="16">
        <v>42</v>
      </c>
      <c r="H7147" s="16">
        <v>19.447239</v>
      </c>
      <c r="I7147" s="16"/>
    </row>
    <row r="7148" spans="1:9" x14ac:dyDescent="0.2">
      <c r="B7148" s="16">
        <v>36</v>
      </c>
      <c r="C7148" s="16">
        <v>2144</v>
      </c>
      <c r="D7148" s="16">
        <v>102</v>
      </c>
      <c r="E7148" s="16">
        <v>81</v>
      </c>
      <c r="F7148" s="16">
        <v>142</v>
      </c>
      <c r="G7148" s="16">
        <v>21</v>
      </c>
      <c r="H7148" s="16">
        <v>17.555626</v>
      </c>
      <c r="I7148" s="16"/>
    </row>
    <row r="7149" spans="1:9" x14ac:dyDescent="0.2">
      <c r="B7149" s="16">
        <v>37</v>
      </c>
      <c r="C7149" s="16">
        <v>2030</v>
      </c>
      <c r="D7149" s="16">
        <v>96</v>
      </c>
      <c r="E7149" s="16">
        <v>76</v>
      </c>
      <c r="F7149" s="16">
        <v>116</v>
      </c>
      <c r="G7149" s="16">
        <v>21</v>
      </c>
      <c r="H7149" s="16">
        <v>12.39758</v>
      </c>
      <c r="I7149" s="16"/>
    </row>
    <row r="7150" spans="1:9" x14ac:dyDescent="0.2">
      <c r="B7150" s="16">
        <v>38</v>
      </c>
      <c r="C7150" s="16">
        <v>1234</v>
      </c>
      <c r="D7150" s="16">
        <v>94</v>
      </c>
      <c r="E7150" s="16">
        <v>78</v>
      </c>
      <c r="F7150" s="16">
        <v>113</v>
      </c>
      <c r="G7150" s="16">
        <v>13</v>
      </c>
      <c r="H7150" s="16">
        <v>11.23981</v>
      </c>
      <c r="I7150" s="16"/>
    </row>
    <row r="7151" spans="1:9" x14ac:dyDescent="0.2">
      <c r="B7151" s="16">
        <v>39</v>
      </c>
      <c r="C7151" s="16">
        <v>4266</v>
      </c>
      <c r="D7151" s="16">
        <v>87</v>
      </c>
      <c r="E7151" s="16">
        <v>38</v>
      </c>
      <c r="F7151" s="16">
        <v>161</v>
      </c>
      <c r="G7151" s="16">
        <v>49</v>
      </c>
      <c r="H7151" s="16">
        <v>30.226573999999999</v>
      </c>
      <c r="I7151" s="16"/>
    </row>
    <row r="7152" spans="1:9" x14ac:dyDescent="0.2">
      <c r="B7152" s="16">
        <v>40</v>
      </c>
      <c r="C7152" s="16">
        <v>1455</v>
      </c>
      <c r="D7152" s="16">
        <v>80</v>
      </c>
      <c r="E7152" s="16">
        <v>55</v>
      </c>
      <c r="F7152" s="16">
        <v>111</v>
      </c>
      <c r="G7152" s="16">
        <v>18</v>
      </c>
      <c r="H7152" s="16">
        <v>15.413897499999999</v>
      </c>
      <c r="I7152" s="16"/>
    </row>
    <row r="7153" spans="2:9" x14ac:dyDescent="0.2">
      <c r="B7153" s="16">
        <v>41</v>
      </c>
      <c r="C7153" s="16">
        <v>3040</v>
      </c>
      <c r="D7153" s="16">
        <v>95</v>
      </c>
      <c r="E7153" s="16">
        <v>55</v>
      </c>
      <c r="F7153" s="16">
        <v>127</v>
      </c>
      <c r="G7153" s="16">
        <v>32</v>
      </c>
      <c r="H7153" s="16">
        <v>17.455936000000001</v>
      </c>
      <c r="I7153" s="16"/>
    </row>
    <row r="7154" spans="2:9" x14ac:dyDescent="0.2">
      <c r="B7154" s="16">
        <v>42</v>
      </c>
      <c r="C7154" s="16">
        <v>2746</v>
      </c>
      <c r="D7154" s="16">
        <v>109</v>
      </c>
      <c r="E7154" s="16">
        <v>72</v>
      </c>
      <c r="F7154" s="16">
        <v>155</v>
      </c>
      <c r="G7154" s="16">
        <v>25</v>
      </c>
      <c r="H7154" s="16">
        <v>20.961272999999998</v>
      </c>
      <c r="I7154" s="16"/>
    </row>
    <row r="7155" spans="2:9" x14ac:dyDescent="0.2">
      <c r="B7155" s="16">
        <v>43</v>
      </c>
      <c r="C7155" s="16">
        <v>3135</v>
      </c>
      <c r="D7155" s="16">
        <v>95</v>
      </c>
      <c r="E7155" s="16">
        <v>57</v>
      </c>
      <c r="F7155" s="16">
        <v>136</v>
      </c>
      <c r="G7155" s="16">
        <v>33</v>
      </c>
      <c r="H7155" s="16">
        <v>17.230060000000002</v>
      </c>
      <c r="I7155" s="16"/>
    </row>
    <row r="7156" spans="2:9" x14ac:dyDescent="0.2">
      <c r="B7156" s="16">
        <v>44</v>
      </c>
      <c r="C7156" s="16">
        <v>1630</v>
      </c>
      <c r="D7156" s="16">
        <v>62</v>
      </c>
      <c r="E7156" s="16">
        <v>35</v>
      </c>
      <c r="F7156" s="16">
        <v>90</v>
      </c>
      <c r="G7156" s="16">
        <v>26</v>
      </c>
      <c r="H7156" s="16">
        <v>13.813038000000001</v>
      </c>
      <c r="I7156" s="16"/>
    </row>
    <row r="7157" spans="2:9" x14ac:dyDescent="0.2">
      <c r="B7157" s="16">
        <v>45</v>
      </c>
      <c r="C7157" s="16">
        <v>1388</v>
      </c>
      <c r="D7157" s="16">
        <v>69</v>
      </c>
      <c r="E7157" s="16">
        <v>46</v>
      </c>
      <c r="F7157" s="16">
        <v>86</v>
      </c>
      <c r="G7157" s="16">
        <v>20</v>
      </c>
      <c r="H7157" s="16">
        <v>11.571289</v>
      </c>
      <c r="I7157" s="16"/>
    </row>
    <row r="7158" spans="2:9" x14ac:dyDescent="0.2">
      <c r="B7158" s="16">
        <v>46</v>
      </c>
      <c r="C7158" s="16">
        <v>2634</v>
      </c>
      <c r="D7158" s="16">
        <v>73</v>
      </c>
      <c r="E7158" s="16">
        <v>47</v>
      </c>
      <c r="F7158" s="16">
        <v>101</v>
      </c>
      <c r="G7158" s="16">
        <v>36</v>
      </c>
      <c r="H7158" s="16">
        <v>15.811388000000001</v>
      </c>
      <c r="I7158" s="16"/>
    </row>
    <row r="7159" spans="2:9" x14ac:dyDescent="0.2">
      <c r="B7159" s="16">
        <v>47</v>
      </c>
      <c r="C7159" s="16">
        <v>2130</v>
      </c>
      <c r="D7159" s="16">
        <v>78</v>
      </c>
      <c r="E7159" s="16">
        <v>58</v>
      </c>
      <c r="F7159" s="16">
        <v>104</v>
      </c>
      <c r="G7159" s="16">
        <v>27</v>
      </c>
      <c r="H7159" s="16">
        <v>13.286777499999999</v>
      </c>
      <c r="I7159" s="16"/>
    </row>
    <row r="7160" spans="2:9" x14ac:dyDescent="0.2">
      <c r="B7160" s="16">
        <v>48</v>
      </c>
      <c r="C7160" s="16">
        <v>730</v>
      </c>
      <c r="D7160" s="16">
        <v>56</v>
      </c>
      <c r="E7160" s="16">
        <v>39</v>
      </c>
      <c r="F7160" s="16">
        <v>72</v>
      </c>
      <c r="G7160" s="16">
        <v>13</v>
      </c>
      <c r="H7160" s="16">
        <v>9.9498739999999994</v>
      </c>
      <c r="I7160" s="16"/>
    </row>
    <row r="7161" spans="2:9" x14ac:dyDescent="0.2">
      <c r="B7161" s="16">
        <v>49</v>
      </c>
      <c r="C7161" s="16">
        <v>2345</v>
      </c>
      <c r="D7161" s="16">
        <v>83</v>
      </c>
      <c r="E7161" s="16">
        <v>57</v>
      </c>
      <c r="F7161" s="16">
        <v>119</v>
      </c>
      <c r="G7161" s="16">
        <v>28</v>
      </c>
      <c r="H7161" s="16">
        <v>17.304463999999999</v>
      </c>
      <c r="I7161" s="16"/>
    </row>
    <row r="7162" spans="2:9" x14ac:dyDescent="0.2">
      <c r="B7162" s="16">
        <v>50</v>
      </c>
      <c r="C7162" s="16">
        <v>1131</v>
      </c>
      <c r="D7162" s="16">
        <v>56</v>
      </c>
      <c r="E7162" s="16">
        <v>16</v>
      </c>
      <c r="F7162" s="16">
        <v>78</v>
      </c>
      <c r="G7162" s="16">
        <v>20</v>
      </c>
      <c r="H7162" s="16">
        <v>14.619740999999999</v>
      </c>
      <c r="I7162" s="16"/>
    </row>
    <row r="7163" spans="2:9" x14ac:dyDescent="0.2">
      <c r="B7163" s="16">
        <v>1</v>
      </c>
      <c r="C7163" s="16">
        <v>1249</v>
      </c>
      <c r="D7163" s="16">
        <v>73</v>
      </c>
      <c r="E7163" s="16">
        <v>49</v>
      </c>
      <c r="F7163" s="16">
        <v>102</v>
      </c>
      <c r="G7163" s="16">
        <v>17</v>
      </c>
      <c r="H7163" s="16">
        <v>13.596874</v>
      </c>
      <c r="I7163" s="16"/>
    </row>
    <row r="7164" spans="2:9" x14ac:dyDescent="0.2">
      <c r="B7164" s="16">
        <v>2</v>
      </c>
      <c r="C7164" s="16">
        <v>873</v>
      </c>
      <c r="D7164" s="16">
        <v>87</v>
      </c>
      <c r="E7164" s="16">
        <v>75</v>
      </c>
      <c r="F7164" s="16">
        <v>105</v>
      </c>
      <c r="G7164" s="16">
        <v>10</v>
      </c>
      <c r="H7164" s="16">
        <v>9.7125350000000008</v>
      </c>
      <c r="I7164" s="16"/>
    </row>
    <row r="7165" spans="2:9" x14ac:dyDescent="0.2">
      <c r="B7165" s="16">
        <v>3</v>
      </c>
      <c r="C7165" s="16">
        <v>1451</v>
      </c>
      <c r="D7165" s="16">
        <v>103</v>
      </c>
      <c r="E7165" s="16">
        <v>76</v>
      </c>
      <c r="F7165" s="16">
        <v>135</v>
      </c>
      <c r="G7165" s="16">
        <v>14</v>
      </c>
      <c r="H7165" s="16">
        <v>16.643315999999999</v>
      </c>
      <c r="I7165" s="16"/>
    </row>
    <row r="7166" spans="2:9" x14ac:dyDescent="0.2">
      <c r="B7166" s="16">
        <v>4</v>
      </c>
      <c r="C7166" s="16">
        <v>1289</v>
      </c>
      <c r="D7166" s="16">
        <v>80</v>
      </c>
      <c r="E7166" s="16">
        <v>53</v>
      </c>
      <c r="F7166" s="16">
        <v>110</v>
      </c>
      <c r="G7166" s="16">
        <v>16</v>
      </c>
      <c r="H7166" s="16">
        <v>14.41527</v>
      </c>
      <c r="I7166" s="16"/>
    </row>
    <row r="7167" spans="2:9" x14ac:dyDescent="0.2">
      <c r="B7167" s="16">
        <v>5</v>
      </c>
      <c r="C7167" s="16">
        <v>1103</v>
      </c>
      <c r="D7167" s="16">
        <v>100</v>
      </c>
      <c r="E7167" s="16">
        <v>84</v>
      </c>
      <c r="F7167" s="16">
        <v>115</v>
      </c>
      <c r="G7167" s="16">
        <v>11</v>
      </c>
      <c r="H7167" s="16">
        <v>9.3648279999999993</v>
      </c>
      <c r="I7167" s="16"/>
    </row>
    <row r="7168" spans="2:9" x14ac:dyDescent="0.2">
      <c r="B7168" s="16">
        <v>6</v>
      </c>
      <c r="C7168" s="16">
        <v>2500</v>
      </c>
      <c r="D7168" s="16">
        <v>104</v>
      </c>
      <c r="E7168" s="16">
        <v>79</v>
      </c>
      <c r="F7168" s="16">
        <v>135</v>
      </c>
      <c r="G7168" s="16">
        <v>24</v>
      </c>
      <c r="H7168" s="16">
        <v>14.631710999999999</v>
      </c>
      <c r="I7168" s="16"/>
    </row>
    <row r="7169" spans="2:9" x14ac:dyDescent="0.2">
      <c r="B7169" s="16">
        <v>7</v>
      </c>
      <c r="C7169" s="16">
        <v>1192</v>
      </c>
      <c r="D7169" s="16">
        <v>119</v>
      </c>
      <c r="E7169" s="16">
        <v>102</v>
      </c>
      <c r="F7169" s="16">
        <v>138</v>
      </c>
      <c r="G7169" s="16">
        <v>10</v>
      </c>
      <c r="H7169" s="16">
        <v>10.402991</v>
      </c>
      <c r="I7169" s="16"/>
    </row>
    <row r="7170" spans="2:9" x14ac:dyDescent="0.2">
      <c r="B7170" s="16">
        <v>8</v>
      </c>
      <c r="C7170" s="16">
        <v>1696</v>
      </c>
      <c r="D7170" s="16">
        <v>94</v>
      </c>
      <c r="E7170" s="16">
        <v>50</v>
      </c>
      <c r="F7170" s="16">
        <v>117</v>
      </c>
      <c r="G7170" s="16">
        <v>18</v>
      </c>
      <c r="H7170" s="16">
        <v>18.670517</v>
      </c>
      <c r="I7170" s="16"/>
    </row>
    <row r="7171" spans="2:9" x14ac:dyDescent="0.2">
      <c r="B7171" s="16">
        <v>9</v>
      </c>
      <c r="C7171" s="16">
        <v>3789</v>
      </c>
      <c r="D7171" s="16">
        <v>151</v>
      </c>
      <c r="E7171" s="16">
        <v>119</v>
      </c>
      <c r="F7171" s="16">
        <v>192</v>
      </c>
      <c r="G7171" s="16">
        <v>25</v>
      </c>
      <c r="H7171" s="16">
        <v>22.876480000000001</v>
      </c>
      <c r="I7171" s="16"/>
    </row>
    <row r="7172" spans="2:9" x14ac:dyDescent="0.2">
      <c r="B7172" s="16">
        <v>10</v>
      </c>
      <c r="C7172" s="16">
        <v>5087</v>
      </c>
      <c r="D7172" s="16">
        <v>154</v>
      </c>
      <c r="E7172" s="16">
        <v>123</v>
      </c>
      <c r="F7172" s="16">
        <v>179</v>
      </c>
      <c r="G7172" s="16">
        <v>33</v>
      </c>
      <c r="H7172" s="16">
        <v>14.136609999999999</v>
      </c>
      <c r="I7172" s="16"/>
    </row>
    <row r="7173" spans="2:9" x14ac:dyDescent="0.2">
      <c r="B7173" s="16">
        <v>11</v>
      </c>
      <c r="C7173" s="16">
        <v>3869</v>
      </c>
      <c r="D7173" s="16">
        <v>120</v>
      </c>
      <c r="E7173" s="16">
        <v>84</v>
      </c>
      <c r="F7173" s="16">
        <v>159</v>
      </c>
      <c r="G7173" s="16">
        <v>32</v>
      </c>
      <c r="H7173" s="16">
        <v>19.276427999999999</v>
      </c>
      <c r="I7173" s="16"/>
    </row>
    <row r="7174" spans="2:9" x14ac:dyDescent="0.2">
      <c r="B7174" s="16">
        <v>12</v>
      </c>
      <c r="C7174" s="16">
        <v>4815</v>
      </c>
      <c r="D7174" s="16">
        <v>130</v>
      </c>
      <c r="E7174" s="16">
        <v>86</v>
      </c>
      <c r="F7174" s="16">
        <v>172</v>
      </c>
      <c r="G7174" s="16">
        <v>37</v>
      </c>
      <c r="H7174" s="16">
        <v>22.815076999999999</v>
      </c>
      <c r="I7174" s="16"/>
    </row>
    <row r="7175" spans="2:9" x14ac:dyDescent="0.2">
      <c r="B7175" s="16">
        <v>13</v>
      </c>
      <c r="C7175" s="16">
        <v>4837</v>
      </c>
      <c r="D7175" s="16">
        <v>138</v>
      </c>
      <c r="E7175" s="16">
        <v>100</v>
      </c>
      <c r="F7175" s="16">
        <v>204</v>
      </c>
      <c r="G7175" s="16">
        <v>35</v>
      </c>
      <c r="H7175" s="16">
        <v>25.167088</v>
      </c>
      <c r="I7175" s="16"/>
    </row>
    <row r="7176" spans="2:9" x14ac:dyDescent="0.2">
      <c r="B7176" s="16">
        <v>14</v>
      </c>
      <c r="C7176" s="16">
        <v>2303</v>
      </c>
      <c r="D7176" s="16">
        <v>135</v>
      </c>
      <c r="E7176" s="16">
        <v>110</v>
      </c>
      <c r="F7176" s="16">
        <v>163</v>
      </c>
      <c r="G7176" s="16">
        <v>17</v>
      </c>
      <c r="H7176" s="16">
        <v>12.879246999999999</v>
      </c>
      <c r="I7176" s="16"/>
    </row>
    <row r="7177" spans="2:9" x14ac:dyDescent="0.2">
      <c r="B7177" s="16">
        <v>15</v>
      </c>
      <c r="C7177" s="16">
        <v>1805</v>
      </c>
      <c r="D7177" s="16">
        <v>100</v>
      </c>
      <c r="E7177" s="16">
        <v>79</v>
      </c>
      <c r="F7177" s="16">
        <v>118</v>
      </c>
      <c r="G7177" s="16">
        <v>18</v>
      </c>
      <c r="H7177" s="16">
        <v>12.482929</v>
      </c>
      <c r="I7177" s="16"/>
    </row>
    <row r="7178" spans="2:9" x14ac:dyDescent="0.2">
      <c r="B7178" s="16">
        <v>16</v>
      </c>
      <c r="C7178" s="16">
        <v>3161</v>
      </c>
      <c r="D7178" s="16">
        <v>117</v>
      </c>
      <c r="E7178" s="16">
        <v>86</v>
      </c>
      <c r="F7178" s="16">
        <v>154</v>
      </c>
      <c r="G7178" s="16">
        <v>27</v>
      </c>
      <c r="H7178" s="16">
        <v>19.880410999999999</v>
      </c>
      <c r="I7178" s="16"/>
    </row>
    <row r="7179" spans="2:9" x14ac:dyDescent="0.2">
      <c r="B7179" s="16">
        <v>17</v>
      </c>
      <c r="C7179" s="16">
        <v>1993</v>
      </c>
      <c r="D7179" s="16">
        <v>110</v>
      </c>
      <c r="E7179" s="16">
        <v>91</v>
      </c>
      <c r="F7179" s="16">
        <v>134</v>
      </c>
      <c r="G7179" s="16">
        <v>18</v>
      </c>
      <c r="H7179" s="16">
        <v>10.71283</v>
      </c>
      <c r="I7179" s="16"/>
    </row>
    <row r="7180" spans="2:9" x14ac:dyDescent="0.2">
      <c r="B7180" s="16">
        <v>18</v>
      </c>
      <c r="C7180" s="16">
        <v>1195</v>
      </c>
      <c r="D7180" s="16">
        <v>99</v>
      </c>
      <c r="E7180" s="16">
        <v>82</v>
      </c>
      <c r="F7180" s="16">
        <v>116</v>
      </c>
      <c r="G7180" s="16">
        <v>12</v>
      </c>
      <c r="H7180" s="16">
        <v>9.5107590000000002</v>
      </c>
      <c r="I7180" s="16"/>
    </row>
    <row r="7181" spans="2:9" x14ac:dyDescent="0.2">
      <c r="B7181" s="16">
        <v>19</v>
      </c>
      <c r="C7181" s="16">
        <v>3305</v>
      </c>
      <c r="D7181" s="16">
        <v>122</v>
      </c>
      <c r="E7181" s="16">
        <v>90</v>
      </c>
      <c r="F7181" s="16">
        <v>151</v>
      </c>
      <c r="G7181" s="16">
        <v>27</v>
      </c>
      <c r="H7181" s="16">
        <v>15.965106</v>
      </c>
      <c r="I7181" s="16"/>
    </row>
    <row r="7182" spans="2:9" x14ac:dyDescent="0.2">
      <c r="B7182" s="16">
        <v>20</v>
      </c>
      <c r="C7182" s="16">
        <v>1162</v>
      </c>
      <c r="D7182" s="16">
        <v>96</v>
      </c>
      <c r="E7182" s="16">
        <v>71</v>
      </c>
      <c r="F7182" s="16">
        <v>111</v>
      </c>
      <c r="G7182" s="16">
        <v>12</v>
      </c>
      <c r="H7182" s="16">
        <v>10.829253</v>
      </c>
      <c r="I7182" s="16"/>
    </row>
    <row r="7183" spans="2:9" x14ac:dyDescent="0.2">
      <c r="B7183" s="16">
        <v>21</v>
      </c>
      <c r="C7183" s="16">
        <v>2725</v>
      </c>
      <c r="D7183" s="16">
        <v>104</v>
      </c>
      <c r="E7183" s="16">
        <v>57</v>
      </c>
      <c r="F7183" s="16">
        <v>156</v>
      </c>
      <c r="G7183" s="16">
        <v>26</v>
      </c>
      <c r="H7183" s="16">
        <v>23.214651</v>
      </c>
      <c r="I7183" s="16"/>
    </row>
    <row r="7184" spans="2:9" x14ac:dyDescent="0.2">
      <c r="B7184" s="16">
        <v>22</v>
      </c>
      <c r="C7184" s="16">
        <v>1560</v>
      </c>
      <c r="D7184" s="16">
        <v>104</v>
      </c>
      <c r="E7184" s="16">
        <v>87</v>
      </c>
      <c r="F7184" s="16">
        <v>122</v>
      </c>
      <c r="G7184" s="16">
        <v>15</v>
      </c>
      <c r="H7184" s="16">
        <v>11.741258999999999</v>
      </c>
      <c r="I7184" s="16"/>
    </row>
    <row r="7185" spans="1:9" x14ac:dyDescent="0.2">
      <c r="B7185" s="16">
        <v>23</v>
      </c>
      <c r="C7185" s="16">
        <v>2221</v>
      </c>
      <c r="D7185" s="16">
        <v>111</v>
      </c>
      <c r="E7185" s="16">
        <v>69</v>
      </c>
      <c r="F7185" s="16">
        <v>150</v>
      </c>
      <c r="G7185" s="16">
        <v>20</v>
      </c>
      <c r="H7185" s="16">
        <v>18.337478999999998</v>
      </c>
      <c r="I7185" s="16"/>
    </row>
    <row r="7186" spans="1:9" x14ac:dyDescent="0.2">
      <c r="B7186" s="16">
        <v>24</v>
      </c>
      <c r="C7186" s="16">
        <v>1812</v>
      </c>
      <c r="D7186" s="16">
        <v>100</v>
      </c>
      <c r="E7186" s="16">
        <v>80</v>
      </c>
      <c r="F7186" s="16">
        <v>131</v>
      </c>
      <c r="G7186" s="16">
        <v>18</v>
      </c>
      <c r="H7186" s="16">
        <v>13.839416</v>
      </c>
      <c r="I7186" s="16"/>
    </row>
    <row r="7187" spans="1:9" x14ac:dyDescent="0.2">
      <c r="B7187" s="16">
        <v>25</v>
      </c>
      <c r="C7187" s="16">
        <v>955</v>
      </c>
      <c r="D7187" s="16">
        <v>68</v>
      </c>
      <c r="E7187" s="16">
        <v>41</v>
      </c>
      <c r="F7187" s="16">
        <v>81</v>
      </c>
      <c r="G7187" s="16">
        <v>14</v>
      </c>
      <c r="H7187" s="16">
        <v>9.5635530000000006</v>
      </c>
      <c r="I7187" s="16"/>
    </row>
    <row r="7188" spans="1:9" x14ac:dyDescent="0.2">
      <c r="B7188" s="16">
        <v>26</v>
      </c>
      <c r="C7188" s="16">
        <v>1503</v>
      </c>
      <c r="D7188" s="16">
        <v>79</v>
      </c>
      <c r="E7188" s="16">
        <v>56</v>
      </c>
      <c r="F7188" s="16">
        <v>96</v>
      </c>
      <c r="G7188" s="16">
        <v>19</v>
      </c>
      <c r="H7188" s="16">
        <v>12.688578</v>
      </c>
      <c r="I7188" s="16"/>
    </row>
    <row r="7189" spans="1:9" x14ac:dyDescent="0.2">
      <c r="B7189" s="16">
        <v>27</v>
      </c>
      <c r="C7189" s="16">
        <v>993</v>
      </c>
      <c r="D7189" s="16">
        <v>82</v>
      </c>
      <c r="E7189" s="16">
        <v>65</v>
      </c>
      <c r="F7189" s="16">
        <v>99</v>
      </c>
      <c r="G7189" s="16">
        <v>12</v>
      </c>
      <c r="H7189" s="16">
        <v>11.571910000000001</v>
      </c>
      <c r="I7189" s="16"/>
    </row>
    <row r="7190" spans="1:9" x14ac:dyDescent="0.2">
      <c r="B7190" s="16">
        <v>28</v>
      </c>
      <c r="C7190" s="16">
        <v>1428</v>
      </c>
      <c r="D7190" s="16">
        <v>89</v>
      </c>
      <c r="E7190" s="16">
        <v>59</v>
      </c>
      <c r="F7190" s="16">
        <v>114</v>
      </c>
      <c r="G7190" s="16">
        <v>16</v>
      </c>
      <c r="H7190" s="16">
        <v>15.257785</v>
      </c>
      <c r="I7190" s="1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78</v>
      </c>
      <c r="I7294" s="6"/>
    </row>
    <row r="7295" spans="1:10" x14ac:dyDescent="0.2">
      <c r="A7295" t="s">
        <v>67</v>
      </c>
      <c r="B7295" s="15"/>
      <c r="C7295" s="8">
        <f>AVERAGE(C7113:C7293)</f>
        <v>2479.1153846153848</v>
      </c>
      <c r="D7295" s="8"/>
      <c r="E7295" s="8"/>
      <c r="F7295" s="8"/>
      <c r="G7295" s="8"/>
      <c r="H7295" s="8"/>
      <c r="I7295" s="9"/>
      <c r="J7295" s="17">
        <f>AVERAGE(D7113:D7293)</f>
        <v>95.705128205128204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58153109</v>
      </c>
      <c r="D7299" s="16">
        <v>164.89663999999999</v>
      </c>
      <c r="E7299" s="16">
        <v>1</v>
      </c>
      <c r="F7299" s="16">
        <v>1121</v>
      </c>
      <c r="G7299" s="16">
        <v>352664</v>
      </c>
      <c r="H7299" s="16">
        <v>175.57968</v>
      </c>
      <c r="I7299" s="16">
        <v>59.250805</v>
      </c>
    </row>
    <row r="7300" spans="1:9" x14ac:dyDescent="0.2">
      <c r="A7300" s="6"/>
      <c r="B7300" s="16">
        <v>1</v>
      </c>
      <c r="C7300" s="16">
        <v>2334</v>
      </c>
      <c r="D7300" s="16">
        <v>68</v>
      </c>
      <c r="E7300" s="16">
        <v>33</v>
      </c>
      <c r="F7300" s="16">
        <v>111</v>
      </c>
      <c r="G7300" s="16">
        <v>34</v>
      </c>
      <c r="H7300" s="16">
        <v>19.378214</v>
      </c>
      <c r="I7300" s="16"/>
    </row>
    <row r="7301" spans="1:9" x14ac:dyDescent="0.2">
      <c r="A7301" s="6"/>
      <c r="B7301" s="16">
        <v>2</v>
      </c>
      <c r="C7301" s="16">
        <v>1790</v>
      </c>
      <c r="D7301" s="16">
        <v>74</v>
      </c>
      <c r="E7301" s="16">
        <v>50</v>
      </c>
      <c r="F7301" s="16">
        <v>95</v>
      </c>
      <c r="G7301" s="16">
        <v>24</v>
      </c>
      <c r="H7301" s="16">
        <v>11.508031000000001</v>
      </c>
      <c r="I7301" s="16"/>
    </row>
    <row r="7302" spans="1:9" x14ac:dyDescent="0.2">
      <c r="A7302" s="6"/>
      <c r="B7302" s="16">
        <v>3</v>
      </c>
      <c r="C7302" s="16">
        <v>2013</v>
      </c>
      <c r="D7302" s="16">
        <v>74</v>
      </c>
      <c r="E7302" s="16">
        <v>49</v>
      </c>
      <c r="F7302" s="16">
        <v>104</v>
      </c>
      <c r="G7302" s="16">
        <v>27</v>
      </c>
      <c r="H7302" s="16">
        <v>11.567527999999999</v>
      </c>
      <c r="I7302" s="16"/>
    </row>
    <row r="7303" spans="1:9" x14ac:dyDescent="0.2">
      <c r="A7303" s="6"/>
      <c r="B7303" s="16">
        <v>4</v>
      </c>
      <c r="C7303" s="16">
        <v>6759</v>
      </c>
      <c r="D7303" s="16">
        <v>118</v>
      </c>
      <c r="E7303" s="16">
        <v>56</v>
      </c>
      <c r="F7303" s="16">
        <v>190</v>
      </c>
      <c r="G7303" s="16">
        <v>57</v>
      </c>
      <c r="H7303" s="16">
        <v>31.079678000000001</v>
      </c>
      <c r="I7303" s="16"/>
    </row>
    <row r="7304" spans="1:9" x14ac:dyDescent="0.2">
      <c r="A7304" s="6"/>
      <c r="B7304" s="16">
        <v>5</v>
      </c>
      <c r="C7304" s="16">
        <v>2821</v>
      </c>
      <c r="D7304" s="16">
        <v>85</v>
      </c>
      <c r="E7304" s="16">
        <v>51</v>
      </c>
      <c r="F7304" s="16">
        <v>115</v>
      </c>
      <c r="G7304" s="16">
        <v>33</v>
      </c>
      <c r="H7304" s="16">
        <v>13.06235</v>
      </c>
      <c r="I7304" s="16"/>
    </row>
    <row r="7305" spans="1:9" x14ac:dyDescent="0.2">
      <c r="A7305" s="6"/>
      <c r="B7305" s="16">
        <v>6</v>
      </c>
      <c r="C7305" s="16">
        <v>910</v>
      </c>
      <c r="D7305" s="16">
        <v>82</v>
      </c>
      <c r="E7305" s="16">
        <v>65</v>
      </c>
      <c r="F7305" s="16">
        <v>93</v>
      </c>
      <c r="G7305" s="16">
        <v>11</v>
      </c>
      <c r="H7305" s="16">
        <v>9.0994510000000002</v>
      </c>
      <c r="I7305" s="16"/>
    </row>
    <row r="7306" spans="1:9" x14ac:dyDescent="0.2">
      <c r="A7306" s="6"/>
      <c r="B7306" s="16">
        <v>7</v>
      </c>
      <c r="C7306" s="16">
        <v>1916</v>
      </c>
      <c r="D7306" s="16">
        <v>95</v>
      </c>
      <c r="E7306" s="16">
        <v>78</v>
      </c>
      <c r="F7306" s="16">
        <v>115</v>
      </c>
      <c r="G7306" s="16">
        <v>20</v>
      </c>
      <c r="H7306" s="16">
        <v>10.141109</v>
      </c>
      <c r="I7306" s="16"/>
    </row>
    <row r="7307" spans="1:9" x14ac:dyDescent="0.2">
      <c r="A7307" s="6"/>
      <c r="B7307" s="16">
        <v>8</v>
      </c>
      <c r="C7307" s="16">
        <v>2104</v>
      </c>
      <c r="D7307" s="16">
        <v>63</v>
      </c>
      <c r="E7307" s="16">
        <v>26</v>
      </c>
      <c r="F7307" s="16">
        <v>93</v>
      </c>
      <c r="G7307" s="16">
        <v>33</v>
      </c>
      <c r="H7307" s="16">
        <v>16.538779999999999</v>
      </c>
      <c r="I7307" s="16"/>
    </row>
    <row r="7308" spans="1:9" x14ac:dyDescent="0.2">
      <c r="A7308" s="6"/>
      <c r="B7308" s="16">
        <v>9</v>
      </c>
      <c r="C7308" s="16">
        <v>2531</v>
      </c>
      <c r="D7308" s="16">
        <v>74</v>
      </c>
      <c r="E7308" s="16">
        <v>49</v>
      </c>
      <c r="F7308" s="16">
        <v>109</v>
      </c>
      <c r="G7308" s="16">
        <v>34</v>
      </c>
      <c r="H7308" s="16">
        <v>15.588457</v>
      </c>
      <c r="I7308" s="16"/>
    </row>
    <row r="7309" spans="1:9" x14ac:dyDescent="0.2">
      <c r="A7309" s="6"/>
      <c r="B7309" s="16">
        <v>10</v>
      </c>
      <c r="C7309" s="16">
        <v>2817</v>
      </c>
      <c r="D7309" s="16">
        <v>82</v>
      </c>
      <c r="E7309" s="16">
        <v>60</v>
      </c>
      <c r="F7309" s="16">
        <v>101</v>
      </c>
      <c r="G7309" s="16">
        <v>34</v>
      </c>
      <c r="H7309" s="16">
        <v>9.5520899999999997</v>
      </c>
      <c r="I7309" s="16"/>
    </row>
    <row r="7310" spans="1:9" x14ac:dyDescent="0.2">
      <c r="A7310" s="6"/>
      <c r="B7310" s="16">
        <v>11</v>
      </c>
      <c r="C7310" s="16">
        <v>1664</v>
      </c>
      <c r="D7310" s="16">
        <v>97</v>
      </c>
      <c r="E7310" s="16">
        <v>75</v>
      </c>
      <c r="F7310" s="16">
        <v>116</v>
      </c>
      <c r="G7310" s="16">
        <v>17</v>
      </c>
      <c r="H7310" s="16">
        <v>9.3441159999999996</v>
      </c>
      <c r="I7310" s="16"/>
    </row>
    <row r="7311" spans="1:9" x14ac:dyDescent="0.2">
      <c r="A7311" s="6"/>
      <c r="B7311" s="16">
        <v>12</v>
      </c>
      <c r="C7311" s="16">
        <v>1642</v>
      </c>
      <c r="D7311" s="16">
        <v>91</v>
      </c>
      <c r="E7311" s="16">
        <v>67</v>
      </c>
      <c r="F7311" s="16">
        <v>108</v>
      </c>
      <c r="G7311" s="16">
        <v>18</v>
      </c>
      <c r="H7311" s="16">
        <v>12.189677</v>
      </c>
      <c r="I7311" s="16"/>
    </row>
    <row r="7312" spans="1:9" x14ac:dyDescent="0.2">
      <c r="B7312" s="16">
        <v>13</v>
      </c>
      <c r="C7312" s="16">
        <v>2577</v>
      </c>
      <c r="D7312" s="16">
        <v>112</v>
      </c>
      <c r="E7312" s="16">
        <v>78</v>
      </c>
      <c r="F7312" s="16">
        <v>130</v>
      </c>
      <c r="G7312" s="16">
        <v>23</v>
      </c>
      <c r="H7312" s="16">
        <v>12.629331000000001</v>
      </c>
      <c r="I7312" s="16"/>
    </row>
    <row r="7313" spans="2:9" x14ac:dyDescent="0.2">
      <c r="B7313" s="16">
        <v>14</v>
      </c>
      <c r="C7313" s="16">
        <v>3691</v>
      </c>
      <c r="D7313" s="16">
        <v>111</v>
      </c>
      <c r="E7313" s="16">
        <v>75</v>
      </c>
      <c r="F7313" s="16">
        <v>134</v>
      </c>
      <c r="G7313" s="16">
        <v>33</v>
      </c>
      <c r="H7313" s="16">
        <v>13.772709000000001</v>
      </c>
      <c r="I7313" s="16"/>
    </row>
    <row r="7314" spans="2:9" x14ac:dyDescent="0.2">
      <c r="B7314" s="16">
        <v>15</v>
      </c>
      <c r="C7314" s="16">
        <v>2868</v>
      </c>
      <c r="D7314" s="16">
        <v>114</v>
      </c>
      <c r="E7314" s="16">
        <v>87</v>
      </c>
      <c r="F7314" s="16">
        <v>131</v>
      </c>
      <c r="G7314" s="16">
        <v>25</v>
      </c>
      <c r="H7314" s="16">
        <v>13.067133999999999</v>
      </c>
      <c r="I7314" s="16"/>
    </row>
    <row r="7315" spans="2:9" x14ac:dyDescent="0.2">
      <c r="B7315" s="16">
        <v>16</v>
      </c>
      <c r="C7315" s="16">
        <v>4216</v>
      </c>
      <c r="D7315" s="16">
        <v>120</v>
      </c>
      <c r="E7315" s="16">
        <v>79</v>
      </c>
      <c r="F7315" s="16">
        <v>158</v>
      </c>
      <c r="G7315" s="16">
        <v>35</v>
      </c>
      <c r="H7315" s="16">
        <v>17.877030999999999</v>
      </c>
      <c r="I7315" s="16"/>
    </row>
    <row r="7316" spans="2:9" x14ac:dyDescent="0.2">
      <c r="B7316" s="16">
        <v>17</v>
      </c>
      <c r="C7316" s="16">
        <v>754</v>
      </c>
      <c r="D7316" s="16">
        <v>58</v>
      </c>
      <c r="E7316" s="16">
        <v>35</v>
      </c>
      <c r="F7316" s="16">
        <v>70</v>
      </c>
      <c r="G7316" s="16">
        <v>13</v>
      </c>
      <c r="H7316" s="16">
        <v>11.06044</v>
      </c>
      <c r="I7316" s="16"/>
    </row>
    <row r="7317" spans="2:9" x14ac:dyDescent="0.2">
      <c r="B7317" s="16">
        <v>18</v>
      </c>
      <c r="C7317" s="16">
        <v>3929</v>
      </c>
      <c r="D7317" s="16">
        <v>115</v>
      </c>
      <c r="E7317" s="16">
        <v>98</v>
      </c>
      <c r="F7317" s="16">
        <v>146</v>
      </c>
      <c r="G7317" s="16">
        <v>34</v>
      </c>
      <c r="H7317" s="16">
        <v>13.097536</v>
      </c>
      <c r="I7317" s="16"/>
    </row>
    <row r="7318" spans="2:9" x14ac:dyDescent="0.2">
      <c r="B7318" s="16">
        <v>19</v>
      </c>
      <c r="C7318" s="16">
        <v>3051</v>
      </c>
      <c r="D7318" s="16">
        <v>105</v>
      </c>
      <c r="E7318" s="16">
        <v>77</v>
      </c>
      <c r="F7318" s="16">
        <v>131</v>
      </c>
      <c r="G7318" s="16">
        <v>29</v>
      </c>
      <c r="H7318" s="16">
        <v>15.132745999999999</v>
      </c>
      <c r="I7318" s="16"/>
    </row>
    <row r="7319" spans="2:9" x14ac:dyDescent="0.2">
      <c r="B7319" s="16">
        <v>20</v>
      </c>
      <c r="C7319" s="16">
        <v>658</v>
      </c>
      <c r="D7319" s="16">
        <v>65</v>
      </c>
      <c r="E7319" s="16">
        <v>37</v>
      </c>
      <c r="F7319" s="16">
        <v>85</v>
      </c>
      <c r="G7319" s="16">
        <v>10</v>
      </c>
      <c r="H7319" s="16">
        <v>14.313940000000001</v>
      </c>
      <c r="I7319" s="16"/>
    </row>
    <row r="7320" spans="2:9" x14ac:dyDescent="0.2">
      <c r="B7320" s="16">
        <v>21</v>
      </c>
      <c r="C7320" s="16">
        <v>2103</v>
      </c>
      <c r="D7320" s="16">
        <v>100</v>
      </c>
      <c r="E7320" s="16">
        <v>74</v>
      </c>
      <c r="F7320" s="16">
        <v>125</v>
      </c>
      <c r="G7320" s="16">
        <v>21</v>
      </c>
      <c r="H7320" s="16">
        <v>13.807607000000001</v>
      </c>
      <c r="I7320" s="16"/>
    </row>
    <row r="7321" spans="2:9" x14ac:dyDescent="0.2">
      <c r="B7321" s="16">
        <v>22</v>
      </c>
      <c r="C7321" s="16">
        <v>4533</v>
      </c>
      <c r="D7321" s="16">
        <v>122</v>
      </c>
      <c r="E7321" s="16">
        <v>83</v>
      </c>
      <c r="F7321" s="16">
        <v>163</v>
      </c>
      <c r="G7321" s="16">
        <v>37</v>
      </c>
      <c r="H7321" s="16">
        <v>20.346308000000001</v>
      </c>
      <c r="I7321" s="16"/>
    </row>
    <row r="7322" spans="2:9" x14ac:dyDescent="0.2">
      <c r="B7322" s="16">
        <v>23</v>
      </c>
      <c r="C7322" s="16">
        <v>2990</v>
      </c>
      <c r="D7322" s="16">
        <v>106</v>
      </c>
      <c r="E7322" s="16">
        <v>69</v>
      </c>
      <c r="F7322" s="16">
        <v>150</v>
      </c>
      <c r="G7322" s="16">
        <v>28</v>
      </c>
      <c r="H7322" s="16">
        <v>18.609037000000001</v>
      </c>
      <c r="I7322" s="16"/>
    </row>
    <row r="7323" spans="2:9" x14ac:dyDescent="0.2">
      <c r="B7323" s="16">
        <v>24</v>
      </c>
      <c r="C7323" s="16">
        <v>2286</v>
      </c>
      <c r="D7323" s="16">
        <v>127</v>
      </c>
      <c r="E7323" s="16">
        <v>108</v>
      </c>
      <c r="F7323" s="16">
        <v>148</v>
      </c>
      <c r="G7323" s="16">
        <v>18</v>
      </c>
      <c r="H7323" s="16">
        <v>10.476865999999999</v>
      </c>
      <c r="I7323" s="16"/>
    </row>
    <row r="7324" spans="2:9" x14ac:dyDescent="0.2">
      <c r="B7324" s="16">
        <v>25</v>
      </c>
      <c r="C7324" s="16">
        <v>878</v>
      </c>
      <c r="D7324" s="16">
        <v>87</v>
      </c>
      <c r="E7324" s="16">
        <v>73</v>
      </c>
      <c r="F7324" s="16">
        <v>97</v>
      </c>
      <c r="G7324" s="16">
        <v>10</v>
      </c>
      <c r="H7324" s="16">
        <v>7.6594170000000004</v>
      </c>
      <c r="I7324" s="16"/>
    </row>
    <row r="7325" spans="2:9" x14ac:dyDescent="0.2">
      <c r="B7325" s="16">
        <v>26</v>
      </c>
      <c r="C7325" s="16">
        <v>1125</v>
      </c>
      <c r="D7325" s="16">
        <v>93</v>
      </c>
      <c r="E7325" s="16">
        <v>75</v>
      </c>
      <c r="F7325" s="16">
        <v>103</v>
      </c>
      <c r="G7325" s="16">
        <v>12</v>
      </c>
      <c r="H7325" s="16">
        <v>7.5618663000000002</v>
      </c>
      <c r="I7325" s="16"/>
    </row>
    <row r="7326" spans="2:9" x14ac:dyDescent="0.2">
      <c r="B7326" s="16">
        <v>27</v>
      </c>
      <c r="C7326" s="16">
        <v>2675</v>
      </c>
      <c r="D7326" s="16">
        <v>107</v>
      </c>
      <c r="E7326" s="16">
        <v>69</v>
      </c>
      <c r="F7326" s="16">
        <v>126</v>
      </c>
      <c r="G7326" s="16">
        <v>25</v>
      </c>
      <c r="H7326" s="16">
        <v>11.496376</v>
      </c>
      <c r="I7326" s="16"/>
    </row>
    <row r="7327" spans="2:9" x14ac:dyDescent="0.2">
      <c r="B7327" s="16">
        <v>28</v>
      </c>
      <c r="C7327" s="16">
        <v>1875</v>
      </c>
      <c r="D7327" s="16">
        <v>117</v>
      </c>
      <c r="E7327" s="16">
        <v>96</v>
      </c>
      <c r="F7327" s="16">
        <v>144</v>
      </c>
      <c r="G7327" s="16">
        <v>16</v>
      </c>
      <c r="H7327" s="16">
        <v>11.755850000000001</v>
      </c>
      <c r="I7327" s="16"/>
    </row>
    <row r="7328" spans="2:9" x14ac:dyDescent="0.2">
      <c r="B7328" s="16">
        <v>29</v>
      </c>
      <c r="C7328" s="16">
        <v>2901</v>
      </c>
      <c r="D7328" s="16">
        <v>111</v>
      </c>
      <c r="E7328" s="16">
        <v>84</v>
      </c>
      <c r="F7328" s="16">
        <v>128</v>
      </c>
      <c r="G7328" s="16">
        <v>26</v>
      </c>
      <c r="H7328" s="16">
        <v>11.018167</v>
      </c>
      <c r="I7328" s="16"/>
    </row>
    <row r="7329" spans="1:9" x14ac:dyDescent="0.2">
      <c r="B7329" s="16">
        <v>30</v>
      </c>
      <c r="C7329" s="16">
        <v>1358</v>
      </c>
      <c r="D7329" s="16">
        <v>50</v>
      </c>
      <c r="E7329" s="16">
        <v>21</v>
      </c>
      <c r="F7329" s="16">
        <v>72</v>
      </c>
      <c r="G7329" s="16">
        <v>27</v>
      </c>
      <c r="H7329" s="16">
        <v>13.764502999999999</v>
      </c>
      <c r="I7329" s="16"/>
    </row>
    <row r="7330" spans="1:9" x14ac:dyDescent="0.2">
      <c r="A7330" s="6"/>
      <c r="B7330" s="16">
        <v>31</v>
      </c>
      <c r="C7330" s="16">
        <v>1699</v>
      </c>
      <c r="D7330" s="16">
        <v>73</v>
      </c>
      <c r="E7330" s="16">
        <v>45</v>
      </c>
      <c r="F7330" s="16">
        <v>90</v>
      </c>
      <c r="G7330" s="16">
        <v>23</v>
      </c>
      <c r="H7330" s="16">
        <v>10.728044000000001</v>
      </c>
      <c r="I7330" s="16"/>
    </row>
    <row r="7331" spans="1:9" x14ac:dyDescent="0.2">
      <c r="A7331" s="11"/>
      <c r="B7331" s="16">
        <v>32</v>
      </c>
      <c r="C7331" s="16">
        <v>886</v>
      </c>
      <c r="D7331" s="16">
        <v>73</v>
      </c>
      <c r="E7331" s="16">
        <v>52</v>
      </c>
      <c r="F7331" s="16">
        <v>93</v>
      </c>
      <c r="G7331" s="16">
        <v>12</v>
      </c>
      <c r="H7331" s="16">
        <v>13.245926000000001</v>
      </c>
      <c r="I7331" s="16"/>
    </row>
    <row r="7332" spans="1:9" x14ac:dyDescent="0.2">
      <c r="B7332" s="16">
        <v>33</v>
      </c>
      <c r="C7332" s="16">
        <v>2528</v>
      </c>
      <c r="D7332" s="16">
        <v>101</v>
      </c>
      <c r="E7332" s="16">
        <v>81</v>
      </c>
      <c r="F7332" s="16">
        <v>124</v>
      </c>
      <c r="G7332" s="16">
        <v>25</v>
      </c>
      <c r="H7332" s="16">
        <v>11.396272</v>
      </c>
      <c r="I7332" s="16"/>
    </row>
    <row r="7333" spans="1:9" x14ac:dyDescent="0.2">
      <c r="B7333" s="16">
        <v>34</v>
      </c>
      <c r="C7333" s="16">
        <v>3338</v>
      </c>
      <c r="D7333" s="16">
        <v>115</v>
      </c>
      <c r="E7333" s="16">
        <v>80</v>
      </c>
      <c r="F7333" s="16">
        <v>151</v>
      </c>
      <c r="G7333" s="16">
        <v>29</v>
      </c>
      <c r="H7333" s="16">
        <v>14.939162</v>
      </c>
      <c r="I7333" s="16"/>
    </row>
    <row r="7334" spans="1:9" x14ac:dyDescent="0.2">
      <c r="B7334" s="16">
        <v>35</v>
      </c>
      <c r="C7334" s="16">
        <v>3044</v>
      </c>
      <c r="D7334" s="16">
        <v>101</v>
      </c>
      <c r="E7334" s="16">
        <v>75</v>
      </c>
      <c r="F7334" s="16">
        <v>118</v>
      </c>
      <c r="G7334" s="16">
        <v>30</v>
      </c>
      <c r="H7334" s="16">
        <v>9.4321540000000006</v>
      </c>
      <c r="I7334" s="16"/>
    </row>
    <row r="7335" spans="1:9" x14ac:dyDescent="0.2">
      <c r="B7335" s="16">
        <v>36</v>
      </c>
      <c r="C7335" s="16">
        <v>925</v>
      </c>
      <c r="D7335" s="16">
        <v>92</v>
      </c>
      <c r="E7335" s="16">
        <v>72</v>
      </c>
      <c r="F7335" s="16">
        <v>114</v>
      </c>
      <c r="G7335" s="16">
        <v>10</v>
      </c>
      <c r="H7335" s="16">
        <v>10.333333</v>
      </c>
      <c r="I7335" s="16"/>
    </row>
    <row r="7336" spans="1:9" x14ac:dyDescent="0.2">
      <c r="B7336" s="16">
        <v>37</v>
      </c>
      <c r="C7336" s="16">
        <v>1000</v>
      </c>
      <c r="D7336" s="16">
        <v>83</v>
      </c>
      <c r="E7336" s="16">
        <v>60</v>
      </c>
      <c r="F7336" s="16">
        <v>108</v>
      </c>
      <c r="G7336" s="16">
        <v>12</v>
      </c>
      <c r="H7336" s="16">
        <v>13.544539</v>
      </c>
      <c r="I7336" s="16"/>
    </row>
    <row r="7337" spans="1:9" x14ac:dyDescent="0.2">
      <c r="B7337" s="16">
        <v>38</v>
      </c>
      <c r="C7337" s="16">
        <v>1457</v>
      </c>
      <c r="D7337" s="16">
        <v>85</v>
      </c>
      <c r="E7337" s="16">
        <v>73</v>
      </c>
      <c r="F7337" s="16">
        <v>114</v>
      </c>
      <c r="G7337" s="16">
        <v>17</v>
      </c>
      <c r="H7337" s="16">
        <v>11.1074295</v>
      </c>
      <c r="I7337" s="16"/>
    </row>
    <row r="7338" spans="1:9" x14ac:dyDescent="0.2">
      <c r="B7338" s="16">
        <v>39</v>
      </c>
      <c r="C7338" s="16">
        <v>1774</v>
      </c>
      <c r="D7338" s="16">
        <v>93</v>
      </c>
      <c r="E7338" s="16">
        <v>64</v>
      </c>
      <c r="F7338" s="16">
        <v>126</v>
      </c>
      <c r="G7338" s="16">
        <v>19</v>
      </c>
      <c r="H7338" s="16">
        <v>16.919744000000001</v>
      </c>
      <c r="I7338" s="16"/>
    </row>
    <row r="7339" spans="1:9" x14ac:dyDescent="0.2">
      <c r="B7339" s="16">
        <v>40</v>
      </c>
      <c r="C7339" s="16">
        <v>4006</v>
      </c>
      <c r="D7339" s="16">
        <v>81</v>
      </c>
      <c r="E7339" s="16">
        <v>43</v>
      </c>
      <c r="F7339" s="16">
        <v>144</v>
      </c>
      <c r="G7339" s="16">
        <v>49</v>
      </c>
      <c r="H7339" s="16">
        <v>19.130579999999998</v>
      </c>
      <c r="I7339" s="16"/>
    </row>
    <row r="7340" spans="1:9" x14ac:dyDescent="0.2">
      <c r="B7340" s="16">
        <v>41</v>
      </c>
      <c r="C7340" s="16">
        <v>3948</v>
      </c>
      <c r="D7340" s="16">
        <v>96</v>
      </c>
      <c r="E7340" s="16">
        <v>71</v>
      </c>
      <c r="F7340" s="16">
        <v>118</v>
      </c>
      <c r="G7340" s="16">
        <v>41</v>
      </c>
      <c r="H7340" s="16">
        <v>12.893796999999999</v>
      </c>
      <c r="I7340" s="16"/>
    </row>
    <row r="7341" spans="1:9" x14ac:dyDescent="0.2">
      <c r="B7341" s="16">
        <v>42</v>
      </c>
      <c r="C7341" s="16">
        <v>692</v>
      </c>
      <c r="D7341" s="16">
        <v>69</v>
      </c>
      <c r="E7341" s="16">
        <v>65</v>
      </c>
      <c r="F7341" s="16">
        <v>81</v>
      </c>
      <c r="G7341" s="16">
        <v>10</v>
      </c>
      <c r="H7341" s="16">
        <v>5.3748383999999998</v>
      </c>
      <c r="I7341" s="16"/>
    </row>
    <row r="7342" spans="1:9" x14ac:dyDescent="0.2">
      <c r="B7342" s="16">
        <v>43</v>
      </c>
      <c r="C7342" s="16">
        <v>1785</v>
      </c>
      <c r="D7342" s="16">
        <v>63</v>
      </c>
      <c r="E7342" s="16">
        <v>26</v>
      </c>
      <c r="F7342" s="16">
        <v>99</v>
      </c>
      <c r="G7342" s="16">
        <v>28</v>
      </c>
      <c r="H7342" s="16">
        <v>16.141732999999999</v>
      </c>
      <c r="I7342" s="16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43</v>
      </c>
      <c r="I7481" s="6"/>
    </row>
    <row r="7482" spans="1:10" x14ac:dyDescent="0.2">
      <c r="A7482" t="s">
        <v>67</v>
      </c>
      <c r="B7482" s="15"/>
      <c r="C7482" s="8">
        <f>AVERAGE(C7300:C7480)</f>
        <v>2345.3720930232557</v>
      </c>
      <c r="D7482" s="8"/>
      <c r="E7482" s="8"/>
      <c r="F7482" s="8"/>
      <c r="G7482" s="8"/>
      <c r="H7482" s="8"/>
      <c r="I7482" s="9"/>
      <c r="J7482" s="17">
        <f>AVERAGE(D7300:D7480)</f>
        <v>91.813953488372093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57767695</v>
      </c>
      <c r="D7486" s="16">
        <v>92.470184000000003</v>
      </c>
      <c r="E7486" s="16">
        <v>1</v>
      </c>
      <c r="F7486" s="16">
        <v>775</v>
      </c>
      <c r="G7486" s="16">
        <v>624717</v>
      </c>
      <c r="H7486" s="16">
        <v>126.29072600000001</v>
      </c>
      <c r="I7486" s="16">
        <v>18.658821</v>
      </c>
    </row>
    <row r="7487" spans="1:10" x14ac:dyDescent="0.2">
      <c r="A7487" s="6"/>
      <c r="B7487" s="16">
        <v>1</v>
      </c>
      <c r="C7487" s="16">
        <v>771</v>
      </c>
      <c r="D7487" s="16">
        <v>51</v>
      </c>
      <c r="E7487" s="16">
        <v>27</v>
      </c>
      <c r="F7487" s="16">
        <v>65</v>
      </c>
      <c r="G7487" s="16">
        <v>15</v>
      </c>
      <c r="H7487" s="16">
        <v>10.246950999999999</v>
      </c>
      <c r="I7487" s="16"/>
    </row>
    <row r="7488" spans="1:10" x14ac:dyDescent="0.2">
      <c r="A7488" s="6"/>
      <c r="B7488" s="16">
        <v>2</v>
      </c>
      <c r="C7488" s="16">
        <v>1206</v>
      </c>
      <c r="D7488" s="16">
        <v>52</v>
      </c>
      <c r="E7488" s="16">
        <v>28</v>
      </c>
      <c r="F7488" s="16">
        <v>75</v>
      </c>
      <c r="G7488" s="16">
        <v>23</v>
      </c>
      <c r="H7488" s="16">
        <v>12.228878</v>
      </c>
      <c r="I7488" s="16"/>
    </row>
    <row r="7489" spans="1:9" x14ac:dyDescent="0.2">
      <c r="A7489" s="6"/>
      <c r="B7489" s="16">
        <v>3</v>
      </c>
      <c r="C7489" s="16">
        <v>2093</v>
      </c>
      <c r="D7489" s="16">
        <v>63</v>
      </c>
      <c r="E7489" s="16">
        <v>33</v>
      </c>
      <c r="F7489" s="16">
        <v>95</v>
      </c>
      <c r="G7489" s="16">
        <v>33</v>
      </c>
      <c r="H7489" s="16">
        <v>13.155322</v>
      </c>
      <c r="I7489" s="16"/>
    </row>
    <row r="7490" spans="1:9" x14ac:dyDescent="0.2">
      <c r="A7490" s="6"/>
      <c r="B7490" s="16">
        <v>4</v>
      </c>
      <c r="C7490" s="16">
        <v>1241</v>
      </c>
      <c r="D7490" s="16">
        <v>62</v>
      </c>
      <c r="E7490" s="16">
        <v>48</v>
      </c>
      <c r="F7490" s="16">
        <v>81</v>
      </c>
      <c r="G7490" s="16">
        <v>20</v>
      </c>
      <c r="H7490" s="16">
        <v>7.9901257000000001</v>
      </c>
      <c r="I7490" s="16"/>
    </row>
    <row r="7491" spans="1:9" x14ac:dyDescent="0.2">
      <c r="A7491" s="6"/>
      <c r="B7491" s="16">
        <v>5</v>
      </c>
      <c r="C7491" s="16">
        <v>568</v>
      </c>
      <c r="D7491" s="16">
        <v>56</v>
      </c>
      <c r="E7491" s="16">
        <v>43</v>
      </c>
      <c r="F7491" s="16">
        <v>71</v>
      </c>
      <c r="G7491" s="16">
        <v>10</v>
      </c>
      <c r="H7491" s="16">
        <v>9.1651520000000009</v>
      </c>
      <c r="I7491" s="16"/>
    </row>
    <row r="7492" spans="1:9" x14ac:dyDescent="0.2">
      <c r="A7492" s="6"/>
      <c r="B7492" s="16">
        <v>6</v>
      </c>
      <c r="C7492" s="16">
        <v>3560</v>
      </c>
      <c r="D7492" s="16">
        <v>91</v>
      </c>
      <c r="E7492" s="16">
        <v>49</v>
      </c>
      <c r="F7492" s="16">
        <v>139</v>
      </c>
      <c r="G7492" s="16">
        <v>39</v>
      </c>
      <c r="H7492" s="16">
        <v>20.566324000000002</v>
      </c>
      <c r="I7492" s="16"/>
    </row>
    <row r="7493" spans="1:9" x14ac:dyDescent="0.2">
      <c r="A7493" s="6"/>
      <c r="B7493" s="16">
        <v>7</v>
      </c>
      <c r="C7493" s="16">
        <v>1530</v>
      </c>
      <c r="D7493" s="16">
        <v>63</v>
      </c>
      <c r="E7493" s="16">
        <v>31</v>
      </c>
      <c r="F7493" s="16">
        <v>89</v>
      </c>
      <c r="G7493" s="16">
        <v>24</v>
      </c>
      <c r="H7493" s="16">
        <v>15.15141</v>
      </c>
      <c r="I7493" s="16"/>
    </row>
    <row r="7494" spans="1:9" x14ac:dyDescent="0.2">
      <c r="A7494" s="6"/>
      <c r="B7494" s="16">
        <v>8</v>
      </c>
      <c r="C7494" s="16">
        <v>2103</v>
      </c>
      <c r="D7494" s="16">
        <v>72</v>
      </c>
      <c r="E7494" s="16">
        <v>45</v>
      </c>
      <c r="F7494" s="16">
        <v>102</v>
      </c>
      <c r="G7494" s="16">
        <v>29</v>
      </c>
      <c r="H7494" s="16">
        <v>15.612494999999999</v>
      </c>
      <c r="I7494" s="16"/>
    </row>
    <row r="7495" spans="1:9" x14ac:dyDescent="0.2">
      <c r="A7495" s="6"/>
      <c r="B7495" s="16">
        <v>9</v>
      </c>
      <c r="C7495" s="16">
        <v>1122</v>
      </c>
      <c r="D7495" s="16">
        <v>56</v>
      </c>
      <c r="E7495" s="16">
        <v>40</v>
      </c>
      <c r="F7495" s="16">
        <v>78</v>
      </c>
      <c r="G7495" s="16">
        <v>20</v>
      </c>
      <c r="H7495" s="16">
        <v>10.094293</v>
      </c>
      <c r="I7495" s="16"/>
    </row>
    <row r="7496" spans="1:9" x14ac:dyDescent="0.2">
      <c r="A7496" s="6"/>
      <c r="B7496" s="16">
        <v>10</v>
      </c>
      <c r="C7496" s="16">
        <v>1886</v>
      </c>
      <c r="D7496" s="16">
        <v>62</v>
      </c>
      <c r="E7496" s="16">
        <v>32</v>
      </c>
      <c r="F7496" s="16">
        <v>96</v>
      </c>
      <c r="G7496" s="16">
        <v>30</v>
      </c>
      <c r="H7496" s="16">
        <v>14.785828</v>
      </c>
      <c r="I7496" s="16"/>
    </row>
    <row r="7497" spans="1:9" x14ac:dyDescent="0.2">
      <c r="A7497" s="6"/>
      <c r="B7497" s="16">
        <v>11</v>
      </c>
      <c r="C7497" s="16">
        <v>726</v>
      </c>
      <c r="D7497" s="16">
        <v>60</v>
      </c>
      <c r="E7497" s="16">
        <v>43</v>
      </c>
      <c r="F7497" s="16">
        <v>74</v>
      </c>
      <c r="G7497" s="16">
        <v>12</v>
      </c>
      <c r="H7497" s="16">
        <v>8.3011490000000006</v>
      </c>
      <c r="I7497" s="16"/>
    </row>
    <row r="7498" spans="1:9" x14ac:dyDescent="0.2">
      <c r="A7498" s="6"/>
      <c r="B7498" s="16">
        <v>12</v>
      </c>
      <c r="C7498" s="16">
        <v>552</v>
      </c>
      <c r="D7498" s="16">
        <v>42</v>
      </c>
      <c r="E7498" s="16">
        <v>18</v>
      </c>
      <c r="F7498" s="16">
        <v>70</v>
      </c>
      <c r="G7498" s="16">
        <v>13</v>
      </c>
      <c r="H7498" s="16">
        <v>14.265343</v>
      </c>
      <c r="I7498" s="16"/>
    </row>
    <row r="7499" spans="1:9" x14ac:dyDescent="0.2">
      <c r="B7499" s="16">
        <v>13</v>
      </c>
      <c r="C7499" s="16">
        <v>631</v>
      </c>
      <c r="D7499" s="16">
        <v>57</v>
      </c>
      <c r="E7499" s="16">
        <v>37</v>
      </c>
      <c r="F7499" s="16">
        <v>69</v>
      </c>
      <c r="G7499" s="16">
        <v>11</v>
      </c>
      <c r="H7499" s="16">
        <v>10.825894</v>
      </c>
      <c r="I7499" s="16"/>
    </row>
    <row r="7500" spans="1:9" x14ac:dyDescent="0.2">
      <c r="B7500" s="16">
        <v>14</v>
      </c>
      <c r="C7500" s="16">
        <v>1470</v>
      </c>
      <c r="D7500" s="16">
        <v>77</v>
      </c>
      <c r="E7500" s="16">
        <v>56</v>
      </c>
      <c r="F7500" s="16">
        <v>95</v>
      </c>
      <c r="G7500" s="16">
        <v>19</v>
      </c>
      <c r="H7500" s="16">
        <v>10.690079000000001</v>
      </c>
      <c r="I7500" s="16"/>
    </row>
    <row r="7501" spans="1:9" x14ac:dyDescent="0.2">
      <c r="B7501" s="16">
        <v>15</v>
      </c>
      <c r="C7501" s="16">
        <v>1524</v>
      </c>
      <c r="D7501" s="16">
        <v>84</v>
      </c>
      <c r="E7501" s="16">
        <v>62</v>
      </c>
      <c r="F7501" s="16">
        <v>107</v>
      </c>
      <c r="G7501" s="16">
        <v>18</v>
      </c>
      <c r="H7501" s="16">
        <v>10.145993000000001</v>
      </c>
      <c r="I7501" s="16"/>
    </row>
    <row r="7502" spans="1:9" x14ac:dyDescent="0.2">
      <c r="B7502" s="16">
        <v>16</v>
      </c>
      <c r="C7502" s="16">
        <v>2819</v>
      </c>
      <c r="D7502" s="16">
        <v>78</v>
      </c>
      <c r="E7502" s="16">
        <v>27</v>
      </c>
      <c r="F7502" s="16">
        <v>124</v>
      </c>
      <c r="G7502" s="16">
        <v>36</v>
      </c>
      <c r="H7502" s="16">
        <v>24.030338</v>
      </c>
      <c r="I7502" s="16"/>
    </row>
    <row r="7503" spans="1:9" x14ac:dyDescent="0.2">
      <c r="B7503" s="16">
        <v>17</v>
      </c>
      <c r="C7503" s="16">
        <v>2753</v>
      </c>
      <c r="D7503" s="16">
        <v>83</v>
      </c>
      <c r="E7503" s="16">
        <v>62</v>
      </c>
      <c r="F7503" s="16">
        <v>111</v>
      </c>
      <c r="G7503" s="16">
        <v>33</v>
      </c>
      <c r="H7503" s="16">
        <v>12.557368</v>
      </c>
      <c r="I7503" s="16"/>
    </row>
    <row r="7504" spans="1:9" x14ac:dyDescent="0.2">
      <c r="B7504" s="16">
        <v>18</v>
      </c>
      <c r="C7504" s="16">
        <v>1051</v>
      </c>
      <c r="D7504" s="16">
        <v>80</v>
      </c>
      <c r="E7504" s="16">
        <v>69</v>
      </c>
      <c r="F7504" s="16">
        <v>92</v>
      </c>
      <c r="G7504" s="16">
        <v>13</v>
      </c>
      <c r="H7504" s="16">
        <v>5.7662810000000002</v>
      </c>
      <c r="I7504" s="16"/>
    </row>
    <row r="7505" spans="1:9" x14ac:dyDescent="0.2">
      <c r="B7505" s="16">
        <v>19</v>
      </c>
      <c r="C7505" s="16">
        <v>2347</v>
      </c>
      <c r="D7505" s="16">
        <v>78</v>
      </c>
      <c r="E7505" s="16">
        <v>46</v>
      </c>
      <c r="F7505" s="16">
        <v>108</v>
      </c>
      <c r="G7505" s="16">
        <v>30</v>
      </c>
      <c r="H7505" s="16">
        <v>15.938459</v>
      </c>
      <c r="I7505" s="16"/>
    </row>
    <row r="7506" spans="1:9" x14ac:dyDescent="0.2">
      <c r="B7506" s="16">
        <v>20</v>
      </c>
      <c r="C7506" s="16">
        <v>2474</v>
      </c>
      <c r="D7506" s="16">
        <v>77</v>
      </c>
      <c r="E7506" s="16">
        <v>39</v>
      </c>
      <c r="F7506" s="16">
        <v>122</v>
      </c>
      <c r="G7506" s="16">
        <v>32</v>
      </c>
      <c r="H7506" s="16">
        <v>19.324059999999999</v>
      </c>
      <c r="I7506" s="16"/>
    </row>
    <row r="7507" spans="1:9" x14ac:dyDescent="0.2">
      <c r="B7507" s="16">
        <v>21</v>
      </c>
      <c r="C7507" s="16">
        <v>816</v>
      </c>
      <c r="D7507" s="16">
        <v>68</v>
      </c>
      <c r="E7507" s="16">
        <v>55</v>
      </c>
      <c r="F7507" s="16">
        <v>82</v>
      </c>
      <c r="G7507" s="16">
        <v>12</v>
      </c>
      <c r="H7507" s="16">
        <v>9.6200550000000007</v>
      </c>
      <c r="I7507" s="16"/>
    </row>
    <row r="7508" spans="1:9" x14ac:dyDescent="0.2">
      <c r="B7508" s="16">
        <v>22</v>
      </c>
      <c r="C7508" s="16">
        <v>1428</v>
      </c>
      <c r="D7508" s="16">
        <v>52</v>
      </c>
      <c r="E7508" s="16">
        <v>28</v>
      </c>
      <c r="F7508" s="16">
        <v>79</v>
      </c>
      <c r="G7508" s="16">
        <v>27</v>
      </c>
      <c r="H7508" s="16">
        <v>14.408865</v>
      </c>
      <c r="I7508" s="16"/>
    </row>
    <row r="7509" spans="1:9" x14ac:dyDescent="0.2">
      <c r="B7509" s="16">
        <v>23</v>
      </c>
      <c r="C7509" s="16">
        <v>1697</v>
      </c>
      <c r="D7509" s="16">
        <v>56</v>
      </c>
      <c r="E7509" s="16">
        <v>27</v>
      </c>
      <c r="F7509" s="16">
        <v>81</v>
      </c>
      <c r="G7509" s="16">
        <v>30</v>
      </c>
      <c r="H7509" s="16">
        <v>15.515287000000001</v>
      </c>
      <c r="I7509" s="16"/>
    </row>
    <row r="7510" spans="1:9" x14ac:dyDescent="0.2">
      <c r="B7510" s="16">
        <v>24</v>
      </c>
      <c r="C7510" s="16">
        <v>1263</v>
      </c>
      <c r="D7510" s="16">
        <v>84</v>
      </c>
      <c r="E7510" s="16">
        <v>68</v>
      </c>
      <c r="F7510" s="16">
        <v>106</v>
      </c>
      <c r="G7510" s="16">
        <v>15</v>
      </c>
      <c r="H7510" s="16">
        <v>9.6990420000000004</v>
      </c>
      <c r="I7510" s="16"/>
    </row>
    <row r="7511" spans="1:9" x14ac:dyDescent="0.2">
      <c r="B7511" s="16">
        <v>25</v>
      </c>
      <c r="C7511" s="16">
        <v>2750</v>
      </c>
      <c r="D7511" s="16">
        <v>88</v>
      </c>
      <c r="E7511" s="16">
        <v>57</v>
      </c>
      <c r="F7511" s="16">
        <v>119</v>
      </c>
      <c r="G7511" s="16">
        <v>31</v>
      </c>
      <c r="H7511" s="16">
        <v>17.620063999999999</v>
      </c>
      <c r="I7511" s="16"/>
    </row>
    <row r="7512" spans="1:9" x14ac:dyDescent="0.2">
      <c r="B7512" s="16">
        <v>26</v>
      </c>
      <c r="C7512" s="16">
        <v>1918</v>
      </c>
      <c r="D7512" s="16">
        <v>83</v>
      </c>
      <c r="E7512" s="16">
        <v>53</v>
      </c>
      <c r="F7512" s="16">
        <v>114</v>
      </c>
      <c r="G7512" s="16">
        <v>23</v>
      </c>
      <c r="H7512" s="16">
        <v>14.069632</v>
      </c>
      <c r="I7512" s="16"/>
    </row>
    <row r="7513" spans="1:9" x14ac:dyDescent="0.2">
      <c r="B7513" s="16">
        <v>27</v>
      </c>
      <c r="C7513" s="16">
        <v>1786</v>
      </c>
      <c r="D7513" s="16">
        <v>89</v>
      </c>
      <c r="E7513" s="16">
        <v>67</v>
      </c>
      <c r="F7513" s="16">
        <v>117</v>
      </c>
      <c r="G7513" s="16">
        <v>20</v>
      </c>
      <c r="H7513" s="16">
        <v>11.675435999999999</v>
      </c>
      <c r="I7513" s="16"/>
    </row>
    <row r="7514" spans="1:9" x14ac:dyDescent="0.2">
      <c r="B7514" s="16">
        <v>28</v>
      </c>
      <c r="C7514" s="16">
        <v>3010</v>
      </c>
      <c r="D7514" s="16">
        <v>88</v>
      </c>
      <c r="E7514" s="16">
        <v>52</v>
      </c>
      <c r="F7514" s="16">
        <v>143</v>
      </c>
      <c r="G7514" s="16">
        <v>34</v>
      </c>
      <c r="H7514" s="16">
        <v>24.006312999999999</v>
      </c>
      <c r="I7514" s="16"/>
    </row>
    <row r="7515" spans="1:9" x14ac:dyDescent="0.2">
      <c r="B7515" s="16">
        <v>29</v>
      </c>
      <c r="C7515" s="16">
        <v>2827</v>
      </c>
      <c r="D7515" s="16">
        <v>88</v>
      </c>
      <c r="E7515" s="16">
        <v>55</v>
      </c>
      <c r="F7515" s="16">
        <v>136</v>
      </c>
      <c r="G7515" s="16">
        <v>32</v>
      </c>
      <c r="H7515" s="16">
        <v>17.860569999999999</v>
      </c>
      <c r="I7515" s="16"/>
    </row>
    <row r="7516" spans="1:9" x14ac:dyDescent="0.2">
      <c r="B7516" s="16">
        <v>30</v>
      </c>
      <c r="C7516" s="16">
        <v>1147</v>
      </c>
      <c r="D7516" s="16">
        <v>88</v>
      </c>
      <c r="E7516" s="16">
        <v>75</v>
      </c>
      <c r="F7516" s="16">
        <v>99</v>
      </c>
      <c r="G7516" s="16">
        <v>13</v>
      </c>
      <c r="H7516" s="16">
        <v>6.5510817000000001</v>
      </c>
      <c r="I7516" s="16"/>
    </row>
    <row r="7517" spans="1:9" x14ac:dyDescent="0.2">
      <c r="A7517" s="6"/>
      <c r="B7517" s="16">
        <v>31</v>
      </c>
      <c r="C7517" s="16">
        <v>2331</v>
      </c>
      <c r="D7517" s="16">
        <v>83</v>
      </c>
      <c r="E7517" s="16">
        <v>60</v>
      </c>
      <c r="F7517" s="16">
        <v>118</v>
      </c>
      <c r="G7517" s="16">
        <v>28</v>
      </c>
      <c r="H7517" s="16">
        <v>16.623277999999999</v>
      </c>
      <c r="I7517" s="16"/>
    </row>
    <row r="7518" spans="1:9" x14ac:dyDescent="0.2">
      <c r="A7518" s="11"/>
      <c r="B7518" s="16">
        <v>32</v>
      </c>
      <c r="C7518" s="16">
        <v>768</v>
      </c>
      <c r="D7518" s="16">
        <v>42</v>
      </c>
      <c r="E7518" s="16">
        <v>31</v>
      </c>
      <c r="F7518" s="16">
        <v>53</v>
      </c>
      <c r="G7518" s="16">
        <v>18</v>
      </c>
      <c r="H7518" s="16">
        <v>7.4122313999999996</v>
      </c>
      <c r="I7518" s="16"/>
    </row>
    <row r="7519" spans="1:9" x14ac:dyDescent="0.2">
      <c r="B7519" s="16">
        <v>33</v>
      </c>
      <c r="C7519" s="16">
        <v>827</v>
      </c>
      <c r="D7519" s="16">
        <v>68</v>
      </c>
      <c r="E7519" s="16">
        <v>57</v>
      </c>
      <c r="F7519" s="16">
        <v>93</v>
      </c>
      <c r="G7519" s="16">
        <v>12</v>
      </c>
      <c r="H7519" s="16">
        <v>9.1899160000000002</v>
      </c>
      <c r="I7519" s="16"/>
    </row>
    <row r="7520" spans="1:9" x14ac:dyDescent="0.2">
      <c r="B7520" s="16">
        <v>34</v>
      </c>
      <c r="C7520" s="16">
        <v>1308</v>
      </c>
      <c r="D7520" s="16">
        <v>62</v>
      </c>
      <c r="E7520" s="16">
        <v>40</v>
      </c>
      <c r="F7520" s="16">
        <v>82</v>
      </c>
      <c r="G7520" s="16">
        <v>21</v>
      </c>
      <c r="H7520" s="16">
        <v>11.528226</v>
      </c>
      <c r="I7520" s="16"/>
    </row>
    <row r="7521" spans="2:9" x14ac:dyDescent="0.2">
      <c r="B7521" s="16">
        <v>35</v>
      </c>
      <c r="C7521" s="16">
        <v>741</v>
      </c>
      <c r="D7521" s="16">
        <v>35</v>
      </c>
      <c r="E7521" s="16">
        <v>20</v>
      </c>
      <c r="F7521" s="16">
        <v>56</v>
      </c>
      <c r="G7521" s="16">
        <v>21</v>
      </c>
      <c r="H7521" s="16">
        <v>12.186057999999999</v>
      </c>
      <c r="I7521" s="16"/>
    </row>
    <row r="7522" spans="2:9" x14ac:dyDescent="0.2">
      <c r="B7522" s="16">
        <v>36</v>
      </c>
      <c r="C7522" s="16">
        <v>2353</v>
      </c>
      <c r="D7522" s="16">
        <v>84</v>
      </c>
      <c r="E7522" s="16">
        <v>53</v>
      </c>
      <c r="F7522" s="16">
        <v>124</v>
      </c>
      <c r="G7522" s="16">
        <v>28</v>
      </c>
      <c r="H7522" s="16">
        <v>19.295940000000002</v>
      </c>
      <c r="I7522" s="16"/>
    </row>
    <row r="7523" spans="2:9" x14ac:dyDescent="0.2">
      <c r="B7523" s="16">
        <v>37</v>
      </c>
      <c r="C7523" s="16">
        <v>3399</v>
      </c>
      <c r="D7523" s="16">
        <v>103</v>
      </c>
      <c r="E7523" s="16">
        <v>61</v>
      </c>
      <c r="F7523" s="16">
        <v>141</v>
      </c>
      <c r="G7523" s="16">
        <v>33</v>
      </c>
      <c r="H7523" s="16">
        <v>18.976959999999998</v>
      </c>
      <c r="I7523" s="16"/>
    </row>
    <row r="7524" spans="2:9" x14ac:dyDescent="0.2">
      <c r="B7524" s="16">
        <v>38</v>
      </c>
      <c r="C7524" s="16">
        <v>759</v>
      </c>
      <c r="D7524" s="16">
        <v>63</v>
      </c>
      <c r="E7524" s="16">
        <v>45</v>
      </c>
      <c r="F7524" s="16">
        <v>98</v>
      </c>
      <c r="G7524" s="16">
        <v>12</v>
      </c>
      <c r="H7524" s="16">
        <v>13.826852000000001</v>
      </c>
      <c r="I7524" s="16"/>
    </row>
    <row r="7525" spans="2:9" x14ac:dyDescent="0.2">
      <c r="B7525" s="16">
        <v>39</v>
      </c>
      <c r="C7525" s="16">
        <v>1422</v>
      </c>
      <c r="D7525" s="16">
        <v>94</v>
      </c>
      <c r="E7525" s="16">
        <v>68</v>
      </c>
      <c r="F7525" s="16">
        <v>113</v>
      </c>
      <c r="G7525" s="16">
        <v>15</v>
      </c>
      <c r="H7525" s="16">
        <v>10.34408</v>
      </c>
      <c r="I7525" s="16"/>
    </row>
    <row r="7526" spans="2:9" x14ac:dyDescent="0.2">
      <c r="B7526" s="16">
        <v>40</v>
      </c>
      <c r="C7526" s="16">
        <v>1175</v>
      </c>
      <c r="D7526" s="16">
        <v>69</v>
      </c>
      <c r="E7526" s="16">
        <v>44</v>
      </c>
      <c r="F7526" s="16">
        <v>92</v>
      </c>
      <c r="G7526" s="16">
        <v>17</v>
      </c>
      <c r="H7526" s="16">
        <v>11.379806500000001</v>
      </c>
      <c r="I7526" s="16"/>
    </row>
    <row r="7527" spans="2:9" x14ac:dyDescent="0.2">
      <c r="B7527" s="16">
        <v>41</v>
      </c>
      <c r="C7527" s="16">
        <v>1955</v>
      </c>
      <c r="D7527" s="16">
        <v>102</v>
      </c>
      <c r="E7527" s="16">
        <v>79</v>
      </c>
      <c r="F7527" s="16">
        <v>123</v>
      </c>
      <c r="G7527" s="16">
        <v>19</v>
      </c>
      <c r="H7527" s="16">
        <v>12.167809</v>
      </c>
      <c r="I7527" s="16"/>
    </row>
    <row r="7528" spans="2:9" x14ac:dyDescent="0.2">
      <c r="B7528" s="16">
        <v>42</v>
      </c>
      <c r="C7528" s="16">
        <v>913</v>
      </c>
      <c r="D7528" s="16">
        <v>65</v>
      </c>
      <c r="E7528" s="16">
        <v>43</v>
      </c>
      <c r="F7528" s="16">
        <v>79</v>
      </c>
      <c r="G7528" s="16">
        <v>14</v>
      </c>
      <c r="H7528" s="16">
        <v>8.8361149999999995</v>
      </c>
      <c r="I7528" s="16"/>
    </row>
    <row r="7529" spans="2:9" x14ac:dyDescent="0.2">
      <c r="B7529" s="16">
        <v>43</v>
      </c>
      <c r="C7529" s="16">
        <v>1445</v>
      </c>
      <c r="D7529" s="16">
        <v>72</v>
      </c>
      <c r="E7529" s="16">
        <v>42</v>
      </c>
      <c r="F7529" s="16">
        <v>92</v>
      </c>
      <c r="G7529" s="16">
        <v>20</v>
      </c>
      <c r="H7529" s="16">
        <v>14.046913999999999</v>
      </c>
      <c r="I7529" s="16"/>
    </row>
    <row r="7530" spans="2:9" x14ac:dyDescent="0.2">
      <c r="B7530" s="16">
        <v>44</v>
      </c>
      <c r="C7530" s="16">
        <v>1267</v>
      </c>
      <c r="D7530" s="16">
        <v>63</v>
      </c>
      <c r="E7530" s="16">
        <v>41</v>
      </c>
      <c r="F7530" s="16">
        <v>88</v>
      </c>
      <c r="G7530" s="16">
        <v>20</v>
      </c>
      <c r="H7530" s="16">
        <v>10.840956</v>
      </c>
      <c r="I7530" s="16"/>
    </row>
    <row r="7531" spans="2:9" x14ac:dyDescent="0.2">
      <c r="B7531" s="16">
        <v>45</v>
      </c>
      <c r="C7531" s="16">
        <v>1138</v>
      </c>
      <c r="D7531" s="16">
        <v>59</v>
      </c>
      <c r="E7531" s="16">
        <v>42</v>
      </c>
      <c r="F7531" s="16">
        <v>82</v>
      </c>
      <c r="G7531" s="16">
        <v>19</v>
      </c>
      <c r="H7531" s="16">
        <v>9.9526660000000007</v>
      </c>
      <c r="I7531" s="16"/>
    </row>
    <row r="7532" spans="2:9" x14ac:dyDescent="0.2">
      <c r="B7532" s="16">
        <v>46</v>
      </c>
      <c r="C7532" s="16">
        <v>1917</v>
      </c>
      <c r="D7532" s="16">
        <v>54</v>
      </c>
      <c r="E7532" s="16">
        <v>25</v>
      </c>
      <c r="F7532" s="16">
        <v>85</v>
      </c>
      <c r="G7532" s="16">
        <v>35</v>
      </c>
      <c r="H7532" s="16">
        <v>14.182632</v>
      </c>
      <c r="I7532" s="16"/>
    </row>
    <row r="7533" spans="2:9" x14ac:dyDescent="0.2">
      <c r="B7533" s="16">
        <v>47</v>
      </c>
      <c r="C7533" s="16">
        <v>1080</v>
      </c>
      <c r="D7533" s="16">
        <v>46</v>
      </c>
      <c r="E7533" s="16">
        <v>20</v>
      </c>
      <c r="F7533" s="16">
        <v>64</v>
      </c>
      <c r="G7533" s="16">
        <v>23</v>
      </c>
      <c r="H7533" s="16">
        <v>11.755076000000001</v>
      </c>
      <c r="I7533" s="16"/>
    </row>
    <row r="7534" spans="2:9" x14ac:dyDescent="0.2">
      <c r="B7534" s="16">
        <v>48</v>
      </c>
      <c r="C7534" s="16">
        <v>1372</v>
      </c>
      <c r="D7534" s="16">
        <v>57</v>
      </c>
      <c r="E7534" s="16">
        <v>33</v>
      </c>
      <c r="F7534" s="16">
        <v>77</v>
      </c>
      <c r="G7534" s="16">
        <v>24</v>
      </c>
      <c r="H7534" s="16">
        <v>12.472579</v>
      </c>
      <c r="I7534" s="16"/>
    </row>
    <row r="7535" spans="2:9" x14ac:dyDescent="0.2">
      <c r="B7535" s="16">
        <v>49</v>
      </c>
      <c r="C7535" s="16">
        <v>962</v>
      </c>
      <c r="D7535" s="16">
        <v>56</v>
      </c>
      <c r="E7535" s="16">
        <v>38</v>
      </c>
      <c r="F7535" s="16">
        <v>74</v>
      </c>
      <c r="G7535" s="16">
        <v>17</v>
      </c>
      <c r="H7535" s="16">
        <v>8</v>
      </c>
      <c r="I7535" s="16"/>
    </row>
    <row r="7536" spans="2:9" x14ac:dyDescent="0.2">
      <c r="B7536" s="16">
        <v>50</v>
      </c>
      <c r="C7536" s="16">
        <v>2735</v>
      </c>
      <c r="D7536" s="16">
        <v>70</v>
      </c>
      <c r="E7536" s="16">
        <v>32</v>
      </c>
      <c r="F7536" s="16">
        <v>110</v>
      </c>
      <c r="G7536" s="16">
        <v>39</v>
      </c>
      <c r="H7536" s="16">
        <v>20.696425999999999</v>
      </c>
      <c r="I7536" s="16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50</v>
      </c>
      <c r="I7668" s="6"/>
    </row>
    <row r="7669" spans="1:10" x14ac:dyDescent="0.2">
      <c r="A7669" t="s">
        <v>67</v>
      </c>
      <c r="B7669" s="15"/>
      <c r="C7669" s="8">
        <f>AVERAGE(C7487:C7667)</f>
        <v>1618.72</v>
      </c>
      <c r="D7669" s="8"/>
      <c r="E7669" s="8"/>
      <c r="F7669" s="8"/>
      <c r="G7669" s="8"/>
      <c r="H7669" s="8"/>
      <c r="I7669" s="9"/>
      <c r="J7669" s="17">
        <f>AVERAGE(D7487:D7667)</f>
        <v>69.5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54875000</v>
      </c>
      <c r="D7673" s="16">
        <v>179.72828999999999</v>
      </c>
      <c r="E7673" s="16">
        <v>1</v>
      </c>
      <c r="F7673" s="16">
        <v>1271</v>
      </c>
      <c r="G7673" s="16">
        <v>305322</v>
      </c>
      <c r="H7673" s="16">
        <v>226.35574</v>
      </c>
      <c r="I7673" s="16">
        <v>47.349629999999998</v>
      </c>
    </row>
    <row r="7674" spans="1:10" x14ac:dyDescent="0.2">
      <c r="A7674" s="6"/>
      <c r="B7674" s="16">
        <v>1</v>
      </c>
      <c r="C7674" s="16">
        <v>1588</v>
      </c>
      <c r="D7674" s="16">
        <v>79</v>
      </c>
      <c r="E7674" s="16">
        <v>54</v>
      </c>
      <c r="F7674" s="16">
        <v>120</v>
      </c>
      <c r="G7674" s="16">
        <v>20</v>
      </c>
      <c r="H7674" s="16">
        <v>16.880383999999999</v>
      </c>
      <c r="I7674" s="16"/>
    </row>
    <row r="7675" spans="1:10" x14ac:dyDescent="0.2">
      <c r="A7675" s="6"/>
      <c r="B7675" s="16">
        <v>2</v>
      </c>
      <c r="C7675" s="16">
        <v>858</v>
      </c>
      <c r="D7675" s="16">
        <v>66</v>
      </c>
      <c r="E7675" s="16">
        <v>49</v>
      </c>
      <c r="F7675" s="16">
        <v>75</v>
      </c>
      <c r="G7675" s="16">
        <v>13</v>
      </c>
      <c r="H7675" s="16">
        <v>7.359801</v>
      </c>
      <c r="I7675" s="16"/>
    </row>
    <row r="7676" spans="1:10" x14ac:dyDescent="0.2">
      <c r="A7676" s="6"/>
      <c r="B7676" s="16">
        <v>3</v>
      </c>
      <c r="C7676" s="16">
        <v>1296</v>
      </c>
      <c r="D7676" s="16">
        <v>68</v>
      </c>
      <c r="E7676" s="16">
        <v>26</v>
      </c>
      <c r="F7676" s="16">
        <v>99</v>
      </c>
      <c r="G7676" s="16">
        <v>19</v>
      </c>
      <c r="H7676" s="16">
        <v>20.620916000000001</v>
      </c>
      <c r="I7676" s="16"/>
    </row>
    <row r="7677" spans="1:10" x14ac:dyDescent="0.2">
      <c r="A7677" s="6"/>
      <c r="B7677" s="16">
        <v>4</v>
      </c>
      <c r="C7677" s="16">
        <v>724</v>
      </c>
      <c r="D7677" s="16">
        <v>72</v>
      </c>
      <c r="E7677" s="16">
        <v>49</v>
      </c>
      <c r="F7677" s="16">
        <v>89</v>
      </c>
      <c r="G7677" s="16">
        <v>10</v>
      </c>
      <c r="H7677" s="16">
        <v>10.572501000000001</v>
      </c>
      <c r="I7677" s="16"/>
    </row>
    <row r="7678" spans="1:10" x14ac:dyDescent="0.2">
      <c r="A7678" s="6"/>
      <c r="B7678" s="16">
        <v>5</v>
      </c>
      <c r="C7678" s="16">
        <v>2807</v>
      </c>
      <c r="D7678" s="16">
        <v>112</v>
      </c>
      <c r="E7678" s="16">
        <v>69</v>
      </c>
      <c r="F7678" s="16">
        <v>162</v>
      </c>
      <c r="G7678" s="16">
        <v>25</v>
      </c>
      <c r="H7678" s="16">
        <v>28.759779999999999</v>
      </c>
      <c r="I7678" s="16"/>
    </row>
    <row r="7679" spans="1:10" x14ac:dyDescent="0.2">
      <c r="A7679" s="6"/>
      <c r="B7679" s="16">
        <v>6</v>
      </c>
      <c r="C7679" s="16">
        <v>2355</v>
      </c>
      <c r="D7679" s="16">
        <v>87</v>
      </c>
      <c r="E7679" s="16">
        <v>31</v>
      </c>
      <c r="F7679" s="16">
        <v>142</v>
      </c>
      <c r="G7679" s="16">
        <v>27</v>
      </c>
      <c r="H7679" s="16">
        <v>29.633661</v>
      </c>
      <c r="I7679" s="16"/>
    </row>
    <row r="7680" spans="1:10" x14ac:dyDescent="0.2">
      <c r="A7680" s="6"/>
      <c r="B7680" s="16">
        <v>7</v>
      </c>
      <c r="C7680" s="16">
        <v>2876</v>
      </c>
      <c r="D7680" s="16">
        <v>89</v>
      </c>
      <c r="E7680" s="16">
        <v>26</v>
      </c>
      <c r="F7680" s="16">
        <v>158</v>
      </c>
      <c r="G7680" s="16">
        <v>32</v>
      </c>
      <c r="H7680" s="16">
        <v>32.034255999999999</v>
      </c>
      <c r="I7680" s="16"/>
    </row>
    <row r="7681" spans="1:9" x14ac:dyDescent="0.2">
      <c r="A7681" s="6"/>
      <c r="B7681" s="16">
        <v>8</v>
      </c>
      <c r="C7681" s="16">
        <v>574</v>
      </c>
      <c r="D7681" s="16">
        <v>57</v>
      </c>
      <c r="E7681" s="16">
        <v>49</v>
      </c>
      <c r="F7681" s="16">
        <v>71</v>
      </c>
      <c r="G7681" s="16">
        <v>10</v>
      </c>
      <c r="H7681" s="16">
        <v>7.7316089999999997</v>
      </c>
      <c r="I7681" s="16"/>
    </row>
    <row r="7682" spans="1:9" x14ac:dyDescent="0.2">
      <c r="A7682" s="6"/>
      <c r="B7682" s="16">
        <v>9</v>
      </c>
      <c r="C7682" s="16">
        <v>785</v>
      </c>
      <c r="D7682" s="16">
        <v>65</v>
      </c>
      <c r="E7682" s="16">
        <v>51</v>
      </c>
      <c r="F7682" s="16">
        <v>86</v>
      </c>
      <c r="G7682" s="16">
        <v>12</v>
      </c>
      <c r="H7682" s="16">
        <v>10.664299</v>
      </c>
      <c r="I7682" s="16"/>
    </row>
    <row r="7683" spans="1:9" x14ac:dyDescent="0.2">
      <c r="A7683" s="6"/>
      <c r="B7683" s="16">
        <v>10</v>
      </c>
      <c r="C7683" s="16">
        <v>1860</v>
      </c>
      <c r="D7683" s="16">
        <v>88</v>
      </c>
      <c r="E7683" s="16">
        <v>61</v>
      </c>
      <c r="F7683" s="16">
        <v>130</v>
      </c>
      <c r="G7683" s="16">
        <v>21</v>
      </c>
      <c r="H7683" s="16">
        <v>18.354835999999999</v>
      </c>
      <c r="I7683" s="16"/>
    </row>
    <row r="7684" spans="1:9" x14ac:dyDescent="0.2">
      <c r="A7684" s="6"/>
      <c r="B7684" s="16">
        <v>11</v>
      </c>
      <c r="C7684" s="16">
        <v>2821</v>
      </c>
      <c r="D7684" s="16">
        <v>97</v>
      </c>
      <c r="E7684" s="16">
        <v>50</v>
      </c>
      <c r="F7684" s="16">
        <v>138</v>
      </c>
      <c r="G7684" s="16">
        <v>29</v>
      </c>
      <c r="H7684" s="16">
        <v>20.110409000000001</v>
      </c>
      <c r="I7684" s="16"/>
    </row>
    <row r="7685" spans="1:9" x14ac:dyDescent="0.2">
      <c r="A7685" s="6"/>
      <c r="B7685" s="16">
        <v>12</v>
      </c>
      <c r="C7685" s="16">
        <v>1556</v>
      </c>
      <c r="D7685" s="16">
        <v>111</v>
      </c>
      <c r="E7685" s="16">
        <v>92</v>
      </c>
      <c r="F7685" s="16">
        <v>133</v>
      </c>
      <c r="G7685" s="16">
        <v>14</v>
      </c>
      <c r="H7685" s="16">
        <v>9.2653199999999991</v>
      </c>
      <c r="I7685" s="16"/>
    </row>
    <row r="7686" spans="1:9" x14ac:dyDescent="0.2">
      <c r="B7686" s="16">
        <v>13</v>
      </c>
      <c r="C7686" s="16">
        <v>1545</v>
      </c>
      <c r="D7686" s="16">
        <v>90</v>
      </c>
      <c r="E7686" s="16">
        <v>69</v>
      </c>
      <c r="F7686" s="16">
        <v>124</v>
      </c>
      <c r="G7686" s="16">
        <v>17</v>
      </c>
      <c r="H7686" s="16">
        <v>14.656484000000001</v>
      </c>
      <c r="I7686" s="16"/>
    </row>
    <row r="7687" spans="1:9" x14ac:dyDescent="0.2">
      <c r="B7687" s="16">
        <v>14</v>
      </c>
      <c r="C7687" s="16">
        <v>4635</v>
      </c>
      <c r="D7687" s="16">
        <v>128</v>
      </c>
      <c r="E7687" s="16">
        <v>69</v>
      </c>
      <c r="F7687" s="16">
        <v>181</v>
      </c>
      <c r="G7687" s="16">
        <v>36</v>
      </c>
      <c r="H7687" s="16">
        <v>31.204853</v>
      </c>
      <c r="I7687" s="16"/>
    </row>
    <row r="7688" spans="1:9" x14ac:dyDescent="0.2">
      <c r="B7688" s="16">
        <v>15</v>
      </c>
      <c r="C7688" s="16">
        <v>2183</v>
      </c>
      <c r="D7688" s="16">
        <v>114</v>
      </c>
      <c r="E7688" s="16">
        <v>93</v>
      </c>
      <c r="F7688" s="16">
        <v>153</v>
      </c>
      <c r="G7688" s="16">
        <v>19</v>
      </c>
      <c r="H7688" s="16">
        <v>16.688320000000001</v>
      </c>
      <c r="I7688" s="16"/>
    </row>
    <row r="7689" spans="1:9" x14ac:dyDescent="0.2">
      <c r="B7689" s="16">
        <v>16</v>
      </c>
      <c r="C7689" s="16">
        <v>1388</v>
      </c>
      <c r="D7689" s="16">
        <v>106</v>
      </c>
      <c r="E7689" s="16">
        <v>85</v>
      </c>
      <c r="F7689" s="16">
        <v>131</v>
      </c>
      <c r="G7689" s="16">
        <v>13</v>
      </c>
      <c r="H7689" s="16">
        <v>15.193199999999999</v>
      </c>
      <c r="I7689" s="16"/>
    </row>
    <row r="7690" spans="1:9" x14ac:dyDescent="0.2">
      <c r="B7690" s="16">
        <v>17</v>
      </c>
      <c r="C7690" s="16">
        <v>3355</v>
      </c>
      <c r="D7690" s="16">
        <v>98</v>
      </c>
      <c r="E7690" s="16">
        <v>52</v>
      </c>
      <c r="F7690" s="16">
        <v>153</v>
      </c>
      <c r="G7690" s="16">
        <v>34</v>
      </c>
      <c r="H7690" s="16">
        <v>24.306750999999998</v>
      </c>
      <c r="I7690" s="16"/>
    </row>
    <row r="7691" spans="1:9" x14ac:dyDescent="0.2">
      <c r="B7691" s="16">
        <v>18</v>
      </c>
      <c r="C7691" s="16">
        <v>2178</v>
      </c>
      <c r="D7691" s="16">
        <v>99</v>
      </c>
      <c r="E7691" s="16">
        <v>75</v>
      </c>
      <c r="F7691" s="16">
        <v>123</v>
      </c>
      <c r="G7691" s="16">
        <v>22</v>
      </c>
      <c r="H7691" s="16">
        <v>13.825442000000001</v>
      </c>
      <c r="I7691" s="16"/>
    </row>
    <row r="7692" spans="1:9" x14ac:dyDescent="0.2">
      <c r="B7692" s="16">
        <v>19</v>
      </c>
      <c r="C7692" s="16">
        <v>1572</v>
      </c>
      <c r="D7692" s="16">
        <v>104</v>
      </c>
      <c r="E7692" s="16">
        <v>80</v>
      </c>
      <c r="F7692" s="16">
        <v>132</v>
      </c>
      <c r="G7692" s="16">
        <v>15</v>
      </c>
      <c r="H7692" s="16">
        <v>15.874508000000001</v>
      </c>
      <c r="I7692" s="16"/>
    </row>
    <row r="7693" spans="1:9" x14ac:dyDescent="0.2">
      <c r="B7693" s="16">
        <v>20</v>
      </c>
      <c r="C7693" s="16">
        <v>2297</v>
      </c>
      <c r="D7693" s="16">
        <v>135</v>
      </c>
      <c r="E7693" s="16">
        <v>101</v>
      </c>
      <c r="F7693" s="16">
        <v>172</v>
      </c>
      <c r="G7693" s="16">
        <v>17</v>
      </c>
      <c r="H7693" s="16">
        <v>21.41845</v>
      </c>
      <c r="I7693" s="16"/>
    </row>
    <row r="7694" spans="1:9" x14ac:dyDescent="0.2">
      <c r="B7694" s="16">
        <v>21</v>
      </c>
      <c r="C7694" s="16">
        <v>2058</v>
      </c>
      <c r="D7694" s="16">
        <v>114</v>
      </c>
      <c r="E7694" s="16">
        <v>90</v>
      </c>
      <c r="F7694" s="16">
        <v>136</v>
      </c>
      <c r="G7694" s="16">
        <v>18</v>
      </c>
      <c r="H7694" s="16">
        <v>11.560582</v>
      </c>
      <c r="I7694" s="16"/>
    </row>
    <row r="7695" spans="1:9" x14ac:dyDescent="0.2">
      <c r="B7695" s="16">
        <v>22</v>
      </c>
      <c r="C7695" s="16">
        <v>2199</v>
      </c>
      <c r="D7695" s="16">
        <v>115</v>
      </c>
      <c r="E7695" s="16">
        <v>80</v>
      </c>
      <c r="F7695" s="16">
        <v>151</v>
      </c>
      <c r="G7695" s="16">
        <v>19</v>
      </c>
      <c r="H7695" s="16">
        <v>19.370653000000001</v>
      </c>
      <c r="I7695" s="16"/>
    </row>
    <row r="7696" spans="1:9" x14ac:dyDescent="0.2">
      <c r="B7696" s="16">
        <v>23</v>
      </c>
      <c r="C7696" s="16">
        <v>3700</v>
      </c>
      <c r="D7696" s="16">
        <v>115</v>
      </c>
      <c r="E7696" s="16">
        <v>58</v>
      </c>
      <c r="F7696" s="16">
        <v>197</v>
      </c>
      <c r="G7696" s="16">
        <v>32</v>
      </c>
      <c r="H7696" s="16">
        <v>35.257579999999997</v>
      </c>
      <c r="I7696" s="16"/>
    </row>
    <row r="7697" spans="1:9" x14ac:dyDescent="0.2">
      <c r="B7697" s="16">
        <v>24</v>
      </c>
      <c r="C7697" s="16">
        <v>1984</v>
      </c>
      <c r="D7697" s="16">
        <v>132</v>
      </c>
      <c r="E7697" s="16">
        <v>110</v>
      </c>
      <c r="F7697" s="16">
        <v>163</v>
      </c>
      <c r="G7697" s="16">
        <v>15</v>
      </c>
      <c r="H7697" s="16">
        <v>15.720777500000001</v>
      </c>
      <c r="I7697" s="16"/>
    </row>
    <row r="7698" spans="1:9" x14ac:dyDescent="0.2">
      <c r="B7698" s="16">
        <v>25</v>
      </c>
      <c r="C7698" s="16">
        <v>1585</v>
      </c>
      <c r="D7698" s="16">
        <v>75</v>
      </c>
      <c r="E7698" s="16">
        <v>44</v>
      </c>
      <c r="F7698" s="16">
        <v>111</v>
      </c>
      <c r="G7698" s="16">
        <v>21</v>
      </c>
      <c r="H7698" s="16">
        <v>17.997221</v>
      </c>
      <c r="I7698" s="16"/>
    </row>
    <row r="7699" spans="1:9" x14ac:dyDescent="0.2">
      <c r="B7699" s="16">
        <v>26</v>
      </c>
      <c r="C7699" s="16">
        <v>5459</v>
      </c>
      <c r="D7699" s="16">
        <v>160</v>
      </c>
      <c r="E7699" s="16">
        <v>110</v>
      </c>
      <c r="F7699" s="16">
        <v>238</v>
      </c>
      <c r="G7699" s="16">
        <v>34</v>
      </c>
      <c r="H7699" s="16">
        <v>36.796329999999998</v>
      </c>
      <c r="I7699" s="16"/>
    </row>
    <row r="7700" spans="1:9" x14ac:dyDescent="0.2">
      <c r="B7700" s="16">
        <v>27</v>
      </c>
      <c r="C7700" s="16">
        <v>1778</v>
      </c>
      <c r="D7700" s="16">
        <v>74</v>
      </c>
      <c r="E7700" s="16">
        <v>43</v>
      </c>
      <c r="F7700" s="16">
        <v>117</v>
      </c>
      <c r="G7700" s="16">
        <v>24</v>
      </c>
      <c r="H7700" s="16">
        <v>17.093095999999999</v>
      </c>
      <c r="I7700" s="16"/>
    </row>
    <row r="7701" spans="1:9" x14ac:dyDescent="0.2">
      <c r="B7701" s="16">
        <v>28</v>
      </c>
      <c r="C7701" s="16">
        <v>622</v>
      </c>
      <c r="D7701" s="16">
        <v>62</v>
      </c>
      <c r="E7701" s="16">
        <v>38</v>
      </c>
      <c r="F7701" s="16">
        <v>76</v>
      </c>
      <c r="G7701" s="16">
        <v>10</v>
      </c>
      <c r="H7701" s="16">
        <v>12.319812000000001</v>
      </c>
      <c r="I7701" s="16"/>
    </row>
    <row r="7702" spans="1:9" x14ac:dyDescent="0.2">
      <c r="B7702" s="16">
        <v>29</v>
      </c>
      <c r="C7702" s="16">
        <v>1425</v>
      </c>
      <c r="D7702" s="16">
        <v>95</v>
      </c>
      <c r="E7702" s="16">
        <v>65</v>
      </c>
      <c r="F7702" s="16">
        <v>114</v>
      </c>
      <c r="G7702" s="16">
        <v>15</v>
      </c>
      <c r="H7702" s="16">
        <v>14.005101</v>
      </c>
      <c r="I7702" s="16"/>
    </row>
    <row r="7703" spans="1:9" x14ac:dyDescent="0.2">
      <c r="B7703" s="16">
        <v>30</v>
      </c>
      <c r="C7703" s="16">
        <v>1987</v>
      </c>
      <c r="D7703" s="16">
        <v>99</v>
      </c>
      <c r="E7703" s="16">
        <v>63</v>
      </c>
      <c r="F7703" s="16">
        <v>128</v>
      </c>
      <c r="G7703" s="16">
        <v>20</v>
      </c>
      <c r="H7703" s="16">
        <v>16.972114999999999</v>
      </c>
      <c r="I7703" s="16"/>
    </row>
    <row r="7704" spans="1:9" x14ac:dyDescent="0.2">
      <c r="A7704" s="6"/>
      <c r="B7704" s="16">
        <v>31</v>
      </c>
      <c r="C7704" s="16">
        <v>608</v>
      </c>
      <c r="D7704" s="16">
        <v>50</v>
      </c>
      <c r="E7704" s="16">
        <v>22</v>
      </c>
      <c r="F7704" s="16">
        <v>77</v>
      </c>
      <c r="G7704" s="16">
        <v>12</v>
      </c>
      <c r="H7704" s="16">
        <v>18.100726999999999</v>
      </c>
      <c r="I7704" s="16"/>
    </row>
    <row r="7705" spans="1:9" x14ac:dyDescent="0.2">
      <c r="A7705" s="11"/>
      <c r="B7705" s="16">
        <v>32</v>
      </c>
      <c r="C7705" s="16">
        <v>699</v>
      </c>
      <c r="D7705" s="16">
        <v>69</v>
      </c>
      <c r="E7705" s="16">
        <v>44</v>
      </c>
      <c r="F7705" s="16">
        <v>83</v>
      </c>
      <c r="G7705" s="16">
        <v>10</v>
      </c>
      <c r="H7705" s="16">
        <v>12.396236</v>
      </c>
      <c r="I7705" s="16"/>
    </row>
    <row r="7706" spans="1:9" x14ac:dyDescent="0.2">
      <c r="B7706" s="16">
        <v>33</v>
      </c>
      <c r="C7706" s="16">
        <v>3582</v>
      </c>
      <c r="D7706" s="16">
        <v>127</v>
      </c>
      <c r="E7706" s="16">
        <v>78</v>
      </c>
      <c r="F7706" s="16">
        <v>177</v>
      </c>
      <c r="G7706" s="16">
        <v>28</v>
      </c>
      <c r="H7706" s="16">
        <v>24.852156000000001</v>
      </c>
      <c r="I7706" s="16"/>
    </row>
    <row r="7707" spans="1:9" x14ac:dyDescent="0.2">
      <c r="B7707" s="16">
        <v>34</v>
      </c>
      <c r="C7707" s="16">
        <v>1656</v>
      </c>
      <c r="D7707" s="16">
        <v>103</v>
      </c>
      <c r="E7707" s="16">
        <v>74</v>
      </c>
      <c r="F7707" s="16">
        <v>128</v>
      </c>
      <c r="G7707" s="16">
        <v>16</v>
      </c>
      <c r="H7707" s="16">
        <v>13.769532</v>
      </c>
      <c r="I7707" s="16"/>
    </row>
    <row r="7708" spans="1:9" x14ac:dyDescent="0.2">
      <c r="B7708" s="16">
        <v>35</v>
      </c>
      <c r="C7708" s="16">
        <v>1945</v>
      </c>
      <c r="D7708" s="16">
        <v>97</v>
      </c>
      <c r="E7708" s="16">
        <v>54</v>
      </c>
      <c r="F7708" s="16">
        <v>127</v>
      </c>
      <c r="G7708" s="16">
        <v>20</v>
      </c>
      <c r="H7708" s="16">
        <v>17.954619999999998</v>
      </c>
      <c r="I7708" s="16"/>
    </row>
    <row r="7709" spans="1:9" x14ac:dyDescent="0.2">
      <c r="B7709" s="16">
        <v>36</v>
      </c>
      <c r="C7709" s="16">
        <v>2473</v>
      </c>
      <c r="D7709" s="16">
        <v>85</v>
      </c>
      <c r="E7709" s="16">
        <v>48</v>
      </c>
      <c r="F7709" s="16">
        <v>116</v>
      </c>
      <c r="G7709" s="16">
        <v>29</v>
      </c>
      <c r="H7709" s="16">
        <v>16.006695000000001</v>
      </c>
      <c r="I7709" s="16"/>
    </row>
    <row r="7710" spans="1:9" x14ac:dyDescent="0.2">
      <c r="B7710" s="16">
        <v>37</v>
      </c>
      <c r="C7710" s="16">
        <v>2388</v>
      </c>
      <c r="D7710" s="16">
        <v>103</v>
      </c>
      <c r="E7710" s="16">
        <v>62</v>
      </c>
      <c r="F7710" s="16">
        <v>149</v>
      </c>
      <c r="G7710" s="16">
        <v>23</v>
      </c>
      <c r="H7710" s="16">
        <v>26.292929999999998</v>
      </c>
      <c r="I7710" s="16"/>
    </row>
    <row r="7711" spans="1:9" x14ac:dyDescent="0.2">
      <c r="B7711" s="16">
        <v>38</v>
      </c>
      <c r="C7711" s="16">
        <v>1066</v>
      </c>
      <c r="D7711" s="16">
        <v>82</v>
      </c>
      <c r="E7711" s="16">
        <v>68</v>
      </c>
      <c r="F7711" s="16">
        <v>105</v>
      </c>
      <c r="G7711" s="16">
        <v>13</v>
      </c>
      <c r="H7711" s="16">
        <v>9.210502</v>
      </c>
      <c r="I7711" s="16"/>
    </row>
    <row r="7712" spans="1:9" x14ac:dyDescent="0.2">
      <c r="B7712" s="16">
        <v>39</v>
      </c>
      <c r="C7712" s="16">
        <v>1206</v>
      </c>
      <c r="D7712" s="16">
        <v>70</v>
      </c>
      <c r="E7712" s="16">
        <v>48</v>
      </c>
      <c r="F7712" s="16">
        <v>88</v>
      </c>
      <c r="G7712" s="16">
        <v>17</v>
      </c>
      <c r="H7712" s="16">
        <v>11.429130000000001</v>
      </c>
      <c r="I7712" s="16"/>
    </row>
    <row r="7713" spans="2:9" x14ac:dyDescent="0.2">
      <c r="B7713" s="16">
        <v>40</v>
      </c>
      <c r="C7713" s="16">
        <v>1079</v>
      </c>
      <c r="D7713" s="16">
        <v>63</v>
      </c>
      <c r="E7713" s="16">
        <v>40</v>
      </c>
      <c r="F7713" s="16">
        <v>102</v>
      </c>
      <c r="G7713" s="16">
        <v>17</v>
      </c>
      <c r="H7713" s="16">
        <v>17.712990000000001</v>
      </c>
      <c r="I7713" s="16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40</v>
      </c>
      <c r="I7855" s="6"/>
    </row>
    <row r="7856" spans="1:10" x14ac:dyDescent="0.2">
      <c r="A7856" t="s">
        <v>67</v>
      </c>
      <c r="B7856" s="15"/>
      <c r="C7856" s="8">
        <f>AVERAGE(C7674:C7854)</f>
        <v>1968.8</v>
      </c>
      <c r="D7856" s="8"/>
      <c r="E7856" s="8"/>
      <c r="F7856" s="8"/>
      <c r="G7856" s="8"/>
      <c r="H7856" s="8"/>
      <c r="I7856" s="9"/>
      <c r="J7856" s="17">
        <f>AVERAGE(D7674:D7854)</f>
        <v>93.875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9357932</v>
      </c>
      <c r="D7860" s="16">
        <v>12.052978</v>
      </c>
      <c r="E7860" s="16">
        <v>1</v>
      </c>
      <c r="F7860" s="16">
        <v>288</v>
      </c>
      <c r="G7860" s="16">
        <v>776400</v>
      </c>
      <c r="H7860" s="16">
        <v>12.115081</v>
      </c>
      <c r="I7860" s="16">
        <v>14.8036995</v>
      </c>
    </row>
    <row r="7861" spans="1:10" x14ac:dyDescent="0.2">
      <c r="A7861" s="6"/>
      <c r="B7861" s="16">
        <v>1</v>
      </c>
      <c r="C7861" s="16">
        <v>1975</v>
      </c>
      <c r="D7861" s="16">
        <v>103</v>
      </c>
      <c r="E7861" s="16">
        <v>50</v>
      </c>
      <c r="F7861" s="16">
        <v>159</v>
      </c>
      <c r="G7861" s="16">
        <v>19</v>
      </c>
      <c r="H7861" s="16">
        <v>27.626476</v>
      </c>
      <c r="I7861" s="16"/>
    </row>
    <row r="7862" spans="1:10" x14ac:dyDescent="0.2">
      <c r="A7862" s="6"/>
      <c r="B7862" s="16">
        <v>2</v>
      </c>
      <c r="C7862" s="16">
        <v>752</v>
      </c>
      <c r="D7862" s="16">
        <v>68</v>
      </c>
      <c r="E7862" s="16">
        <v>40</v>
      </c>
      <c r="F7862" s="16">
        <v>95</v>
      </c>
      <c r="G7862" s="16">
        <v>11</v>
      </c>
      <c r="H7862" s="16">
        <v>15.093045</v>
      </c>
      <c r="I7862" s="16"/>
    </row>
    <row r="7863" spans="1:10" x14ac:dyDescent="0.2">
      <c r="A7863" s="6"/>
      <c r="B7863" s="16">
        <v>3</v>
      </c>
      <c r="C7863" s="16">
        <v>1445</v>
      </c>
      <c r="D7863" s="16">
        <v>90</v>
      </c>
      <c r="E7863" s="16">
        <v>58</v>
      </c>
      <c r="F7863" s="16">
        <v>116</v>
      </c>
      <c r="G7863" s="16">
        <v>16</v>
      </c>
      <c r="H7863" s="16">
        <v>18.211718000000001</v>
      </c>
      <c r="I7863" s="16"/>
    </row>
    <row r="7864" spans="1:10" x14ac:dyDescent="0.2">
      <c r="A7864" s="6"/>
      <c r="B7864" s="16">
        <v>4</v>
      </c>
      <c r="C7864" s="16">
        <v>1841</v>
      </c>
      <c r="D7864" s="16">
        <v>87</v>
      </c>
      <c r="E7864" s="16">
        <v>61</v>
      </c>
      <c r="F7864" s="16">
        <v>115</v>
      </c>
      <c r="G7864" s="16">
        <v>21</v>
      </c>
      <c r="H7864" s="16">
        <v>16.58614</v>
      </c>
      <c r="I7864" s="16"/>
    </row>
    <row r="7865" spans="1:10" x14ac:dyDescent="0.2">
      <c r="A7865" s="6"/>
      <c r="B7865" s="16">
        <v>5</v>
      </c>
      <c r="C7865" s="16">
        <v>857</v>
      </c>
      <c r="D7865" s="16">
        <v>85</v>
      </c>
      <c r="E7865" s="16">
        <v>59</v>
      </c>
      <c r="F7865" s="16">
        <v>99</v>
      </c>
      <c r="G7865" s="16">
        <v>10</v>
      </c>
      <c r="H7865" s="16">
        <v>11.761519</v>
      </c>
      <c r="I7865" s="16"/>
    </row>
    <row r="7866" spans="1:10" x14ac:dyDescent="0.2">
      <c r="A7866" s="6"/>
      <c r="B7866" s="16">
        <v>6</v>
      </c>
      <c r="C7866" s="16">
        <v>1543</v>
      </c>
      <c r="D7866" s="16">
        <v>102</v>
      </c>
      <c r="E7866" s="16">
        <v>80</v>
      </c>
      <c r="F7866" s="16">
        <v>141</v>
      </c>
      <c r="G7866" s="16">
        <v>15</v>
      </c>
      <c r="H7866" s="16">
        <v>19.106842</v>
      </c>
      <c r="I7866" s="16"/>
    </row>
    <row r="7867" spans="1:10" x14ac:dyDescent="0.2">
      <c r="A7867" s="6"/>
      <c r="B7867" s="16">
        <v>7</v>
      </c>
      <c r="C7867" s="16">
        <v>2544</v>
      </c>
      <c r="D7867" s="16">
        <v>127</v>
      </c>
      <c r="E7867" s="16">
        <v>88</v>
      </c>
      <c r="F7867" s="16">
        <v>169</v>
      </c>
      <c r="G7867" s="16">
        <v>20</v>
      </c>
      <c r="H7867" s="16">
        <v>20.961117000000002</v>
      </c>
      <c r="I7867" s="16"/>
    </row>
    <row r="7868" spans="1:10" x14ac:dyDescent="0.2">
      <c r="A7868" s="6"/>
      <c r="B7868" s="16">
        <v>8</v>
      </c>
      <c r="C7868" s="16">
        <v>3426</v>
      </c>
      <c r="D7868" s="16">
        <v>137</v>
      </c>
      <c r="E7868" s="16">
        <v>86</v>
      </c>
      <c r="F7868" s="16">
        <v>203</v>
      </c>
      <c r="G7868" s="16">
        <v>25</v>
      </c>
      <c r="H7868" s="16">
        <v>35.296954999999997</v>
      </c>
      <c r="I7868" s="16"/>
    </row>
    <row r="7869" spans="1:10" x14ac:dyDescent="0.2">
      <c r="A7869" s="6"/>
      <c r="B7869" s="16">
        <v>9</v>
      </c>
      <c r="C7869" s="16">
        <v>2524</v>
      </c>
      <c r="D7869" s="16">
        <v>114</v>
      </c>
      <c r="E7869" s="16">
        <v>72</v>
      </c>
      <c r="F7869" s="16">
        <v>181</v>
      </c>
      <c r="G7869" s="16">
        <v>22</v>
      </c>
      <c r="H7869" s="16">
        <v>31.541354999999999</v>
      </c>
      <c r="I7869" s="16"/>
    </row>
    <row r="7870" spans="1:10" x14ac:dyDescent="0.2">
      <c r="A7870" s="6"/>
      <c r="B7870" s="16">
        <v>10</v>
      </c>
      <c r="C7870" s="16">
        <v>1343</v>
      </c>
      <c r="D7870" s="16">
        <v>103</v>
      </c>
      <c r="E7870" s="16">
        <v>81</v>
      </c>
      <c r="F7870" s="16">
        <v>142</v>
      </c>
      <c r="G7870" s="16">
        <v>13</v>
      </c>
      <c r="H7870" s="16">
        <v>17.743544</v>
      </c>
      <c r="I7870" s="16"/>
    </row>
    <row r="7871" spans="1:10" x14ac:dyDescent="0.2">
      <c r="A7871" s="6"/>
      <c r="B7871" s="16">
        <v>11</v>
      </c>
      <c r="C7871" s="16">
        <v>3811</v>
      </c>
      <c r="D7871" s="16">
        <v>141</v>
      </c>
      <c r="E7871" s="16">
        <v>91</v>
      </c>
      <c r="F7871" s="16">
        <v>202</v>
      </c>
      <c r="G7871" s="16">
        <v>27</v>
      </c>
      <c r="H7871" s="16">
        <v>35.031852999999998</v>
      </c>
      <c r="I7871" s="16"/>
    </row>
    <row r="7872" spans="1:10" x14ac:dyDescent="0.2">
      <c r="A7872" s="6"/>
      <c r="B7872" s="16">
        <v>12</v>
      </c>
      <c r="C7872" s="16">
        <v>2448</v>
      </c>
      <c r="D7872" s="16">
        <v>111</v>
      </c>
      <c r="E7872" s="16">
        <v>68</v>
      </c>
      <c r="F7872" s="16">
        <v>160</v>
      </c>
      <c r="G7872" s="16">
        <v>22</v>
      </c>
      <c r="H7872" s="16">
        <v>25.933979999999998</v>
      </c>
      <c r="I7872" s="16"/>
    </row>
    <row r="7873" spans="2:9" x14ac:dyDescent="0.2">
      <c r="B7873" s="16">
        <v>13</v>
      </c>
      <c r="C7873" s="16">
        <v>932</v>
      </c>
      <c r="D7873" s="16">
        <v>93</v>
      </c>
      <c r="E7873" s="16">
        <v>71</v>
      </c>
      <c r="F7873" s="16">
        <v>105</v>
      </c>
      <c r="G7873" s="16">
        <v>10</v>
      </c>
      <c r="H7873" s="16">
        <v>10.614455</v>
      </c>
      <c r="I7873" s="16"/>
    </row>
    <row r="7874" spans="2:9" x14ac:dyDescent="0.2">
      <c r="B7874" s="16">
        <v>14</v>
      </c>
      <c r="C7874" s="16">
        <v>1888</v>
      </c>
      <c r="D7874" s="16">
        <v>111</v>
      </c>
      <c r="E7874" s="16">
        <v>79</v>
      </c>
      <c r="F7874" s="16">
        <v>153</v>
      </c>
      <c r="G7874" s="16">
        <v>17</v>
      </c>
      <c r="H7874" s="16">
        <v>21.457808</v>
      </c>
      <c r="I7874" s="16"/>
    </row>
    <row r="7875" spans="2:9" x14ac:dyDescent="0.2">
      <c r="B7875" s="16">
        <v>15</v>
      </c>
      <c r="C7875" s="16">
        <v>2281</v>
      </c>
      <c r="D7875" s="16">
        <v>114</v>
      </c>
      <c r="E7875" s="16">
        <v>66</v>
      </c>
      <c r="F7875" s="16">
        <v>150</v>
      </c>
      <c r="G7875" s="16">
        <v>20</v>
      </c>
      <c r="H7875" s="16">
        <v>22.974815</v>
      </c>
      <c r="I7875" s="16"/>
    </row>
    <row r="7876" spans="2:9" x14ac:dyDescent="0.2">
      <c r="B7876" s="16">
        <v>16</v>
      </c>
      <c r="C7876" s="16">
        <v>2108</v>
      </c>
      <c r="D7876" s="16">
        <v>87</v>
      </c>
      <c r="E7876" s="16">
        <v>47</v>
      </c>
      <c r="F7876" s="16">
        <v>136</v>
      </c>
      <c r="G7876" s="16">
        <v>24</v>
      </c>
      <c r="H7876" s="16">
        <v>22.951744000000001</v>
      </c>
      <c r="I7876" s="16"/>
    </row>
    <row r="7877" spans="2:9" x14ac:dyDescent="0.2">
      <c r="B7877" s="16">
        <v>17</v>
      </c>
      <c r="C7877" s="16">
        <v>3802</v>
      </c>
      <c r="D7877" s="16">
        <v>126</v>
      </c>
      <c r="E7877" s="16">
        <v>59</v>
      </c>
      <c r="F7877" s="16">
        <v>200</v>
      </c>
      <c r="G7877" s="16">
        <v>30</v>
      </c>
      <c r="H7877" s="16">
        <v>40.104176000000002</v>
      </c>
      <c r="I7877" s="16"/>
    </row>
    <row r="7878" spans="2:9" x14ac:dyDescent="0.2">
      <c r="B7878" s="16">
        <v>18</v>
      </c>
      <c r="C7878" s="16">
        <v>3119</v>
      </c>
      <c r="D7878" s="16">
        <v>119</v>
      </c>
      <c r="E7878" s="16">
        <v>66</v>
      </c>
      <c r="F7878" s="16">
        <v>179</v>
      </c>
      <c r="G7878" s="16">
        <v>26</v>
      </c>
      <c r="H7878" s="16">
        <v>32.044342</v>
      </c>
      <c r="I7878" s="16"/>
    </row>
    <row r="7879" spans="2:9" x14ac:dyDescent="0.2">
      <c r="B7879" s="16">
        <v>19</v>
      </c>
      <c r="C7879" s="16">
        <v>1162</v>
      </c>
      <c r="D7879" s="16">
        <v>89</v>
      </c>
      <c r="E7879" s="16">
        <v>63</v>
      </c>
      <c r="F7879" s="16">
        <v>114</v>
      </c>
      <c r="G7879" s="16">
        <v>13</v>
      </c>
      <c r="H7879" s="16">
        <v>14.930394</v>
      </c>
      <c r="I7879" s="16"/>
    </row>
    <row r="7880" spans="2:9" x14ac:dyDescent="0.2">
      <c r="B7880" s="16">
        <v>20</v>
      </c>
      <c r="C7880" s="16">
        <v>2632</v>
      </c>
      <c r="D7880" s="16">
        <v>119</v>
      </c>
      <c r="E7880" s="16">
        <v>80</v>
      </c>
      <c r="F7880" s="16">
        <v>174</v>
      </c>
      <c r="G7880" s="16">
        <v>22</v>
      </c>
      <c r="H7880" s="16">
        <v>30.278075999999999</v>
      </c>
      <c r="I7880" s="16"/>
    </row>
    <row r="7881" spans="2:9" x14ac:dyDescent="0.2">
      <c r="B7881" s="16">
        <v>21</v>
      </c>
      <c r="C7881" s="16">
        <v>2239</v>
      </c>
      <c r="D7881" s="16">
        <v>106</v>
      </c>
      <c r="E7881" s="16">
        <v>70</v>
      </c>
      <c r="F7881" s="16">
        <v>145</v>
      </c>
      <c r="G7881" s="16">
        <v>21</v>
      </c>
      <c r="H7881" s="16">
        <v>20.667608000000001</v>
      </c>
      <c r="I7881" s="16"/>
    </row>
    <row r="7882" spans="2:9" x14ac:dyDescent="0.2">
      <c r="B7882" s="16">
        <v>22</v>
      </c>
      <c r="C7882" s="16">
        <v>2057</v>
      </c>
      <c r="D7882" s="16">
        <v>114</v>
      </c>
      <c r="E7882" s="16">
        <v>78</v>
      </c>
      <c r="F7882" s="16">
        <v>150</v>
      </c>
      <c r="G7882" s="16">
        <v>18</v>
      </c>
      <c r="H7882" s="16">
        <v>20.475237</v>
      </c>
      <c r="I7882" s="16"/>
    </row>
    <row r="7883" spans="2:9" x14ac:dyDescent="0.2">
      <c r="B7883" s="16">
        <v>23</v>
      </c>
      <c r="C7883" s="16">
        <v>1285</v>
      </c>
      <c r="D7883" s="16">
        <v>98</v>
      </c>
      <c r="E7883" s="16">
        <v>86</v>
      </c>
      <c r="F7883" s="16">
        <v>117</v>
      </c>
      <c r="G7883" s="16">
        <v>13</v>
      </c>
      <c r="H7883" s="16">
        <v>9.9373039999999992</v>
      </c>
      <c r="I7883" s="16"/>
    </row>
    <row r="7884" spans="2:9" x14ac:dyDescent="0.2">
      <c r="B7884" s="16">
        <v>24</v>
      </c>
      <c r="C7884" s="16">
        <v>3342</v>
      </c>
      <c r="D7884" s="16">
        <v>123</v>
      </c>
      <c r="E7884" s="16">
        <v>79</v>
      </c>
      <c r="F7884" s="16">
        <v>179</v>
      </c>
      <c r="G7884" s="16">
        <v>27</v>
      </c>
      <c r="H7884" s="16">
        <v>28.159573000000002</v>
      </c>
      <c r="I7884" s="16"/>
    </row>
    <row r="7885" spans="2:9" x14ac:dyDescent="0.2">
      <c r="B7885" s="16">
        <v>25</v>
      </c>
      <c r="C7885" s="16">
        <v>2400</v>
      </c>
      <c r="D7885" s="16">
        <v>114</v>
      </c>
      <c r="E7885" s="16">
        <v>80</v>
      </c>
      <c r="F7885" s="16">
        <v>165</v>
      </c>
      <c r="G7885" s="16">
        <v>21</v>
      </c>
      <c r="H7885" s="16">
        <v>25.865034000000001</v>
      </c>
      <c r="I7885" s="16"/>
    </row>
    <row r="7886" spans="2:9" x14ac:dyDescent="0.2">
      <c r="B7886" s="16">
        <v>26</v>
      </c>
      <c r="C7886" s="16">
        <v>1033</v>
      </c>
      <c r="D7886" s="16">
        <v>86</v>
      </c>
      <c r="E7886" s="16">
        <v>67</v>
      </c>
      <c r="F7886" s="16">
        <v>108</v>
      </c>
      <c r="G7886" s="16">
        <v>12</v>
      </c>
      <c r="H7886" s="16">
        <v>11.131446</v>
      </c>
      <c r="I7886" s="16"/>
    </row>
    <row r="7887" spans="2:9" x14ac:dyDescent="0.2">
      <c r="B7887" s="16">
        <v>27</v>
      </c>
      <c r="C7887" s="16">
        <v>739</v>
      </c>
      <c r="D7887" s="16">
        <v>73</v>
      </c>
      <c r="E7887" s="16">
        <v>61</v>
      </c>
      <c r="F7887" s="16">
        <v>99</v>
      </c>
      <c r="G7887" s="16">
        <v>10</v>
      </c>
      <c r="H7887" s="16">
        <v>12.023126</v>
      </c>
      <c r="I7887" s="16"/>
    </row>
    <row r="7888" spans="2:9" x14ac:dyDescent="0.2">
      <c r="B7888" s="16">
        <v>28</v>
      </c>
      <c r="C7888" s="16">
        <v>2011</v>
      </c>
      <c r="D7888" s="16">
        <v>100</v>
      </c>
      <c r="E7888" s="16">
        <v>63</v>
      </c>
      <c r="F7888" s="16">
        <v>142</v>
      </c>
      <c r="G7888" s="16">
        <v>20</v>
      </c>
      <c r="H7888" s="16">
        <v>18.650525999999999</v>
      </c>
      <c r="I7888" s="16"/>
    </row>
    <row r="7889" spans="1:9" x14ac:dyDescent="0.2">
      <c r="B7889" s="16">
        <v>29</v>
      </c>
      <c r="C7889" s="16">
        <v>899</v>
      </c>
      <c r="D7889" s="16">
        <v>69</v>
      </c>
      <c r="E7889" s="16">
        <v>56</v>
      </c>
      <c r="F7889" s="16">
        <v>82</v>
      </c>
      <c r="G7889" s="16">
        <v>13</v>
      </c>
      <c r="H7889" s="16">
        <v>7.9372540000000003</v>
      </c>
      <c r="I7889" s="16"/>
    </row>
    <row r="7890" spans="1:9" x14ac:dyDescent="0.2">
      <c r="B7890" s="16">
        <v>30</v>
      </c>
      <c r="C7890" s="16">
        <v>1458</v>
      </c>
      <c r="D7890" s="16">
        <v>97</v>
      </c>
      <c r="E7890" s="16">
        <v>70</v>
      </c>
      <c r="F7890" s="16">
        <v>128</v>
      </c>
      <c r="G7890" s="16">
        <v>15</v>
      </c>
      <c r="H7890" s="16">
        <v>17.527529000000001</v>
      </c>
      <c r="I7890" s="16"/>
    </row>
    <row r="7891" spans="1:9" x14ac:dyDescent="0.2">
      <c r="A7891" s="6"/>
      <c r="B7891" s="16">
        <v>31</v>
      </c>
      <c r="C7891" s="16">
        <v>2974</v>
      </c>
      <c r="D7891" s="16">
        <v>118</v>
      </c>
      <c r="E7891" s="16">
        <v>58</v>
      </c>
      <c r="F7891" s="16">
        <v>185</v>
      </c>
      <c r="G7891" s="16">
        <v>25</v>
      </c>
      <c r="H7891" s="16">
        <v>35.768932</v>
      </c>
      <c r="I7891" s="16"/>
    </row>
    <row r="7892" spans="1:9" x14ac:dyDescent="0.2">
      <c r="A7892" s="11"/>
      <c r="B7892" s="16">
        <v>32</v>
      </c>
      <c r="C7892" s="16">
        <v>3919</v>
      </c>
      <c r="D7892" s="16">
        <v>139</v>
      </c>
      <c r="E7892" s="16">
        <v>92</v>
      </c>
      <c r="F7892" s="16">
        <v>217</v>
      </c>
      <c r="G7892" s="16">
        <v>28</v>
      </c>
      <c r="H7892" s="16">
        <v>36.830440000000003</v>
      </c>
      <c r="I7892" s="16"/>
    </row>
    <row r="7893" spans="1:9" x14ac:dyDescent="0.2">
      <c r="B7893" s="16">
        <v>33</v>
      </c>
      <c r="C7893" s="16">
        <v>1624</v>
      </c>
      <c r="D7893" s="16">
        <v>101</v>
      </c>
      <c r="E7893" s="16">
        <v>81</v>
      </c>
      <c r="F7893" s="16">
        <v>133</v>
      </c>
      <c r="G7893" s="16">
        <v>16</v>
      </c>
      <c r="H7893" s="16">
        <v>14.601369999999999</v>
      </c>
      <c r="I7893" s="16"/>
    </row>
    <row r="7894" spans="1:9" x14ac:dyDescent="0.2">
      <c r="B7894" s="16">
        <v>34</v>
      </c>
      <c r="C7894" s="16">
        <v>1512</v>
      </c>
      <c r="D7894" s="16">
        <v>88</v>
      </c>
      <c r="E7894" s="16">
        <v>62</v>
      </c>
      <c r="F7894" s="16">
        <v>127</v>
      </c>
      <c r="G7894" s="16">
        <v>17</v>
      </c>
      <c r="H7894" s="16">
        <v>16.363067999999998</v>
      </c>
      <c r="I7894" s="16"/>
    </row>
    <row r="7895" spans="1:9" x14ac:dyDescent="0.2">
      <c r="B7895" s="16">
        <v>35</v>
      </c>
      <c r="C7895" s="16">
        <v>3295</v>
      </c>
      <c r="D7895" s="16">
        <v>137</v>
      </c>
      <c r="E7895" s="16">
        <v>79</v>
      </c>
      <c r="F7895" s="16">
        <v>191</v>
      </c>
      <c r="G7895" s="16">
        <v>24</v>
      </c>
      <c r="H7895" s="16">
        <v>34.148650000000004</v>
      </c>
      <c r="I7895" s="16"/>
    </row>
    <row r="7896" spans="1:9" x14ac:dyDescent="0.2">
      <c r="B7896" s="16">
        <v>36</v>
      </c>
      <c r="C7896" s="16">
        <v>2527</v>
      </c>
      <c r="D7896" s="16">
        <v>114</v>
      </c>
      <c r="E7896" s="16">
        <v>70</v>
      </c>
      <c r="F7896" s="16">
        <v>175</v>
      </c>
      <c r="G7896" s="16">
        <v>22</v>
      </c>
      <c r="H7896" s="16">
        <v>28.200810000000001</v>
      </c>
      <c r="I7896" s="16"/>
    </row>
    <row r="7897" spans="1:9" x14ac:dyDescent="0.2">
      <c r="B7897" s="16">
        <v>37</v>
      </c>
      <c r="C7897" s="16">
        <v>3476</v>
      </c>
      <c r="D7897" s="16">
        <v>115</v>
      </c>
      <c r="E7897" s="16">
        <v>75</v>
      </c>
      <c r="F7897" s="16">
        <v>179</v>
      </c>
      <c r="G7897" s="16">
        <v>30</v>
      </c>
      <c r="H7897" s="16">
        <v>30.500423000000001</v>
      </c>
      <c r="I7897" s="16"/>
    </row>
    <row r="7898" spans="1:9" x14ac:dyDescent="0.2">
      <c r="B7898" s="16">
        <v>38</v>
      </c>
      <c r="C7898" s="16">
        <v>1493</v>
      </c>
      <c r="D7898" s="16">
        <v>93</v>
      </c>
      <c r="E7898" s="16">
        <v>60</v>
      </c>
      <c r="F7898" s="16">
        <v>116</v>
      </c>
      <c r="G7898" s="16">
        <v>16</v>
      </c>
      <c r="H7898" s="16">
        <v>16.635303</v>
      </c>
      <c r="I7898" s="16"/>
    </row>
    <row r="7899" spans="1:9" x14ac:dyDescent="0.2">
      <c r="B7899" s="16">
        <v>39</v>
      </c>
      <c r="C7899" s="16">
        <v>2630</v>
      </c>
      <c r="D7899" s="16">
        <v>131</v>
      </c>
      <c r="E7899" s="16">
        <v>89</v>
      </c>
      <c r="F7899" s="16">
        <v>176</v>
      </c>
      <c r="G7899" s="16">
        <v>20</v>
      </c>
      <c r="H7899" s="16">
        <v>26.423673999999998</v>
      </c>
      <c r="I7899" s="16"/>
    </row>
    <row r="7900" spans="1:9" x14ac:dyDescent="0.2">
      <c r="B7900" s="16">
        <v>40</v>
      </c>
      <c r="C7900" s="16">
        <v>4391</v>
      </c>
      <c r="D7900" s="16">
        <v>168</v>
      </c>
      <c r="E7900" s="16">
        <v>139</v>
      </c>
      <c r="F7900" s="16">
        <v>216</v>
      </c>
      <c r="G7900" s="16">
        <v>26</v>
      </c>
      <c r="H7900" s="16">
        <v>17.535108999999999</v>
      </c>
      <c r="I7900" s="16"/>
    </row>
    <row r="7901" spans="1:9" x14ac:dyDescent="0.2">
      <c r="B7901" s="16">
        <v>41</v>
      </c>
      <c r="C7901" s="16">
        <v>1208</v>
      </c>
      <c r="D7901" s="16">
        <v>92</v>
      </c>
      <c r="E7901" s="16">
        <v>77</v>
      </c>
      <c r="F7901" s="16">
        <v>120</v>
      </c>
      <c r="G7901" s="16">
        <v>13</v>
      </c>
      <c r="H7901" s="16">
        <v>10.939226</v>
      </c>
      <c r="I7901" s="16"/>
    </row>
    <row r="7902" spans="1:9" x14ac:dyDescent="0.2">
      <c r="B7902" s="16">
        <v>42</v>
      </c>
      <c r="C7902" s="16">
        <v>2019</v>
      </c>
      <c r="D7902" s="16">
        <v>112</v>
      </c>
      <c r="E7902" s="16">
        <v>75</v>
      </c>
      <c r="F7902" s="16">
        <v>156</v>
      </c>
      <c r="G7902" s="16">
        <v>18</v>
      </c>
      <c r="H7902" s="16">
        <v>23.735057999999999</v>
      </c>
      <c r="I7902" s="16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42</v>
      </c>
      <c r="I8042" s="6"/>
    </row>
    <row r="8043" spans="1:10" x14ac:dyDescent="0.2">
      <c r="A8043" t="s">
        <v>67</v>
      </c>
      <c r="B8043" s="15"/>
      <c r="C8043" s="8">
        <f>AVERAGE(C7861:C8041)</f>
        <v>2165.8095238095239</v>
      </c>
      <c r="D8043" s="8"/>
      <c r="E8043" s="8"/>
      <c r="F8043" s="8"/>
      <c r="G8043" s="8"/>
      <c r="H8043" s="8"/>
      <c r="I8043" s="9"/>
      <c r="J8043" s="17">
        <f>AVERAGE(D7861:D8041)</f>
        <v>107.47619047619048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44199990</v>
      </c>
      <c r="D8047" s="16">
        <v>88.839560000000006</v>
      </c>
      <c r="E8047" s="16">
        <v>1</v>
      </c>
      <c r="F8047" s="16">
        <v>739</v>
      </c>
      <c r="G8047" s="16">
        <v>497526</v>
      </c>
      <c r="H8047" s="16">
        <v>111.298355</v>
      </c>
      <c r="I8047" s="16">
        <v>24.186281000000001</v>
      </c>
    </row>
    <row r="8048" spans="1:10" x14ac:dyDescent="0.2">
      <c r="A8048" s="6"/>
      <c r="B8048" s="16">
        <v>1</v>
      </c>
      <c r="C8048" s="16">
        <v>1779</v>
      </c>
      <c r="D8048" s="16">
        <v>104</v>
      </c>
      <c r="E8048" s="16">
        <v>74</v>
      </c>
      <c r="F8048" s="16">
        <v>154</v>
      </c>
      <c r="G8048" s="16">
        <v>17</v>
      </c>
      <c r="H8048" s="16">
        <v>22.941502</v>
      </c>
      <c r="I8048" s="16"/>
    </row>
    <row r="8049" spans="1:9" x14ac:dyDescent="0.2">
      <c r="A8049" s="6"/>
      <c r="B8049" s="16">
        <v>2</v>
      </c>
      <c r="C8049" s="16">
        <v>1101</v>
      </c>
      <c r="D8049" s="16">
        <v>91</v>
      </c>
      <c r="E8049" s="16">
        <v>62</v>
      </c>
      <c r="F8049" s="16">
        <v>111</v>
      </c>
      <c r="G8049" s="16">
        <v>12</v>
      </c>
      <c r="H8049" s="16">
        <v>15.762441000000001</v>
      </c>
      <c r="I8049" s="16"/>
    </row>
    <row r="8050" spans="1:9" x14ac:dyDescent="0.2">
      <c r="A8050" s="6"/>
      <c r="B8050" s="16">
        <v>3</v>
      </c>
      <c r="C8050" s="16">
        <v>1137</v>
      </c>
      <c r="D8050" s="16">
        <v>87</v>
      </c>
      <c r="E8050" s="16">
        <v>63</v>
      </c>
      <c r="F8050" s="16">
        <v>110</v>
      </c>
      <c r="G8050" s="16">
        <v>13</v>
      </c>
      <c r="H8050" s="16">
        <v>14.124447</v>
      </c>
      <c r="I8050" s="16"/>
    </row>
    <row r="8051" spans="1:9" x14ac:dyDescent="0.2">
      <c r="A8051" s="6"/>
      <c r="B8051" s="16">
        <v>4</v>
      </c>
      <c r="C8051" s="16">
        <v>1076</v>
      </c>
      <c r="D8051" s="16">
        <v>107</v>
      </c>
      <c r="E8051" s="16">
        <v>86</v>
      </c>
      <c r="F8051" s="16">
        <v>136</v>
      </c>
      <c r="G8051" s="16">
        <v>10</v>
      </c>
      <c r="H8051" s="16">
        <v>15.769169</v>
      </c>
      <c r="I8051" s="16"/>
    </row>
    <row r="8052" spans="1:9" x14ac:dyDescent="0.2">
      <c r="A8052" s="6"/>
      <c r="B8052" s="16">
        <v>5</v>
      </c>
      <c r="C8052" s="16">
        <v>1971</v>
      </c>
      <c r="D8052" s="16">
        <v>131</v>
      </c>
      <c r="E8052" s="16">
        <v>110</v>
      </c>
      <c r="F8052" s="16">
        <v>164</v>
      </c>
      <c r="G8052" s="16">
        <v>15</v>
      </c>
      <c r="H8052" s="16">
        <v>14.846837000000001</v>
      </c>
      <c r="I8052" s="16"/>
    </row>
    <row r="8053" spans="1:9" x14ac:dyDescent="0.2">
      <c r="A8053" s="6"/>
      <c r="B8053" s="16">
        <v>6</v>
      </c>
      <c r="C8053" s="16">
        <v>2191</v>
      </c>
      <c r="D8053" s="16">
        <v>115</v>
      </c>
      <c r="E8053" s="16">
        <v>74</v>
      </c>
      <c r="F8053" s="16">
        <v>176</v>
      </c>
      <c r="G8053" s="16">
        <v>19</v>
      </c>
      <c r="H8053" s="16">
        <v>30.223244000000001</v>
      </c>
      <c r="I8053" s="16"/>
    </row>
    <row r="8054" spans="1:9" x14ac:dyDescent="0.2">
      <c r="A8054" s="6"/>
      <c r="B8054" s="16">
        <v>7</v>
      </c>
      <c r="C8054" s="16">
        <v>3050</v>
      </c>
      <c r="D8054" s="16">
        <v>138</v>
      </c>
      <c r="E8054" s="16">
        <v>92</v>
      </c>
      <c r="F8054" s="16">
        <v>198</v>
      </c>
      <c r="G8054" s="16">
        <v>22</v>
      </c>
      <c r="H8054" s="16">
        <v>32.296250000000001</v>
      </c>
      <c r="I8054" s="16"/>
    </row>
    <row r="8055" spans="1:9" x14ac:dyDescent="0.2">
      <c r="A8055" s="6"/>
      <c r="B8055" s="16">
        <v>8</v>
      </c>
      <c r="C8055" s="16">
        <v>3400</v>
      </c>
      <c r="D8055" s="16">
        <v>141</v>
      </c>
      <c r="E8055" s="16">
        <v>87</v>
      </c>
      <c r="F8055" s="16">
        <v>197</v>
      </c>
      <c r="G8055" s="16">
        <v>24</v>
      </c>
      <c r="H8055" s="16">
        <v>33.157069999999997</v>
      </c>
      <c r="I8055" s="16"/>
    </row>
    <row r="8056" spans="1:9" x14ac:dyDescent="0.2">
      <c r="A8056" s="6"/>
      <c r="B8056" s="16">
        <v>9</v>
      </c>
      <c r="C8056" s="16">
        <v>1875</v>
      </c>
      <c r="D8056" s="16">
        <v>117</v>
      </c>
      <c r="E8056" s="16">
        <v>89</v>
      </c>
      <c r="F8056" s="16">
        <v>155</v>
      </c>
      <c r="G8056" s="16">
        <v>16</v>
      </c>
      <c r="H8056" s="16">
        <v>21.396260999999999</v>
      </c>
      <c r="I8056" s="16"/>
    </row>
    <row r="8057" spans="1:9" x14ac:dyDescent="0.2">
      <c r="A8057" s="6"/>
      <c r="B8057" s="16">
        <v>10</v>
      </c>
      <c r="C8057" s="16">
        <v>1566</v>
      </c>
      <c r="D8057" s="16">
        <v>111</v>
      </c>
      <c r="E8057" s="16">
        <v>88</v>
      </c>
      <c r="F8057" s="16">
        <v>148</v>
      </c>
      <c r="G8057" s="16">
        <v>14</v>
      </c>
      <c r="H8057" s="16">
        <v>18.908688000000001</v>
      </c>
      <c r="I8057" s="16"/>
    </row>
    <row r="8058" spans="1:9" x14ac:dyDescent="0.2">
      <c r="A8058" s="6"/>
      <c r="B8058" s="16">
        <v>11</v>
      </c>
      <c r="C8058" s="16">
        <v>2036</v>
      </c>
      <c r="D8058" s="16">
        <v>113</v>
      </c>
      <c r="E8058" s="16">
        <v>72</v>
      </c>
      <c r="F8058" s="16">
        <v>145</v>
      </c>
      <c r="G8058" s="16">
        <v>18</v>
      </c>
      <c r="H8058" s="16">
        <v>19.994118</v>
      </c>
      <c r="I8058" s="16"/>
    </row>
    <row r="8059" spans="1:9" x14ac:dyDescent="0.2">
      <c r="A8059" s="6"/>
      <c r="B8059" s="16">
        <v>12</v>
      </c>
      <c r="C8059" s="16">
        <v>1705</v>
      </c>
      <c r="D8059" s="16">
        <v>89</v>
      </c>
      <c r="E8059" s="16">
        <v>56</v>
      </c>
      <c r="F8059" s="16">
        <v>131</v>
      </c>
      <c r="G8059" s="16">
        <v>19</v>
      </c>
      <c r="H8059" s="16">
        <v>20.305992</v>
      </c>
      <c r="I8059" s="16"/>
    </row>
    <row r="8060" spans="1:9" x14ac:dyDescent="0.2">
      <c r="B8060" s="16">
        <v>13</v>
      </c>
      <c r="C8060" s="16">
        <v>3445</v>
      </c>
      <c r="D8060" s="16">
        <v>127</v>
      </c>
      <c r="E8060" s="16">
        <v>62</v>
      </c>
      <c r="F8060" s="16">
        <v>195</v>
      </c>
      <c r="G8060" s="16">
        <v>27</v>
      </c>
      <c r="H8060" s="16">
        <v>37.680847</v>
      </c>
      <c r="I8060" s="16"/>
    </row>
    <row r="8061" spans="1:9" x14ac:dyDescent="0.2">
      <c r="B8061" s="16">
        <v>14</v>
      </c>
      <c r="C8061" s="16">
        <v>2699</v>
      </c>
      <c r="D8061" s="16">
        <v>122</v>
      </c>
      <c r="E8061" s="16">
        <v>88</v>
      </c>
      <c r="F8061" s="16">
        <v>174</v>
      </c>
      <c r="G8061" s="16">
        <v>22</v>
      </c>
      <c r="H8061" s="16">
        <v>28.347335999999999</v>
      </c>
      <c r="I8061" s="16"/>
    </row>
    <row r="8062" spans="1:9" x14ac:dyDescent="0.2">
      <c r="B8062" s="16">
        <v>15</v>
      </c>
      <c r="C8062" s="16">
        <v>2447</v>
      </c>
      <c r="D8062" s="16">
        <v>116</v>
      </c>
      <c r="E8062" s="16">
        <v>80</v>
      </c>
      <c r="F8062" s="16">
        <v>169</v>
      </c>
      <c r="G8062" s="16">
        <v>21</v>
      </c>
      <c r="H8062" s="16">
        <v>29.667321999999999</v>
      </c>
      <c r="I8062" s="16"/>
    </row>
    <row r="8063" spans="1:9" x14ac:dyDescent="0.2">
      <c r="B8063" s="16">
        <v>16</v>
      </c>
      <c r="C8063" s="16">
        <v>1733</v>
      </c>
      <c r="D8063" s="16">
        <v>108</v>
      </c>
      <c r="E8063" s="16">
        <v>86</v>
      </c>
      <c r="F8063" s="16">
        <v>140</v>
      </c>
      <c r="G8063" s="16">
        <v>16</v>
      </c>
      <c r="H8063" s="16">
        <v>18.215378000000001</v>
      </c>
      <c r="I8063" s="16"/>
    </row>
    <row r="8064" spans="1:9" x14ac:dyDescent="0.2">
      <c r="B8064" s="16">
        <v>17</v>
      </c>
      <c r="C8064" s="16">
        <v>1522</v>
      </c>
      <c r="D8064" s="16">
        <v>117</v>
      </c>
      <c r="E8064" s="16">
        <v>86</v>
      </c>
      <c r="F8064" s="16">
        <v>145</v>
      </c>
      <c r="G8064" s="16">
        <v>13</v>
      </c>
      <c r="H8064" s="16">
        <v>17.647000999999999</v>
      </c>
      <c r="I8064" s="16"/>
    </row>
    <row r="8065" spans="1:9" x14ac:dyDescent="0.2">
      <c r="B8065" s="16">
        <v>18</v>
      </c>
      <c r="C8065" s="16">
        <v>1041</v>
      </c>
      <c r="D8065" s="16">
        <v>94</v>
      </c>
      <c r="E8065" s="16">
        <v>81</v>
      </c>
      <c r="F8065" s="16">
        <v>112</v>
      </c>
      <c r="G8065" s="16">
        <v>11</v>
      </c>
      <c r="H8065" s="16">
        <v>10.59717</v>
      </c>
      <c r="I8065" s="16"/>
    </row>
    <row r="8066" spans="1:9" x14ac:dyDescent="0.2">
      <c r="B8066" s="16">
        <v>19</v>
      </c>
      <c r="C8066" s="16">
        <v>3040</v>
      </c>
      <c r="D8066" s="16">
        <v>121</v>
      </c>
      <c r="E8066" s="16">
        <v>74</v>
      </c>
      <c r="F8066" s="16">
        <v>174</v>
      </c>
      <c r="G8066" s="16">
        <v>25</v>
      </c>
      <c r="H8066" s="16">
        <v>27.188385</v>
      </c>
      <c r="I8066" s="16"/>
    </row>
    <row r="8067" spans="1:9" x14ac:dyDescent="0.2">
      <c r="B8067" s="16">
        <v>20</v>
      </c>
      <c r="C8067" s="16">
        <v>2042</v>
      </c>
      <c r="D8067" s="16">
        <v>113</v>
      </c>
      <c r="E8067" s="16">
        <v>80</v>
      </c>
      <c r="F8067" s="16">
        <v>160</v>
      </c>
      <c r="G8067" s="16">
        <v>18</v>
      </c>
      <c r="H8067" s="16">
        <v>25.333075000000001</v>
      </c>
      <c r="I8067" s="16"/>
    </row>
    <row r="8068" spans="1:9" x14ac:dyDescent="0.2">
      <c r="B8068" s="16">
        <v>21</v>
      </c>
      <c r="C8068" s="16">
        <v>1373</v>
      </c>
      <c r="D8068" s="16">
        <v>105</v>
      </c>
      <c r="E8068" s="16">
        <v>87</v>
      </c>
      <c r="F8068" s="16">
        <v>137</v>
      </c>
      <c r="G8068" s="16">
        <v>13</v>
      </c>
      <c r="H8068" s="16">
        <v>13.644291000000001</v>
      </c>
      <c r="I8068" s="16"/>
    </row>
    <row r="8069" spans="1:9" x14ac:dyDescent="0.2">
      <c r="B8069" s="16">
        <v>22</v>
      </c>
      <c r="C8069" s="16">
        <v>1012</v>
      </c>
      <c r="D8069" s="16">
        <v>101</v>
      </c>
      <c r="E8069" s="16">
        <v>86</v>
      </c>
      <c r="F8069" s="16">
        <v>123</v>
      </c>
      <c r="G8069" s="16">
        <v>10</v>
      </c>
      <c r="H8069" s="16">
        <v>13.928388999999999</v>
      </c>
      <c r="I8069" s="16"/>
    </row>
    <row r="8070" spans="1:9" x14ac:dyDescent="0.2">
      <c r="B8070" s="16">
        <v>23</v>
      </c>
      <c r="C8070" s="16">
        <v>2431</v>
      </c>
      <c r="D8070" s="16">
        <v>127</v>
      </c>
      <c r="E8070" s="16">
        <v>84</v>
      </c>
      <c r="F8070" s="16">
        <v>180</v>
      </c>
      <c r="G8070" s="16">
        <v>19</v>
      </c>
      <c r="H8070" s="16">
        <v>28.319604999999999</v>
      </c>
      <c r="I8070" s="16"/>
    </row>
    <row r="8071" spans="1:9" x14ac:dyDescent="0.2">
      <c r="B8071" s="16">
        <v>24</v>
      </c>
      <c r="C8071" s="16">
        <v>3779</v>
      </c>
      <c r="D8071" s="16">
        <v>134</v>
      </c>
      <c r="E8071" s="16">
        <v>87</v>
      </c>
      <c r="F8071" s="16">
        <v>212</v>
      </c>
      <c r="G8071" s="16">
        <v>28</v>
      </c>
      <c r="H8071" s="16">
        <v>36.830440000000003</v>
      </c>
      <c r="I8071" s="16"/>
    </row>
    <row r="8072" spans="1:9" x14ac:dyDescent="0.2">
      <c r="B8072" s="16">
        <v>25</v>
      </c>
      <c r="C8072" s="16">
        <v>911</v>
      </c>
      <c r="D8072" s="16">
        <v>91</v>
      </c>
      <c r="E8072" s="16">
        <v>76</v>
      </c>
      <c r="F8072" s="16">
        <v>122</v>
      </c>
      <c r="G8072" s="16">
        <v>10</v>
      </c>
      <c r="H8072" s="16">
        <v>15.315206999999999</v>
      </c>
      <c r="I8072" s="16"/>
    </row>
    <row r="8073" spans="1:9" x14ac:dyDescent="0.2">
      <c r="B8073" s="16">
        <v>26</v>
      </c>
      <c r="C8073" s="16">
        <v>3175</v>
      </c>
      <c r="D8073" s="16">
        <v>132</v>
      </c>
      <c r="E8073" s="16">
        <v>74</v>
      </c>
      <c r="F8073" s="16">
        <v>186</v>
      </c>
      <c r="G8073" s="16">
        <v>24</v>
      </c>
      <c r="H8073" s="16">
        <v>34.148650000000004</v>
      </c>
      <c r="I8073" s="16"/>
    </row>
    <row r="8074" spans="1:9" x14ac:dyDescent="0.2">
      <c r="B8074" s="16">
        <v>27</v>
      </c>
      <c r="C8074" s="16">
        <v>2099</v>
      </c>
      <c r="D8074" s="16">
        <v>116</v>
      </c>
      <c r="E8074" s="16">
        <v>77</v>
      </c>
      <c r="F8074" s="16">
        <v>170</v>
      </c>
      <c r="G8074" s="16">
        <v>18</v>
      </c>
      <c r="H8074" s="16">
        <v>26.233118000000001</v>
      </c>
      <c r="I8074" s="16"/>
    </row>
    <row r="8075" spans="1:9" x14ac:dyDescent="0.2">
      <c r="B8075" s="16">
        <v>28</v>
      </c>
      <c r="C8075" s="16">
        <v>2653</v>
      </c>
      <c r="D8075" s="16">
        <v>120</v>
      </c>
      <c r="E8075" s="16">
        <v>76</v>
      </c>
      <c r="F8075" s="16">
        <v>174</v>
      </c>
      <c r="G8075" s="16">
        <v>22</v>
      </c>
      <c r="H8075" s="16">
        <v>29.964264</v>
      </c>
      <c r="I8075" s="16"/>
    </row>
    <row r="8076" spans="1:9" x14ac:dyDescent="0.2">
      <c r="B8076" s="16">
        <v>29</v>
      </c>
      <c r="C8076" s="16">
        <v>2437</v>
      </c>
      <c r="D8076" s="16">
        <v>128</v>
      </c>
      <c r="E8076" s="16">
        <v>84</v>
      </c>
      <c r="F8076" s="16">
        <v>171</v>
      </c>
      <c r="G8076" s="16">
        <v>19</v>
      </c>
      <c r="H8076" s="16">
        <v>25.906884999999999</v>
      </c>
      <c r="I8076" s="16"/>
    </row>
    <row r="8077" spans="1:9" x14ac:dyDescent="0.2">
      <c r="B8077" s="16">
        <v>30</v>
      </c>
      <c r="C8077" s="16">
        <v>994</v>
      </c>
      <c r="D8077" s="16">
        <v>99</v>
      </c>
      <c r="E8077" s="16">
        <v>88</v>
      </c>
      <c r="F8077" s="16">
        <v>111</v>
      </c>
      <c r="G8077" s="16">
        <v>10</v>
      </c>
      <c r="H8077" s="16">
        <v>7.4087040000000002</v>
      </c>
      <c r="I8077" s="16"/>
    </row>
    <row r="8078" spans="1:9" x14ac:dyDescent="0.2">
      <c r="A8078" s="6"/>
      <c r="B8078" s="16">
        <v>31</v>
      </c>
      <c r="C8078" s="16">
        <v>1854</v>
      </c>
      <c r="D8078" s="16">
        <v>109</v>
      </c>
      <c r="E8078" s="16">
        <v>70</v>
      </c>
      <c r="F8078" s="16">
        <v>151</v>
      </c>
      <c r="G8078" s="16">
        <v>17</v>
      </c>
      <c r="H8078" s="16">
        <v>23.023087</v>
      </c>
      <c r="I8078" s="16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31</v>
      </c>
      <c r="I8229" s="6"/>
    </row>
    <row r="8230" spans="1:10" x14ac:dyDescent="0.2">
      <c r="A8230" t="s">
        <v>67</v>
      </c>
      <c r="B8230" s="15"/>
      <c r="C8230" s="8">
        <f>AVERAGE(C8048:C8228)</f>
        <v>2050.7741935483873</v>
      </c>
      <c r="D8230" s="8"/>
      <c r="E8230" s="8"/>
      <c r="F8230" s="8"/>
      <c r="G8230" s="8"/>
      <c r="H8230" s="8"/>
      <c r="I8230" s="9"/>
      <c r="J8230" s="17">
        <f>AVERAGE(D8048:D8228)</f>
        <v>113.6774193548387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46333183</v>
      </c>
      <c r="D8234" s="16">
        <v>70.985650000000007</v>
      </c>
      <c r="E8234" s="16">
        <v>1</v>
      </c>
      <c r="F8234" s="16">
        <v>922</v>
      </c>
      <c r="G8234" s="16">
        <v>652712</v>
      </c>
      <c r="H8234" s="16">
        <v>122.6493</v>
      </c>
      <c r="I8234" s="16">
        <v>15.4668665</v>
      </c>
    </row>
    <row r="8235" spans="1:10" x14ac:dyDescent="0.2">
      <c r="A8235" s="6"/>
      <c r="B8235" s="16">
        <v>1</v>
      </c>
      <c r="C8235" s="16">
        <v>726</v>
      </c>
      <c r="D8235" s="16">
        <v>40</v>
      </c>
      <c r="E8235" s="16">
        <v>18</v>
      </c>
      <c r="F8235" s="16">
        <v>64</v>
      </c>
      <c r="G8235" s="16">
        <v>18</v>
      </c>
      <c r="H8235" s="16">
        <v>14.029381000000001</v>
      </c>
      <c r="I8235" s="16"/>
    </row>
    <row r="8236" spans="1:10" x14ac:dyDescent="0.2">
      <c r="A8236" s="6"/>
      <c r="B8236" s="16">
        <v>2</v>
      </c>
      <c r="C8236" s="16">
        <v>737</v>
      </c>
      <c r="D8236" s="16">
        <v>40</v>
      </c>
      <c r="E8236" s="16">
        <v>33</v>
      </c>
      <c r="F8236" s="16">
        <v>48</v>
      </c>
      <c r="G8236" s="16">
        <v>18</v>
      </c>
      <c r="H8236" s="16">
        <v>4.9764150000000003</v>
      </c>
      <c r="I8236" s="16"/>
    </row>
    <row r="8237" spans="1:10" x14ac:dyDescent="0.2">
      <c r="A8237" s="6"/>
      <c r="B8237" s="16">
        <v>3</v>
      </c>
      <c r="C8237" s="16">
        <v>1407</v>
      </c>
      <c r="D8237" s="16">
        <v>48</v>
      </c>
      <c r="E8237" s="16">
        <v>29</v>
      </c>
      <c r="F8237" s="16">
        <v>79</v>
      </c>
      <c r="G8237" s="16">
        <v>29</v>
      </c>
      <c r="H8237" s="16">
        <v>10.682095</v>
      </c>
      <c r="I8237" s="16"/>
    </row>
    <row r="8238" spans="1:10" x14ac:dyDescent="0.2">
      <c r="A8238" s="6"/>
      <c r="B8238" s="16">
        <v>4</v>
      </c>
      <c r="C8238" s="16">
        <v>1031</v>
      </c>
      <c r="D8238" s="16">
        <v>51</v>
      </c>
      <c r="E8238" s="16">
        <v>29</v>
      </c>
      <c r="F8238" s="16">
        <v>70</v>
      </c>
      <c r="G8238" s="16">
        <v>20</v>
      </c>
      <c r="H8238" s="16">
        <v>11.385586999999999</v>
      </c>
      <c r="I8238" s="16"/>
    </row>
    <row r="8239" spans="1:10" x14ac:dyDescent="0.2">
      <c r="A8239" s="6"/>
      <c r="B8239" s="16">
        <v>5</v>
      </c>
      <c r="C8239" s="16">
        <v>646</v>
      </c>
      <c r="D8239" s="16">
        <v>49</v>
      </c>
      <c r="E8239" s="16">
        <v>28</v>
      </c>
      <c r="F8239" s="16">
        <v>64</v>
      </c>
      <c r="G8239" s="16">
        <v>13</v>
      </c>
      <c r="H8239" s="16">
        <v>9.4118720000000007</v>
      </c>
      <c r="I8239" s="16"/>
    </row>
    <row r="8240" spans="1:10" x14ac:dyDescent="0.2">
      <c r="A8240" s="6"/>
      <c r="B8240" s="16">
        <v>6</v>
      </c>
      <c r="C8240" s="16">
        <v>604</v>
      </c>
      <c r="D8240" s="16">
        <v>40</v>
      </c>
      <c r="E8240" s="16">
        <v>14</v>
      </c>
      <c r="F8240" s="16">
        <v>55</v>
      </c>
      <c r="G8240" s="16">
        <v>15</v>
      </c>
      <c r="H8240" s="16">
        <v>10.816654</v>
      </c>
      <c r="I8240" s="16"/>
    </row>
    <row r="8241" spans="1:9" x14ac:dyDescent="0.2">
      <c r="A8241" s="6"/>
      <c r="B8241" s="16">
        <v>7</v>
      </c>
      <c r="C8241" s="16">
        <v>541</v>
      </c>
      <c r="D8241" s="16">
        <v>41</v>
      </c>
      <c r="E8241" s="16">
        <v>29</v>
      </c>
      <c r="F8241" s="16">
        <v>57</v>
      </c>
      <c r="G8241" s="16">
        <v>13</v>
      </c>
      <c r="H8241" s="16">
        <v>8.1955270000000002</v>
      </c>
      <c r="I8241" s="16"/>
    </row>
    <row r="8242" spans="1:9" x14ac:dyDescent="0.2">
      <c r="A8242" s="6"/>
      <c r="B8242" s="16">
        <v>8</v>
      </c>
      <c r="C8242" s="16">
        <v>1369</v>
      </c>
      <c r="D8242" s="16">
        <v>57</v>
      </c>
      <c r="E8242" s="16">
        <v>35</v>
      </c>
      <c r="F8242" s="16">
        <v>93</v>
      </c>
      <c r="G8242" s="16">
        <v>24</v>
      </c>
      <c r="H8242" s="16">
        <v>11.867017000000001</v>
      </c>
      <c r="I8242" s="16"/>
    </row>
    <row r="8243" spans="1:9" x14ac:dyDescent="0.2">
      <c r="A8243" s="6"/>
      <c r="B8243" s="16">
        <v>9</v>
      </c>
      <c r="C8243" s="16">
        <v>1696</v>
      </c>
      <c r="D8243" s="16">
        <v>62</v>
      </c>
      <c r="E8243" s="16">
        <v>38</v>
      </c>
      <c r="F8243" s="16">
        <v>80</v>
      </c>
      <c r="G8243" s="16">
        <v>27</v>
      </c>
      <c r="H8243" s="16">
        <v>10.823763</v>
      </c>
      <c r="I8243" s="16"/>
    </row>
    <row r="8244" spans="1:9" x14ac:dyDescent="0.2">
      <c r="A8244" s="6"/>
      <c r="B8244" s="16">
        <v>10</v>
      </c>
      <c r="C8244" s="16">
        <v>1725</v>
      </c>
      <c r="D8244" s="16">
        <v>52</v>
      </c>
      <c r="E8244" s="16">
        <v>32</v>
      </c>
      <c r="F8244" s="16">
        <v>78</v>
      </c>
      <c r="G8244" s="16">
        <v>33</v>
      </c>
      <c r="H8244" s="16">
        <v>10.107238000000001</v>
      </c>
      <c r="I8244" s="16"/>
    </row>
    <row r="8245" spans="1:9" x14ac:dyDescent="0.2">
      <c r="A8245" s="6"/>
      <c r="B8245" s="16">
        <v>11</v>
      </c>
      <c r="C8245" s="16">
        <v>2650</v>
      </c>
      <c r="D8245" s="16">
        <v>69</v>
      </c>
      <c r="E8245" s="16">
        <v>39</v>
      </c>
      <c r="F8245" s="16">
        <v>101</v>
      </c>
      <c r="G8245" s="16">
        <v>38</v>
      </c>
      <c r="H8245" s="16">
        <v>15.49891</v>
      </c>
      <c r="I8245" s="16"/>
    </row>
    <row r="8246" spans="1:9" x14ac:dyDescent="0.2">
      <c r="A8246" s="6"/>
      <c r="B8246" s="16">
        <v>12</v>
      </c>
      <c r="C8246" s="16">
        <v>775</v>
      </c>
      <c r="D8246" s="16">
        <v>48</v>
      </c>
      <c r="E8246" s="16">
        <v>29</v>
      </c>
      <c r="F8246" s="16">
        <v>67</v>
      </c>
      <c r="G8246" s="16">
        <v>16</v>
      </c>
      <c r="H8246" s="16">
        <v>9.7125350000000008</v>
      </c>
      <c r="I8246" s="16"/>
    </row>
    <row r="8247" spans="1:9" x14ac:dyDescent="0.2">
      <c r="B8247" s="16">
        <v>13</v>
      </c>
      <c r="C8247" s="16">
        <v>1559</v>
      </c>
      <c r="D8247" s="16">
        <v>57</v>
      </c>
      <c r="E8247" s="16">
        <v>39</v>
      </c>
      <c r="F8247" s="16">
        <v>78</v>
      </c>
      <c r="G8247" s="16">
        <v>27</v>
      </c>
      <c r="H8247" s="16">
        <v>10.198039</v>
      </c>
      <c r="I8247" s="16"/>
    </row>
    <row r="8248" spans="1:9" x14ac:dyDescent="0.2">
      <c r="B8248" s="16">
        <v>14</v>
      </c>
      <c r="C8248" s="16">
        <v>3868</v>
      </c>
      <c r="D8248" s="16">
        <v>75</v>
      </c>
      <c r="E8248" s="16">
        <v>38</v>
      </c>
      <c r="F8248" s="16">
        <v>136</v>
      </c>
      <c r="G8248" s="16">
        <v>51</v>
      </c>
      <c r="H8248" s="16">
        <v>21.986813999999999</v>
      </c>
      <c r="I8248" s="16"/>
    </row>
    <row r="8249" spans="1:9" x14ac:dyDescent="0.2">
      <c r="B8249" s="16">
        <v>15</v>
      </c>
      <c r="C8249" s="16">
        <v>655</v>
      </c>
      <c r="D8249" s="16">
        <v>40</v>
      </c>
      <c r="E8249" s="16">
        <v>20</v>
      </c>
      <c r="F8249" s="16">
        <v>62</v>
      </c>
      <c r="G8249" s="16">
        <v>16</v>
      </c>
      <c r="H8249" s="16">
        <v>12.06372</v>
      </c>
      <c r="I8249" s="16"/>
    </row>
    <row r="8250" spans="1:9" x14ac:dyDescent="0.2">
      <c r="B8250" s="16">
        <v>16</v>
      </c>
      <c r="C8250" s="16">
        <v>2300</v>
      </c>
      <c r="D8250" s="16">
        <v>53</v>
      </c>
      <c r="E8250" s="16">
        <v>29</v>
      </c>
      <c r="F8250" s="16">
        <v>72</v>
      </c>
      <c r="G8250" s="16">
        <v>43</v>
      </c>
      <c r="H8250" s="16">
        <v>10.072357</v>
      </c>
      <c r="I8250" s="16"/>
    </row>
    <row r="8251" spans="1:9" x14ac:dyDescent="0.2">
      <c r="B8251" s="16">
        <v>17</v>
      </c>
      <c r="C8251" s="16">
        <v>505</v>
      </c>
      <c r="D8251" s="16">
        <v>45</v>
      </c>
      <c r="E8251" s="16">
        <v>27</v>
      </c>
      <c r="F8251" s="16">
        <v>61</v>
      </c>
      <c r="G8251" s="16">
        <v>11</v>
      </c>
      <c r="H8251" s="16">
        <v>11.755850000000001</v>
      </c>
      <c r="I8251" s="16"/>
    </row>
    <row r="8252" spans="1:9" x14ac:dyDescent="0.2">
      <c r="B8252" s="16">
        <v>18</v>
      </c>
      <c r="C8252" s="16">
        <v>1393</v>
      </c>
      <c r="D8252" s="16">
        <v>46</v>
      </c>
      <c r="E8252" s="16">
        <v>22</v>
      </c>
      <c r="F8252" s="16">
        <v>66</v>
      </c>
      <c r="G8252" s="16">
        <v>30</v>
      </c>
      <c r="H8252" s="16">
        <v>10.374040000000001</v>
      </c>
      <c r="I8252" s="16"/>
    </row>
    <row r="8253" spans="1:9" x14ac:dyDescent="0.2">
      <c r="B8253" s="16">
        <v>19</v>
      </c>
      <c r="C8253" s="16">
        <v>1887</v>
      </c>
      <c r="D8253" s="16">
        <v>62</v>
      </c>
      <c r="E8253" s="16">
        <v>43</v>
      </c>
      <c r="F8253" s="16">
        <v>103</v>
      </c>
      <c r="G8253" s="16">
        <v>30</v>
      </c>
      <c r="H8253" s="16">
        <v>14.008618</v>
      </c>
      <c r="I8253" s="16"/>
    </row>
    <row r="8254" spans="1:9" x14ac:dyDescent="0.2">
      <c r="B8254" s="16">
        <v>20</v>
      </c>
      <c r="C8254" s="16">
        <v>886</v>
      </c>
      <c r="D8254" s="16">
        <v>63</v>
      </c>
      <c r="E8254" s="16">
        <v>48</v>
      </c>
      <c r="F8254" s="16">
        <v>82</v>
      </c>
      <c r="G8254" s="16">
        <v>14</v>
      </c>
      <c r="H8254" s="16">
        <v>8.2275329999999993</v>
      </c>
      <c r="I8254" s="16"/>
    </row>
    <row r="8255" spans="1:9" x14ac:dyDescent="0.2">
      <c r="B8255" s="16">
        <v>21</v>
      </c>
      <c r="C8255" s="16">
        <v>2207</v>
      </c>
      <c r="D8255" s="16">
        <v>55</v>
      </c>
      <c r="E8255" s="16">
        <v>13</v>
      </c>
      <c r="F8255" s="16">
        <v>95</v>
      </c>
      <c r="G8255" s="16">
        <v>40</v>
      </c>
      <c r="H8255" s="16">
        <v>17.099257999999999</v>
      </c>
      <c r="I8255" s="16"/>
    </row>
    <row r="8256" spans="1:9" x14ac:dyDescent="0.2">
      <c r="B8256" s="16">
        <v>22</v>
      </c>
      <c r="C8256" s="16">
        <v>692</v>
      </c>
      <c r="D8256" s="16">
        <v>57</v>
      </c>
      <c r="E8256" s="16">
        <v>43</v>
      </c>
      <c r="F8256" s="16">
        <v>77</v>
      </c>
      <c r="G8256" s="16">
        <v>12</v>
      </c>
      <c r="H8256" s="16">
        <v>10.0905</v>
      </c>
      <c r="I8256" s="16"/>
    </row>
    <row r="8257" spans="1:9" x14ac:dyDescent="0.2">
      <c r="B8257" s="16">
        <v>23</v>
      </c>
      <c r="C8257" s="16">
        <v>2050</v>
      </c>
      <c r="D8257" s="16">
        <v>75</v>
      </c>
      <c r="E8257" s="16">
        <v>57</v>
      </c>
      <c r="F8257" s="16">
        <v>99</v>
      </c>
      <c r="G8257" s="16">
        <v>27</v>
      </c>
      <c r="H8257" s="16">
        <v>9.9247169999999993</v>
      </c>
      <c r="I8257" s="16"/>
    </row>
    <row r="8258" spans="1:9" x14ac:dyDescent="0.2">
      <c r="B8258" s="16">
        <v>24</v>
      </c>
      <c r="C8258" s="16">
        <v>634</v>
      </c>
      <c r="D8258" s="16">
        <v>39</v>
      </c>
      <c r="E8258" s="16">
        <v>23</v>
      </c>
      <c r="F8258" s="16">
        <v>56</v>
      </c>
      <c r="G8258" s="16">
        <v>16</v>
      </c>
      <c r="H8258" s="16">
        <v>9.3879359999999998</v>
      </c>
      <c r="I8258" s="16"/>
    </row>
    <row r="8259" spans="1:9" x14ac:dyDescent="0.2">
      <c r="B8259" s="16">
        <v>25</v>
      </c>
      <c r="C8259" s="16">
        <v>595</v>
      </c>
      <c r="D8259" s="16">
        <v>31</v>
      </c>
      <c r="E8259" s="16">
        <v>17</v>
      </c>
      <c r="F8259" s="16">
        <v>51</v>
      </c>
      <c r="G8259" s="16">
        <v>19</v>
      </c>
      <c r="H8259" s="16">
        <v>9.5568480000000005</v>
      </c>
      <c r="I8259" s="16"/>
    </row>
    <row r="8260" spans="1:9" x14ac:dyDescent="0.2">
      <c r="B8260" s="16">
        <v>26</v>
      </c>
      <c r="C8260" s="16">
        <v>1227</v>
      </c>
      <c r="D8260" s="16">
        <v>47</v>
      </c>
      <c r="E8260" s="16">
        <v>19</v>
      </c>
      <c r="F8260" s="16">
        <v>68</v>
      </c>
      <c r="G8260" s="16">
        <v>26</v>
      </c>
      <c r="H8260" s="16">
        <v>11.525623</v>
      </c>
      <c r="I8260" s="16"/>
    </row>
    <row r="8261" spans="1:9" x14ac:dyDescent="0.2">
      <c r="B8261" s="16">
        <v>27</v>
      </c>
      <c r="C8261" s="16">
        <v>2534</v>
      </c>
      <c r="D8261" s="16">
        <v>68</v>
      </c>
      <c r="E8261" s="16">
        <v>43</v>
      </c>
      <c r="F8261" s="16">
        <v>93</v>
      </c>
      <c r="G8261" s="16">
        <v>37</v>
      </c>
      <c r="H8261" s="16">
        <v>14.51436</v>
      </c>
      <c r="I8261" s="16"/>
    </row>
    <row r="8262" spans="1:9" x14ac:dyDescent="0.2">
      <c r="B8262" s="16">
        <v>28</v>
      </c>
      <c r="C8262" s="16">
        <v>1440</v>
      </c>
      <c r="D8262" s="16">
        <v>41</v>
      </c>
      <c r="E8262" s="16">
        <v>9</v>
      </c>
      <c r="F8262" s="16">
        <v>68</v>
      </c>
      <c r="G8262" s="16">
        <v>35</v>
      </c>
      <c r="H8262" s="16">
        <v>13.100292</v>
      </c>
      <c r="I8262" s="16"/>
    </row>
    <row r="8263" spans="1:9" x14ac:dyDescent="0.2">
      <c r="B8263" s="16">
        <v>29</v>
      </c>
      <c r="C8263" s="16">
        <v>1316</v>
      </c>
      <c r="D8263" s="16">
        <v>57</v>
      </c>
      <c r="E8263" s="16">
        <v>45</v>
      </c>
      <c r="F8263" s="16">
        <v>67</v>
      </c>
      <c r="G8263" s="16">
        <v>23</v>
      </c>
      <c r="H8263" s="16">
        <v>6.8854259999999998</v>
      </c>
      <c r="I8263" s="16"/>
    </row>
    <row r="8264" spans="1:9" x14ac:dyDescent="0.2">
      <c r="B8264" s="16">
        <v>30</v>
      </c>
      <c r="C8264" s="16">
        <v>1821</v>
      </c>
      <c r="D8264" s="16">
        <v>58</v>
      </c>
      <c r="E8264" s="16">
        <v>30</v>
      </c>
      <c r="F8264" s="16">
        <v>89</v>
      </c>
      <c r="G8264" s="16">
        <v>31</v>
      </c>
      <c r="H8264" s="16">
        <v>14.632156</v>
      </c>
      <c r="I8264" s="16"/>
    </row>
    <row r="8265" spans="1:9" x14ac:dyDescent="0.2">
      <c r="A8265" s="6"/>
      <c r="B8265" s="16">
        <v>31</v>
      </c>
      <c r="C8265" s="16">
        <v>3611</v>
      </c>
      <c r="D8265" s="16">
        <v>92</v>
      </c>
      <c r="E8265" s="16">
        <v>44</v>
      </c>
      <c r="F8265" s="16">
        <v>161</v>
      </c>
      <c r="G8265" s="16">
        <v>39</v>
      </c>
      <c r="H8265" s="16">
        <v>26.333390000000001</v>
      </c>
      <c r="I8265" s="16"/>
    </row>
    <row r="8266" spans="1:9" x14ac:dyDescent="0.2">
      <c r="A8266" s="11"/>
      <c r="B8266" s="16">
        <v>32</v>
      </c>
      <c r="C8266" s="16">
        <v>1412</v>
      </c>
      <c r="D8266" s="16">
        <v>58</v>
      </c>
      <c r="E8266" s="16">
        <v>28</v>
      </c>
      <c r="F8266" s="16">
        <v>85</v>
      </c>
      <c r="G8266" s="16">
        <v>24</v>
      </c>
      <c r="H8266" s="16">
        <v>12.469092</v>
      </c>
      <c r="I8266" s="16"/>
    </row>
    <row r="8267" spans="1:9" x14ac:dyDescent="0.2">
      <c r="B8267" s="16">
        <v>33</v>
      </c>
      <c r="C8267" s="16">
        <v>1551</v>
      </c>
      <c r="D8267" s="16">
        <v>62</v>
      </c>
      <c r="E8267" s="16">
        <v>44</v>
      </c>
      <c r="F8267" s="16">
        <v>79</v>
      </c>
      <c r="G8267" s="16">
        <v>25</v>
      </c>
      <c r="H8267" s="16">
        <v>9.2848439999999997</v>
      </c>
      <c r="I8267" s="16"/>
    </row>
    <row r="8268" spans="1:9" x14ac:dyDescent="0.2">
      <c r="B8268" s="16">
        <v>34</v>
      </c>
      <c r="C8268" s="16">
        <v>1746</v>
      </c>
      <c r="D8268" s="16">
        <v>69</v>
      </c>
      <c r="E8268" s="16">
        <v>41</v>
      </c>
      <c r="F8268" s="16">
        <v>112</v>
      </c>
      <c r="G8268" s="16">
        <v>25</v>
      </c>
      <c r="H8268" s="16">
        <v>17.215546</v>
      </c>
      <c r="I8268" s="16"/>
    </row>
    <row r="8269" spans="1:9" x14ac:dyDescent="0.2">
      <c r="B8269" s="16">
        <v>35</v>
      </c>
      <c r="C8269" s="16">
        <v>846</v>
      </c>
      <c r="D8269" s="16">
        <v>47</v>
      </c>
      <c r="E8269" s="16">
        <v>28</v>
      </c>
      <c r="F8269" s="16">
        <v>61</v>
      </c>
      <c r="G8269" s="16">
        <v>18</v>
      </c>
      <c r="H8269" s="16">
        <v>8.5749289999999991</v>
      </c>
      <c r="I8269" s="16"/>
    </row>
    <row r="8270" spans="1:9" x14ac:dyDescent="0.2">
      <c r="B8270" s="16">
        <v>36</v>
      </c>
      <c r="C8270" s="16">
        <v>1085</v>
      </c>
      <c r="D8270" s="16">
        <v>51</v>
      </c>
      <c r="E8270" s="16">
        <v>31</v>
      </c>
      <c r="F8270" s="16">
        <v>73</v>
      </c>
      <c r="G8270" s="16">
        <v>21</v>
      </c>
      <c r="H8270" s="16">
        <v>11.924764</v>
      </c>
      <c r="I8270" s="16"/>
    </row>
    <row r="8271" spans="1:9" x14ac:dyDescent="0.2">
      <c r="B8271" s="16">
        <v>37</v>
      </c>
      <c r="C8271" s="16">
        <v>2309</v>
      </c>
      <c r="D8271" s="16">
        <v>57</v>
      </c>
      <c r="E8271" s="16">
        <v>17</v>
      </c>
      <c r="F8271" s="16">
        <v>96</v>
      </c>
      <c r="G8271" s="16">
        <v>40</v>
      </c>
      <c r="H8271" s="16">
        <v>18.669184000000001</v>
      </c>
      <c r="I8271" s="16"/>
    </row>
    <row r="8272" spans="1:9" x14ac:dyDescent="0.2">
      <c r="B8272" s="16">
        <v>38</v>
      </c>
      <c r="C8272" s="16">
        <v>1711</v>
      </c>
      <c r="D8272" s="16">
        <v>61</v>
      </c>
      <c r="E8272" s="16">
        <v>42</v>
      </c>
      <c r="F8272" s="16">
        <v>93</v>
      </c>
      <c r="G8272" s="16">
        <v>28</v>
      </c>
      <c r="H8272" s="16">
        <v>11.631694</v>
      </c>
      <c r="I8272" s="16"/>
    </row>
    <row r="8273" spans="2:9" x14ac:dyDescent="0.2">
      <c r="B8273" s="16">
        <v>39</v>
      </c>
      <c r="C8273" s="16">
        <v>1744</v>
      </c>
      <c r="D8273" s="16">
        <v>56</v>
      </c>
      <c r="E8273" s="16">
        <v>31</v>
      </c>
      <c r="F8273" s="16">
        <v>78</v>
      </c>
      <c r="G8273" s="16">
        <v>31</v>
      </c>
      <c r="H8273" s="16">
        <v>11.230909</v>
      </c>
      <c r="I8273" s="16"/>
    </row>
    <row r="8274" spans="2:9" x14ac:dyDescent="0.2">
      <c r="B8274" s="16">
        <v>40</v>
      </c>
      <c r="C8274" s="16">
        <v>2208</v>
      </c>
      <c r="D8274" s="16">
        <v>69</v>
      </c>
      <c r="E8274" s="16">
        <v>24</v>
      </c>
      <c r="F8274" s="16">
        <v>113</v>
      </c>
      <c r="G8274" s="16">
        <v>32</v>
      </c>
      <c r="H8274" s="16">
        <v>20.717766000000001</v>
      </c>
      <c r="I8274" s="16"/>
    </row>
    <row r="8275" spans="2:9" x14ac:dyDescent="0.2">
      <c r="B8275" s="16">
        <v>41</v>
      </c>
      <c r="C8275" s="16">
        <v>1562</v>
      </c>
      <c r="D8275" s="16">
        <v>57</v>
      </c>
      <c r="E8275" s="16">
        <v>32</v>
      </c>
      <c r="F8275" s="16">
        <v>82</v>
      </c>
      <c r="G8275" s="16">
        <v>27</v>
      </c>
      <c r="H8275" s="16">
        <v>12.930286000000001</v>
      </c>
      <c r="I8275" s="16"/>
    </row>
    <row r="8276" spans="2:9" x14ac:dyDescent="0.2">
      <c r="B8276" s="16">
        <v>42</v>
      </c>
      <c r="C8276" s="16">
        <v>1593</v>
      </c>
      <c r="D8276" s="16">
        <v>63</v>
      </c>
      <c r="E8276" s="16">
        <v>40</v>
      </c>
      <c r="F8276" s="16">
        <v>92</v>
      </c>
      <c r="G8276" s="16">
        <v>25</v>
      </c>
      <c r="H8276" s="16">
        <v>12.763882000000001</v>
      </c>
      <c r="I8276" s="16"/>
    </row>
    <row r="8277" spans="2:9" x14ac:dyDescent="0.2">
      <c r="B8277" s="16">
        <v>43</v>
      </c>
      <c r="C8277" s="16">
        <v>2558</v>
      </c>
      <c r="D8277" s="16">
        <v>77</v>
      </c>
      <c r="E8277" s="16">
        <v>55</v>
      </c>
      <c r="F8277" s="16">
        <v>117</v>
      </c>
      <c r="G8277" s="16">
        <v>33</v>
      </c>
      <c r="H8277" s="16">
        <v>14.734101000000001</v>
      </c>
      <c r="I8277" s="16"/>
    </row>
    <row r="8278" spans="2:9" x14ac:dyDescent="0.2">
      <c r="B8278" s="16">
        <v>44</v>
      </c>
      <c r="C8278" s="16">
        <v>2021</v>
      </c>
      <c r="D8278" s="16">
        <v>63</v>
      </c>
      <c r="E8278" s="16">
        <v>41</v>
      </c>
      <c r="F8278" s="16">
        <v>99</v>
      </c>
      <c r="G8278" s="16">
        <v>32</v>
      </c>
      <c r="H8278" s="16">
        <v>13.740686</v>
      </c>
      <c r="I8278" s="16"/>
    </row>
    <row r="8279" spans="2:9" x14ac:dyDescent="0.2">
      <c r="B8279" s="16">
        <v>45</v>
      </c>
      <c r="C8279" s="16">
        <v>3115</v>
      </c>
      <c r="D8279" s="16">
        <v>84</v>
      </c>
      <c r="E8279" s="16">
        <v>55</v>
      </c>
      <c r="F8279" s="16">
        <v>116</v>
      </c>
      <c r="G8279" s="16">
        <v>37</v>
      </c>
      <c r="H8279" s="16">
        <v>14.207784</v>
      </c>
      <c r="I8279" s="16"/>
    </row>
    <row r="8280" spans="2:9" x14ac:dyDescent="0.2">
      <c r="B8280" s="16">
        <v>46</v>
      </c>
      <c r="C8280" s="16">
        <v>1982</v>
      </c>
      <c r="D8280" s="16">
        <v>68</v>
      </c>
      <c r="E8280" s="16">
        <v>35</v>
      </c>
      <c r="F8280" s="16">
        <v>109</v>
      </c>
      <c r="G8280" s="16">
        <v>29</v>
      </c>
      <c r="H8280" s="16">
        <v>17.998014000000001</v>
      </c>
      <c r="I8280" s="16"/>
    </row>
    <row r="8281" spans="2:9" x14ac:dyDescent="0.2">
      <c r="B8281" s="16">
        <v>47</v>
      </c>
      <c r="C8281" s="16">
        <v>1839</v>
      </c>
      <c r="D8281" s="16">
        <v>59</v>
      </c>
      <c r="E8281" s="16">
        <v>35</v>
      </c>
      <c r="F8281" s="16">
        <v>87</v>
      </c>
      <c r="G8281" s="16">
        <v>31</v>
      </c>
      <c r="H8281" s="16">
        <v>13.679667999999999</v>
      </c>
      <c r="I8281" s="16"/>
    </row>
    <row r="8282" spans="2:9" x14ac:dyDescent="0.2">
      <c r="B8282" s="16">
        <v>48</v>
      </c>
      <c r="C8282" s="16">
        <v>1384</v>
      </c>
      <c r="D8282" s="16">
        <v>55</v>
      </c>
      <c r="E8282" s="16">
        <v>43</v>
      </c>
      <c r="F8282" s="16">
        <v>82</v>
      </c>
      <c r="G8282" s="16">
        <v>25</v>
      </c>
      <c r="H8282" s="16">
        <v>9.5240930000000006</v>
      </c>
      <c r="I8282" s="16"/>
    </row>
    <row r="8283" spans="2:9" x14ac:dyDescent="0.2">
      <c r="B8283" s="16">
        <v>49</v>
      </c>
      <c r="C8283" s="16">
        <v>274</v>
      </c>
      <c r="D8283" s="16">
        <v>27</v>
      </c>
      <c r="E8283" s="16">
        <v>18</v>
      </c>
      <c r="F8283" s="16">
        <v>45</v>
      </c>
      <c r="G8283" s="16">
        <v>10</v>
      </c>
      <c r="H8283" s="16">
        <v>8.9938249999999993</v>
      </c>
      <c r="I8283" s="16"/>
    </row>
    <row r="8284" spans="2:9" x14ac:dyDescent="0.2">
      <c r="B8284" s="16">
        <v>50</v>
      </c>
      <c r="C8284" s="16">
        <v>3127</v>
      </c>
      <c r="D8284" s="16">
        <v>71</v>
      </c>
      <c r="E8284" s="16">
        <v>34</v>
      </c>
      <c r="F8284" s="16">
        <v>130</v>
      </c>
      <c r="G8284" s="16">
        <v>44</v>
      </c>
      <c r="H8284" s="16">
        <v>28.17099</v>
      </c>
      <c r="I8284" s="16"/>
    </row>
    <row r="8285" spans="2:9" x14ac:dyDescent="0.2">
      <c r="B8285" s="16">
        <v>51</v>
      </c>
      <c r="C8285" s="16">
        <v>1139</v>
      </c>
      <c r="D8285" s="16">
        <v>49</v>
      </c>
      <c r="E8285" s="16">
        <v>24</v>
      </c>
      <c r="F8285" s="16">
        <v>79</v>
      </c>
      <c r="G8285" s="16">
        <v>23</v>
      </c>
      <c r="H8285" s="16">
        <v>13.396065</v>
      </c>
      <c r="I8285" s="16"/>
    </row>
    <row r="8286" spans="2:9" x14ac:dyDescent="0.2">
      <c r="B8286" s="16">
        <v>52</v>
      </c>
      <c r="C8286" s="16">
        <v>3074</v>
      </c>
      <c r="D8286" s="16">
        <v>60</v>
      </c>
      <c r="E8286" s="16">
        <v>18</v>
      </c>
      <c r="F8286" s="16">
        <v>112</v>
      </c>
      <c r="G8286" s="16">
        <v>51</v>
      </c>
      <c r="H8286" s="16">
        <v>21.595369999999999</v>
      </c>
      <c r="I8286" s="16"/>
    </row>
    <row r="8287" spans="2:9" x14ac:dyDescent="0.2">
      <c r="B8287" s="16">
        <v>53</v>
      </c>
      <c r="C8287" s="16">
        <v>879</v>
      </c>
      <c r="D8287" s="16">
        <v>33</v>
      </c>
      <c r="E8287" s="16">
        <v>14</v>
      </c>
      <c r="F8287" s="16">
        <v>63</v>
      </c>
      <c r="G8287" s="16">
        <v>26</v>
      </c>
      <c r="H8287" s="16">
        <v>11.308403999999999</v>
      </c>
      <c r="I8287" s="16"/>
    </row>
    <row r="8288" spans="2:9" x14ac:dyDescent="0.2">
      <c r="B8288" s="16">
        <v>54</v>
      </c>
      <c r="C8288" s="16">
        <v>1549</v>
      </c>
      <c r="D8288" s="16">
        <v>51</v>
      </c>
      <c r="E8288" s="16">
        <v>15</v>
      </c>
      <c r="F8288" s="16">
        <v>78</v>
      </c>
      <c r="G8288" s="16">
        <v>30</v>
      </c>
      <c r="H8288" s="16">
        <v>15.002298</v>
      </c>
      <c r="I8288" s="16"/>
    </row>
    <row r="8289" spans="2:9" x14ac:dyDescent="0.2">
      <c r="B8289" s="16">
        <v>1</v>
      </c>
      <c r="C8289" s="16">
        <v>1150</v>
      </c>
      <c r="D8289" s="16">
        <v>67</v>
      </c>
      <c r="E8289" s="16">
        <v>33</v>
      </c>
      <c r="F8289" s="16">
        <v>95</v>
      </c>
      <c r="G8289" s="16">
        <v>17</v>
      </c>
      <c r="H8289" s="16">
        <v>14.842928000000001</v>
      </c>
      <c r="I8289" s="16"/>
    </row>
    <row r="8290" spans="2:9" x14ac:dyDescent="0.2">
      <c r="B8290" s="16">
        <v>2</v>
      </c>
      <c r="C8290" s="16">
        <v>695</v>
      </c>
      <c r="D8290" s="16">
        <v>57</v>
      </c>
      <c r="E8290" s="16">
        <v>36</v>
      </c>
      <c r="F8290" s="16">
        <v>83</v>
      </c>
      <c r="G8290" s="16">
        <v>12</v>
      </c>
      <c r="H8290" s="16">
        <v>11.866683</v>
      </c>
      <c r="I8290" s="16"/>
    </row>
    <row r="8291" spans="2:9" x14ac:dyDescent="0.2">
      <c r="B8291" s="16">
        <v>3</v>
      </c>
      <c r="C8291" s="16">
        <v>1301</v>
      </c>
      <c r="D8291" s="16">
        <v>68</v>
      </c>
      <c r="E8291" s="16">
        <v>48</v>
      </c>
      <c r="F8291" s="16">
        <v>98</v>
      </c>
      <c r="G8291" s="16">
        <v>19</v>
      </c>
      <c r="H8291" s="16">
        <v>14.2536545</v>
      </c>
      <c r="I8291" s="16"/>
    </row>
    <row r="8292" spans="2:9" x14ac:dyDescent="0.2">
      <c r="B8292" s="16">
        <v>4</v>
      </c>
      <c r="C8292" s="16">
        <v>1473</v>
      </c>
      <c r="D8292" s="16">
        <v>70</v>
      </c>
      <c r="E8292" s="16">
        <v>41</v>
      </c>
      <c r="F8292" s="16">
        <v>103</v>
      </c>
      <c r="G8292" s="16">
        <v>21</v>
      </c>
      <c r="H8292" s="16">
        <v>16.191047999999999</v>
      </c>
      <c r="I8292" s="16"/>
    </row>
    <row r="8293" spans="2:9" x14ac:dyDescent="0.2">
      <c r="B8293" s="16">
        <v>5</v>
      </c>
      <c r="C8293" s="16">
        <v>1019</v>
      </c>
      <c r="D8293" s="16">
        <v>67</v>
      </c>
      <c r="E8293" s="16">
        <v>55</v>
      </c>
      <c r="F8293" s="16">
        <v>93</v>
      </c>
      <c r="G8293" s="16">
        <v>15</v>
      </c>
      <c r="H8293" s="16">
        <v>10.609968</v>
      </c>
      <c r="I8293" s="16"/>
    </row>
    <row r="8294" spans="2:9" x14ac:dyDescent="0.2">
      <c r="B8294" s="16">
        <v>6</v>
      </c>
      <c r="C8294" s="16">
        <v>831</v>
      </c>
      <c r="D8294" s="16">
        <v>59</v>
      </c>
      <c r="E8294" s="16">
        <v>33</v>
      </c>
      <c r="F8294" s="16">
        <v>81</v>
      </c>
      <c r="G8294" s="16">
        <v>14</v>
      </c>
      <c r="H8294" s="16">
        <v>13.141245</v>
      </c>
      <c r="I8294" s="16"/>
    </row>
    <row r="8295" spans="2:9" x14ac:dyDescent="0.2">
      <c r="B8295" s="16">
        <v>7</v>
      </c>
      <c r="C8295" s="16">
        <v>1247</v>
      </c>
      <c r="D8295" s="16">
        <v>83</v>
      </c>
      <c r="E8295" s="16">
        <v>69</v>
      </c>
      <c r="F8295" s="16">
        <v>101</v>
      </c>
      <c r="G8295" s="16">
        <v>15</v>
      </c>
      <c r="H8295" s="16">
        <v>8.4430870000000002</v>
      </c>
      <c r="I8295" s="16"/>
    </row>
    <row r="8296" spans="2:9" x14ac:dyDescent="0.2">
      <c r="B8296" s="16">
        <v>8</v>
      </c>
      <c r="C8296" s="16">
        <v>1406</v>
      </c>
      <c r="D8296" s="16">
        <v>100</v>
      </c>
      <c r="E8296" s="16">
        <v>82</v>
      </c>
      <c r="F8296" s="16">
        <v>130</v>
      </c>
      <c r="G8296" s="16">
        <v>14</v>
      </c>
      <c r="H8296" s="16">
        <v>13.190906</v>
      </c>
      <c r="I8296" s="16"/>
    </row>
    <row r="8297" spans="2:9" x14ac:dyDescent="0.2">
      <c r="B8297" s="16">
        <v>9</v>
      </c>
      <c r="C8297" s="16">
        <v>827</v>
      </c>
      <c r="D8297" s="16">
        <v>75</v>
      </c>
      <c r="E8297" s="16">
        <v>57</v>
      </c>
      <c r="F8297" s="16">
        <v>89</v>
      </c>
      <c r="G8297" s="16">
        <v>11</v>
      </c>
      <c r="H8297" s="16">
        <v>9.5393919999999994</v>
      </c>
      <c r="I8297" s="16"/>
    </row>
    <row r="8298" spans="2:9" x14ac:dyDescent="0.2">
      <c r="B8298" s="16">
        <v>10</v>
      </c>
      <c r="C8298" s="16">
        <v>1522</v>
      </c>
      <c r="D8298" s="16">
        <v>80</v>
      </c>
      <c r="E8298" s="16">
        <v>60</v>
      </c>
      <c r="F8298" s="16">
        <v>103</v>
      </c>
      <c r="G8298" s="16">
        <v>19</v>
      </c>
      <c r="H8298" s="16">
        <v>12.780192</v>
      </c>
      <c r="I8298" s="16"/>
    </row>
    <row r="8299" spans="2:9" x14ac:dyDescent="0.2">
      <c r="B8299" s="16">
        <v>11</v>
      </c>
      <c r="C8299" s="16">
        <v>1129</v>
      </c>
      <c r="D8299" s="16">
        <v>75</v>
      </c>
      <c r="E8299" s="16">
        <v>48</v>
      </c>
      <c r="F8299" s="16">
        <v>94</v>
      </c>
      <c r="G8299" s="16">
        <v>15</v>
      </c>
      <c r="H8299" s="16">
        <v>13.861560000000001</v>
      </c>
      <c r="I8299" s="16"/>
    </row>
    <row r="8300" spans="2:9" x14ac:dyDescent="0.2">
      <c r="B8300" s="16">
        <v>12</v>
      </c>
      <c r="C8300" s="16">
        <v>831</v>
      </c>
      <c r="D8300" s="16">
        <v>63</v>
      </c>
      <c r="E8300" s="16">
        <v>35</v>
      </c>
      <c r="F8300" s="16">
        <v>85</v>
      </c>
      <c r="G8300" s="16">
        <v>13</v>
      </c>
      <c r="H8300" s="16">
        <v>12.897028000000001</v>
      </c>
      <c r="I8300" s="16"/>
    </row>
    <row r="8301" spans="2:9" x14ac:dyDescent="0.2">
      <c r="B8301" s="16">
        <v>13</v>
      </c>
      <c r="C8301" s="16">
        <v>2940</v>
      </c>
      <c r="D8301" s="16">
        <v>105</v>
      </c>
      <c r="E8301" s="16">
        <v>53</v>
      </c>
      <c r="F8301" s="16">
        <v>160</v>
      </c>
      <c r="G8301" s="16">
        <v>28</v>
      </c>
      <c r="H8301" s="16">
        <v>24.722159999999999</v>
      </c>
      <c r="I8301" s="16"/>
    </row>
    <row r="8302" spans="2:9" x14ac:dyDescent="0.2">
      <c r="B8302" s="16">
        <v>14</v>
      </c>
      <c r="C8302" s="16">
        <v>919</v>
      </c>
      <c r="D8302" s="16">
        <v>76</v>
      </c>
      <c r="E8302" s="16">
        <v>55</v>
      </c>
      <c r="F8302" s="16">
        <v>100</v>
      </c>
      <c r="G8302" s="16">
        <v>12</v>
      </c>
      <c r="H8302" s="16">
        <v>13.76755</v>
      </c>
      <c r="I8302" s="16"/>
    </row>
    <row r="8303" spans="2:9" x14ac:dyDescent="0.2">
      <c r="B8303" s="16">
        <v>15</v>
      </c>
      <c r="C8303" s="16">
        <v>1080</v>
      </c>
      <c r="D8303" s="16">
        <v>98</v>
      </c>
      <c r="E8303" s="16">
        <v>79</v>
      </c>
      <c r="F8303" s="16">
        <v>121</v>
      </c>
      <c r="G8303" s="16">
        <v>11</v>
      </c>
      <c r="H8303" s="16">
        <v>11.798304999999999</v>
      </c>
      <c r="I8303" s="16"/>
    </row>
    <row r="8304" spans="2:9" x14ac:dyDescent="0.2">
      <c r="B8304" s="16">
        <v>16</v>
      </c>
      <c r="C8304" s="16">
        <v>1849</v>
      </c>
      <c r="D8304" s="16">
        <v>97</v>
      </c>
      <c r="E8304" s="16">
        <v>62</v>
      </c>
      <c r="F8304" s="16">
        <v>128</v>
      </c>
      <c r="G8304" s="16">
        <v>19</v>
      </c>
      <c r="H8304" s="16">
        <v>17.107502</v>
      </c>
      <c r="I8304" s="16"/>
    </row>
    <row r="8305" spans="1:9" x14ac:dyDescent="0.2">
      <c r="B8305" s="16">
        <v>17</v>
      </c>
      <c r="C8305" s="16">
        <v>2946</v>
      </c>
      <c r="D8305" s="16">
        <v>95</v>
      </c>
      <c r="E8305" s="16">
        <v>53</v>
      </c>
      <c r="F8305" s="16">
        <v>138</v>
      </c>
      <c r="G8305" s="16">
        <v>31</v>
      </c>
      <c r="H8305" s="16">
        <v>27.160633000000001</v>
      </c>
      <c r="I8305" s="16"/>
    </row>
    <row r="8306" spans="1:9" x14ac:dyDescent="0.2">
      <c r="B8306" s="16">
        <v>18</v>
      </c>
      <c r="C8306" s="16">
        <v>2510</v>
      </c>
      <c r="D8306" s="16">
        <v>92</v>
      </c>
      <c r="E8306" s="16">
        <v>69</v>
      </c>
      <c r="F8306" s="16">
        <v>140</v>
      </c>
      <c r="G8306" s="16">
        <v>27</v>
      </c>
      <c r="H8306" s="16">
        <v>19.499507999999999</v>
      </c>
      <c r="I8306" s="16"/>
    </row>
    <row r="8307" spans="1:9" x14ac:dyDescent="0.2">
      <c r="B8307" s="16">
        <v>19</v>
      </c>
      <c r="C8307" s="16">
        <v>1857</v>
      </c>
      <c r="D8307" s="16">
        <v>77</v>
      </c>
      <c r="E8307" s="16">
        <v>56</v>
      </c>
      <c r="F8307" s="16">
        <v>107</v>
      </c>
      <c r="G8307" s="16">
        <v>24</v>
      </c>
      <c r="H8307" s="16">
        <v>12.60952</v>
      </c>
      <c r="I8307" s="16"/>
    </row>
    <row r="8308" spans="1:9" x14ac:dyDescent="0.2">
      <c r="B8308" s="16">
        <v>20</v>
      </c>
      <c r="C8308" s="16">
        <v>996</v>
      </c>
      <c r="D8308" s="16">
        <v>71</v>
      </c>
      <c r="E8308" s="16">
        <v>50</v>
      </c>
      <c r="F8308" s="16">
        <v>91</v>
      </c>
      <c r="G8308" s="16">
        <v>14</v>
      </c>
      <c r="H8308" s="16">
        <v>12.133869000000001</v>
      </c>
      <c r="I8308" s="16"/>
    </row>
    <row r="8309" spans="1:9" x14ac:dyDescent="0.2">
      <c r="B8309" s="16">
        <v>21</v>
      </c>
      <c r="C8309" s="16">
        <v>1264</v>
      </c>
      <c r="D8309" s="16">
        <v>70</v>
      </c>
      <c r="E8309" s="16">
        <v>45</v>
      </c>
      <c r="F8309" s="16">
        <v>102</v>
      </c>
      <c r="G8309" s="16">
        <v>18</v>
      </c>
      <c r="H8309" s="16">
        <v>13.2664995</v>
      </c>
      <c r="I8309" s="16"/>
    </row>
    <row r="8310" spans="1:9" x14ac:dyDescent="0.2">
      <c r="B8310" s="16">
        <v>22</v>
      </c>
      <c r="C8310" s="16">
        <v>1122</v>
      </c>
      <c r="D8310" s="16">
        <v>70</v>
      </c>
      <c r="E8310" s="16">
        <v>44</v>
      </c>
      <c r="F8310" s="16">
        <v>97</v>
      </c>
      <c r="G8310" s="16">
        <v>16</v>
      </c>
      <c r="H8310" s="16">
        <v>13.461055</v>
      </c>
      <c r="I8310" s="16"/>
    </row>
    <row r="8311" spans="1:9" x14ac:dyDescent="0.2">
      <c r="B8311" s="16">
        <v>23</v>
      </c>
      <c r="C8311" s="16">
        <v>722</v>
      </c>
      <c r="D8311" s="16">
        <v>55</v>
      </c>
      <c r="E8311" s="16">
        <v>43</v>
      </c>
      <c r="F8311" s="16">
        <v>68</v>
      </c>
      <c r="G8311" s="16">
        <v>13</v>
      </c>
      <c r="H8311" s="16">
        <v>8.2310390000000009</v>
      </c>
      <c r="I8311" s="16"/>
    </row>
    <row r="8312" spans="1:9" x14ac:dyDescent="0.2">
      <c r="B8312" s="16">
        <v>24</v>
      </c>
      <c r="C8312" s="16">
        <v>914</v>
      </c>
      <c r="D8312" s="16">
        <v>65</v>
      </c>
      <c r="E8312" s="16">
        <v>48</v>
      </c>
      <c r="F8312" s="16">
        <v>82</v>
      </c>
      <c r="G8312" s="16">
        <v>14</v>
      </c>
      <c r="H8312" s="16">
        <v>10.827315</v>
      </c>
      <c r="I8312" s="1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78</v>
      </c>
      <c r="I8416" s="6"/>
    </row>
    <row r="8417" spans="1:10" x14ac:dyDescent="0.2">
      <c r="A8417" t="s">
        <v>67</v>
      </c>
      <c r="B8417" s="15"/>
      <c r="C8417" s="8">
        <f>AVERAGE(C8235:C8415)</f>
        <v>1517.2435897435898</v>
      </c>
      <c r="D8417" s="8"/>
      <c r="E8417" s="8"/>
      <c r="F8417" s="8"/>
      <c r="G8417" s="8"/>
      <c r="H8417" s="8"/>
      <c r="I8417" s="9"/>
      <c r="J8417" s="17">
        <f>AVERAGE(D8235:D8415)</f>
        <v>62.051282051282051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" t="s">
        <v>131</v>
      </c>
      <c r="C8421" s="16">
        <v>59019950</v>
      </c>
      <c r="D8421" s="16">
        <v>131.62961000000001</v>
      </c>
      <c r="E8421" s="16">
        <v>1</v>
      </c>
      <c r="F8421" s="16">
        <v>985</v>
      </c>
      <c r="G8421" s="16">
        <v>448379</v>
      </c>
      <c r="H8421" s="16">
        <v>164.39769999999999</v>
      </c>
      <c r="I8421" s="18">
        <v>55.864272999999997</v>
      </c>
    </row>
    <row r="8422" spans="1:10" x14ac:dyDescent="0.2">
      <c r="A8422" s="6"/>
      <c r="B8422" s="16">
        <v>1</v>
      </c>
      <c r="C8422" s="16">
        <v>2912</v>
      </c>
      <c r="D8422" s="16">
        <v>83</v>
      </c>
      <c r="E8422" s="16">
        <v>48</v>
      </c>
      <c r="F8422" s="16">
        <v>122</v>
      </c>
      <c r="G8422" s="16">
        <v>35</v>
      </c>
      <c r="H8422" s="16">
        <v>20.205559999999998</v>
      </c>
      <c r="I8422" s="18"/>
    </row>
    <row r="8423" spans="1:10" x14ac:dyDescent="0.2">
      <c r="A8423" s="6"/>
      <c r="B8423" s="16">
        <v>2</v>
      </c>
      <c r="C8423" s="16">
        <v>670</v>
      </c>
      <c r="D8423" s="16">
        <v>39</v>
      </c>
      <c r="E8423" s="16">
        <v>32</v>
      </c>
      <c r="F8423" s="16">
        <v>54</v>
      </c>
      <c r="G8423" s="16">
        <v>17</v>
      </c>
      <c r="H8423" s="16">
        <v>6.3982419999999998</v>
      </c>
      <c r="I8423" s="18"/>
    </row>
    <row r="8424" spans="1:10" x14ac:dyDescent="0.2">
      <c r="A8424" s="6"/>
      <c r="B8424" s="16">
        <v>3</v>
      </c>
      <c r="C8424" s="16">
        <v>861</v>
      </c>
      <c r="D8424" s="16">
        <v>34</v>
      </c>
      <c r="E8424" s="16">
        <v>11</v>
      </c>
      <c r="F8424" s="16">
        <v>60</v>
      </c>
      <c r="G8424" s="16">
        <v>25</v>
      </c>
      <c r="H8424" s="16">
        <v>12.180927000000001</v>
      </c>
      <c r="I8424" s="18"/>
    </row>
    <row r="8425" spans="1:10" x14ac:dyDescent="0.2">
      <c r="A8425" s="6"/>
      <c r="B8425" s="16">
        <v>4</v>
      </c>
      <c r="C8425" s="16">
        <v>2564</v>
      </c>
      <c r="D8425" s="16">
        <v>94</v>
      </c>
      <c r="E8425" s="16">
        <v>68</v>
      </c>
      <c r="F8425" s="16">
        <v>113</v>
      </c>
      <c r="G8425" s="16">
        <v>27</v>
      </c>
      <c r="H8425" s="16">
        <v>11.835409</v>
      </c>
      <c r="I8425" s="18"/>
    </row>
    <row r="8426" spans="1:10" x14ac:dyDescent="0.2">
      <c r="A8426" s="6"/>
      <c r="B8426" s="16">
        <v>5</v>
      </c>
      <c r="C8426" s="16">
        <v>2972</v>
      </c>
      <c r="D8426" s="16">
        <v>110</v>
      </c>
      <c r="E8426" s="16">
        <v>76</v>
      </c>
      <c r="F8426" s="16">
        <v>158</v>
      </c>
      <c r="G8426" s="16">
        <v>27</v>
      </c>
      <c r="H8426" s="16">
        <v>22.386465000000001</v>
      </c>
      <c r="I8426" s="18"/>
    </row>
    <row r="8427" spans="1:10" x14ac:dyDescent="0.2">
      <c r="A8427" s="6"/>
      <c r="B8427" s="16">
        <v>6</v>
      </c>
      <c r="C8427" s="16">
        <v>3127</v>
      </c>
      <c r="D8427" s="16">
        <v>100</v>
      </c>
      <c r="E8427" s="16">
        <v>53</v>
      </c>
      <c r="F8427" s="16">
        <v>151</v>
      </c>
      <c r="G8427" s="16">
        <v>31</v>
      </c>
      <c r="H8427" s="16">
        <v>30.231881999999999</v>
      </c>
      <c r="I8427" s="18"/>
    </row>
    <row r="8428" spans="1:10" x14ac:dyDescent="0.2">
      <c r="A8428" s="6"/>
      <c r="B8428" s="16">
        <v>7</v>
      </c>
      <c r="C8428" s="16">
        <v>1329</v>
      </c>
      <c r="D8428" s="16">
        <v>88</v>
      </c>
      <c r="E8428" s="16">
        <v>71</v>
      </c>
      <c r="F8428" s="16">
        <v>109</v>
      </c>
      <c r="G8428" s="16">
        <v>15</v>
      </c>
      <c r="H8428" s="16">
        <v>12.566962999999999</v>
      </c>
      <c r="I8428" s="18"/>
    </row>
    <row r="8429" spans="1:10" x14ac:dyDescent="0.2">
      <c r="A8429" s="6"/>
      <c r="B8429" s="16">
        <v>8</v>
      </c>
      <c r="C8429" s="16">
        <v>1128</v>
      </c>
      <c r="D8429" s="16">
        <v>94</v>
      </c>
      <c r="E8429" s="16">
        <v>75</v>
      </c>
      <c r="F8429" s="16">
        <v>107</v>
      </c>
      <c r="G8429" s="16">
        <v>12</v>
      </c>
      <c r="H8429" s="16">
        <v>9.1948600000000003</v>
      </c>
      <c r="I8429" s="18"/>
    </row>
    <row r="8430" spans="1:10" x14ac:dyDescent="0.2">
      <c r="A8430" s="6"/>
      <c r="B8430" s="16">
        <v>9</v>
      </c>
      <c r="C8430" s="16">
        <v>2382</v>
      </c>
      <c r="D8430" s="16">
        <v>99</v>
      </c>
      <c r="E8430" s="16">
        <v>66</v>
      </c>
      <c r="F8430" s="16">
        <v>131</v>
      </c>
      <c r="G8430" s="16">
        <v>24</v>
      </c>
      <c r="H8430" s="16">
        <v>16.264123999999999</v>
      </c>
      <c r="I8430" s="18"/>
    </row>
    <row r="8431" spans="1:10" x14ac:dyDescent="0.2">
      <c r="A8431" s="6"/>
      <c r="B8431" s="16">
        <v>10</v>
      </c>
      <c r="C8431" s="16">
        <v>747</v>
      </c>
      <c r="D8431" s="16">
        <v>31</v>
      </c>
      <c r="E8431" s="16">
        <v>8</v>
      </c>
      <c r="F8431" s="16">
        <v>55</v>
      </c>
      <c r="G8431" s="16">
        <v>24</v>
      </c>
      <c r="H8431" s="16">
        <v>13.241897</v>
      </c>
      <c r="I8431" s="18"/>
    </row>
    <row r="8432" spans="1:10" x14ac:dyDescent="0.2">
      <c r="A8432" s="6"/>
      <c r="B8432" s="16">
        <v>11</v>
      </c>
      <c r="C8432" s="16">
        <v>5902</v>
      </c>
      <c r="D8432" s="16">
        <v>131</v>
      </c>
      <c r="E8432" s="16">
        <v>80</v>
      </c>
      <c r="F8432" s="16">
        <v>183</v>
      </c>
      <c r="G8432" s="16">
        <v>45</v>
      </c>
      <c r="H8432" s="16">
        <v>28.742982999999999</v>
      </c>
      <c r="I8432" s="18"/>
    </row>
    <row r="8433" spans="1:9" x14ac:dyDescent="0.2">
      <c r="A8433" s="6"/>
      <c r="B8433" s="5">
        <v>12</v>
      </c>
      <c r="C8433" s="16">
        <v>4861</v>
      </c>
      <c r="D8433" s="16">
        <v>124</v>
      </c>
      <c r="E8433" s="16">
        <v>73</v>
      </c>
      <c r="F8433" s="16">
        <v>225</v>
      </c>
      <c r="G8433" s="16">
        <v>39</v>
      </c>
      <c r="H8433" s="16">
        <v>34.878360000000001</v>
      </c>
      <c r="I8433" s="18"/>
    </row>
    <row r="8434" spans="1:9" x14ac:dyDescent="0.2">
      <c r="B8434" s="4">
        <v>13</v>
      </c>
      <c r="C8434" s="16">
        <v>6167</v>
      </c>
      <c r="D8434" s="16">
        <v>102</v>
      </c>
      <c r="E8434" s="16">
        <v>58</v>
      </c>
      <c r="F8434" s="16">
        <v>175</v>
      </c>
      <c r="G8434" s="16">
        <v>60</v>
      </c>
      <c r="H8434" s="16">
        <v>27.337502000000001</v>
      </c>
      <c r="I8434" s="18"/>
    </row>
    <row r="8435" spans="1:9" x14ac:dyDescent="0.2">
      <c r="B8435" s="4">
        <v>14</v>
      </c>
      <c r="C8435" s="16">
        <v>3231</v>
      </c>
      <c r="D8435" s="16">
        <v>92</v>
      </c>
      <c r="E8435" s="16">
        <v>59</v>
      </c>
      <c r="F8435" s="16">
        <v>140</v>
      </c>
      <c r="G8435" s="16">
        <v>35</v>
      </c>
      <c r="H8435" s="16">
        <v>20.418417000000002</v>
      </c>
      <c r="I8435" s="18"/>
    </row>
    <row r="8436" spans="1:9" x14ac:dyDescent="0.2">
      <c r="B8436" s="4">
        <v>15</v>
      </c>
      <c r="C8436" s="16">
        <v>5687</v>
      </c>
      <c r="D8436" s="16">
        <v>135</v>
      </c>
      <c r="E8436" s="16">
        <v>79</v>
      </c>
      <c r="F8436" s="16">
        <v>214</v>
      </c>
      <c r="G8436" s="16">
        <v>42</v>
      </c>
      <c r="H8436" s="16">
        <v>35.296996999999998</v>
      </c>
      <c r="I8436" s="18"/>
    </row>
    <row r="8437" spans="1:9" x14ac:dyDescent="0.2">
      <c r="B8437" s="4">
        <v>16</v>
      </c>
      <c r="C8437" s="16">
        <v>2987</v>
      </c>
      <c r="D8437" s="16">
        <v>76</v>
      </c>
      <c r="E8437" s="16">
        <v>23</v>
      </c>
      <c r="F8437" s="16">
        <v>159</v>
      </c>
      <c r="G8437" s="16">
        <v>39</v>
      </c>
      <c r="H8437" s="16">
        <v>28.413767</v>
      </c>
      <c r="I8437" s="18"/>
    </row>
    <row r="8438" spans="1:9" x14ac:dyDescent="0.2">
      <c r="B8438" s="4">
        <v>17</v>
      </c>
      <c r="C8438" s="16">
        <v>2335</v>
      </c>
      <c r="D8438" s="16">
        <v>97</v>
      </c>
      <c r="E8438" s="16">
        <v>65</v>
      </c>
      <c r="F8438" s="16">
        <v>126</v>
      </c>
      <c r="G8438" s="16">
        <v>24</v>
      </c>
      <c r="H8438" s="16">
        <v>13.738236000000001</v>
      </c>
      <c r="I8438" s="18"/>
    </row>
    <row r="8439" spans="1:9" x14ac:dyDescent="0.2">
      <c r="B8439" s="4">
        <v>18</v>
      </c>
      <c r="C8439" s="16">
        <v>4363</v>
      </c>
      <c r="D8439" s="16">
        <v>150</v>
      </c>
      <c r="E8439" s="16">
        <v>74</v>
      </c>
      <c r="F8439" s="16">
        <v>195</v>
      </c>
      <c r="G8439" s="16">
        <v>29</v>
      </c>
      <c r="H8439" s="16">
        <v>25.325735000000002</v>
      </c>
      <c r="I8439" s="18"/>
    </row>
    <row r="8440" spans="1:9" x14ac:dyDescent="0.2">
      <c r="B8440" s="4">
        <v>19</v>
      </c>
      <c r="C8440" s="16">
        <v>825</v>
      </c>
      <c r="D8440" s="16">
        <v>68</v>
      </c>
      <c r="E8440" s="16">
        <v>53</v>
      </c>
      <c r="F8440" s="16">
        <v>89</v>
      </c>
      <c r="G8440" s="16">
        <v>12</v>
      </c>
      <c r="H8440" s="16">
        <v>11.912559999999999</v>
      </c>
      <c r="I8440" s="18"/>
    </row>
    <row r="8441" spans="1:9" x14ac:dyDescent="0.2">
      <c r="B8441" s="4">
        <v>20</v>
      </c>
      <c r="C8441" s="16">
        <v>1332</v>
      </c>
      <c r="D8441" s="16">
        <v>83</v>
      </c>
      <c r="E8441" s="16">
        <v>62</v>
      </c>
      <c r="F8441" s="16">
        <v>98</v>
      </c>
      <c r="G8441" s="16">
        <v>16</v>
      </c>
      <c r="H8441" s="16">
        <v>12.296341</v>
      </c>
      <c r="I8441" s="18"/>
    </row>
    <row r="8442" spans="1:9" x14ac:dyDescent="0.2">
      <c r="B8442" s="4">
        <v>21</v>
      </c>
      <c r="C8442" s="16">
        <v>4444</v>
      </c>
      <c r="D8442" s="16">
        <v>130</v>
      </c>
      <c r="E8442" s="16">
        <v>93</v>
      </c>
      <c r="F8442" s="16">
        <v>180</v>
      </c>
      <c r="G8442" s="16">
        <v>34</v>
      </c>
      <c r="H8442" s="16">
        <v>23.454661999999999</v>
      </c>
      <c r="I8442" s="18"/>
    </row>
    <row r="8443" spans="1:9" x14ac:dyDescent="0.2">
      <c r="B8443" s="4">
        <v>22</v>
      </c>
      <c r="C8443" s="16">
        <v>2947</v>
      </c>
      <c r="D8443" s="16">
        <v>109</v>
      </c>
      <c r="E8443" s="16">
        <v>67</v>
      </c>
      <c r="F8443" s="16">
        <v>148</v>
      </c>
      <c r="G8443" s="16">
        <v>27</v>
      </c>
      <c r="H8443" s="16">
        <v>21.947489999999998</v>
      </c>
      <c r="I8443" s="18"/>
    </row>
    <row r="8444" spans="1:9" x14ac:dyDescent="0.2">
      <c r="B8444" s="4">
        <v>23</v>
      </c>
      <c r="C8444" s="16">
        <v>5279</v>
      </c>
      <c r="D8444" s="16">
        <v>105</v>
      </c>
      <c r="E8444" s="16">
        <v>63</v>
      </c>
      <c r="F8444" s="16">
        <v>163</v>
      </c>
      <c r="G8444" s="16">
        <v>50</v>
      </c>
      <c r="H8444" s="16">
        <v>24.790963999999999</v>
      </c>
      <c r="I8444" s="18"/>
    </row>
    <row r="8445" spans="1:9" x14ac:dyDescent="0.2">
      <c r="B8445" s="4">
        <v>24</v>
      </c>
      <c r="C8445" s="16">
        <v>4047</v>
      </c>
      <c r="D8445" s="16">
        <v>130</v>
      </c>
      <c r="E8445" s="16">
        <v>103</v>
      </c>
      <c r="F8445" s="16">
        <v>164</v>
      </c>
      <c r="G8445" s="16">
        <v>31</v>
      </c>
      <c r="H8445" s="16">
        <v>15.959322999999999</v>
      </c>
      <c r="I8445" s="18"/>
    </row>
    <row r="8446" spans="1:9" x14ac:dyDescent="0.2">
      <c r="B8446" s="4">
        <v>25</v>
      </c>
      <c r="C8446" s="16">
        <v>4509</v>
      </c>
      <c r="D8446" s="16">
        <v>115</v>
      </c>
      <c r="E8446" s="16">
        <v>81</v>
      </c>
      <c r="F8446" s="16">
        <v>168</v>
      </c>
      <c r="G8446" s="16">
        <v>39</v>
      </c>
      <c r="H8446" s="16">
        <v>22.789656000000001</v>
      </c>
      <c r="I8446" s="18"/>
    </row>
    <row r="8447" spans="1:9" x14ac:dyDescent="0.2">
      <c r="B8447" s="4">
        <v>26</v>
      </c>
      <c r="C8447" s="16">
        <v>7786</v>
      </c>
      <c r="D8447" s="16">
        <v>149</v>
      </c>
      <c r="E8447" s="16">
        <v>118</v>
      </c>
      <c r="F8447" s="16">
        <v>213</v>
      </c>
      <c r="G8447" s="16">
        <v>52</v>
      </c>
      <c r="H8447" s="16">
        <v>23.196518000000001</v>
      </c>
      <c r="I8447" s="18"/>
    </row>
    <row r="8448" spans="1:9" x14ac:dyDescent="0.2">
      <c r="B8448" s="4">
        <v>27</v>
      </c>
      <c r="C8448" s="16">
        <v>7271</v>
      </c>
      <c r="D8448" s="16">
        <v>161</v>
      </c>
      <c r="E8448" s="16">
        <v>94</v>
      </c>
      <c r="F8448" s="16">
        <v>279</v>
      </c>
      <c r="G8448" s="16">
        <v>45</v>
      </c>
      <c r="H8448" s="16">
        <v>45.13364</v>
      </c>
      <c r="I8448" s="18"/>
    </row>
    <row r="8449" spans="1:9" x14ac:dyDescent="0.2">
      <c r="B8449" s="4">
        <v>28</v>
      </c>
      <c r="C8449" s="16">
        <v>1362</v>
      </c>
      <c r="D8449" s="16">
        <v>80</v>
      </c>
      <c r="E8449" s="16">
        <v>54</v>
      </c>
      <c r="F8449" s="16">
        <v>108</v>
      </c>
      <c r="G8449" s="16">
        <v>17</v>
      </c>
      <c r="H8449" s="16">
        <v>14.718185999999999</v>
      </c>
      <c r="I8449" s="18"/>
    </row>
    <row r="8450" spans="1:9" x14ac:dyDescent="0.2">
      <c r="B8450" s="4">
        <v>29</v>
      </c>
      <c r="C8450" s="16">
        <v>3042</v>
      </c>
      <c r="D8450" s="16">
        <v>117</v>
      </c>
      <c r="E8450" s="16">
        <v>89</v>
      </c>
      <c r="F8450" s="16">
        <v>137</v>
      </c>
      <c r="G8450" s="16">
        <v>26</v>
      </c>
      <c r="H8450" s="16">
        <v>13.239335000000001</v>
      </c>
      <c r="I8450" s="18"/>
    </row>
    <row r="8451" spans="1:9" x14ac:dyDescent="0.2">
      <c r="B8451" s="4">
        <v>30</v>
      </c>
      <c r="C8451" s="16">
        <v>1950</v>
      </c>
      <c r="D8451" s="16">
        <v>55</v>
      </c>
      <c r="E8451" s="16">
        <v>12</v>
      </c>
      <c r="F8451" s="16">
        <v>99</v>
      </c>
      <c r="G8451" s="16">
        <v>35</v>
      </c>
      <c r="H8451" s="16">
        <v>24.915741000000001</v>
      </c>
      <c r="I8451" s="18"/>
    </row>
    <row r="8452" spans="1:9" x14ac:dyDescent="0.2">
      <c r="A8452" s="6"/>
      <c r="B8452" s="4">
        <v>31</v>
      </c>
      <c r="C8452" s="16">
        <v>1432</v>
      </c>
      <c r="D8452" s="16">
        <v>119</v>
      </c>
      <c r="E8452" s="16">
        <v>97</v>
      </c>
      <c r="F8452" s="16">
        <v>146</v>
      </c>
      <c r="G8452" s="16">
        <v>12</v>
      </c>
      <c r="H8452" s="16">
        <v>13.443484</v>
      </c>
      <c r="I8452" s="18"/>
    </row>
    <row r="8453" spans="1:9" x14ac:dyDescent="0.2">
      <c r="A8453" s="11"/>
      <c r="B8453" s="5">
        <v>32</v>
      </c>
      <c r="C8453" s="16">
        <v>1155</v>
      </c>
      <c r="D8453" s="16">
        <v>105</v>
      </c>
      <c r="E8453" s="16">
        <v>90</v>
      </c>
      <c r="F8453" s="16">
        <v>119</v>
      </c>
      <c r="G8453" s="16">
        <v>11</v>
      </c>
      <c r="H8453" s="16">
        <v>7.7974353000000001</v>
      </c>
      <c r="I8453" s="18"/>
    </row>
    <row r="8454" spans="1:9" x14ac:dyDescent="0.2">
      <c r="B8454" s="4">
        <v>33</v>
      </c>
      <c r="C8454" s="16">
        <v>4827</v>
      </c>
      <c r="D8454" s="16">
        <v>146</v>
      </c>
      <c r="E8454" s="16">
        <v>93</v>
      </c>
      <c r="F8454" s="16">
        <v>210</v>
      </c>
      <c r="G8454" s="16">
        <v>33</v>
      </c>
      <c r="H8454" s="16">
        <v>27.934633000000002</v>
      </c>
      <c r="I8454" s="18"/>
    </row>
    <row r="8455" spans="1:9" x14ac:dyDescent="0.2">
      <c r="B8455" s="4">
        <v>34</v>
      </c>
      <c r="C8455" s="16">
        <v>2259</v>
      </c>
      <c r="D8455" s="16">
        <v>90</v>
      </c>
      <c r="E8455" s="16">
        <v>58</v>
      </c>
      <c r="F8455" s="16">
        <v>122</v>
      </c>
      <c r="G8455" s="16">
        <v>25</v>
      </c>
      <c r="H8455" s="16">
        <v>13.845878000000001</v>
      </c>
      <c r="I8455" s="18"/>
    </row>
    <row r="8456" spans="1:9" x14ac:dyDescent="0.2">
      <c r="B8456" s="4">
        <v>35</v>
      </c>
      <c r="C8456" s="16">
        <v>4433</v>
      </c>
      <c r="D8456" s="16">
        <v>130</v>
      </c>
      <c r="E8456" s="16">
        <v>93</v>
      </c>
      <c r="F8456" s="16">
        <v>165</v>
      </c>
      <c r="G8456" s="16">
        <v>34</v>
      </c>
      <c r="H8456" s="16">
        <v>18.395486999999999</v>
      </c>
      <c r="I8456" s="18"/>
    </row>
    <row r="8457" spans="1:9" x14ac:dyDescent="0.2">
      <c r="B8457" s="4">
        <v>36</v>
      </c>
      <c r="C8457" s="16">
        <v>4379</v>
      </c>
      <c r="D8457" s="16">
        <v>104</v>
      </c>
      <c r="E8457" s="16">
        <v>52</v>
      </c>
      <c r="F8457" s="16">
        <v>169</v>
      </c>
      <c r="G8457" s="16">
        <v>42</v>
      </c>
      <c r="H8457" s="16">
        <v>32.164593000000004</v>
      </c>
      <c r="I8457" s="18"/>
    </row>
    <row r="8458" spans="1:9" x14ac:dyDescent="0.2">
      <c r="B8458" s="4">
        <v>37</v>
      </c>
      <c r="C8458" s="16">
        <v>2962</v>
      </c>
      <c r="D8458" s="16">
        <v>118</v>
      </c>
      <c r="E8458" s="16">
        <v>82</v>
      </c>
      <c r="F8458" s="16">
        <v>153</v>
      </c>
      <c r="G8458" s="16">
        <v>25</v>
      </c>
      <c r="H8458" s="16">
        <v>16.150334999999998</v>
      </c>
      <c r="I8458" s="18"/>
    </row>
    <row r="8459" spans="1:9" x14ac:dyDescent="0.2">
      <c r="B8459" s="4">
        <v>38</v>
      </c>
      <c r="C8459" s="16">
        <v>1456</v>
      </c>
      <c r="D8459" s="16">
        <v>145</v>
      </c>
      <c r="E8459" s="16">
        <v>127</v>
      </c>
      <c r="F8459" s="16">
        <v>177</v>
      </c>
      <c r="G8459" s="16">
        <v>10</v>
      </c>
      <c r="H8459" s="16">
        <v>14.613541</v>
      </c>
      <c r="I8459" s="18"/>
    </row>
    <row r="8460" spans="1:9" x14ac:dyDescent="0.2">
      <c r="B8460" s="4">
        <v>39</v>
      </c>
      <c r="C8460" s="16">
        <v>4403</v>
      </c>
      <c r="D8460" s="16">
        <v>146</v>
      </c>
      <c r="E8460" s="16">
        <v>99</v>
      </c>
      <c r="F8460" s="16">
        <v>197</v>
      </c>
      <c r="G8460" s="16">
        <v>30</v>
      </c>
      <c r="H8460" s="16">
        <v>23.891276999999999</v>
      </c>
      <c r="I8460" s="18"/>
    </row>
    <row r="8461" spans="1:9" x14ac:dyDescent="0.2">
      <c r="B8461" s="4">
        <v>40</v>
      </c>
      <c r="C8461" s="16">
        <v>1516</v>
      </c>
      <c r="D8461" s="16">
        <v>94</v>
      </c>
      <c r="E8461" s="16">
        <v>75</v>
      </c>
      <c r="F8461" s="16">
        <v>117</v>
      </c>
      <c r="G8461" s="16">
        <v>16</v>
      </c>
      <c r="H8461" s="16">
        <v>11.141514000000001</v>
      </c>
      <c r="I8461" s="18"/>
    </row>
    <row r="8462" spans="1:9" x14ac:dyDescent="0.2">
      <c r="B8462" s="4">
        <v>41</v>
      </c>
      <c r="C8462" s="16">
        <v>1842</v>
      </c>
      <c r="D8462" s="16">
        <v>122</v>
      </c>
      <c r="E8462" s="16">
        <v>98</v>
      </c>
      <c r="F8462" s="16">
        <v>151</v>
      </c>
      <c r="G8462" s="16">
        <v>15</v>
      </c>
      <c r="H8462" s="16">
        <v>15.32971</v>
      </c>
      <c r="I8462" s="18"/>
    </row>
    <row r="8463" spans="1:9" x14ac:dyDescent="0.2">
      <c r="B8463" s="4">
        <v>42</v>
      </c>
      <c r="C8463" s="16">
        <v>2923</v>
      </c>
      <c r="D8463" s="16">
        <v>108</v>
      </c>
      <c r="E8463" s="16">
        <v>81</v>
      </c>
      <c r="F8463" s="16">
        <v>147</v>
      </c>
      <c r="G8463" s="16">
        <v>27</v>
      </c>
      <c r="H8463" s="16">
        <v>14.766126</v>
      </c>
      <c r="I8463" s="18"/>
    </row>
    <row r="8464" spans="1:9" x14ac:dyDescent="0.2">
      <c r="B8464" s="4">
        <v>43</v>
      </c>
      <c r="C8464" s="16">
        <v>1595</v>
      </c>
      <c r="D8464" s="16">
        <v>79</v>
      </c>
      <c r="E8464" s="16">
        <v>57</v>
      </c>
      <c r="F8464" s="16">
        <v>99</v>
      </c>
      <c r="G8464" s="16">
        <v>20</v>
      </c>
      <c r="H8464" s="16">
        <v>10.947241999999999</v>
      </c>
      <c r="I8464" s="18"/>
    </row>
    <row r="8465" spans="2:9" x14ac:dyDescent="0.2">
      <c r="B8465" s="4">
        <v>44</v>
      </c>
      <c r="C8465" s="16">
        <v>3441</v>
      </c>
      <c r="D8465" s="16">
        <v>111</v>
      </c>
      <c r="E8465" s="16">
        <v>83</v>
      </c>
      <c r="F8465" s="16">
        <v>151</v>
      </c>
      <c r="G8465" s="16">
        <v>31</v>
      </c>
      <c r="H8465" s="16">
        <v>17.720044999999999</v>
      </c>
      <c r="I8465" s="18"/>
    </row>
    <row r="8466" spans="2:9" x14ac:dyDescent="0.2">
      <c r="B8466" s="4">
        <v>45</v>
      </c>
      <c r="C8466" s="16">
        <v>4733</v>
      </c>
      <c r="D8466" s="16">
        <v>139</v>
      </c>
      <c r="E8466" s="16">
        <v>94</v>
      </c>
      <c r="F8466" s="16">
        <v>192</v>
      </c>
      <c r="G8466" s="16">
        <v>34</v>
      </c>
      <c r="H8466" s="16">
        <v>26.040178000000001</v>
      </c>
      <c r="I8466" s="18"/>
    </row>
    <row r="8467" spans="2:9" x14ac:dyDescent="0.2">
      <c r="B8467" s="4">
        <v>46</v>
      </c>
      <c r="C8467" s="16">
        <v>3646</v>
      </c>
      <c r="D8467" s="16">
        <v>104</v>
      </c>
      <c r="E8467" s="16">
        <v>61</v>
      </c>
      <c r="F8467" s="16">
        <v>150</v>
      </c>
      <c r="G8467" s="16">
        <v>35</v>
      </c>
      <c r="H8467" s="16">
        <v>21.716082</v>
      </c>
      <c r="I8467" s="18"/>
    </row>
    <row r="8468" spans="2:9" x14ac:dyDescent="0.2">
      <c r="B8468" s="4">
        <v>47</v>
      </c>
      <c r="C8468" s="16">
        <v>962</v>
      </c>
      <c r="D8468" s="16">
        <v>56</v>
      </c>
      <c r="E8468" s="16">
        <v>38</v>
      </c>
      <c r="F8468" s="16">
        <v>85</v>
      </c>
      <c r="G8468" s="16">
        <v>17</v>
      </c>
      <c r="H8468" s="16">
        <v>11.163557000000001</v>
      </c>
      <c r="I8468" s="18"/>
    </row>
    <row r="8469" spans="2:9" x14ac:dyDescent="0.2">
      <c r="B8469" s="4">
        <v>48</v>
      </c>
      <c r="C8469" s="16">
        <v>984</v>
      </c>
      <c r="D8469" s="16">
        <v>82</v>
      </c>
      <c r="E8469" s="16">
        <v>74</v>
      </c>
      <c r="F8469" s="16">
        <v>91</v>
      </c>
      <c r="G8469" s="16">
        <v>12</v>
      </c>
      <c r="H8469" s="16">
        <v>5.5432186000000003</v>
      </c>
      <c r="I8469" s="18"/>
    </row>
    <row r="8470" spans="2:9" x14ac:dyDescent="0.2">
      <c r="B8470" s="4">
        <v>49</v>
      </c>
      <c r="C8470" s="16">
        <v>1107</v>
      </c>
      <c r="D8470" s="16">
        <v>100</v>
      </c>
      <c r="E8470" s="16">
        <v>91</v>
      </c>
      <c r="F8470" s="16">
        <v>114</v>
      </c>
      <c r="G8470" s="16">
        <v>11</v>
      </c>
      <c r="H8470" s="16">
        <v>7.7265778000000003</v>
      </c>
      <c r="I8470" s="18"/>
    </row>
    <row r="8471" spans="2:9" x14ac:dyDescent="0.2">
      <c r="B8471" s="4">
        <v>50</v>
      </c>
      <c r="C8471" s="16">
        <v>3951</v>
      </c>
      <c r="D8471" s="16">
        <v>123</v>
      </c>
      <c r="E8471" s="16">
        <v>75</v>
      </c>
      <c r="F8471" s="16">
        <v>170</v>
      </c>
      <c r="G8471" s="16">
        <v>32</v>
      </c>
      <c r="H8471" s="16">
        <v>24.754929000000001</v>
      </c>
      <c r="I8471" s="18"/>
    </row>
    <row r="8472" spans="2:9" x14ac:dyDescent="0.2">
      <c r="B8472" s="4">
        <v>51</v>
      </c>
      <c r="C8472" s="16">
        <v>591</v>
      </c>
      <c r="D8472" s="16">
        <v>36</v>
      </c>
      <c r="E8472" s="16">
        <v>17</v>
      </c>
      <c r="F8472" s="16">
        <v>50</v>
      </c>
      <c r="G8472" s="16">
        <v>16</v>
      </c>
      <c r="H8472" s="16">
        <v>8.5906924999999994</v>
      </c>
      <c r="I8472" s="18"/>
    </row>
    <row r="8473" spans="2:9" x14ac:dyDescent="0.2">
      <c r="B8473" s="4">
        <v>52</v>
      </c>
      <c r="C8473" s="16">
        <v>3543</v>
      </c>
      <c r="D8473" s="16">
        <v>131</v>
      </c>
      <c r="E8473" s="16">
        <v>88</v>
      </c>
      <c r="F8473" s="16">
        <v>171</v>
      </c>
      <c r="G8473" s="16">
        <v>27</v>
      </c>
      <c r="H8473" s="16">
        <v>22.979922999999999</v>
      </c>
      <c r="I8473" s="18"/>
    </row>
    <row r="8474" spans="2:9" x14ac:dyDescent="0.2">
      <c r="B8474" s="4">
        <v>53</v>
      </c>
      <c r="C8474" s="16">
        <v>4809</v>
      </c>
      <c r="D8474" s="16">
        <v>145</v>
      </c>
      <c r="E8474" s="16">
        <v>110</v>
      </c>
      <c r="F8474" s="16">
        <v>177</v>
      </c>
      <c r="G8474" s="16">
        <v>33</v>
      </c>
      <c r="H8474" s="16">
        <v>16.828175999999999</v>
      </c>
      <c r="I8474" s="18"/>
    </row>
    <row r="8475" spans="2:9" x14ac:dyDescent="0.2">
      <c r="B8475" s="4">
        <v>54</v>
      </c>
      <c r="C8475" s="16">
        <v>1644</v>
      </c>
      <c r="D8475" s="16">
        <v>117</v>
      </c>
      <c r="E8475" s="16">
        <v>86</v>
      </c>
      <c r="F8475" s="16">
        <v>149</v>
      </c>
      <c r="G8475" s="16">
        <v>14</v>
      </c>
      <c r="H8475" s="16">
        <v>16.328361999999998</v>
      </c>
      <c r="I8475" s="18"/>
    </row>
    <row r="8476" spans="2:9" x14ac:dyDescent="0.2">
      <c r="B8476" s="4">
        <v>55</v>
      </c>
      <c r="C8476" s="16">
        <v>1077</v>
      </c>
      <c r="D8476" s="16">
        <v>107</v>
      </c>
      <c r="E8476" s="16">
        <v>82</v>
      </c>
      <c r="F8476" s="16">
        <v>131</v>
      </c>
      <c r="G8476" s="16">
        <v>10</v>
      </c>
      <c r="H8476" s="16">
        <v>16.973837</v>
      </c>
      <c r="I8476" s="18"/>
    </row>
    <row r="8477" spans="2:9" x14ac:dyDescent="0.2">
      <c r="B8477" s="4">
        <v>56</v>
      </c>
      <c r="C8477" s="16">
        <v>3039</v>
      </c>
      <c r="D8477" s="16">
        <v>144</v>
      </c>
      <c r="E8477" s="16">
        <v>111</v>
      </c>
      <c r="F8477" s="16">
        <v>176</v>
      </c>
      <c r="G8477" s="16">
        <v>21</v>
      </c>
      <c r="H8477" s="16">
        <v>18.717638000000001</v>
      </c>
      <c r="I8477" s="18"/>
    </row>
    <row r="8478" spans="2:9" x14ac:dyDescent="0.2">
      <c r="B8478" s="4">
        <v>57</v>
      </c>
      <c r="C8478" s="16">
        <v>4698</v>
      </c>
      <c r="D8478" s="16">
        <v>134</v>
      </c>
      <c r="E8478" s="16">
        <v>89</v>
      </c>
      <c r="F8478" s="16">
        <v>187</v>
      </c>
      <c r="G8478" s="16">
        <v>35</v>
      </c>
      <c r="H8478" s="16">
        <v>23.514702</v>
      </c>
      <c r="I8478" s="18"/>
    </row>
    <row r="8479" spans="2:9" x14ac:dyDescent="0.2">
      <c r="B8479" s="4">
        <v>58</v>
      </c>
      <c r="C8479" s="16">
        <v>1035</v>
      </c>
      <c r="D8479" s="16">
        <v>103</v>
      </c>
      <c r="E8479" s="16">
        <v>88</v>
      </c>
      <c r="F8479" s="16">
        <v>119</v>
      </c>
      <c r="G8479" s="16">
        <v>10</v>
      </c>
      <c r="H8479" s="16">
        <v>11.445523</v>
      </c>
      <c r="I8479" s="18"/>
    </row>
    <row r="8480" spans="2:9" x14ac:dyDescent="0.2">
      <c r="B8480" s="4">
        <v>59</v>
      </c>
      <c r="C8480" s="16">
        <v>3493</v>
      </c>
      <c r="D8480" s="16">
        <v>116</v>
      </c>
      <c r="E8480" s="16">
        <v>82</v>
      </c>
      <c r="F8480" s="16">
        <v>146</v>
      </c>
      <c r="G8480" s="16">
        <v>30</v>
      </c>
      <c r="H8480" s="16">
        <v>16.291525</v>
      </c>
      <c r="I8480" s="18"/>
    </row>
    <row r="8481" spans="2:9" x14ac:dyDescent="0.2">
      <c r="B8481" s="4">
        <v>60</v>
      </c>
      <c r="C8481" s="16">
        <v>3121</v>
      </c>
      <c r="D8481" s="16">
        <v>97</v>
      </c>
      <c r="E8481" s="16">
        <v>42</v>
      </c>
      <c r="F8481" s="16">
        <v>146</v>
      </c>
      <c r="G8481" s="16">
        <v>32</v>
      </c>
      <c r="H8481" s="16">
        <v>25.01032</v>
      </c>
      <c r="I8481" s="18"/>
    </row>
    <row r="8482" spans="2:9" x14ac:dyDescent="0.2">
      <c r="B8482" s="4">
        <v>61</v>
      </c>
      <c r="C8482" s="16">
        <v>1617</v>
      </c>
      <c r="D8482" s="16">
        <v>115</v>
      </c>
      <c r="E8482" s="16">
        <v>86</v>
      </c>
      <c r="F8482" s="16">
        <v>139</v>
      </c>
      <c r="G8482" s="16">
        <v>14</v>
      </c>
      <c r="H8482" s="16">
        <v>12.406574000000001</v>
      </c>
      <c r="I8482" s="18"/>
    </row>
    <row r="8483" spans="2:9" x14ac:dyDescent="0.2">
      <c r="B8483" s="4">
        <v>62</v>
      </c>
      <c r="C8483" s="16">
        <v>2262</v>
      </c>
      <c r="D8483" s="16">
        <v>83</v>
      </c>
      <c r="E8483" s="16">
        <v>50</v>
      </c>
      <c r="F8483" s="16">
        <v>118</v>
      </c>
      <c r="G8483" s="16">
        <v>27</v>
      </c>
      <c r="H8483" s="16">
        <v>19.796075999999999</v>
      </c>
      <c r="I8483" s="18"/>
    </row>
    <row r="8484" spans="2:9" x14ac:dyDescent="0.2">
      <c r="B8484" s="4">
        <v>63</v>
      </c>
      <c r="C8484" s="16">
        <v>1597</v>
      </c>
      <c r="D8484" s="16">
        <v>99</v>
      </c>
      <c r="E8484" s="16">
        <v>78</v>
      </c>
      <c r="F8484" s="16">
        <v>117</v>
      </c>
      <c r="G8484" s="16">
        <v>16</v>
      </c>
      <c r="H8484" s="16">
        <v>10.34408</v>
      </c>
      <c r="I8484" s="18"/>
    </row>
    <row r="8485" spans="2:9" x14ac:dyDescent="0.2">
      <c r="B8485" s="4">
        <v>64</v>
      </c>
      <c r="C8485" s="16">
        <v>1752</v>
      </c>
      <c r="D8485" s="16">
        <v>109</v>
      </c>
      <c r="E8485" s="16">
        <v>88</v>
      </c>
      <c r="F8485" s="16">
        <v>134</v>
      </c>
      <c r="G8485" s="16">
        <v>16</v>
      </c>
      <c r="H8485" s="16">
        <v>12.388166</v>
      </c>
      <c r="I8485" s="18"/>
    </row>
    <row r="8486" spans="2:9" x14ac:dyDescent="0.2">
      <c r="B8486" s="4">
        <v>65</v>
      </c>
      <c r="C8486" s="16">
        <v>1626</v>
      </c>
      <c r="D8486" s="16">
        <v>90</v>
      </c>
      <c r="E8486" s="16">
        <v>67</v>
      </c>
      <c r="F8486" s="16">
        <v>111</v>
      </c>
      <c r="G8486" s="16">
        <v>18</v>
      </c>
      <c r="H8486" s="16">
        <v>12.676983</v>
      </c>
      <c r="I8486" s="18"/>
    </row>
    <row r="8487" spans="2:9" x14ac:dyDescent="0.2">
      <c r="B8487" s="4">
        <v>66</v>
      </c>
      <c r="C8487" s="16">
        <v>4111</v>
      </c>
      <c r="D8487" s="16">
        <v>114</v>
      </c>
      <c r="E8487" s="16">
        <v>81</v>
      </c>
      <c r="F8487" s="16">
        <v>178</v>
      </c>
      <c r="G8487" s="16">
        <v>36</v>
      </c>
      <c r="H8487" s="16">
        <v>22.329353000000001</v>
      </c>
      <c r="I8487" s="18"/>
    </row>
    <row r="8488" spans="2:9" x14ac:dyDescent="0.2">
      <c r="B8488" s="4">
        <v>67</v>
      </c>
      <c r="C8488" s="16">
        <v>1194</v>
      </c>
      <c r="D8488" s="16">
        <v>91</v>
      </c>
      <c r="E8488" s="16">
        <v>75</v>
      </c>
      <c r="F8488" s="16">
        <v>105</v>
      </c>
      <c r="G8488" s="16">
        <v>13</v>
      </c>
      <c r="H8488" s="16">
        <v>9.0415709999999994</v>
      </c>
      <c r="I8488" s="18"/>
    </row>
    <row r="8489" spans="2:9" x14ac:dyDescent="0.2">
      <c r="B8489" s="4">
        <v>68</v>
      </c>
      <c r="C8489" s="16">
        <v>4304</v>
      </c>
      <c r="D8489" s="16">
        <v>119</v>
      </c>
      <c r="E8489" s="16">
        <v>81</v>
      </c>
      <c r="F8489" s="16">
        <v>183</v>
      </c>
      <c r="G8489" s="16">
        <v>36</v>
      </c>
      <c r="H8489" s="16">
        <v>27.646750999999998</v>
      </c>
      <c r="I8489" s="18"/>
    </row>
    <row r="8490" spans="2:9" x14ac:dyDescent="0.2">
      <c r="B8490" s="4">
        <v>69</v>
      </c>
      <c r="C8490" s="16">
        <v>2987</v>
      </c>
      <c r="D8490" s="16">
        <v>99</v>
      </c>
      <c r="E8490" s="16">
        <v>63</v>
      </c>
      <c r="F8490" s="16">
        <v>151</v>
      </c>
      <c r="G8490" s="16">
        <v>30</v>
      </c>
      <c r="H8490" s="16">
        <v>23.327503</v>
      </c>
      <c r="I8490" s="18"/>
    </row>
    <row r="8491" spans="2:9" x14ac:dyDescent="0.2">
      <c r="B8491" s="4">
        <v>70</v>
      </c>
      <c r="C8491" s="5">
        <v>5096</v>
      </c>
      <c r="D8491" s="5">
        <v>99</v>
      </c>
      <c r="E8491" s="5">
        <v>70</v>
      </c>
      <c r="F8491" s="5">
        <v>133</v>
      </c>
      <c r="G8491" s="5">
        <v>51</v>
      </c>
      <c r="H8491" s="5">
        <v>14.203521</v>
      </c>
      <c r="I8491" s="6"/>
    </row>
    <row r="8492" spans="2:9" x14ac:dyDescent="0.2">
      <c r="B8492" s="4">
        <v>71</v>
      </c>
      <c r="C8492" s="5">
        <v>2082</v>
      </c>
      <c r="D8492" s="5">
        <v>99</v>
      </c>
      <c r="E8492" s="5">
        <v>77</v>
      </c>
      <c r="F8492" s="5">
        <v>118</v>
      </c>
      <c r="G8492" s="5">
        <v>21</v>
      </c>
      <c r="H8492" s="5">
        <v>10.730797000000001</v>
      </c>
      <c r="I8492" s="6"/>
    </row>
    <row r="8493" spans="2:9" x14ac:dyDescent="0.2">
      <c r="B8493" s="4">
        <v>72</v>
      </c>
      <c r="C8493" s="5">
        <v>2026</v>
      </c>
      <c r="D8493" s="5">
        <v>96</v>
      </c>
      <c r="E8493" s="5">
        <v>81</v>
      </c>
      <c r="F8493" s="5">
        <v>116</v>
      </c>
      <c r="G8493" s="5">
        <v>21</v>
      </c>
      <c r="H8493" s="5">
        <v>9.4392800000000001</v>
      </c>
      <c r="I8493" s="6"/>
    </row>
    <row r="8494" spans="2:9" x14ac:dyDescent="0.2">
      <c r="B8494" s="4">
        <v>73</v>
      </c>
      <c r="C8494" s="5">
        <v>1740</v>
      </c>
      <c r="D8494" s="5">
        <v>56</v>
      </c>
      <c r="E8494" s="5">
        <v>25</v>
      </c>
      <c r="F8494" s="5">
        <v>87</v>
      </c>
      <c r="G8494" s="5">
        <v>31</v>
      </c>
      <c r="H8494" s="5">
        <v>17.328205000000001</v>
      </c>
      <c r="I8494" s="6"/>
    </row>
    <row r="8495" spans="2:9" x14ac:dyDescent="0.2">
      <c r="B8495" s="4">
        <v>74</v>
      </c>
      <c r="C8495" s="5">
        <v>4420</v>
      </c>
      <c r="D8495" s="5">
        <v>105</v>
      </c>
      <c r="E8495" s="5">
        <v>77</v>
      </c>
      <c r="F8495" s="5">
        <v>144</v>
      </c>
      <c r="G8495" s="5">
        <v>42</v>
      </c>
      <c r="H8495" s="5">
        <v>17.434196</v>
      </c>
      <c r="I8495" s="6"/>
    </row>
    <row r="8496" spans="2:9" x14ac:dyDescent="0.2">
      <c r="B8496" s="4">
        <v>75</v>
      </c>
      <c r="C8496" s="5">
        <v>1674</v>
      </c>
      <c r="D8496" s="5">
        <v>64</v>
      </c>
      <c r="E8496" s="5">
        <v>38</v>
      </c>
      <c r="F8496" s="5">
        <v>101</v>
      </c>
      <c r="G8496" s="5">
        <v>26</v>
      </c>
      <c r="H8496" s="5">
        <v>15.062536</v>
      </c>
      <c r="I8496" s="6"/>
    </row>
    <row r="8497" spans="1:9" x14ac:dyDescent="0.2">
      <c r="B8497" s="4">
        <v>76</v>
      </c>
      <c r="C8497" s="5">
        <v>1849</v>
      </c>
      <c r="D8497" s="5">
        <v>92</v>
      </c>
      <c r="E8497" s="5">
        <v>74</v>
      </c>
      <c r="F8497" s="5">
        <v>113</v>
      </c>
      <c r="G8497" s="5">
        <v>20</v>
      </c>
      <c r="H8497" s="5">
        <v>10.7776575</v>
      </c>
      <c r="I8497" s="6"/>
    </row>
    <row r="8498" spans="1:9" x14ac:dyDescent="0.2">
      <c r="B8498" s="4">
        <v>77</v>
      </c>
      <c r="C8498" s="5">
        <v>4500</v>
      </c>
      <c r="D8498" s="5">
        <v>128</v>
      </c>
      <c r="E8498" s="5">
        <v>70</v>
      </c>
      <c r="F8498" s="5">
        <v>206</v>
      </c>
      <c r="G8498" s="5">
        <v>35</v>
      </c>
      <c r="H8498" s="5">
        <v>40.788550000000001</v>
      </c>
      <c r="I8498" s="6"/>
    </row>
    <row r="8499" spans="1:9" x14ac:dyDescent="0.2">
      <c r="B8499" s="4">
        <v>78</v>
      </c>
      <c r="C8499" s="5">
        <v>1757</v>
      </c>
      <c r="D8499" s="5">
        <v>58</v>
      </c>
      <c r="E8499" s="5">
        <v>38</v>
      </c>
      <c r="F8499" s="5">
        <v>87</v>
      </c>
      <c r="G8499" s="5">
        <v>30</v>
      </c>
      <c r="H8499" s="5">
        <v>14.796317999999999</v>
      </c>
      <c r="I8499" s="6"/>
    </row>
    <row r="8500" spans="1:9" x14ac:dyDescent="0.2">
      <c r="A8500" s="13"/>
      <c r="B8500" s="4">
        <v>79</v>
      </c>
      <c r="C8500" s="5">
        <v>2249</v>
      </c>
      <c r="D8500" s="5">
        <v>89</v>
      </c>
      <c r="E8500" s="5">
        <v>63</v>
      </c>
      <c r="F8500" s="5">
        <v>113</v>
      </c>
      <c r="G8500" s="5">
        <v>25</v>
      </c>
      <c r="H8500" s="5">
        <v>14.747881</v>
      </c>
      <c r="I8500" s="6"/>
    </row>
    <row r="8501" spans="1:9" x14ac:dyDescent="0.2">
      <c r="A8501" s="5"/>
      <c r="B8501" s="4">
        <v>80</v>
      </c>
      <c r="C8501" s="5">
        <v>2463</v>
      </c>
      <c r="D8501" s="10">
        <v>102</v>
      </c>
      <c r="E8501" s="5">
        <v>71</v>
      </c>
      <c r="F8501" s="5">
        <v>129</v>
      </c>
      <c r="G8501" s="5">
        <v>24</v>
      </c>
      <c r="H8501" s="5">
        <v>14.066611999999999</v>
      </c>
      <c r="I8501" s="6"/>
    </row>
    <row r="8502" spans="1:9" x14ac:dyDescent="0.2">
      <c r="A8502" s="5"/>
      <c r="B8502" s="4">
        <v>81</v>
      </c>
      <c r="C8502" s="5">
        <v>2631</v>
      </c>
      <c r="D8502" s="5">
        <v>93</v>
      </c>
      <c r="E8502" s="5">
        <v>56</v>
      </c>
      <c r="F8502" s="5">
        <v>129</v>
      </c>
      <c r="G8502" s="5">
        <v>28</v>
      </c>
      <c r="H8502" s="5">
        <v>20.404247000000002</v>
      </c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81</v>
      </c>
      <c r="I8603" s="6"/>
    </row>
    <row r="8604" spans="1:10" x14ac:dyDescent="0.2">
      <c r="A8604" t="s">
        <v>67</v>
      </c>
      <c r="B8604" s="15"/>
      <c r="C8604" s="8">
        <f>AVERAGE(C8422:C8602)</f>
        <v>2889.037037037037</v>
      </c>
      <c r="D8604" s="8"/>
      <c r="E8604" s="8"/>
      <c r="F8604" s="8"/>
      <c r="G8604" s="8"/>
      <c r="H8604" s="8"/>
      <c r="I8604" s="9"/>
      <c r="J8604" s="17">
        <f>AVERAGE(D8422:D8602)</f>
        <v>102.8641975308642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60376839</v>
      </c>
      <c r="D8608" s="16">
        <v>95.245279999999994</v>
      </c>
      <c r="E8608" s="16">
        <v>1</v>
      </c>
      <c r="F8608" s="16">
        <v>984</v>
      </c>
      <c r="G8608" s="16">
        <v>633909</v>
      </c>
      <c r="H8608" s="16">
        <v>149.09235000000001</v>
      </c>
      <c r="I8608" s="16">
        <v>33.83034</v>
      </c>
    </row>
    <row r="8609" spans="1:9" x14ac:dyDescent="0.2">
      <c r="A8609" s="6"/>
      <c r="B8609" s="16">
        <v>1</v>
      </c>
      <c r="C8609" s="16">
        <v>1712</v>
      </c>
      <c r="D8609" s="16">
        <v>122</v>
      </c>
      <c r="E8609" s="16">
        <v>96</v>
      </c>
      <c r="F8609" s="16">
        <v>142</v>
      </c>
      <c r="G8609" s="16">
        <v>14</v>
      </c>
      <c r="H8609" s="16">
        <v>14.475444</v>
      </c>
      <c r="I8609" s="16"/>
    </row>
    <row r="8610" spans="1:9" x14ac:dyDescent="0.2">
      <c r="A8610" s="6"/>
      <c r="B8610" s="16">
        <v>2</v>
      </c>
      <c r="C8610" s="16">
        <v>2324</v>
      </c>
      <c r="D8610" s="16">
        <v>145</v>
      </c>
      <c r="E8610" s="16">
        <v>109</v>
      </c>
      <c r="F8610" s="16">
        <v>171</v>
      </c>
      <c r="G8610" s="16">
        <v>16</v>
      </c>
      <c r="H8610" s="16">
        <v>20.304349999999999</v>
      </c>
      <c r="I8610" s="16"/>
    </row>
    <row r="8611" spans="1:9" x14ac:dyDescent="0.2">
      <c r="A8611" s="6"/>
      <c r="B8611" s="16">
        <v>3</v>
      </c>
      <c r="C8611" s="16">
        <v>3682</v>
      </c>
      <c r="D8611" s="16">
        <v>175</v>
      </c>
      <c r="E8611" s="16">
        <v>125</v>
      </c>
      <c r="F8611" s="16">
        <v>203</v>
      </c>
      <c r="G8611" s="16">
        <v>21</v>
      </c>
      <c r="H8611" s="16">
        <v>21.703686000000001</v>
      </c>
      <c r="I8611" s="16"/>
    </row>
    <row r="8612" spans="1:9" x14ac:dyDescent="0.2">
      <c r="A8612" s="6"/>
      <c r="B8612" s="16">
        <v>4</v>
      </c>
      <c r="C8612" s="16">
        <v>3148</v>
      </c>
      <c r="D8612" s="16">
        <v>174</v>
      </c>
      <c r="E8612" s="16">
        <v>136</v>
      </c>
      <c r="F8612" s="16">
        <v>245</v>
      </c>
      <c r="G8612" s="16">
        <v>18</v>
      </c>
      <c r="H8612" s="16">
        <v>26.53078</v>
      </c>
      <c r="I8612" s="16"/>
    </row>
    <row r="8613" spans="1:9" x14ac:dyDescent="0.2">
      <c r="A8613" s="6"/>
      <c r="B8613" s="16">
        <v>5</v>
      </c>
      <c r="C8613" s="16">
        <v>3473</v>
      </c>
      <c r="D8613" s="16">
        <v>151</v>
      </c>
      <c r="E8613" s="16">
        <v>121</v>
      </c>
      <c r="F8613" s="16">
        <v>195</v>
      </c>
      <c r="G8613" s="16">
        <v>23</v>
      </c>
      <c r="H8613" s="16">
        <v>18.923290000000001</v>
      </c>
      <c r="I8613" s="16"/>
    </row>
    <row r="8614" spans="1:9" x14ac:dyDescent="0.2">
      <c r="A8614" s="6"/>
      <c r="B8614" s="16">
        <v>6</v>
      </c>
      <c r="C8614" s="16">
        <v>1374</v>
      </c>
      <c r="D8614" s="16">
        <v>137</v>
      </c>
      <c r="E8614" s="16">
        <v>118</v>
      </c>
      <c r="F8614" s="16">
        <v>160</v>
      </c>
      <c r="G8614" s="16">
        <v>10</v>
      </c>
      <c r="H8614" s="16">
        <v>14.015864000000001</v>
      </c>
      <c r="I8614" s="16"/>
    </row>
    <row r="8615" spans="1:9" x14ac:dyDescent="0.2">
      <c r="A8615" s="6"/>
      <c r="B8615" s="16">
        <v>7</v>
      </c>
      <c r="C8615" s="16">
        <v>4591</v>
      </c>
      <c r="D8615" s="16">
        <v>176</v>
      </c>
      <c r="E8615" s="16">
        <v>137</v>
      </c>
      <c r="F8615" s="16">
        <v>234</v>
      </c>
      <c r="G8615" s="16">
        <v>26</v>
      </c>
      <c r="H8615" s="16">
        <v>27.467072000000002</v>
      </c>
      <c r="I8615" s="16"/>
    </row>
    <row r="8616" spans="1:9" x14ac:dyDescent="0.2">
      <c r="A8616" s="6"/>
      <c r="B8616" s="16">
        <v>8</v>
      </c>
      <c r="C8616" s="16">
        <v>2167</v>
      </c>
      <c r="D8616" s="16">
        <v>120</v>
      </c>
      <c r="E8616" s="16">
        <v>80</v>
      </c>
      <c r="F8616" s="16">
        <v>179</v>
      </c>
      <c r="G8616" s="16">
        <v>18</v>
      </c>
      <c r="H8616" s="16">
        <v>22.820270000000001</v>
      </c>
      <c r="I8616" s="16"/>
    </row>
    <row r="8617" spans="1:9" x14ac:dyDescent="0.2">
      <c r="A8617" s="6"/>
      <c r="B8617" s="16">
        <v>9</v>
      </c>
      <c r="C8617" s="16">
        <v>3471</v>
      </c>
      <c r="D8617" s="16">
        <v>182</v>
      </c>
      <c r="E8617" s="16">
        <v>154</v>
      </c>
      <c r="F8617" s="16">
        <v>215</v>
      </c>
      <c r="G8617" s="16">
        <v>19</v>
      </c>
      <c r="H8617" s="16">
        <v>17.357354999999998</v>
      </c>
      <c r="I8617" s="16"/>
    </row>
    <row r="8618" spans="1:9" x14ac:dyDescent="0.2">
      <c r="A8618" s="6"/>
      <c r="B8618" s="16">
        <v>10</v>
      </c>
      <c r="C8618" s="16">
        <v>2896</v>
      </c>
      <c r="D8618" s="16">
        <v>170</v>
      </c>
      <c r="E8618" s="16">
        <v>146</v>
      </c>
      <c r="F8618" s="16">
        <v>200</v>
      </c>
      <c r="G8618" s="16">
        <v>17</v>
      </c>
      <c r="H8618" s="16">
        <v>14.521535999999999</v>
      </c>
      <c r="I8618" s="16"/>
    </row>
    <row r="8619" spans="1:9" x14ac:dyDescent="0.2">
      <c r="A8619" s="6"/>
      <c r="B8619" s="16">
        <v>11</v>
      </c>
      <c r="C8619" s="16">
        <v>1648</v>
      </c>
      <c r="D8619" s="16">
        <v>149</v>
      </c>
      <c r="E8619" s="16">
        <v>134</v>
      </c>
      <c r="F8619" s="16">
        <v>168</v>
      </c>
      <c r="G8619" s="16">
        <v>11</v>
      </c>
      <c r="H8619" s="16">
        <v>10.653638000000001</v>
      </c>
      <c r="I8619" s="16"/>
    </row>
    <row r="8620" spans="1:9" x14ac:dyDescent="0.2">
      <c r="A8620" s="6"/>
      <c r="B8620" s="16">
        <v>12</v>
      </c>
      <c r="C8620" s="16">
        <v>2325</v>
      </c>
      <c r="D8620" s="16">
        <v>155</v>
      </c>
      <c r="E8620" s="16">
        <v>125</v>
      </c>
      <c r="F8620" s="16">
        <v>183</v>
      </c>
      <c r="G8620" s="16">
        <v>15</v>
      </c>
      <c r="H8620" s="16">
        <v>19.209372999999999</v>
      </c>
      <c r="I8620" s="16"/>
    </row>
    <row r="8621" spans="1:9" x14ac:dyDescent="0.2">
      <c r="B8621" s="16">
        <v>13</v>
      </c>
      <c r="C8621" s="16">
        <v>2111</v>
      </c>
      <c r="D8621" s="16">
        <v>162</v>
      </c>
      <c r="E8621" s="16">
        <v>133</v>
      </c>
      <c r="F8621" s="16">
        <v>188</v>
      </c>
      <c r="G8621" s="16">
        <v>13</v>
      </c>
      <c r="H8621" s="16">
        <v>14.086045</v>
      </c>
      <c r="I8621" s="16"/>
    </row>
    <row r="8622" spans="1:9" x14ac:dyDescent="0.2">
      <c r="B8622" s="16">
        <v>14</v>
      </c>
      <c r="C8622" s="16">
        <v>4049</v>
      </c>
      <c r="D8622" s="16">
        <v>192</v>
      </c>
      <c r="E8622" s="16">
        <v>173</v>
      </c>
      <c r="F8622" s="16">
        <v>233</v>
      </c>
      <c r="G8622" s="16">
        <v>21</v>
      </c>
      <c r="H8622" s="16">
        <v>17.310402</v>
      </c>
      <c r="I8622" s="16"/>
    </row>
    <row r="8623" spans="1:9" x14ac:dyDescent="0.2">
      <c r="B8623" s="16">
        <v>15</v>
      </c>
      <c r="C8623" s="16">
        <v>5154</v>
      </c>
      <c r="D8623" s="16">
        <v>214</v>
      </c>
      <c r="E8623" s="16">
        <v>156</v>
      </c>
      <c r="F8623" s="16">
        <v>299</v>
      </c>
      <c r="G8623" s="16">
        <v>24</v>
      </c>
      <c r="H8623" s="16">
        <v>35.579673999999997</v>
      </c>
      <c r="I8623" s="16"/>
    </row>
    <row r="8624" spans="1:9" x14ac:dyDescent="0.2">
      <c r="B8624" s="16">
        <v>16</v>
      </c>
      <c r="C8624" s="16">
        <v>1793</v>
      </c>
      <c r="D8624" s="16">
        <v>94</v>
      </c>
      <c r="E8624" s="16">
        <v>63</v>
      </c>
      <c r="F8624" s="16">
        <v>119</v>
      </c>
      <c r="G8624" s="16">
        <v>19</v>
      </c>
      <c r="H8624" s="16">
        <v>16.787893</v>
      </c>
      <c r="I8624" s="16"/>
    </row>
    <row r="8625" spans="1:9" x14ac:dyDescent="0.2">
      <c r="B8625" s="16">
        <v>17</v>
      </c>
      <c r="C8625" s="16">
        <v>3349</v>
      </c>
      <c r="D8625" s="16">
        <v>186</v>
      </c>
      <c r="E8625" s="16">
        <v>155</v>
      </c>
      <c r="F8625" s="16">
        <v>230</v>
      </c>
      <c r="G8625" s="16">
        <v>18</v>
      </c>
      <c r="H8625" s="16">
        <v>20.66967</v>
      </c>
      <c r="I8625" s="16"/>
    </row>
    <row r="8626" spans="1:9" x14ac:dyDescent="0.2">
      <c r="B8626" s="16">
        <v>18</v>
      </c>
      <c r="C8626" s="16">
        <v>2663</v>
      </c>
      <c r="D8626" s="16">
        <v>156</v>
      </c>
      <c r="E8626" s="16">
        <v>120</v>
      </c>
      <c r="F8626" s="16">
        <v>189</v>
      </c>
      <c r="G8626" s="16">
        <v>17</v>
      </c>
      <c r="H8626" s="16">
        <v>21.069824000000001</v>
      </c>
      <c r="I8626" s="16"/>
    </row>
    <row r="8627" spans="1:9" x14ac:dyDescent="0.2">
      <c r="B8627" s="16">
        <v>19</v>
      </c>
      <c r="C8627" s="16">
        <v>2752</v>
      </c>
      <c r="D8627" s="16">
        <v>183</v>
      </c>
      <c r="E8627" s="16">
        <v>160</v>
      </c>
      <c r="F8627" s="16">
        <v>217</v>
      </c>
      <c r="G8627" s="16">
        <v>15</v>
      </c>
      <c r="H8627" s="16">
        <v>19.06193</v>
      </c>
      <c r="I8627" s="16"/>
    </row>
    <row r="8628" spans="1:9" x14ac:dyDescent="0.2">
      <c r="B8628" s="16">
        <v>20</v>
      </c>
      <c r="C8628" s="16">
        <v>1900</v>
      </c>
      <c r="D8628" s="16">
        <v>146</v>
      </c>
      <c r="E8628" s="16">
        <v>125</v>
      </c>
      <c r="F8628" s="16">
        <v>171</v>
      </c>
      <c r="G8628" s="16">
        <v>13</v>
      </c>
      <c r="H8628" s="16">
        <v>12.871157</v>
      </c>
      <c r="I8628" s="16"/>
    </row>
    <row r="8629" spans="1:9" x14ac:dyDescent="0.2">
      <c r="B8629" s="16">
        <v>21</v>
      </c>
      <c r="C8629" s="16">
        <v>3483</v>
      </c>
      <c r="D8629" s="16">
        <v>174</v>
      </c>
      <c r="E8629" s="16">
        <v>136</v>
      </c>
      <c r="F8629" s="16">
        <v>212</v>
      </c>
      <c r="G8629" s="16">
        <v>20</v>
      </c>
      <c r="H8629" s="16">
        <v>22.191748</v>
      </c>
      <c r="I8629" s="16"/>
    </row>
    <row r="8630" spans="1:9" x14ac:dyDescent="0.2">
      <c r="B8630" s="16">
        <v>22</v>
      </c>
      <c r="C8630" s="16">
        <v>1741</v>
      </c>
      <c r="D8630" s="16">
        <v>145</v>
      </c>
      <c r="E8630" s="16">
        <v>118</v>
      </c>
      <c r="F8630" s="16">
        <v>170</v>
      </c>
      <c r="G8630" s="16">
        <v>12</v>
      </c>
      <c r="H8630" s="16">
        <v>17.511036000000001</v>
      </c>
      <c r="I8630" s="16"/>
    </row>
    <row r="8631" spans="1:9" x14ac:dyDescent="0.2">
      <c r="B8631" s="16">
        <v>23</v>
      </c>
      <c r="C8631" s="16">
        <v>2465</v>
      </c>
      <c r="D8631" s="16">
        <v>164</v>
      </c>
      <c r="E8631" s="16">
        <v>134</v>
      </c>
      <c r="F8631" s="16">
        <v>190</v>
      </c>
      <c r="G8631" s="16">
        <v>15</v>
      </c>
      <c r="H8631" s="16">
        <v>14.762404</v>
      </c>
      <c r="I8631" s="16"/>
    </row>
    <row r="8632" spans="1:9" x14ac:dyDescent="0.2">
      <c r="B8632" s="16">
        <v>24</v>
      </c>
      <c r="C8632" s="16">
        <v>2650</v>
      </c>
      <c r="D8632" s="16">
        <v>165</v>
      </c>
      <c r="E8632" s="16">
        <v>133</v>
      </c>
      <c r="F8632" s="16">
        <v>191</v>
      </c>
      <c r="G8632" s="16">
        <v>16</v>
      </c>
      <c r="H8632" s="16">
        <v>16.891812999999999</v>
      </c>
      <c r="I8632" s="16"/>
    </row>
    <row r="8633" spans="1:9" x14ac:dyDescent="0.2">
      <c r="B8633" s="16">
        <v>25</v>
      </c>
      <c r="C8633" s="16">
        <v>1754</v>
      </c>
      <c r="D8633" s="16">
        <v>175</v>
      </c>
      <c r="E8633" s="16">
        <v>131</v>
      </c>
      <c r="F8633" s="16">
        <v>196</v>
      </c>
      <c r="G8633" s="16">
        <v>10</v>
      </c>
      <c r="H8633" s="16">
        <v>19.838234</v>
      </c>
      <c r="I8633" s="16"/>
    </row>
    <row r="8634" spans="1:9" x14ac:dyDescent="0.2">
      <c r="B8634" s="16">
        <v>26</v>
      </c>
      <c r="C8634" s="16">
        <v>2660</v>
      </c>
      <c r="D8634" s="16">
        <v>177</v>
      </c>
      <c r="E8634" s="16">
        <v>160</v>
      </c>
      <c r="F8634" s="16">
        <v>207</v>
      </c>
      <c r="G8634" s="16">
        <v>15</v>
      </c>
      <c r="H8634" s="16">
        <v>12.897951000000001</v>
      </c>
      <c r="I8634" s="16"/>
    </row>
    <row r="8635" spans="1:9" x14ac:dyDescent="0.2">
      <c r="B8635" s="16">
        <v>27</v>
      </c>
      <c r="C8635" s="16">
        <v>2755</v>
      </c>
      <c r="D8635" s="16">
        <v>131</v>
      </c>
      <c r="E8635" s="16">
        <v>102</v>
      </c>
      <c r="F8635" s="16">
        <v>166</v>
      </c>
      <c r="G8635" s="16">
        <v>21</v>
      </c>
      <c r="H8635" s="16">
        <v>17.711577999999999</v>
      </c>
      <c r="I8635" s="16"/>
    </row>
    <row r="8636" spans="1:9" x14ac:dyDescent="0.2">
      <c r="B8636" s="16">
        <v>28</v>
      </c>
      <c r="C8636" s="16">
        <v>1233</v>
      </c>
      <c r="D8636" s="16">
        <v>123</v>
      </c>
      <c r="E8636" s="16">
        <v>107</v>
      </c>
      <c r="F8636" s="16">
        <v>138</v>
      </c>
      <c r="G8636" s="16">
        <v>10</v>
      </c>
      <c r="H8636" s="16">
        <v>10.203485499999999</v>
      </c>
      <c r="I8636" s="16"/>
    </row>
    <row r="8637" spans="1:9" x14ac:dyDescent="0.2">
      <c r="B8637" s="16">
        <v>29</v>
      </c>
      <c r="C8637" s="16">
        <v>1907</v>
      </c>
      <c r="D8637" s="16">
        <v>158</v>
      </c>
      <c r="E8637" s="16">
        <v>134</v>
      </c>
      <c r="F8637" s="16">
        <v>198</v>
      </c>
      <c r="G8637" s="16">
        <v>12</v>
      </c>
      <c r="H8637" s="16">
        <v>17.422556</v>
      </c>
      <c r="I8637" s="16"/>
    </row>
    <row r="8638" spans="1:9" x14ac:dyDescent="0.2">
      <c r="B8638" s="16">
        <v>30</v>
      </c>
      <c r="C8638" s="16">
        <v>2383</v>
      </c>
      <c r="D8638" s="16">
        <v>170</v>
      </c>
      <c r="E8638" s="16">
        <v>158</v>
      </c>
      <c r="F8638" s="16">
        <v>203</v>
      </c>
      <c r="G8638" s="16">
        <v>14</v>
      </c>
      <c r="H8638" s="16">
        <v>12.381748</v>
      </c>
      <c r="I8638" s="16"/>
    </row>
    <row r="8639" spans="1:9" x14ac:dyDescent="0.2">
      <c r="A8639" s="6"/>
      <c r="B8639" s="16">
        <v>31</v>
      </c>
      <c r="C8639" s="16">
        <v>1408</v>
      </c>
      <c r="D8639" s="16">
        <v>140</v>
      </c>
      <c r="E8639" s="16">
        <v>112</v>
      </c>
      <c r="F8639" s="16">
        <v>171</v>
      </c>
      <c r="G8639" s="16">
        <v>10</v>
      </c>
      <c r="H8639" s="16">
        <v>21.478672</v>
      </c>
      <c r="I8639" s="16"/>
    </row>
    <row r="8640" spans="1:9" x14ac:dyDescent="0.2">
      <c r="A8640" s="11"/>
      <c r="B8640" s="16">
        <v>32</v>
      </c>
      <c r="C8640" s="16">
        <v>979</v>
      </c>
      <c r="D8640" s="16">
        <v>97</v>
      </c>
      <c r="E8640" s="16">
        <v>90</v>
      </c>
      <c r="F8640" s="16">
        <v>107</v>
      </c>
      <c r="G8640" s="16">
        <v>10</v>
      </c>
      <c r="H8640" s="16">
        <v>5.1747249999999996</v>
      </c>
      <c r="I8640" s="16"/>
    </row>
    <row r="8641" spans="2:9" x14ac:dyDescent="0.2">
      <c r="B8641" s="16">
        <v>33</v>
      </c>
      <c r="C8641" s="16">
        <v>1624</v>
      </c>
      <c r="D8641" s="16">
        <v>147</v>
      </c>
      <c r="E8641" s="16">
        <v>129</v>
      </c>
      <c r="F8641" s="16">
        <v>164</v>
      </c>
      <c r="G8641" s="16">
        <v>11</v>
      </c>
      <c r="H8641" s="16">
        <v>9.7928540000000002</v>
      </c>
      <c r="I8641" s="16"/>
    </row>
    <row r="8642" spans="2:9" x14ac:dyDescent="0.2">
      <c r="B8642" s="16">
        <v>34</v>
      </c>
      <c r="C8642" s="16">
        <v>4147</v>
      </c>
      <c r="D8642" s="16">
        <v>165</v>
      </c>
      <c r="E8642" s="16">
        <v>113</v>
      </c>
      <c r="F8642" s="16">
        <v>226</v>
      </c>
      <c r="G8642" s="16">
        <v>25</v>
      </c>
      <c r="H8642" s="16">
        <v>34.930885000000004</v>
      </c>
      <c r="I8642" s="16"/>
    </row>
    <row r="8643" spans="2:9" x14ac:dyDescent="0.2">
      <c r="B8643" s="16">
        <v>35</v>
      </c>
      <c r="C8643" s="16">
        <v>1647</v>
      </c>
      <c r="D8643" s="16">
        <v>126</v>
      </c>
      <c r="E8643" s="16">
        <v>97</v>
      </c>
      <c r="F8643" s="16">
        <v>149</v>
      </c>
      <c r="G8643" s="16">
        <v>13</v>
      </c>
      <c r="H8643" s="16">
        <v>17.409288</v>
      </c>
      <c r="I8643" s="16"/>
    </row>
    <row r="8644" spans="2:9" x14ac:dyDescent="0.2">
      <c r="B8644" s="16">
        <v>36</v>
      </c>
      <c r="C8644" s="16">
        <v>2010</v>
      </c>
      <c r="D8644" s="16">
        <v>125</v>
      </c>
      <c r="E8644" s="16">
        <v>97</v>
      </c>
      <c r="F8644" s="16">
        <v>147</v>
      </c>
      <c r="G8644" s="16">
        <v>16</v>
      </c>
      <c r="H8644" s="16">
        <v>15.170146000000001</v>
      </c>
      <c r="I8644" s="16"/>
    </row>
    <row r="8645" spans="2:9" x14ac:dyDescent="0.2">
      <c r="B8645" s="16">
        <v>37</v>
      </c>
      <c r="C8645" s="16">
        <v>2249</v>
      </c>
      <c r="D8645" s="16">
        <v>140</v>
      </c>
      <c r="E8645" s="16">
        <v>116</v>
      </c>
      <c r="F8645" s="16">
        <v>187</v>
      </c>
      <c r="G8645" s="16">
        <v>16</v>
      </c>
      <c r="H8645" s="16">
        <v>19.042058999999998</v>
      </c>
      <c r="I8645" s="16"/>
    </row>
    <row r="8646" spans="2:9" x14ac:dyDescent="0.2">
      <c r="B8646" s="16">
        <v>38</v>
      </c>
      <c r="C8646" s="16">
        <v>1347</v>
      </c>
      <c r="D8646" s="16">
        <v>96</v>
      </c>
      <c r="E8646" s="16">
        <v>74</v>
      </c>
      <c r="F8646" s="16">
        <v>114</v>
      </c>
      <c r="G8646" s="16">
        <v>14</v>
      </c>
      <c r="H8646" s="16">
        <v>12.851219</v>
      </c>
      <c r="I8646" s="16"/>
    </row>
    <row r="8647" spans="2:9" x14ac:dyDescent="0.2">
      <c r="B8647" s="16">
        <v>39</v>
      </c>
      <c r="C8647" s="16">
        <v>1809</v>
      </c>
      <c r="D8647" s="16">
        <v>129</v>
      </c>
      <c r="E8647" s="16">
        <v>93</v>
      </c>
      <c r="F8647" s="16">
        <v>166</v>
      </c>
      <c r="G8647" s="16">
        <v>14</v>
      </c>
      <c r="H8647" s="16">
        <v>17.687457999999999</v>
      </c>
      <c r="I8647" s="16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39</v>
      </c>
      <c r="I8790" s="6"/>
    </row>
    <row r="8791" spans="1:10" x14ac:dyDescent="0.2">
      <c r="A8791" t="s">
        <v>67</v>
      </c>
      <c r="B8791" s="15"/>
      <c r="C8791" s="8">
        <f>AVERAGE(C8609:C8789)</f>
        <v>2482.897435897436</v>
      </c>
      <c r="D8791" s="8"/>
      <c r="E8791" s="8"/>
      <c r="F8791" s="8"/>
      <c r="G8791" s="8"/>
      <c r="H8791" s="8"/>
      <c r="I8791" s="9"/>
      <c r="J8791" s="17">
        <f>AVERAGE(D8609:D8789)</f>
        <v>152.2051282051282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60453962</v>
      </c>
      <c r="D8795" s="16">
        <v>98.159779999999998</v>
      </c>
      <c r="E8795" s="16">
        <v>1</v>
      </c>
      <c r="F8795" s="16">
        <v>986</v>
      </c>
      <c r="G8795" s="16">
        <v>615873</v>
      </c>
      <c r="H8795" s="16">
        <v>151.03807</v>
      </c>
      <c r="I8795" s="16">
        <v>35.087569999999999</v>
      </c>
    </row>
    <row r="8796" spans="1:10" x14ac:dyDescent="0.2">
      <c r="A8796" s="6"/>
      <c r="B8796" s="16">
        <v>1</v>
      </c>
      <c r="C8796" s="16">
        <v>1921</v>
      </c>
      <c r="D8796" s="16">
        <v>120</v>
      </c>
      <c r="E8796" s="16">
        <v>96</v>
      </c>
      <c r="F8796" s="16">
        <v>142</v>
      </c>
      <c r="G8796" s="16">
        <v>16</v>
      </c>
      <c r="H8796" s="16">
        <v>15.031079</v>
      </c>
      <c r="I8796" s="16"/>
    </row>
    <row r="8797" spans="1:10" x14ac:dyDescent="0.2">
      <c r="A8797" s="6"/>
      <c r="B8797" s="16">
        <v>2</v>
      </c>
      <c r="C8797" s="16">
        <v>2439</v>
      </c>
      <c r="D8797" s="16">
        <v>143</v>
      </c>
      <c r="E8797" s="16">
        <v>109</v>
      </c>
      <c r="F8797" s="16">
        <v>171</v>
      </c>
      <c r="G8797" s="16">
        <v>17</v>
      </c>
      <c r="H8797" s="16">
        <v>20.988092000000002</v>
      </c>
      <c r="I8797" s="16"/>
    </row>
    <row r="8798" spans="1:10" x14ac:dyDescent="0.2">
      <c r="A8798" s="6"/>
      <c r="B8798" s="16">
        <v>3</v>
      </c>
      <c r="C8798" s="16">
        <v>1635</v>
      </c>
      <c r="D8798" s="16">
        <v>125</v>
      </c>
      <c r="E8798" s="16">
        <v>86</v>
      </c>
      <c r="F8798" s="16">
        <v>151</v>
      </c>
      <c r="G8798" s="16">
        <v>13</v>
      </c>
      <c r="H8798" s="16">
        <v>16.698302999999999</v>
      </c>
      <c r="I8798" s="16"/>
    </row>
    <row r="8799" spans="1:10" x14ac:dyDescent="0.2">
      <c r="A8799" s="6"/>
      <c r="B8799" s="16">
        <v>4</v>
      </c>
      <c r="C8799" s="16">
        <v>4406</v>
      </c>
      <c r="D8799" s="16">
        <v>169</v>
      </c>
      <c r="E8799" s="16">
        <v>125</v>
      </c>
      <c r="F8799" s="16">
        <v>203</v>
      </c>
      <c r="G8799" s="16">
        <v>26</v>
      </c>
      <c r="H8799" s="16">
        <v>23.042570000000001</v>
      </c>
      <c r="I8799" s="16"/>
    </row>
    <row r="8800" spans="1:10" x14ac:dyDescent="0.2">
      <c r="A8800" s="6"/>
      <c r="B8800" s="16">
        <v>5</v>
      </c>
      <c r="C8800" s="16">
        <v>3695</v>
      </c>
      <c r="D8800" s="16">
        <v>167</v>
      </c>
      <c r="E8800" s="16">
        <v>122</v>
      </c>
      <c r="F8800" s="16">
        <v>245</v>
      </c>
      <c r="G8800" s="16">
        <v>22</v>
      </c>
      <c r="H8800" s="16">
        <v>28.581547</v>
      </c>
      <c r="I8800" s="16"/>
    </row>
    <row r="8801" spans="1:9" x14ac:dyDescent="0.2">
      <c r="A8801" s="6"/>
      <c r="B8801" s="16">
        <v>6</v>
      </c>
      <c r="C8801" s="16">
        <v>5108</v>
      </c>
      <c r="D8801" s="16">
        <v>138</v>
      </c>
      <c r="E8801" s="16">
        <v>101</v>
      </c>
      <c r="F8801" s="16">
        <v>195</v>
      </c>
      <c r="G8801" s="16">
        <v>37</v>
      </c>
      <c r="H8801" s="16">
        <v>22.932268000000001</v>
      </c>
      <c r="I8801" s="16"/>
    </row>
    <row r="8802" spans="1:9" x14ac:dyDescent="0.2">
      <c r="A8802" s="6"/>
      <c r="B8802" s="16">
        <v>7</v>
      </c>
      <c r="C8802" s="16">
        <v>1969</v>
      </c>
      <c r="D8802" s="16">
        <v>131</v>
      </c>
      <c r="E8802" s="16">
        <v>113</v>
      </c>
      <c r="F8802" s="16">
        <v>160</v>
      </c>
      <c r="G8802" s="16">
        <v>15</v>
      </c>
      <c r="H8802" s="16">
        <v>14.555313</v>
      </c>
      <c r="I8802" s="16"/>
    </row>
    <row r="8803" spans="1:9" x14ac:dyDescent="0.2">
      <c r="A8803" s="6"/>
      <c r="B8803" s="16">
        <v>8</v>
      </c>
      <c r="C8803" s="16">
        <v>4591</v>
      </c>
      <c r="D8803" s="16">
        <v>176</v>
      </c>
      <c r="E8803" s="16">
        <v>137</v>
      </c>
      <c r="F8803" s="16">
        <v>234</v>
      </c>
      <c r="G8803" s="16">
        <v>26</v>
      </c>
      <c r="H8803" s="16">
        <v>27.467072000000002</v>
      </c>
      <c r="I8803" s="16"/>
    </row>
    <row r="8804" spans="1:9" x14ac:dyDescent="0.2">
      <c r="A8804" s="6"/>
      <c r="B8804" s="16">
        <v>9</v>
      </c>
      <c r="C8804" s="16">
        <v>2251</v>
      </c>
      <c r="D8804" s="16">
        <v>118</v>
      </c>
      <c r="E8804" s="16">
        <v>80</v>
      </c>
      <c r="F8804" s="16">
        <v>179</v>
      </c>
      <c r="G8804" s="16">
        <v>19</v>
      </c>
      <c r="H8804" s="16">
        <v>23.698336000000001</v>
      </c>
      <c r="I8804" s="16"/>
    </row>
    <row r="8805" spans="1:9" x14ac:dyDescent="0.2">
      <c r="A8805" s="6"/>
      <c r="B8805" s="16">
        <v>10</v>
      </c>
      <c r="C8805" s="16">
        <v>3639</v>
      </c>
      <c r="D8805" s="16">
        <v>181</v>
      </c>
      <c r="E8805" s="16">
        <v>154</v>
      </c>
      <c r="F8805" s="16">
        <v>215</v>
      </c>
      <c r="G8805" s="16">
        <v>20</v>
      </c>
      <c r="H8805" s="16">
        <v>17.224523999999999</v>
      </c>
      <c r="I8805" s="16"/>
    </row>
    <row r="8806" spans="1:9" x14ac:dyDescent="0.2">
      <c r="A8806" s="6"/>
      <c r="B8806" s="16">
        <v>11</v>
      </c>
      <c r="C8806" s="16">
        <v>3191</v>
      </c>
      <c r="D8806" s="16">
        <v>167</v>
      </c>
      <c r="E8806" s="16">
        <v>145</v>
      </c>
      <c r="F8806" s="16">
        <v>200</v>
      </c>
      <c r="G8806" s="16">
        <v>19</v>
      </c>
      <c r="H8806" s="16">
        <v>15.520595999999999</v>
      </c>
      <c r="I8806" s="16"/>
    </row>
    <row r="8807" spans="1:9" x14ac:dyDescent="0.2">
      <c r="A8807" s="6"/>
      <c r="B8807" s="16">
        <v>12</v>
      </c>
      <c r="C8807" s="16">
        <v>2271</v>
      </c>
      <c r="D8807" s="16">
        <v>141</v>
      </c>
      <c r="E8807" s="16">
        <v>101</v>
      </c>
      <c r="F8807" s="16">
        <v>168</v>
      </c>
      <c r="G8807" s="16">
        <v>16</v>
      </c>
      <c r="H8807" s="16">
        <v>17.349352</v>
      </c>
      <c r="I8807" s="16"/>
    </row>
    <row r="8808" spans="1:9" x14ac:dyDescent="0.2">
      <c r="B8808" s="16">
        <v>13</v>
      </c>
      <c r="C8808" s="16">
        <v>3072</v>
      </c>
      <c r="D8808" s="16">
        <v>146</v>
      </c>
      <c r="E8808" s="16">
        <v>107</v>
      </c>
      <c r="F8808" s="16">
        <v>183</v>
      </c>
      <c r="G8808" s="16">
        <v>21</v>
      </c>
      <c r="H8808" s="16">
        <v>22.501110000000001</v>
      </c>
      <c r="I8808" s="16"/>
    </row>
    <row r="8809" spans="1:9" x14ac:dyDescent="0.2">
      <c r="B8809" s="16">
        <v>14</v>
      </c>
      <c r="C8809" s="16">
        <v>1649</v>
      </c>
      <c r="D8809" s="16">
        <v>164</v>
      </c>
      <c r="E8809" s="16">
        <v>146</v>
      </c>
      <c r="F8809" s="16">
        <v>184</v>
      </c>
      <c r="G8809" s="16">
        <v>10</v>
      </c>
      <c r="H8809" s="16">
        <v>13.771953</v>
      </c>
      <c r="I8809" s="16"/>
    </row>
    <row r="8810" spans="1:9" x14ac:dyDescent="0.2">
      <c r="B8810" s="16">
        <v>15</v>
      </c>
      <c r="C8810" s="16">
        <v>2250</v>
      </c>
      <c r="D8810" s="16">
        <v>160</v>
      </c>
      <c r="E8810" s="16">
        <v>133</v>
      </c>
      <c r="F8810" s="16">
        <v>188</v>
      </c>
      <c r="G8810" s="16">
        <v>14</v>
      </c>
      <c r="H8810" s="16">
        <v>14.920301</v>
      </c>
      <c r="I8810" s="16"/>
    </row>
    <row r="8811" spans="1:9" x14ac:dyDescent="0.2">
      <c r="B8811" s="16">
        <v>16</v>
      </c>
      <c r="C8811" s="16">
        <v>4561</v>
      </c>
      <c r="D8811" s="16">
        <v>190</v>
      </c>
      <c r="E8811" s="16">
        <v>160</v>
      </c>
      <c r="F8811" s="16">
        <v>233</v>
      </c>
      <c r="G8811" s="16">
        <v>24</v>
      </c>
      <c r="H8811" s="16">
        <v>17.991544999999999</v>
      </c>
      <c r="I8811" s="16"/>
    </row>
    <row r="8812" spans="1:9" x14ac:dyDescent="0.2">
      <c r="B8812" s="16">
        <v>17</v>
      </c>
      <c r="C8812" s="16">
        <v>5644</v>
      </c>
      <c r="D8812" s="16">
        <v>209</v>
      </c>
      <c r="E8812" s="16">
        <v>156</v>
      </c>
      <c r="F8812" s="16">
        <v>299</v>
      </c>
      <c r="G8812" s="16">
        <v>27</v>
      </c>
      <c r="H8812" s="16">
        <v>37.356389999999998</v>
      </c>
      <c r="I8812" s="16"/>
    </row>
    <row r="8813" spans="1:9" x14ac:dyDescent="0.2">
      <c r="B8813" s="16">
        <v>18</v>
      </c>
      <c r="C8813" s="16">
        <v>1793</v>
      </c>
      <c r="D8813" s="16">
        <v>94</v>
      </c>
      <c r="E8813" s="16">
        <v>63</v>
      </c>
      <c r="F8813" s="16">
        <v>119</v>
      </c>
      <c r="G8813" s="16">
        <v>19</v>
      </c>
      <c r="H8813" s="16">
        <v>16.787893</v>
      </c>
      <c r="I8813" s="16"/>
    </row>
    <row r="8814" spans="1:9" x14ac:dyDescent="0.2">
      <c r="B8814" s="16">
        <v>19</v>
      </c>
      <c r="C8814" s="16">
        <v>3968</v>
      </c>
      <c r="D8814" s="16">
        <v>180</v>
      </c>
      <c r="E8814" s="16">
        <v>146</v>
      </c>
      <c r="F8814" s="16">
        <v>230</v>
      </c>
      <c r="G8814" s="16">
        <v>22</v>
      </c>
      <c r="H8814" s="16">
        <v>22.475383999999998</v>
      </c>
      <c r="I8814" s="16"/>
    </row>
    <row r="8815" spans="1:9" x14ac:dyDescent="0.2">
      <c r="B8815" s="16">
        <v>20</v>
      </c>
      <c r="C8815" s="16">
        <v>2610</v>
      </c>
      <c r="D8815" s="16">
        <v>163</v>
      </c>
      <c r="E8815" s="16">
        <v>130</v>
      </c>
      <c r="F8815" s="16">
        <v>185</v>
      </c>
      <c r="G8815" s="16">
        <v>16</v>
      </c>
      <c r="H8815" s="16">
        <v>16.161684000000001</v>
      </c>
      <c r="I8815" s="16"/>
    </row>
    <row r="8816" spans="1:9" x14ac:dyDescent="0.2">
      <c r="B8816" s="16">
        <v>21</v>
      </c>
      <c r="C8816" s="16">
        <v>3602</v>
      </c>
      <c r="D8816" s="16">
        <v>144</v>
      </c>
      <c r="E8816" s="16">
        <v>102</v>
      </c>
      <c r="F8816" s="16">
        <v>189</v>
      </c>
      <c r="G8816" s="16">
        <v>25</v>
      </c>
      <c r="H8816" s="16">
        <v>25.685597999999999</v>
      </c>
      <c r="I8816" s="16"/>
    </row>
    <row r="8817" spans="1:9" x14ac:dyDescent="0.2">
      <c r="B8817" s="16">
        <v>22</v>
      </c>
      <c r="C8817" s="16">
        <v>3100</v>
      </c>
      <c r="D8817" s="16">
        <v>182</v>
      </c>
      <c r="E8817" s="16">
        <v>160</v>
      </c>
      <c r="F8817" s="16">
        <v>217</v>
      </c>
      <c r="G8817" s="16">
        <v>17</v>
      </c>
      <c r="H8817" s="16">
        <v>18.159020000000002</v>
      </c>
      <c r="I8817" s="16"/>
    </row>
    <row r="8818" spans="1:9" x14ac:dyDescent="0.2">
      <c r="B8818" s="16">
        <v>23</v>
      </c>
      <c r="C8818" s="16">
        <v>2432</v>
      </c>
      <c r="D8818" s="16">
        <v>143</v>
      </c>
      <c r="E8818" s="16">
        <v>125</v>
      </c>
      <c r="F8818" s="16">
        <v>171</v>
      </c>
      <c r="G8818" s="16">
        <v>17</v>
      </c>
      <c r="H8818" s="16">
        <v>12.651581</v>
      </c>
      <c r="I8818" s="16"/>
    </row>
    <row r="8819" spans="1:9" x14ac:dyDescent="0.2">
      <c r="B8819" s="16">
        <v>24</v>
      </c>
      <c r="C8819" s="16">
        <v>3926</v>
      </c>
      <c r="D8819" s="16">
        <v>170</v>
      </c>
      <c r="E8819" s="16">
        <v>136</v>
      </c>
      <c r="F8819" s="16">
        <v>212</v>
      </c>
      <c r="G8819" s="16">
        <v>23</v>
      </c>
      <c r="H8819" s="16">
        <v>22.77758</v>
      </c>
      <c r="I8819" s="16"/>
    </row>
    <row r="8820" spans="1:9" x14ac:dyDescent="0.2">
      <c r="B8820" s="16">
        <v>25</v>
      </c>
      <c r="C8820" s="16">
        <v>2377</v>
      </c>
      <c r="D8820" s="16">
        <v>139</v>
      </c>
      <c r="E8820" s="16">
        <v>118</v>
      </c>
      <c r="F8820" s="16">
        <v>170</v>
      </c>
      <c r="G8820" s="16">
        <v>17</v>
      </c>
      <c r="H8820" s="16">
        <v>16.856009</v>
      </c>
      <c r="I8820" s="16"/>
    </row>
    <row r="8821" spans="1:9" x14ac:dyDescent="0.2">
      <c r="B8821" s="16">
        <v>26</v>
      </c>
      <c r="C8821" s="16">
        <v>2991</v>
      </c>
      <c r="D8821" s="16">
        <v>157</v>
      </c>
      <c r="E8821" s="16">
        <v>103</v>
      </c>
      <c r="F8821" s="16">
        <v>190</v>
      </c>
      <c r="G8821" s="16">
        <v>19</v>
      </c>
      <c r="H8821" s="16">
        <v>20.583164</v>
      </c>
      <c r="I8821" s="16"/>
    </row>
    <row r="8822" spans="1:9" x14ac:dyDescent="0.2">
      <c r="B8822" s="16">
        <v>27</v>
      </c>
      <c r="C8822" s="16">
        <v>2794</v>
      </c>
      <c r="D8822" s="16">
        <v>164</v>
      </c>
      <c r="E8822" s="16">
        <v>133</v>
      </c>
      <c r="F8822" s="16">
        <v>191</v>
      </c>
      <c r="G8822" s="16">
        <v>17</v>
      </c>
      <c r="H8822" s="16">
        <v>17.168285000000001</v>
      </c>
      <c r="I8822" s="16"/>
    </row>
    <row r="8823" spans="1:9" x14ac:dyDescent="0.2">
      <c r="B8823" s="16">
        <v>28</v>
      </c>
      <c r="C8823" s="16">
        <v>2486</v>
      </c>
      <c r="D8823" s="16">
        <v>177</v>
      </c>
      <c r="E8823" s="16">
        <v>161</v>
      </c>
      <c r="F8823" s="16">
        <v>197</v>
      </c>
      <c r="G8823" s="16">
        <v>14</v>
      </c>
      <c r="H8823" s="16">
        <v>11.293293</v>
      </c>
      <c r="I8823" s="16"/>
    </row>
    <row r="8824" spans="1:9" x14ac:dyDescent="0.2">
      <c r="B8824" s="16">
        <v>29</v>
      </c>
      <c r="C8824" s="16">
        <v>2241</v>
      </c>
      <c r="D8824" s="16">
        <v>172</v>
      </c>
      <c r="E8824" s="16">
        <v>131</v>
      </c>
      <c r="F8824" s="16">
        <v>196</v>
      </c>
      <c r="G8824" s="16">
        <v>13</v>
      </c>
      <c r="H8824" s="16">
        <v>18.603314999999998</v>
      </c>
      <c r="I8824" s="16"/>
    </row>
    <row r="8825" spans="1:9" x14ac:dyDescent="0.2">
      <c r="B8825" s="16">
        <v>30</v>
      </c>
      <c r="C8825" s="16">
        <v>3107</v>
      </c>
      <c r="D8825" s="16">
        <v>172</v>
      </c>
      <c r="E8825" s="16">
        <v>144</v>
      </c>
      <c r="F8825" s="16">
        <v>207</v>
      </c>
      <c r="G8825" s="16">
        <v>18</v>
      </c>
      <c r="H8825" s="16">
        <v>16.056882999999999</v>
      </c>
      <c r="I8825" s="16"/>
    </row>
    <row r="8826" spans="1:9" x14ac:dyDescent="0.2">
      <c r="A8826" s="6"/>
      <c r="B8826" s="16">
        <v>31</v>
      </c>
      <c r="C8826" s="16">
        <v>2240</v>
      </c>
      <c r="D8826" s="16">
        <v>149</v>
      </c>
      <c r="E8826" s="16">
        <v>129</v>
      </c>
      <c r="F8826" s="16">
        <v>166</v>
      </c>
      <c r="G8826" s="16">
        <v>15</v>
      </c>
      <c r="H8826" s="16">
        <v>9.019819</v>
      </c>
      <c r="I8826" s="16"/>
    </row>
    <row r="8827" spans="1:9" x14ac:dyDescent="0.2">
      <c r="A8827" s="11"/>
      <c r="B8827" s="16">
        <v>32</v>
      </c>
      <c r="C8827" s="16">
        <v>2755</v>
      </c>
      <c r="D8827" s="16">
        <v>131</v>
      </c>
      <c r="E8827" s="16">
        <v>102</v>
      </c>
      <c r="F8827" s="16">
        <v>166</v>
      </c>
      <c r="G8827" s="16">
        <v>21</v>
      </c>
      <c r="H8827" s="16">
        <v>17.711577999999999</v>
      </c>
      <c r="I8827" s="16"/>
    </row>
    <row r="8828" spans="1:9" x14ac:dyDescent="0.2">
      <c r="B8828" s="16">
        <v>33</v>
      </c>
      <c r="C8828" s="16">
        <v>1580</v>
      </c>
      <c r="D8828" s="16">
        <v>121</v>
      </c>
      <c r="E8828" s="16">
        <v>107</v>
      </c>
      <c r="F8828" s="16">
        <v>138</v>
      </c>
      <c r="G8828" s="16">
        <v>13</v>
      </c>
      <c r="H8828" s="16">
        <v>9.8276824999999999</v>
      </c>
      <c r="I8828" s="16"/>
    </row>
    <row r="8829" spans="1:9" x14ac:dyDescent="0.2">
      <c r="B8829" s="16">
        <v>34</v>
      </c>
      <c r="C8829" s="16">
        <v>2693</v>
      </c>
      <c r="D8829" s="16">
        <v>149</v>
      </c>
      <c r="E8829" s="16">
        <v>112</v>
      </c>
      <c r="F8829" s="16">
        <v>198</v>
      </c>
      <c r="G8829" s="16">
        <v>18</v>
      </c>
      <c r="H8829" s="16">
        <v>20.165490999999999</v>
      </c>
      <c r="I8829" s="16"/>
    </row>
    <row r="8830" spans="1:9" x14ac:dyDescent="0.2">
      <c r="B8830" s="16">
        <v>35</v>
      </c>
      <c r="C8830" s="16">
        <v>2783</v>
      </c>
      <c r="D8830" s="16">
        <v>163</v>
      </c>
      <c r="E8830" s="16">
        <v>120</v>
      </c>
      <c r="F8830" s="16">
        <v>203</v>
      </c>
      <c r="G8830" s="16">
        <v>17</v>
      </c>
      <c r="H8830" s="16">
        <v>18.768324</v>
      </c>
      <c r="I8830" s="16"/>
    </row>
    <row r="8831" spans="1:9" x14ac:dyDescent="0.2">
      <c r="B8831" s="16">
        <v>36</v>
      </c>
      <c r="C8831" s="16">
        <v>1906</v>
      </c>
      <c r="D8831" s="16">
        <v>136</v>
      </c>
      <c r="E8831" s="16">
        <v>112</v>
      </c>
      <c r="F8831" s="16">
        <v>171</v>
      </c>
      <c r="G8831" s="16">
        <v>14</v>
      </c>
      <c r="H8831" s="16">
        <v>20.316723</v>
      </c>
      <c r="I8831" s="16"/>
    </row>
    <row r="8832" spans="1:9" x14ac:dyDescent="0.2">
      <c r="B8832" s="16">
        <v>37</v>
      </c>
      <c r="C8832" s="16">
        <v>1135</v>
      </c>
      <c r="D8832" s="16">
        <v>94</v>
      </c>
      <c r="E8832" s="16">
        <v>76</v>
      </c>
      <c r="F8832" s="16">
        <v>107</v>
      </c>
      <c r="G8832" s="16">
        <v>12</v>
      </c>
      <c r="H8832" s="16">
        <v>9.0704320000000003</v>
      </c>
      <c r="I8832" s="16"/>
    </row>
    <row r="8833" spans="2:9" x14ac:dyDescent="0.2">
      <c r="B8833" s="16">
        <v>38</v>
      </c>
      <c r="C8833" s="16">
        <v>2393</v>
      </c>
      <c r="D8833" s="16">
        <v>140</v>
      </c>
      <c r="E8833" s="16">
        <v>121</v>
      </c>
      <c r="F8833" s="16">
        <v>164</v>
      </c>
      <c r="G8833" s="16">
        <v>17</v>
      </c>
      <c r="H8833" s="16">
        <v>12.64664</v>
      </c>
      <c r="I8833" s="16"/>
    </row>
    <row r="8834" spans="2:9" x14ac:dyDescent="0.2">
      <c r="B8834" s="16">
        <v>39</v>
      </c>
      <c r="C8834" s="16">
        <v>4270</v>
      </c>
      <c r="D8834" s="16">
        <v>164</v>
      </c>
      <c r="E8834" s="16">
        <v>113</v>
      </c>
      <c r="F8834" s="16">
        <v>226</v>
      </c>
      <c r="G8834" s="16">
        <v>26</v>
      </c>
      <c r="H8834" s="16">
        <v>35.232939999999999</v>
      </c>
      <c r="I8834" s="16"/>
    </row>
    <row r="8835" spans="2:9" x14ac:dyDescent="0.2">
      <c r="B8835" s="16">
        <v>40</v>
      </c>
      <c r="C8835" s="16">
        <v>1969</v>
      </c>
      <c r="D8835" s="16">
        <v>123</v>
      </c>
      <c r="E8835" s="16">
        <v>97</v>
      </c>
      <c r="F8835" s="16">
        <v>149</v>
      </c>
      <c r="G8835" s="16">
        <v>16</v>
      </c>
      <c r="H8835" s="16">
        <v>17.710636000000001</v>
      </c>
      <c r="I8835" s="16"/>
    </row>
    <row r="8836" spans="2:9" x14ac:dyDescent="0.2">
      <c r="B8836" s="16">
        <v>41</v>
      </c>
      <c r="C8836" s="16">
        <v>2322</v>
      </c>
      <c r="D8836" s="16">
        <v>122</v>
      </c>
      <c r="E8836" s="16">
        <v>87</v>
      </c>
      <c r="F8836" s="16">
        <v>147</v>
      </c>
      <c r="G8836" s="16">
        <v>19</v>
      </c>
      <c r="H8836" s="16">
        <v>17.130220000000001</v>
      </c>
      <c r="I8836" s="16"/>
    </row>
    <row r="8837" spans="2:9" x14ac:dyDescent="0.2">
      <c r="B8837" s="16">
        <v>42</v>
      </c>
      <c r="C8837" s="16">
        <v>2388</v>
      </c>
      <c r="D8837" s="16">
        <v>140</v>
      </c>
      <c r="E8837" s="16">
        <v>116</v>
      </c>
      <c r="F8837" s="16">
        <v>187</v>
      </c>
      <c r="G8837" s="16">
        <v>17</v>
      </c>
      <c r="H8837" s="16">
        <v>18.439088999999999</v>
      </c>
      <c r="I8837" s="16"/>
    </row>
    <row r="8838" spans="2:9" x14ac:dyDescent="0.2">
      <c r="B8838" s="16">
        <v>43</v>
      </c>
      <c r="C8838" s="16">
        <v>1555</v>
      </c>
      <c r="D8838" s="16">
        <v>91</v>
      </c>
      <c r="E8838" s="16">
        <v>56</v>
      </c>
      <c r="F8838" s="16">
        <v>114</v>
      </c>
      <c r="G8838" s="16">
        <v>17</v>
      </c>
      <c r="H8838" s="16">
        <v>16.844881000000001</v>
      </c>
      <c r="I8838" s="16"/>
    </row>
    <row r="8839" spans="2:9" x14ac:dyDescent="0.2">
      <c r="B8839" s="16">
        <v>44</v>
      </c>
      <c r="C8839" s="16">
        <v>2341</v>
      </c>
      <c r="D8839" s="16">
        <v>123</v>
      </c>
      <c r="E8839" s="16">
        <v>93</v>
      </c>
      <c r="F8839" s="16">
        <v>166</v>
      </c>
      <c r="G8839" s="16">
        <v>19</v>
      </c>
      <c r="H8839" s="16">
        <v>18.290859999999999</v>
      </c>
      <c r="I8839" s="16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44</v>
      </c>
      <c r="I8977" s="6"/>
    </row>
    <row r="8978" spans="1:10" x14ac:dyDescent="0.2">
      <c r="A8978" t="s">
        <v>67</v>
      </c>
      <c r="B8978" s="15"/>
      <c r="C8978" s="8">
        <f>AVERAGE(C8796:C8976)</f>
        <v>2819.2954545454545</v>
      </c>
      <c r="D8978" s="8"/>
      <c r="E8978" s="8"/>
      <c r="F8978" s="8"/>
      <c r="G8978" s="8"/>
      <c r="H8978" s="8"/>
      <c r="I8978" s="9"/>
      <c r="J8978" s="17">
        <f>AVERAGE(D8796:D8976)</f>
        <v>148.81818181818181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53072461</v>
      </c>
      <c r="D8982" s="16">
        <v>207.84772000000001</v>
      </c>
      <c r="E8982" s="16">
        <v>1</v>
      </c>
      <c r="F8982" s="16">
        <v>1183</v>
      </c>
      <c r="G8982" s="16">
        <v>255343</v>
      </c>
      <c r="H8982" s="16">
        <v>176.93547000000001</v>
      </c>
      <c r="I8982" s="16">
        <v>91.804924</v>
      </c>
    </row>
    <row r="8983" spans="1:10" x14ac:dyDescent="0.2">
      <c r="A8983" s="6"/>
      <c r="B8983" s="16">
        <v>1</v>
      </c>
      <c r="C8983" s="16">
        <v>1797</v>
      </c>
      <c r="D8983" s="16">
        <v>89</v>
      </c>
      <c r="E8983" s="16">
        <v>58</v>
      </c>
      <c r="F8983" s="16">
        <v>125</v>
      </c>
      <c r="G8983" s="16">
        <v>20</v>
      </c>
      <c r="H8983" s="16">
        <v>14.862527999999999</v>
      </c>
      <c r="I8983" s="16"/>
    </row>
    <row r="8984" spans="1:10" x14ac:dyDescent="0.2">
      <c r="A8984" s="6"/>
      <c r="B8984" s="16">
        <v>2</v>
      </c>
      <c r="C8984" s="16">
        <v>4237</v>
      </c>
      <c r="D8984" s="16">
        <v>108</v>
      </c>
      <c r="E8984" s="16">
        <v>54</v>
      </c>
      <c r="F8984" s="16">
        <v>202</v>
      </c>
      <c r="G8984" s="16">
        <v>39</v>
      </c>
      <c r="H8984" s="16">
        <v>42.23462</v>
      </c>
      <c r="I8984" s="16"/>
    </row>
    <row r="8985" spans="1:10" x14ac:dyDescent="0.2">
      <c r="A8985" s="6"/>
      <c r="B8985" s="16">
        <v>3</v>
      </c>
      <c r="C8985" s="16">
        <v>3339</v>
      </c>
      <c r="D8985" s="16">
        <v>145</v>
      </c>
      <c r="E8985" s="16">
        <v>99</v>
      </c>
      <c r="F8985" s="16">
        <v>197</v>
      </c>
      <c r="G8985" s="16">
        <v>23</v>
      </c>
      <c r="H8985" s="16">
        <v>20.584637000000001</v>
      </c>
      <c r="I8985" s="16"/>
    </row>
    <row r="8986" spans="1:10" x14ac:dyDescent="0.2">
      <c r="A8986" s="6"/>
      <c r="B8986" s="16">
        <v>4</v>
      </c>
      <c r="C8986" s="16">
        <v>174</v>
      </c>
      <c r="D8986" s="16">
        <v>15</v>
      </c>
      <c r="E8986" s="16">
        <v>3</v>
      </c>
      <c r="F8986" s="16">
        <v>32</v>
      </c>
      <c r="G8986" s="16">
        <v>11</v>
      </c>
      <c r="H8986" s="16">
        <v>9.7621719999999996</v>
      </c>
      <c r="I8986" s="16"/>
    </row>
    <row r="8987" spans="1:10" x14ac:dyDescent="0.2">
      <c r="A8987" s="6"/>
      <c r="B8987" s="16">
        <v>5</v>
      </c>
      <c r="C8987" s="16">
        <v>1224</v>
      </c>
      <c r="D8987" s="16">
        <v>122</v>
      </c>
      <c r="E8987" s="16">
        <v>98</v>
      </c>
      <c r="F8987" s="16">
        <v>142</v>
      </c>
      <c r="G8987" s="16">
        <v>10</v>
      </c>
      <c r="H8987" s="16">
        <v>14.422205</v>
      </c>
      <c r="I8987" s="16"/>
    </row>
    <row r="8988" spans="1:10" x14ac:dyDescent="0.2">
      <c r="A8988" s="6"/>
      <c r="B8988" s="16">
        <v>6</v>
      </c>
      <c r="C8988" s="16">
        <v>2577</v>
      </c>
      <c r="D8988" s="16">
        <v>107</v>
      </c>
      <c r="E8988" s="16">
        <v>79</v>
      </c>
      <c r="F8988" s="16">
        <v>137</v>
      </c>
      <c r="G8988" s="16">
        <v>24</v>
      </c>
      <c r="H8988" s="16">
        <v>16.198495999999999</v>
      </c>
      <c r="I8988" s="16"/>
    </row>
    <row r="8989" spans="1:10" x14ac:dyDescent="0.2">
      <c r="A8989" s="6"/>
      <c r="B8989" s="16">
        <v>7</v>
      </c>
      <c r="C8989" s="16">
        <v>2167</v>
      </c>
      <c r="D8989" s="16">
        <v>127</v>
      </c>
      <c r="E8989" s="16">
        <v>111</v>
      </c>
      <c r="F8989" s="16">
        <v>149</v>
      </c>
      <c r="G8989" s="16">
        <v>17</v>
      </c>
      <c r="H8989" s="16">
        <v>12.484991000000001</v>
      </c>
      <c r="I8989" s="16"/>
    </row>
    <row r="8990" spans="1:10" x14ac:dyDescent="0.2">
      <c r="A8990" s="6"/>
      <c r="B8990" s="16">
        <v>8</v>
      </c>
      <c r="C8990" s="16">
        <v>6027</v>
      </c>
      <c r="D8990" s="16">
        <v>140</v>
      </c>
      <c r="E8990" s="16">
        <v>92</v>
      </c>
      <c r="F8990" s="16">
        <v>188</v>
      </c>
      <c r="G8990" s="16">
        <v>43</v>
      </c>
      <c r="H8990" s="16">
        <v>23.472881000000001</v>
      </c>
      <c r="I8990" s="16"/>
    </row>
    <row r="8991" spans="1:10" x14ac:dyDescent="0.2">
      <c r="A8991" s="6"/>
      <c r="B8991" s="16">
        <v>9</v>
      </c>
      <c r="C8991" s="16">
        <v>1057</v>
      </c>
      <c r="D8991" s="16">
        <v>70</v>
      </c>
      <c r="E8991" s="16">
        <v>35</v>
      </c>
      <c r="F8991" s="16">
        <v>106</v>
      </c>
      <c r="G8991" s="16">
        <v>15</v>
      </c>
      <c r="H8991" s="16">
        <v>19.129259999999999</v>
      </c>
      <c r="I8991" s="16"/>
    </row>
    <row r="8992" spans="1:10" x14ac:dyDescent="0.2">
      <c r="A8992" s="6"/>
      <c r="B8992" s="16">
        <v>10</v>
      </c>
      <c r="C8992" s="16">
        <v>4362</v>
      </c>
      <c r="D8992" s="16">
        <v>150</v>
      </c>
      <c r="E8992" s="16">
        <v>110</v>
      </c>
      <c r="F8992" s="16">
        <v>180</v>
      </c>
      <c r="G8992" s="16">
        <v>29</v>
      </c>
      <c r="H8992" s="16">
        <v>19.903337000000001</v>
      </c>
      <c r="I8992" s="16"/>
    </row>
    <row r="8993" spans="1:9" x14ac:dyDescent="0.2">
      <c r="A8993" s="6"/>
      <c r="B8993" s="16">
        <v>11</v>
      </c>
      <c r="C8993" s="16">
        <v>1632</v>
      </c>
      <c r="D8993" s="16">
        <v>81</v>
      </c>
      <c r="E8993" s="16">
        <v>53</v>
      </c>
      <c r="F8993" s="16">
        <v>110</v>
      </c>
      <c r="G8993" s="16">
        <v>20</v>
      </c>
      <c r="H8993" s="16">
        <v>17.687344</v>
      </c>
      <c r="I8993" s="16"/>
    </row>
    <row r="8994" spans="1:9" x14ac:dyDescent="0.2">
      <c r="A8994" s="6"/>
      <c r="B8994" s="16">
        <v>12</v>
      </c>
      <c r="C8994" s="16">
        <v>1325</v>
      </c>
      <c r="D8994" s="16">
        <v>132</v>
      </c>
      <c r="E8994" s="16">
        <v>103</v>
      </c>
      <c r="F8994" s="16">
        <v>140</v>
      </c>
      <c r="G8994" s="16">
        <v>10</v>
      </c>
      <c r="H8994" s="16">
        <v>11.396879999999999</v>
      </c>
      <c r="I8994" s="16"/>
    </row>
    <row r="8995" spans="1:9" x14ac:dyDescent="0.2">
      <c r="B8995" s="16">
        <v>13</v>
      </c>
      <c r="C8995" s="16">
        <v>3399</v>
      </c>
      <c r="D8995" s="16">
        <v>121</v>
      </c>
      <c r="E8995" s="16">
        <v>84</v>
      </c>
      <c r="F8995" s="16">
        <v>180</v>
      </c>
      <c r="G8995" s="16">
        <v>28</v>
      </c>
      <c r="H8995" s="16">
        <v>27.168199999999999</v>
      </c>
      <c r="I8995" s="16"/>
    </row>
    <row r="8996" spans="1:9" x14ac:dyDescent="0.2">
      <c r="B8996" s="16">
        <v>14</v>
      </c>
      <c r="C8996" s="16">
        <v>1943</v>
      </c>
      <c r="D8996" s="16">
        <v>149</v>
      </c>
      <c r="E8996" s="16">
        <v>123</v>
      </c>
      <c r="F8996" s="16">
        <v>161</v>
      </c>
      <c r="G8996" s="16">
        <v>13</v>
      </c>
      <c r="H8996" s="16">
        <v>12.034672</v>
      </c>
      <c r="I8996" s="16"/>
    </row>
    <row r="8997" spans="1:9" x14ac:dyDescent="0.2">
      <c r="B8997" s="16">
        <v>15</v>
      </c>
      <c r="C8997" s="16">
        <v>959</v>
      </c>
      <c r="D8997" s="16">
        <v>87</v>
      </c>
      <c r="E8997" s="16">
        <v>55</v>
      </c>
      <c r="F8997" s="16">
        <v>123</v>
      </c>
      <c r="G8997" s="16">
        <v>11</v>
      </c>
      <c r="H8997" s="16">
        <v>20.885403</v>
      </c>
      <c r="I8997" s="16"/>
    </row>
    <row r="8998" spans="1:9" x14ac:dyDescent="0.2">
      <c r="B8998" s="16">
        <v>16</v>
      </c>
      <c r="C8998" s="16">
        <v>932</v>
      </c>
      <c r="D8998" s="16">
        <v>84</v>
      </c>
      <c r="E8998" s="16">
        <v>66</v>
      </c>
      <c r="F8998" s="16">
        <v>102</v>
      </c>
      <c r="G8998" s="16">
        <v>11</v>
      </c>
      <c r="H8998" s="16">
        <v>11.349009000000001</v>
      </c>
      <c r="I8998" s="16"/>
    </row>
    <row r="8999" spans="1:9" x14ac:dyDescent="0.2">
      <c r="B8999" s="16">
        <v>17</v>
      </c>
      <c r="C8999" s="16">
        <v>5284</v>
      </c>
      <c r="D8999" s="16">
        <v>155</v>
      </c>
      <c r="E8999" s="16">
        <v>85</v>
      </c>
      <c r="F8999" s="16">
        <v>238</v>
      </c>
      <c r="G8999" s="16">
        <v>34</v>
      </c>
      <c r="H8999" s="16">
        <v>39.504510000000003</v>
      </c>
      <c r="I8999" s="16"/>
    </row>
    <row r="9000" spans="1:9" x14ac:dyDescent="0.2">
      <c r="B9000" s="16">
        <v>18</v>
      </c>
      <c r="C9000" s="16">
        <v>3846</v>
      </c>
      <c r="D9000" s="16">
        <v>147</v>
      </c>
      <c r="E9000" s="16">
        <v>100</v>
      </c>
      <c r="F9000" s="16">
        <v>211</v>
      </c>
      <c r="G9000" s="16">
        <v>26</v>
      </c>
      <c r="H9000" s="16">
        <v>28.104094</v>
      </c>
      <c r="I9000" s="16"/>
    </row>
    <row r="9001" spans="1:9" x14ac:dyDescent="0.2">
      <c r="B9001" s="16">
        <v>19</v>
      </c>
      <c r="C9001" s="16">
        <v>1558</v>
      </c>
      <c r="D9001" s="16">
        <v>82</v>
      </c>
      <c r="E9001" s="16">
        <v>59</v>
      </c>
      <c r="F9001" s="16">
        <v>112</v>
      </c>
      <c r="G9001" s="16">
        <v>19</v>
      </c>
      <c r="H9001" s="16">
        <v>14.114611</v>
      </c>
      <c r="I9001" s="16"/>
    </row>
    <row r="9002" spans="1:9" x14ac:dyDescent="0.2">
      <c r="B9002" s="16">
        <v>20</v>
      </c>
      <c r="C9002" s="16">
        <v>2011</v>
      </c>
      <c r="D9002" s="16">
        <v>91</v>
      </c>
      <c r="E9002" s="16">
        <v>54</v>
      </c>
      <c r="F9002" s="16">
        <v>130</v>
      </c>
      <c r="G9002" s="16">
        <v>22</v>
      </c>
      <c r="H9002" s="16">
        <v>21.506367000000001</v>
      </c>
      <c r="I9002" s="16"/>
    </row>
    <row r="9003" spans="1:9" x14ac:dyDescent="0.2">
      <c r="B9003" s="16">
        <v>21</v>
      </c>
      <c r="C9003" s="16">
        <v>1679</v>
      </c>
      <c r="D9003" s="16">
        <v>88</v>
      </c>
      <c r="E9003" s="16">
        <v>54</v>
      </c>
      <c r="F9003" s="16">
        <v>125</v>
      </c>
      <c r="G9003" s="16">
        <v>19</v>
      </c>
      <c r="H9003" s="16">
        <v>20.799305</v>
      </c>
      <c r="I9003" s="16"/>
    </row>
    <row r="9004" spans="1:9" x14ac:dyDescent="0.2">
      <c r="B9004" s="16">
        <v>22</v>
      </c>
      <c r="C9004" s="16">
        <v>2635</v>
      </c>
      <c r="D9004" s="16">
        <v>75</v>
      </c>
      <c r="E9004" s="16">
        <v>43</v>
      </c>
      <c r="F9004" s="16">
        <v>105</v>
      </c>
      <c r="G9004" s="16">
        <v>35</v>
      </c>
      <c r="H9004" s="16">
        <v>15.486236999999999</v>
      </c>
      <c r="I9004" s="16"/>
    </row>
    <row r="9005" spans="1:9" x14ac:dyDescent="0.2">
      <c r="B9005" s="16">
        <v>23</v>
      </c>
      <c r="C9005" s="16">
        <v>1112</v>
      </c>
      <c r="D9005" s="16">
        <v>92</v>
      </c>
      <c r="E9005" s="16">
        <v>72</v>
      </c>
      <c r="F9005" s="16">
        <v>113</v>
      </c>
      <c r="G9005" s="16">
        <v>12</v>
      </c>
      <c r="H9005" s="16">
        <v>13.22532</v>
      </c>
      <c r="I9005" s="16"/>
    </row>
    <row r="9006" spans="1:9" x14ac:dyDescent="0.2">
      <c r="B9006" s="16">
        <v>24</v>
      </c>
      <c r="C9006" s="16">
        <v>2487</v>
      </c>
      <c r="D9006" s="16">
        <v>73</v>
      </c>
      <c r="E9006" s="16">
        <v>27</v>
      </c>
      <c r="F9006" s="16">
        <v>109</v>
      </c>
      <c r="G9006" s="16">
        <v>34</v>
      </c>
      <c r="H9006" s="16">
        <v>17.443415000000002</v>
      </c>
      <c r="I9006" s="16"/>
    </row>
    <row r="9007" spans="1:9" x14ac:dyDescent="0.2">
      <c r="B9007" s="16">
        <v>25</v>
      </c>
      <c r="C9007" s="16">
        <v>958</v>
      </c>
      <c r="D9007" s="16">
        <v>73</v>
      </c>
      <c r="E9007" s="16">
        <v>55</v>
      </c>
      <c r="F9007" s="16">
        <v>101</v>
      </c>
      <c r="G9007" s="16">
        <v>13</v>
      </c>
      <c r="H9007" s="16">
        <v>12.466621999999999</v>
      </c>
      <c r="I9007" s="16"/>
    </row>
    <row r="9008" spans="1:9" x14ac:dyDescent="0.2">
      <c r="B9008" s="16">
        <v>26</v>
      </c>
      <c r="C9008" s="16">
        <v>1182</v>
      </c>
      <c r="D9008" s="16">
        <v>78</v>
      </c>
      <c r="E9008" s="16">
        <v>61</v>
      </c>
      <c r="F9008" s="16">
        <v>102</v>
      </c>
      <c r="G9008" s="16">
        <v>15</v>
      </c>
      <c r="H9008" s="16">
        <v>13.469542499999999</v>
      </c>
      <c r="I9008" s="16"/>
    </row>
    <row r="9009" spans="1:9" x14ac:dyDescent="0.2">
      <c r="B9009" s="16">
        <v>27</v>
      </c>
      <c r="C9009" s="16">
        <v>904</v>
      </c>
      <c r="D9009" s="16">
        <v>53</v>
      </c>
      <c r="E9009" s="16">
        <v>29</v>
      </c>
      <c r="F9009" s="16">
        <v>74</v>
      </c>
      <c r="G9009" s="16">
        <v>17</v>
      </c>
      <c r="H9009" s="16">
        <v>13.516194</v>
      </c>
      <c r="I9009" s="16"/>
    </row>
    <row r="9010" spans="1:9" x14ac:dyDescent="0.2">
      <c r="B9010" s="4">
        <v>28</v>
      </c>
      <c r="C9010" s="16"/>
      <c r="D9010" s="16"/>
      <c r="E9010" s="16"/>
      <c r="F9010" s="16"/>
      <c r="G9010" s="16"/>
      <c r="H9010" s="16"/>
      <c r="I9010" s="18"/>
    </row>
    <row r="9011" spans="1:9" x14ac:dyDescent="0.2">
      <c r="B9011" s="4">
        <v>29</v>
      </c>
      <c r="C9011" s="16"/>
      <c r="D9011" s="16"/>
      <c r="E9011" s="16"/>
      <c r="F9011" s="16"/>
      <c r="G9011" s="16"/>
      <c r="H9011" s="16"/>
      <c r="I9011" s="18"/>
    </row>
    <row r="9012" spans="1:9" x14ac:dyDescent="0.2">
      <c r="B9012" s="4">
        <v>30</v>
      </c>
      <c r="C9012" s="16"/>
      <c r="D9012" s="16"/>
      <c r="E9012" s="16"/>
      <c r="F9012" s="16"/>
      <c r="G9012" s="16"/>
      <c r="H9012" s="16"/>
      <c r="I9012" s="18"/>
    </row>
    <row r="9013" spans="1:9" x14ac:dyDescent="0.2">
      <c r="A9013" s="6"/>
      <c r="B9013" s="4">
        <v>31</v>
      </c>
      <c r="C9013" s="16"/>
      <c r="D9013" s="16"/>
      <c r="E9013" s="16"/>
      <c r="F9013" s="16"/>
      <c r="G9013" s="16"/>
      <c r="H9013" s="16"/>
      <c r="I9013" s="18"/>
    </row>
    <row r="9014" spans="1:9" x14ac:dyDescent="0.2">
      <c r="A9014" s="11"/>
      <c r="B9014" s="5">
        <v>32</v>
      </c>
      <c r="C9014" s="16"/>
      <c r="D9014" s="16"/>
      <c r="E9014" s="16"/>
      <c r="F9014" s="16"/>
      <c r="G9014" s="16"/>
      <c r="H9014" s="16"/>
      <c r="I9014" s="18"/>
    </row>
    <row r="9015" spans="1:9" x14ac:dyDescent="0.2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2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27</v>
      </c>
      <c r="I9164" s="6"/>
    </row>
    <row r="9165" spans="1:10" x14ac:dyDescent="0.2">
      <c r="A9165" t="s">
        <v>67</v>
      </c>
      <c r="B9165" s="15"/>
      <c r="C9165" s="8">
        <f>AVERAGE(C8983:C9163)</f>
        <v>2252.1111111111113</v>
      </c>
      <c r="D9165" s="8"/>
      <c r="E9165" s="8"/>
      <c r="F9165" s="8"/>
      <c r="G9165" s="8"/>
      <c r="H9165" s="8"/>
      <c r="I9165" s="9"/>
      <c r="J9165" s="17">
        <f>AVERAGE(D8983:D9163)</f>
        <v>101.25925925925925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34115852</v>
      </c>
      <c r="D9169" s="16">
        <v>54.064957</v>
      </c>
      <c r="E9169" s="16">
        <v>1</v>
      </c>
      <c r="F9169" s="16">
        <v>654</v>
      </c>
      <c r="G9169" s="16">
        <v>631016</v>
      </c>
      <c r="H9169" s="16">
        <v>89.939260000000004</v>
      </c>
      <c r="I9169" s="16">
        <v>13.714878000000001</v>
      </c>
    </row>
    <row r="9170" spans="1:9" x14ac:dyDescent="0.2">
      <c r="A9170" s="6"/>
      <c r="B9170" s="16">
        <v>1</v>
      </c>
      <c r="C9170" s="16">
        <v>906</v>
      </c>
      <c r="D9170" s="16">
        <v>56</v>
      </c>
      <c r="E9170" s="16">
        <v>32</v>
      </c>
      <c r="F9170" s="16">
        <v>81</v>
      </c>
      <c r="G9170" s="16">
        <v>16</v>
      </c>
      <c r="H9170" s="16">
        <v>13.34666</v>
      </c>
      <c r="I9170" s="16"/>
    </row>
    <row r="9171" spans="1:9" x14ac:dyDescent="0.2">
      <c r="A9171" s="6"/>
      <c r="B9171" s="16">
        <v>2</v>
      </c>
      <c r="C9171" s="16">
        <v>667</v>
      </c>
      <c r="D9171" s="16">
        <v>60</v>
      </c>
      <c r="E9171" s="16">
        <v>43</v>
      </c>
      <c r="F9171" s="16">
        <v>87</v>
      </c>
      <c r="G9171" s="16">
        <v>11</v>
      </c>
      <c r="H9171" s="16">
        <v>13.487031</v>
      </c>
      <c r="I9171" s="16"/>
    </row>
    <row r="9172" spans="1:9" x14ac:dyDescent="0.2">
      <c r="A9172" s="6"/>
      <c r="B9172" s="16">
        <v>3</v>
      </c>
      <c r="C9172" s="16">
        <v>641</v>
      </c>
      <c r="D9172" s="16">
        <v>58</v>
      </c>
      <c r="E9172" s="16">
        <v>41</v>
      </c>
      <c r="F9172" s="16">
        <v>75</v>
      </c>
      <c r="G9172" s="16">
        <v>11</v>
      </c>
      <c r="H9172" s="16">
        <v>10.672395</v>
      </c>
      <c r="I9172" s="16"/>
    </row>
    <row r="9173" spans="1:9" x14ac:dyDescent="0.2">
      <c r="A9173" s="6"/>
      <c r="B9173" s="16">
        <v>4</v>
      </c>
      <c r="C9173" s="16">
        <v>819</v>
      </c>
      <c r="D9173" s="16">
        <v>51</v>
      </c>
      <c r="E9173" s="16">
        <v>31</v>
      </c>
      <c r="F9173" s="16">
        <v>69</v>
      </c>
      <c r="G9173" s="16">
        <v>16</v>
      </c>
      <c r="H9173" s="16">
        <v>10.331182500000001</v>
      </c>
      <c r="I9173" s="16"/>
    </row>
    <row r="9174" spans="1:9" x14ac:dyDescent="0.2">
      <c r="A9174" s="6"/>
      <c r="B9174" s="16">
        <v>5</v>
      </c>
      <c r="C9174" s="16">
        <v>2211</v>
      </c>
      <c r="D9174" s="16">
        <v>69</v>
      </c>
      <c r="E9174" s="16">
        <v>32</v>
      </c>
      <c r="F9174" s="16">
        <v>114</v>
      </c>
      <c r="G9174" s="16">
        <v>32</v>
      </c>
      <c r="H9174" s="16">
        <v>19.101597000000002</v>
      </c>
      <c r="I9174" s="16"/>
    </row>
    <row r="9175" spans="1:9" x14ac:dyDescent="0.2">
      <c r="A9175" s="6"/>
      <c r="B9175" s="16">
        <v>6</v>
      </c>
      <c r="C9175" s="16">
        <v>1812</v>
      </c>
      <c r="D9175" s="16">
        <v>60</v>
      </c>
      <c r="E9175" s="16">
        <v>23</v>
      </c>
      <c r="F9175" s="16">
        <v>92</v>
      </c>
      <c r="G9175" s="16">
        <v>30</v>
      </c>
      <c r="H9175" s="16">
        <v>15.828825999999999</v>
      </c>
      <c r="I9175" s="16"/>
    </row>
    <row r="9176" spans="1:9" x14ac:dyDescent="0.2">
      <c r="A9176" s="6"/>
      <c r="B9176" s="16">
        <v>7</v>
      </c>
      <c r="C9176" s="16">
        <v>1233</v>
      </c>
      <c r="D9176" s="16">
        <v>68</v>
      </c>
      <c r="E9176" s="16">
        <v>48</v>
      </c>
      <c r="F9176" s="16">
        <v>94</v>
      </c>
      <c r="G9176" s="16">
        <v>18</v>
      </c>
      <c r="H9176" s="16">
        <v>13.601471</v>
      </c>
      <c r="I9176" s="16"/>
    </row>
    <row r="9177" spans="1:9" x14ac:dyDescent="0.2">
      <c r="A9177" s="6"/>
      <c r="B9177" s="16">
        <v>8</v>
      </c>
      <c r="C9177" s="16">
        <v>1851</v>
      </c>
      <c r="D9177" s="16">
        <v>77</v>
      </c>
      <c r="E9177" s="16">
        <v>55</v>
      </c>
      <c r="F9177" s="16">
        <v>119</v>
      </c>
      <c r="G9177" s="16">
        <v>24</v>
      </c>
      <c r="H9177" s="16">
        <v>16.329487</v>
      </c>
      <c r="I9177" s="16"/>
    </row>
    <row r="9178" spans="1:9" x14ac:dyDescent="0.2">
      <c r="A9178" s="6"/>
      <c r="B9178" s="16">
        <v>9</v>
      </c>
      <c r="C9178" s="16">
        <v>661</v>
      </c>
      <c r="D9178" s="16">
        <v>50</v>
      </c>
      <c r="E9178" s="16">
        <v>39</v>
      </c>
      <c r="F9178" s="16">
        <v>59</v>
      </c>
      <c r="G9178" s="16">
        <v>13</v>
      </c>
      <c r="H9178" s="16">
        <v>5.4237130000000002</v>
      </c>
      <c r="I9178" s="16"/>
    </row>
    <row r="9179" spans="1:9" x14ac:dyDescent="0.2">
      <c r="A9179" s="6"/>
      <c r="B9179" s="16">
        <v>10</v>
      </c>
      <c r="C9179" s="16">
        <v>1458</v>
      </c>
      <c r="D9179" s="16">
        <v>58</v>
      </c>
      <c r="E9179" s="16">
        <v>30</v>
      </c>
      <c r="F9179" s="16">
        <v>89</v>
      </c>
      <c r="G9179" s="16">
        <v>25</v>
      </c>
      <c r="H9179" s="16">
        <v>13.829317</v>
      </c>
      <c r="I9179" s="16"/>
    </row>
    <row r="9180" spans="1:9" x14ac:dyDescent="0.2">
      <c r="A9180" s="6"/>
      <c r="B9180" s="16">
        <v>11</v>
      </c>
      <c r="C9180" s="16">
        <v>808</v>
      </c>
      <c r="D9180" s="16">
        <v>50</v>
      </c>
      <c r="E9180" s="16">
        <v>28</v>
      </c>
      <c r="F9180" s="16">
        <v>72</v>
      </c>
      <c r="G9180" s="16">
        <v>16</v>
      </c>
      <c r="H9180" s="16">
        <v>10.15874</v>
      </c>
      <c r="I9180" s="16"/>
    </row>
    <row r="9181" spans="1:9" x14ac:dyDescent="0.2">
      <c r="A9181" s="6"/>
      <c r="B9181" s="16">
        <v>12</v>
      </c>
      <c r="C9181" s="16">
        <v>1468</v>
      </c>
      <c r="D9181" s="16">
        <v>69</v>
      </c>
      <c r="E9181" s="16">
        <v>47</v>
      </c>
      <c r="F9181" s="16">
        <v>97</v>
      </c>
      <c r="G9181" s="16">
        <v>21</v>
      </c>
      <c r="H9181" s="16">
        <v>14.434335000000001</v>
      </c>
      <c r="I9181" s="16"/>
    </row>
    <row r="9182" spans="1:9" x14ac:dyDescent="0.2">
      <c r="B9182" s="16">
        <v>13</v>
      </c>
      <c r="C9182" s="16">
        <v>595</v>
      </c>
      <c r="D9182" s="16">
        <v>45</v>
      </c>
      <c r="E9182" s="16">
        <v>24</v>
      </c>
      <c r="F9182" s="16">
        <v>64</v>
      </c>
      <c r="G9182" s="16">
        <v>13</v>
      </c>
      <c r="H9182" s="16">
        <v>10.456258</v>
      </c>
      <c r="I9182" s="16"/>
    </row>
    <row r="9183" spans="1:9" x14ac:dyDescent="0.2">
      <c r="B9183" s="16">
        <v>14</v>
      </c>
      <c r="C9183" s="16">
        <v>1527</v>
      </c>
      <c r="D9183" s="16">
        <v>69</v>
      </c>
      <c r="E9183" s="16">
        <v>35</v>
      </c>
      <c r="F9183" s="16">
        <v>95</v>
      </c>
      <c r="G9183" s="16">
        <v>22</v>
      </c>
      <c r="H9183" s="16">
        <v>15.728349</v>
      </c>
      <c r="I9183" s="16"/>
    </row>
    <row r="9184" spans="1:9" x14ac:dyDescent="0.2">
      <c r="B9184" s="16">
        <v>15</v>
      </c>
      <c r="C9184" s="16">
        <v>861</v>
      </c>
      <c r="D9184" s="16">
        <v>61</v>
      </c>
      <c r="E9184" s="16">
        <v>43</v>
      </c>
      <c r="F9184" s="16">
        <v>83</v>
      </c>
      <c r="G9184" s="16">
        <v>14</v>
      </c>
      <c r="H9184" s="16">
        <v>12.098951</v>
      </c>
      <c r="I9184" s="16"/>
    </row>
    <row r="9185" spans="1:9" x14ac:dyDescent="0.2">
      <c r="B9185" s="16">
        <v>16</v>
      </c>
      <c r="C9185" s="16">
        <v>1030</v>
      </c>
      <c r="D9185" s="16">
        <v>60</v>
      </c>
      <c r="E9185" s="16">
        <v>33</v>
      </c>
      <c r="F9185" s="16">
        <v>87</v>
      </c>
      <c r="G9185" s="16">
        <v>17</v>
      </c>
      <c r="H9185" s="16">
        <v>13.067133999999999</v>
      </c>
      <c r="I9185" s="16"/>
    </row>
    <row r="9186" spans="1:9" x14ac:dyDescent="0.2">
      <c r="B9186" s="16">
        <v>17</v>
      </c>
      <c r="C9186" s="16">
        <v>2153</v>
      </c>
      <c r="D9186" s="16">
        <v>71</v>
      </c>
      <c r="E9186" s="16">
        <v>31</v>
      </c>
      <c r="F9186" s="16">
        <v>95</v>
      </c>
      <c r="G9186" s="16">
        <v>30</v>
      </c>
      <c r="H9186" s="16">
        <v>16.174692</v>
      </c>
      <c r="I9186" s="16"/>
    </row>
    <row r="9187" spans="1:9" x14ac:dyDescent="0.2">
      <c r="B9187" s="16">
        <v>18</v>
      </c>
      <c r="C9187" s="16">
        <v>982</v>
      </c>
      <c r="D9187" s="16">
        <v>70</v>
      </c>
      <c r="E9187" s="16">
        <v>52</v>
      </c>
      <c r="F9187" s="16">
        <v>79</v>
      </c>
      <c r="G9187" s="16">
        <v>14</v>
      </c>
      <c r="H9187" s="16">
        <v>7.765803</v>
      </c>
      <c r="I9187" s="16"/>
    </row>
    <row r="9188" spans="1:9" x14ac:dyDescent="0.2">
      <c r="B9188" s="16">
        <v>19</v>
      </c>
      <c r="C9188" s="16">
        <v>876</v>
      </c>
      <c r="D9188" s="16">
        <v>73</v>
      </c>
      <c r="E9188" s="16">
        <v>47</v>
      </c>
      <c r="F9188" s="16">
        <v>93</v>
      </c>
      <c r="G9188" s="16">
        <v>12</v>
      </c>
      <c r="H9188" s="16">
        <v>13.287041</v>
      </c>
      <c r="I9188" s="16"/>
    </row>
    <row r="9189" spans="1:9" x14ac:dyDescent="0.2">
      <c r="B9189" s="16">
        <v>20</v>
      </c>
      <c r="C9189" s="16">
        <v>601</v>
      </c>
      <c r="D9189" s="16">
        <v>54</v>
      </c>
      <c r="E9189" s="16">
        <v>37</v>
      </c>
      <c r="F9189" s="16">
        <v>66</v>
      </c>
      <c r="G9189" s="16">
        <v>11</v>
      </c>
      <c r="H9189" s="16">
        <v>8.4202139999999996</v>
      </c>
      <c r="I9189" s="16"/>
    </row>
    <row r="9190" spans="1:9" x14ac:dyDescent="0.2">
      <c r="B9190" s="16">
        <v>21</v>
      </c>
      <c r="C9190" s="16">
        <v>2391</v>
      </c>
      <c r="D9190" s="16">
        <v>79</v>
      </c>
      <c r="E9190" s="16">
        <v>41</v>
      </c>
      <c r="F9190" s="16">
        <v>132</v>
      </c>
      <c r="G9190" s="16">
        <v>30</v>
      </c>
      <c r="H9190" s="16">
        <v>22.386109999999999</v>
      </c>
      <c r="I9190" s="16"/>
    </row>
    <row r="9191" spans="1:9" x14ac:dyDescent="0.2">
      <c r="B9191" s="16">
        <v>22</v>
      </c>
      <c r="C9191" s="16">
        <v>685</v>
      </c>
      <c r="D9191" s="16">
        <v>57</v>
      </c>
      <c r="E9191" s="16">
        <v>39</v>
      </c>
      <c r="F9191" s="16">
        <v>73</v>
      </c>
      <c r="G9191" s="16">
        <v>12</v>
      </c>
      <c r="H9191" s="16">
        <v>9.6153289999999991</v>
      </c>
      <c r="I9191" s="16"/>
    </row>
    <row r="9192" spans="1:9" x14ac:dyDescent="0.2">
      <c r="B9192" s="16">
        <v>23</v>
      </c>
      <c r="C9192" s="16">
        <v>1834</v>
      </c>
      <c r="D9192" s="16">
        <v>79</v>
      </c>
      <c r="E9192" s="16">
        <v>56</v>
      </c>
      <c r="F9192" s="16">
        <v>115</v>
      </c>
      <c r="G9192" s="16">
        <v>23</v>
      </c>
      <c r="H9192" s="16">
        <v>15.875939000000001</v>
      </c>
      <c r="I9192" s="16"/>
    </row>
    <row r="9193" spans="1:9" x14ac:dyDescent="0.2">
      <c r="B9193" s="16">
        <v>24</v>
      </c>
      <c r="C9193" s="16">
        <v>1607</v>
      </c>
      <c r="D9193" s="16">
        <v>73</v>
      </c>
      <c r="E9193" s="16">
        <v>47</v>
      </c>
      <c r="F9193" s="16">
        <v>103</v>
      </c>
      <c r="G9193" s="16">
        <v>22</v>
      </c>
      <c r="H9193" s="16">
        <v>18.310808000000002</v>
      </c>
      <c r="I9193" s="16"/>
    </row>
    <row r="9194" spans="1:9" x14ac:dyDescent="0.2">
      <c r="B9194" s="16">
        <v>25</v>
      </c>
      <c r="C9194" s="16">
        <v>911</v>
      </c>
      <c r="D9194" s="16">
        <v>53</v>
      </c>
      <c r="E9194" s="16">
        <v>35</v>
      </c>
      <c r="F9194" s="16">
        <v>75</v>
      </c>
      <c r="G9194" s="16">
        <v>17</v>
      </c>
      <c r="H9194" s="16">
        <v>12.313610000000001</v>
      </c>
      <c r="I9194" s="16"/>
    </row>
    <row r="9195" spans="1:9" x14ac:dyDescent="0.2">
      <c r="B9195" s="16">
        <v>26</v>
      </c>
      <c r="C9195" s="16">
        <v>1082</v>
      </c>
      <c r="D9195" s="16">
        <v>56</v>
      </c>
      <c r="E9195" s="16">
        <v>25</v>
      </c>
      <c r="F9195" s="16">
        <v>94</v>
      </c>
      <c r="G9195" s="16">
        <v>19</v>
      </c>
      <c r="H9195" s="16">
        <v>19.416488999999999</v>
      </c>
      <c r="I9195" s="16"/>
    </row>
    <row r="9196" spans="1:9" x14ac:dyDescent="0.2">
      <c r="B9196" s="16">
        <v>27</v>
      </c>
      <c r="C9196" s="16">
        <v>1107</v>
      </c>
      <c r="D9196" s="16">
        <v>52</v>
      </c>
      <c r="E9196" s="16">
        <v>34</v>
      </c>
      <c r="F9196" s="16">
        <v>87</v>
      </c>
      <c r="G9196" s="16">
        <v>21</v>
      </c>
      <c r="H9196" s="16">
        <v>13.158647999999999</v>
      </c>
      <c r="I9196" s="16"/>
    </row>
    <row r="9197" spans="1:9" x14ac:dyDescent="0.2">
      <c r="B9197" s="4">
        <v>28</v>
      </c>
      <c r="C9197" s="16">
        <v>2672</v>
      </c>
      <c r="D9197" s="16">
        <v>58</v>
      </c>
      <c r="E9197" s="16">
        <v>30</v>
      </c>
      <c r="F9197" s="16">
        <v>92</v>
      </c>
      <c r="G9197" s="16">
        <v>46</v>
      </c>
      <c r="H9197" s="16">
        <v>14.466820999999999</v>
      </c>
      <c r="I9197" s="18"/>
    </row>
    <row r="9198" spans="1:9" x14ac:dyDescent="0.2">
      <c r="B9198" s="4">
        <v>29</v>
      </c>
      <c r="C9198" s="16">
        <v>2157</v>
      </c>
      <c r="D9198" s="16">
        <v>55</v>
      </c>
      <c r="E9198" s="16">
        <v>29</v>
      </c>
      <c r="F9198" s="16">
        <v>87</v>
      </c>
      <c r="G9198" s="16">
        <v>39</v>
      </c>
      <c r="H9198" s="16">
        <v>13.294241</v>
      </c>
      <c r="I9198" s="18"/>
    </row>
    <row r="9199" spans="1:9" x14ac:dyDescent="0.2">
      <c r="B9199" s="4">
        <v>30</v>
      </c>
      <c r="C9199" s="16">
        <v>2473</v>
      </c>
      <c r="D9199" s="16">
        <v>57</v>
      </c>
      <c r="E9199" s="16">
        <v>36</v>
      </c>
      <c r="F9199" s="16">
        <v>76</v>
      </c>
      <c r="G9199" s="16">
        <v>43</v>
      </c>
      <c r="H9199" s="16">
        <v>11.190982999999999</v>
      </c>
      <c r="I9199" s="18"/>
    </row>
    <row r="9200" spans="1:9" x14ac:dyDescent="0.2">
      <c r="A9200" s="6"/>
      <c r="B9200" s="4">
        <v>31</v>
      </c>
      <c r="C9200" s="16">
        <v>1143</v>
      </c>
      <c r="D9200" s="16">
        <v>49</v>
      </c>
      <c r="E9200" s="16">
        <v>27</v>
      </c>
      <c r="F9200" s="16">
        <v>82</v>
      </c>
      <c r="G9200" s="16">
        <v>23</v>
      </c>
      <c r="H9200" s="16">
        <v>12.792043</v>
      </c>
      <c r="I9200" s="18"/>
    </row>
    <row r="9201" spans="1:9" x14ac:dyDescent="0.2">
      <c r="A9201" s="11"/>
      <c r="B9201" s="5">
        <v>32</v>
      </c>
      <c r="C9201" s="16">
        <v>2647</v>
      </c>
      <c r="D9201" s="16">
        <v>66</v>
      </c>
      <c r="E9201" s="16">
        <v>29</v>
      </c>
      <c r="F9201" s="16">
        <v>115</v>
      </c>
      <c r="G9201" s="16">
        <v>40</v>
      </c>
      <c r="H9201" s="16">
        <v>21.393145000000001</v>
      </c>
      <c r="I9201" s="18"/>
    </row>
    <row r="9202" spans="1:9" x14ac:dyDescent="0.2">
      <c r="B9202" s="4">
        <v>33</v>
      </c>
      <c r="C9202" s="16">
        <v>1949</v>
      </c>
      <c r="D9202" s="16">
        <v>60</v>
      </c>
      <c r="E9202" s="16">
        <v>42</v>
      </c>
      <c r="F9202" s="16">
        <v>83</v>
      </c>
      <c r="G9202" s="16">
        <v>32</v>
      </c>
      <c r="H9202" s="16">
        <v>11.950165999999999</v>
      </c>
      <c r="I9202" s="18"/>
    </row>
    <row r="9203" spans="1:9" x14ac:dyDescent="0.2">
      <c r="B9203" s="4">
        <v>34</v>
      </c>
      <c r="C9203" s="16">
        <v>2032</v>
      </c>
      <c r="D9203" s="16">
        <v>47</v>
      </c>
      <c r="E9203" s="16">
        <v>15</v>
      </c>
      <c r="F9203" s="16">
        <v>78</v>
      </c>
      <c r="G9203" s="16">
        <v>43</v>
      </c>
      <c r="H9203" s="16">
        <v>14.881276</v>
      </c>
      <c r="I9203" s="18"/>
    </row>
    <row r="9204" spans="1:9" x14ac:dyDescent="0.2">
      <c r="B9204" s="4">
        <v>35</v>
      </c>
      <c r="C9204" s="16">
        <v>1319</v>
      </c>
      <c r="D9204" s="16">
        <v>42</v>
      </c>
      <c r="E9204" s="16">
        <v>28</v>
      </c>
      <c r="F9204" s="16">
        <v>72</v>
      </c>
      <c r="G9204" s="16">
        <v>31</v>
      </c>
      <c r="H9204" s="16">
        <v>10.3939085</v>
      </c>
      <c r="I9204" s="18"/>
    </row>
    <row r="9205" spans="1:9" x14ac:dyDescent="0.2">
      <c r="B9205" s="4">
        <v>36</v>
      </c>
      <c r="C9205" s="16">
        <v>1877</v>
      </c>
      <c r="D9205" s="16">
        <v>58</v>
      </c>
      <c r="E9205" s="16">
        <v>33</v>
      </c>
      <c r="F9205" s="16">
        <v>92</v>
      </c>
      <c r="G9205" s="16">
        <v>32</v>
      </c>
      <c r="H9205" s="16">
        <v>15.442923</v>
      </c>
      <c r="I9205" s="18"/>
    </row>
    <row r="9206" spans="1:9" x14ac:dyDescent="0.2">
      <c r="B9206" s="4">
        <v>37</v>
      </c>
      <c r="C9206" s="16">
        <v>1163</v>
      </c>
      <c r="D9206" s="16">
        <v>50</v>
      </c>
      <c r="E9206" s="16">
        <v>38</v>
      </c>
      <c r="F9206" s="16">
        <v>73</v>
      </c>
      <c r="G9206" s="16">
        <v>23</v>
      </c>
      <c r="H9206" s="16">
        <v>8.6838409999999993</v>
      </c>
      <c r="I9206" s="18"/>
    </row>
    <row r="9207" spans="1:9" x14ac:dyDescent="0.2">
      <c r="B9207" s="4">
        <v>38</v>
      </c>
      <c r="C9207" s="16">
        <v>868</v>
      </c>
      <c r="D9207" s="16">
        <v>45</v>
      </c>
      <c r="E9207" s="16">
        <v>27</v>
      </c>
      <c r="F9207" s="16">
        <v>63</v>
      </c>
      <c r="G9207" s="16">
        <v>19</v>
      </c>
      <c r="H9207" s="16">
        <v>10.885771</v>
      </c>
      <c r="I9207" s="18"/>
    </row>
    <row r="9208" spans="1:9" x14ac:dyDescent="0.2">
      <c r="B9208" s="4">
        <v>39</v>
      </c>
      <c r="C9208" s="16">
        <v>3693</v>
      </c>
      <c r="D9208" s="16">
        <v>68</v>
      </c>
      <c r="E9208" s="16">
        <v>37</v>
      </c>
      <c r="F9208" s="16">
        <v>121</v>
      </c>
      <c r="G9208" s="16">
        <v>54</v>
      </c>
      <c r="H9208" s="16">
        <v>21.964379999999998</v>
      </c>
      <c r="I9208" s="18"/>
    </row>
    <row r="9209" spans="1:9" x14ac:dyDescent="0.2">
      <c r="B9209" s="4">
        <v>40</v>
      </c>
      <c r="C9209" s="16">
        <v>1621</v>
      </c>
      <c r="D9209" s="16">
        <v>47</v>
      </c>
      <c r="E9209" s="16">
        <v>19</v>
      </c>
      <c r="F9209" s="16">
        <v>79</v>
      </c>
      <c r="G9209" s="16">
        <v>34</v>
      </c>
      <c r="H9209" s="16">
        <v>11.670995</v>
      </c>
      <c r="I9209" s="18"/>
    </row>
    <row r="9210" spans="1:9" x14ac:dyDescent="0.2">
      <c r="B9210" s="4">
        <v>41</v>
      </c>
      <c r="C9210" s="16">
        <v>448</v>
      </c>
      <c r="D9210" s="16">
        <v>34</v>
      </c>
      <c r="E9210" s="16">
        <v>17</v>
      </c>
      <c r="F9210" s="16">
        <v>42</v>
      </c>
      <c r="G9210" s="16">
        <v>13</v>
      </c>
      <c r="H9210" s="16">
        <v>7.234178</v>
      </c>
      <c r="I9210" s="18"/>
    </row>
    <row r="9211" spans="1:9" x14ac:dyDescent="0.2">
      <c r="B9211" s="4">
        <v>42</v>
      </c>
      <c r="C9211" s="16">
        <v>369</v>
      </c>
      <c r="D9211" s="16">
        <v>36</v>
      </c>
      <c r="E9211" s="16">
        <v>28</v>
      </c>
      <c r="F9211" s="16">
        <v>51</v>
      </c>
      <c r="G9211" s="16">
        <v>10</v>
      </c>
      <c r="H9211" s="16">
        <v>6.7082040000000003</v>
      </c>
      <c r="I9211" s="18"/>
    </row>
    <row r="9212" spans="1:9" x14ac:dyDescent="0.2">
      <c r="B9212" s="4">
        <v>43</v>
      </c>
      <c r="C9212" s="16">
        <v>987</v>
      </c>
      <c r="D9212" s="16">
        <v>44</v>
      </c>
      <c r="E9212" s="16">
        <v>13</v>
      </c>
      <c r="F9212" s="16">
        <v>74</v>
      </c>
      <c r="G9212" s="16">
        <v>22</v>
      </c>
      <c r="H9212" s="16">
        <v>13.806486</v>
      </c>
      <c r="I9212" s="18"/>
    </row>
    <row r="9213" spans="1:9" x14ac:dyDescent="0.2">
      <c r="B9213" s="4">
        <v>44</v>
      </c>
      <c r="C9213" s="16">
        <v>1053</v>
      </c>
      <c r="D9213" s="16">
        <v>42</v>
      </c>
      <c r="E9213" s="16">
        <v>27</v>
      </c>
      <c r="F9213" s="16">
        <v>54</v>
      </c>
      <c r="G9213" s="16">
        <v>25</v>
      </c>
      <c r="H9213" s="16">
        <v>8.3141440000000006</v>
      </c>
      <c r="I9213" s="18"/>
    </row>
    <row r="9214" spans="1:9" x14ac:dyDescent="0.2">
      <c r="B9214" s="4">
        <v>45</v>
      </c>
      <c r="C9214" s="16">
        <v>438</v>
      </c>
      <c r="D9214" s="16">
        <v>39</v>
      </c>
      <c r="E9214" s="16">
        <v>20</v>
      </c>
      <c r="F9214" s="16">
        <v>57</v>
      </c>
      <c r="G9214" s="16">
        <v>11</v>
      </c>
      <c r="H9214" s="16">
        <v>11.995832</v>
      </c>
      <c r="I9214" s="18"/>
    </row>
    <row r="9215" spans="1:9" x14ac:dyDescent="0.2">
      <c r="B9215" s="4">
        <v>46</v>
      </c>
      <c r="C9215" s="16">
        <v>1684</v>
      </c>
      <c r="D9215" s="16">
        <v>52</v>
      </c>
      <c r="E9215" s="16">
        <v>27</v>
      </c>
      <c r="F9215" s="16">
        <v>82</v>
      </c>
      <c r="G9215" s="16">
        <v>32</v>
      </c>
      <c r="H9215" s="16">
        <v>13.567038</v>
      </c>
      <c r="I9215" s="18"/>
    </row>
    <row r="9216" spans="1:9" x14ac:dyDescent="0.2">
      <c r="B9216" s="4">
        <v>47</v>
      </c>
      <c r="C9216" s="16">
        <v>539</v>
      </c>
      <c r="D9216" s="16">
        <v>38</v>
      </c>
      <c r="E9216" s="16">
        <v>26</v>
      </c>
      <c r="F9216" s="16">
        <v>51</v>
      </c>
      <c r="G9216" s="16">
        <v>14</v>
      </c>
      <c r="H9216" s="16">
        <v>7.5396390000000002</v>
      </c>
      <c r="I9216" s="18"/>
    </row>
    <row r="9217" spans="2:9" x14ac:dyDescent="0.2">
      <c r="B9217" s="4">
        <v>48</v>
      </c>
      <c r="C9217" s="16">
        <v>356</v>
      </c>
      <c r="D9217" s="16">
        <v>35</v>
      </c>
      <c r="E9217" s="16">
        <v>22</v>
      </c>
      <c r="F9217" s="16">
        <v>44</v>
      </c>
      <c r="G9217" s="16">
        <v>10</v>
      </c>
      <c r="H9217" s="16">
        <v>6.5319729999999998</v>
      </c>
      <c r="I9217" s="18"/>
    </row>
    <row r="9218" spans="2:9" x14ac:dyDescent="0.2">
      <c r="B9218" s="4">
        <v>49</v>
      </c>
      <c r="C9218" s="16">
        <v>1468</v>
      </c>
      <c r="D9218" s="16">
        <v>40</v>
      </c>
      <c r="E9218" s="16">
        <v>11</v>
      </c>
      <c r="F9218" s="16">
        <v>87</v>
      </c>
      <c r="G9218" s="16">
        <v>36</v>
      </c>
      <c r="H9218" s="16">
        <v>16.356736999999999</v>
      </c>
      <c r="I9218" s="18"/>
    </row>
    <row r="9219" spans="2:9" x14ac:dyDescent="0.2">
      <c r="B9219" s="4">
        <v>50</v>
      </c>
      <c r="C9219" s="16">
        <v>801</v>
      </c>
      <c r="D9219" s="16">
        <v>47</v>
      </c>
      <c r="E9219" s="16">
        <v>24</v>
      </c>
      <c r="F9219" s="16">
        <v>64</v>
      </c>
      <c r="G9219" s="16">
        <v>17</v>
      </c>
      <c r="H9219" s="16">
        <v>10.452272000000001</v>
      </c>
      <c r="I9219" s="18"/>
    </row>
    <row r="9220" spans="2:9" x14ac:dyDescent="0.2">
      <c r="B9220" s="4">
        <v>51</v>
      </c>
      <c r="C9220" s="16">
        <v>771</v>
      </c>
      <c r="D9220" s="16">
        <v>40</v>
      </c>
      <c r="E9220" s="16">
        <v>21</v>
      </c>
      <c r="F9220" s="16">
        <v>54</v>
      </c>
      <c r="G9220" s="16">
        <v>19</v>
      </c>
      <c r="H9220" s="16">
        <v>9.033887</v>
      </c>
      <c r="I9220" s="18"/>
    </row>
    <row r="9221" spans="2:9" x14ac:dyDescent="0.2">
      <c r="B9221" s="4">
        <v>52</v>
      </c>
      <c r="C9221" s="16">
        <v>475</v>
      </c>
      <c r="D9221" s="16">
        <v>43</v>
      </c>
      <c r="E9221" s="16">
        <v>19</v>
      </c>
      <c r="F9221" s="16">
        <v>61</v>
      </c>
      <c r="G9221" s="16">
        <v>11</v>
      </c>
      <c r="H9221" s="16">
        <v>12.782800999999999</v>
      </c>
      <c r="I9221" s="18"/>
    </row>
    <row r="9222" spans="2:9" x14ac:dyDescent="0.2">
      <c r="B9222" s="4">
        <v>53</v>
      </c>
      <c r="C9222" s="16">
        <v>1533</v>
      </c>
      <c r="D9222" s="16">
        <v>51</v>
      </c>
      <c r="E9222" s="16">
        <v>28</v>
      </c>
      <c r="F9222" s="16">
        <v>86</v>
      </c>
      <c r="G9222" s="16">
        <v>30</v>
      </c>
      <c r="H9222" s="16">
        <v>14.935492999999999</v>
      </c>
      <c r="I9222" s="18"/>
    </row>
    <row r="9223" spans="2:9" x14ac:dyDescent="0.2">
      <c r="B9223" s="4">
        <v>54</v>
      </c>
      <c r="C9223" s="16">
        <v>1249</v>
      </c>
      <c r="D9223" s="16">
        <v>44</v>
      </c>
      <c r="E9223" s="16">
        <v>26</v>
      </c>
      <c r="F9223" s="16">
        <v>64</v>
      </c>
      <c r="G9223" s="16">
        <v>28</v>
      </c>
      <c r="H9223" s="16">
        <v>9.4965890000000002</v>
      </c>
      <c r="I9223" s="18"/>
    </row>
    <row r="9224" spans="2:9" x14ac:dyDescent="0.2">
      <c r="B9224" s="4">
        <v>55</v>
      </c>
      <c r="C9224" s="16">
        <v>1800</v>
      </c>
      <c r="D9224" s="16">
        <v>60</v>
      </c>
      <c r="E9224" s="16">
        <v>31</v>
      </c>
      <c r="F9224" s="16">
        <v>88</v>
      </c>
      <c r="G9224" s="16">
        <v>30</v>
      </c>
      <c r="H9224" s="16">
        <v>16.427479000000002</v>
      </c>
      <c r="I9224" s="18"/>
    </row>
    <row r="9225" spans="2:9" x14ac:dyDescent="0.2">
      <c r="B9225" s="4">
        <v>56</v>
      </c>
      <c r="C9225" s="16">
        <v>1391</v>
      </c>
      <c r="D9225" s="16">
        <v>43</v>
      </c>
      <c r="E9225" s="16">
        <v>13</v>
      </c>
      <c r="F9225" s="16">
        <v>75</v>
      </c>
      <c r="G9225" s="16">
        <v>32</v>
      </c>
      <c r="H9225" s="16">
        <v>14.807365000000001</v>
      </c>
      <c r="I9225" s="18"/>
    </row>
    <row r="9226" spans="2:9" x14ac:dyDescent="0.2">
      <c r="B9226" s="4">
        <v>57</v>
      </c>
      <c r="C9226" s="16">
        <v>2305</v>
      </c>
      <c r="D9226" s="16">
        <v>56</v>
      </c>
      <c r="E9226" s="16">
        <v>21</v>
      </c>
      <c r="F9226" s="16">
        <v>89</v>
      </c>
      <c r="G9226" s="16">
        <v>41</v>
      </c>
      <c r="H9226" s="16">
        <v>16.811454999999999</v>
      </c>
      <c r="I9226" s="18"/>
    </row>
    <row r="9227" spans="2:9" x14ac:dyDescent="0.2">
      <c r="B9227" s="4">
        <v>58</v>
      </c>
      <c r="C9227" s="16">
        <v>519</v>
      </c>
      <c r="D9227" s="16">
        <v>51</v>
      </c>
      <c r="E9227" s="16">
        <v>35</v>
      </c>
      <c r="F9227" s="16">
        <v>71</v>
      </c>
      <c r="G9227" s="16">
        <v>10</v>
      </c>
      <c r="H9227" s="16">
        <v>10.640594</v>
      </c>
      <c r="I9227" s="18"/>
    </row>
    <row r="9228" spans="2:9" x14ac:dyDescent="0.2">
      <c r="B9228" s="4">
        <v>59</v>
      </c>
      <c r="C9228" s="16">
        <v>738</v>
      </c>
      <c r="D9228" s="16">
        <v>30</v>
      </c>
      <c r="E9228" s="16">
        <v>9</v>
      </c>
      <c r="F9228" s="16">
        <v>56</v>
      </c>
      <c r="G9228" s="16">
        <v>24</v>
      </c>
      <c r="H9228" s="16">
        <v>13.1380625</v>
      </c>
      <c r="I9228" s="18"/>
    </row>
    <row r="9229" spans="2:9" x14ac:dyDescent="0.2">
      <c r="B9229" s="4">
        <v>60</v>
      </c>
      <c r="C9229" s="16">
        <v>1667</v>
      </c>
      <c r="D9229" s="16">
        <v>47</v>
      </c>
      <c r="E9229" s="16">
        <v>20</v>
      </c>
      <c r="F9229" s="16">
        <v>74</v>
      </c>
      <c r="G9229" s="16">
        <v>35</v>
      </c>
      <c r="H9229" s="16">
        <v>13.264282</v>
      </c>
      <c r="I9229" s="18"/>
    </row>
    <row r="9230" spans="2:9" x14ac:dyDescent="0.2">
      <c r="B9230" s="4">
        <v>61</v>
      </c>
      <c r="C9230" s="16">
        <v>3240</v>
      </c>
      <c r="D9230" s="16">
        <v>64</v>
      </c>
      <c r="E9230" s="16">
        <v>37</v>
      </c>
      <c r="F9230" s="16">
        <v>102</v>
      </c>
      <c r="G9230" s="16">
        <v>50</v>
      </c>
      <c r="H9230" s="16">
        <v>12.996074999999999</v>
      </c>
      <c r="I9230" s="18"/>
    </row>
    <row r="9231" spans="2:9" x14ac:dyDescent="0.2">
      <c r="B9231" s="4">
        <v>62</v>
      </c>
      <c r="C9231" s="16">
        <v>977</v>
      </c>
      <c r="D9231" s="16">
        <v>61</v>
      </c>
      <c r="E9231" s="16">
        <v>43</v>
      </c>
      <c r="F9231" s="16">
        <v>76</v>
      </c>
      <c r="G9231" s="16">
        <v>16</v>
      </c>
      <c r="H9231" s="16">
        <v>8.0457029999999996</v>
      </c>
      <c r="I9231" s="18"/>
    </row>
    <row r="9232" spans="2:9" x14ac:dyDescent="0.2">
      <c r="B9232" s="4">
        <v>63</v>
      </c>
      <c r="C9232" s="16">
        <v>3570</v>
      </c>
      <c r="D9232" s="16">
        <v>61</v>
      </c>
      <c r="E9232" s="16">
        <v>33</v>
      </c>
      <c r="F9232" s="16">
        <v>96</v>
      </c>
      <c r="G9232" s="16">
        <v>58</v>
      </c>
      <c r="H9232" s="16">
        <v>15.856814999999999</v>
      </c>
      <c r="I9232" s="18"/>
    </row>
    <row r="9233" spans="1:9" x14ac:dyDescent="0.2">
      <c r="B9233" s="4">
        <v>64</v>
      </c>
      <c r="C9233" s="16">
        <v>506</v>
      </c>
      <c r="D9233" s="16">
        <v>33</v>
      </c>
      <c r="E9233" s="16">
        <v>18</v>
      </c>
      <c r="F9233" s="16">
        <v>50</v>
      </c>
      <c r="G9233" s="16">
        <v>15</v>
      </c>
      <c r="H9233" s="16">
        <v>9.9964285000000004</v>
      </c>
      <c r="I9233" s="18"/>
    </row>
    <row r="9234" spans="1:9" x14ac:dyDescent="0.2">
      <c r="B9234" s="4">
        <v>65</v>
      </c>
      <c r="C9234" s="16">
        <v>952</v>
      </c>
      <c r="D9234" s="16">
        <v>34</v>
      </c>
      <c r="E9234" s="16">
        <v>18</v>
      </c>
      <c r="F9234" s="16">
        <v>50</v>
      </c>
      <c r="G9234" s="16">
        <v>28</v>
      </c>
      <c r="H9234" s="16">
        <v>9.6724119999999996</v>
      </c>
      <c r="I9234" s="18"/>
    </row>
    <row r="9235" spans="1:9" x14ac:dyDescent="0.2">
      <c r="B9235" s="4">
        <v>66</v>
      </c>
      <c r="C9235" s="16">
        <v>2802</v>
      </c>
      <c r="D9235" s="16">
        <v>52</v>
      </c>
      <c r="E9235" s="16">
        <v>23</v>
      </c>
      <c r="F9235" s="16">
        <v>94</v>
      </c>
      <c r="G9235" s="16">
        <v>53</v>
      </c>
      <c r="H9235" s="16">
        <v>16.650248000000001</v>
      </c>
      <c r="I9235" s="18"/>
    </row>
    <row r="9236" spans="1:9" x14ac:dyDescent="0.2">
      <c r="B9236" s="4">
        <v>67</v>
      </c>
      <c r="C9236" s="16">
        <v>1856</v>
      </c>
      <c r="D9236" s="16">
        <v>51</v>
      </c>
      <c r="E9236" s="16">
        <v>22</v>
      </c>
      <c r="F9236" s="16">
        <v>88</v>
      </c>
      <c r="G9236" s="16">
        <v>36</v>
      </c>
      <c r="H9236" s="16">
        <v>16.001785000000002</v>
      </c>
      <c r="I9236" s="18"/>
    </row>
    <row r="9237" spans="1:9" x14ac:dyDescent="0.2">
      <c r="B9237" s="4">
        <v>68</v>
      </c>
      <c r="C9237" s="16">
        <v>1308</v>
      </c>
      <c r="D9237" s="16">
        <v>45</v>
      </c>
      <c r="E9237" s="16">
        <v>23</v>
      </c>
      <c r="F9237" s="16">
        <v>73</v>
      </c>
      <c r="G9237" s="16">
        <v>29</v>
      </c>
      <c r="H9237" s="16">
        <v>11.185129999999999</v>
      </c>
      <c r="I9237" s="18"/>
    </row>
    <row r="9238" spans="1:9" x14ac:dyDescent="0.2">
      <c r="B9238" s="4">
        <v>69</v>
      </c>
      <c r="C9238" s="16">
        <v>2009</v>
      </c>
      <c r="D9238" s="16">
        <v>50</v>
      </c>
      <c r="E9238" s="16">
        <v>13</v>
      </c>
      <c r="F9238" s="16">
        <v>88</v>
      </c>
      <c r="G9238" s="16">
        <v>40</v>
      </c>
      <c r="H9238" s="16">
        <v>20.796326000000001</v>
      </c>
      <c r="I9238" s="18"/>
    </row>
    <row r="9239" spans="1:9" x14ac:dyDescent="0.2">
      <c r="B9239" s="4">
        <v>70</v>
      </c>
      <c r="C9239" s="5">
        <v>1686</v>
      </c>
      <c r="D9239" s="5">
        <v>38</v>
      </c>
      <c r="E9239" s="5">
        <v>12</v>
      </c>
      <c r="F9239" s="5">
        <v>60</v>
      </c>
      <c r="G9239" s="5">
        <v>44</v>
      </c>
      <c r="H9239" s="5">
        <v>11.051676</v>
      </c>
      <c r="I9239" s="6"/>
    </row>
    <row r="9240" spans="1:9" x14ac:dyDescent="0.2">
      <c r="B9240" s="4">
        <v>71</v>
      </c>
      <c r="C9240" s="5">
        <v>321</v>
      </c>
      <c r="D9240" s="5">
        <v>32</v>
      </c>
      <c r="E9240" s="5">
        <v>4</v>
      </c>
      <c r="F9240" s="5">
        <v>46</v>
      </c>
      <c r="G9240" s="5">
        <v>10</v>
      </c>
      <c r="H9240" s="5">
        <v>13.279056000000001</v>
      </c>
      <c r="I9240" s="6"/>
    </row>
    <row r="9241" spans="1:9" x14ac:dyDescent="0.2">
      <c r="B9241" s="4">
        <v>72</v>
      </c>
      <c r="C9241" s="5">
        <v>1331</v>
      </c>
      <c r="D9241" s="5">
        <v>40</v>
      </c>
      <c r="E9241" s="5">
        <v>20</v>
      </c>
      <c r="F9241" s="5">
        <v>80</v>
      </c>
      <c r="G9241" s="5">
        <v>33</v>
      </c>
      <c r="H9241" s="5">
        <v>15.420157</v>
      </c>
      <c r="I9241" s="6"/>
    </row>
    <row r="9242" spans="1:9" x14ac:dyDescent="0.2">
      <c r="B9242" s="4">
        <v>73</v>
      </c>
      <c r="C9242" s="5">
        <v>726</v>
      </c>
      <c r="D9242" s="5">
        <v>31</v>
      </c>
      <c r="E9242" s="5">
        <v>1</v>
      </c>
      <c r="F9242" s="5">
        <v>54</v>
      </c>
      <c r="G9242" s="5">
        <v>23</v>
      </c>
      <c r="H9242" s="5">
        <v>12.152441</v>
      </c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73</v>
      </c>
      <c r="I9351" s="6"/>
    </row>
    <row r="9352" spans="1:10" x14ac:dyDescent="0.2">
      <c r="A9352" t="s">
        <v>67</v>
      </c>
      <c r="B9352" s="15"/>
      <c r="C9352" s="8">
        <f>AVERAGE(C9170:C9350)</f>
        <v>1373.5068493150684</v>
      </c>
      <c r="D9352" s="8"/>
      <c r="E9352" s="8"/>
      <c r="F9352" s="8"/>
      <c r="G9352" s="8"/>
      <c r="H9352" s="8"/>
      <c r="I9352" s="9"/>
      <c r="J9352" s="17">
        <f>AVERAGE(D9170:D9350)</f>
        <v>52.657534246575345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2019-06-17T20:46:44Z</dcterms:modified>
</cp:coreProperties>
</file>