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A DE PRECIO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<sst xmlns="http://schemas.openxmlformats.org/spreadsheetml/2006/main" uniqueCount="209">
  <si>
    <r>
      <t xml:space="preserve">CASA DE REPRESENTACION                                                                                      PLUS MEDICAL, C.A  </t>
    </r>
    <r>
      <rPr>
        <rFont val="Calibri"/>
        <b val="true"/>
        <i val="false"/>
        <strike val="false"/>
        <color rgb="FF1C7E0C"/>
        <sz val="36"/>
        <u val="none"/>
      </rPr>
      <t xml:space="preserve">J501333424</t>
    </r>
  </si>
  <si>
    <t xml:space="preserve">DIRECCION: AV PPAL DE PUEBLO NUEVO LOCAL NRO Z-661 PLANTA BAJA SECTOR PUEBLO NUEVO SAN CRISTOBAL, ESTADO - TACHIRA </t>
  </si>
  <si>
    <t>NUMERO DE CONTACTO: 0424-7052221</t>
  </si>
  <si>
    <t>CLIENTE:</t>
  </si>
  <si>
    <t>RIF:</t>
  </si>
  <si>
    <t>NRO DE TELEFONO:</t>
  </si>
  <si>
    <t xml:space="preserve">PERSONA CONTACTO DE COMPRAS </t>
  </si>
  <si>
    <t>VENDEDOR:</t>
  </si>
  <si>
    <r>
      <rPr>
        <rFont val="Calibri"/>
        <b val="true"/>
        <i val="false"/>
        <strike val="false"/>
        <color rgb="FF0066CC"/>
        <sz val="12"/>
        <u val="none"/>
      </rPr>
      <t xml:space="preserve">DIAS CONTINUOS:</t>
    </r>
    <r>
      <rPr>
        <rFont val="Calibri"/>
        <b val="true"/>
        <i val="false"/>
        <strike val="false"/>
        <color rgb="FF000000"/>
        <sz val="12"/>
        <u val="none"/>
      </rPr>
      <t xml:space="preserve">  SE TOMARA EN CUENTA DIAS FESTIVOS Y/O FINES DE SEMANA.</t>
    </r>
  </si>
  <si>
    <r>
      <rPr>
        <rFont val="Calibri"/>
        <b val="true"/>
        <i val="false"/>
        <strike val="false"/>
        <color rgb="FF0066CC"/>
        <sz val="12"/>
        <u val="none"/>
      </rPr>
      <t xml:space="preserve">PAGO DE CONTADO $:</t>
    </r>
    <r>
      <rPr>
        <rFont val="Calibri"/>
        <b val="true"/>
        <i val="false"/>
        <strike val="false"/>
        <color rgb="FF000000"/>
        <sz val="12"/>
        <u val="none"/>
      </rPr>
      <t xml:space="preserve"> EL PAGO SE DEBE REALIZAR Y/O ENTREGAR  AL MOMENTO DE RECIBIR LA MERCANCIA ( VER COLUMNA INCLUIDA EN LISTA " CONDICION ESPECIAL" )</t>
    </r>
  </si>
  <si>
    <r>
      <rPr>
        <rFont val="Calibri"/>
        <b val="true"/>
        <i val="false"/>
        <strike val="false"/>
        <color rgb="FF0066CC"/>
        <sz val="12"/>
        <u val="none"/>
      </rPr>
      <t xml:space="preserve">CREDITO PAGO SOLO EN $:</t>
    </r>
    <r>
      <rPr>
        <rFont val="Calibri"/>
        <b val="true"/>
        <i val="false"/>
        <strike val="false"/>
        <color rgb="FF000000"/>
        <sz val="12"/>
        <u val="none"/>
      </rPr>
      <t xml:space="preserve"> EL PAGO SE DEBE REALIZAR SOLO EN MONEDA EXTRANJERA. ( VER COLUMNA INCLUIDA EN LISTA " CONDICION ESPECIAL" )</t>
    </r>
  </si>
  <si>
    <r>
      <rPr>
        <rFont val="Calibri"/>
        <b val="true"/>
        <i val="false"/>
        <strike val="false"/>
        <color rgb="FF0066CC"/>
        <sz val="12"/>
        <u val="none"/>
      </rPr>
      <t xml:space="preserve">AL MOMENTO DEL CALCULA LA TASA BCV :</t>
    </r>
    <r>
      <rPr>
        <rFont val="Calibri"/>
        <b val="true"/>
        <i val="false"/>
        <strike val="false"/>
        <color rgb="FF000000"/>
        <sz val="12"/>
        <u val="none"/>
      </rPr>
      <t xml:space="preserve"> SE TOMARA EN CUENTA LOS LOS DOS DECIMALES, ENTENDIENDOSE QUE EL SEGUNDO PODRA SER REDODEADO SI EL TERCER DECIMAL ES IGUAL O MAYOR A 5, DE LO CONTRARIO</t>
    </r>
  </si>
  <si>
    <t xml:space="preserve">                                                                                   SE TOMA TAL CUAL ESTE, EJEMPLO TASA 4,275 PARA EL CALCULO SE TOMARA EN CUENTA 4,28 EN EL CASO QUE SEA 4,273 PARA EL CALCULO SE TOMARA EN CUENTA 4,27.</t>
  </si>
  <si>
    <t xml:space="preserve"> NOTA: EL PEDIDO, SERÁ FACTURADO A LA TASA DEL DIA ( PAGINA OFICIAL BCV ).</t>
  </si>
  <si>
    <r>
      <t xml:space="preserve">                                                   </t>
    </r>
    <r>
      <rPr>
        <rFont val="Calibri"/>
        <b val="true"/>
        <i val="false"/>
        <strike val="false"/>
        <color rgb="FF000000"/>
        <sz val="12"/>
        <u val="single"/>
      </rPr>
      <t xml:space="preserve"> NOTA:</t>
    </r>
    <r>
      <rPr>
        <rFont val="Calibri"/>
        <b val="true"/>
        <i val="false"/>
        <strike val="false"/>
        <color rgb="FF000000"/>
        <sz val="12"/>
        <u val="none"/>
      </rPr>
      <t xml:space="preserve"> REVISAR FECHA DE VENCIMIENTO DE LOS PRODUCTOS NO SE ACEPTAN DEVOLUCIONES. </t>
    </r>
  </si>
  <si>
    <t xml:space="preserve">CODIGO DE BARRA </t>
  </si>
  <si>
    <t xml:space="preserve">CODIGO DEL SISTEMA </t>
  </si>
  <si>
    <t>DESCRIPCIÓN</t>
  </si>
  <si>
    <t>PRINCIPIO ACTIVO</t>
  </si>
  <si>
    <t>REGISTRO SANITARIO</t>
  </si>
  <si>
    <t>LABORATORIO</t>
  </si>
  <si>
    <t>F. VENCIMIENTO</t>
  </si>
  <si>
    <t xml:space="preserve">UNIDAD </t>
  </si>
  <si>
    <t xml:space="preserve">CONDICION </t>
  </si>
  <si>
    <t>PRECIO UNITARIO $</t>
  </si>
  <si>
    <t>PRECIO POR PRESENTACION $</t>
  </si>
  <si>
    <t xml:space="preserve">PEDIDO </t>
  </si>
  <si>
    <t>MONTO $</t>
  </si>
  <si>
    <t>00000023</t>
  </si>
  <si>
    <r>
      <t xml:space="preserve">ALBENDAZOL 400 MG/20ML CAJA X 12 SOBRES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</si>
  <si>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>ALBENDAZOL</t>
  </si>
  <si>
    <t>PERMISO DE IMP</t>
  </si>
  <si>
    <t>LAPROFF</t>
  </si>
  <si>
    <t xml:space="preserve">CAJA </t>
  </si>
  <si>
    <t>00000179</t>
  </si>
  <si>
    <r>
      <t xml:space="preserve">BROMURO DE  ROCURONIO (LUFCUREN) 50MG/5ML                              CAJA X 12 AMP</t>
    </r>
    <r>
      <rPr>
        <rFont val="Calibri"/>
        <b val="true"/>
        <i val="false"/>
        <strike val="false"/>
        <color rgb="FFFF0000"/>
        <sz val="14"/>
        <u val="none"/>
      </rPr>
      <t xml:space="preserve"> </t>
    </r>
  </si>
  <si>
    <t xml:space="preserve">BROMURO DE ROCURONIO </t>
  </si>
  <si>
    <t>PISA</t>
  </si>
  <si>
    <t>CAJA</t>
  </si>
  <si>
    <t>17501125112437</t>
  </si>
  <si>
    <t>00000167</t>
  </si>
  <si>
    <t>BUPIVACAINA (BUVACAINA) 5MG/ML X 10 ML                                       CAJA X 25 AMP</t>
  </si>
  <si>
    <t xml:space="preserve">BUPIVACAINA </t>
  </si>
  <si>
    <t>7501125112683</t>
  </si>
  <si>
    <t>00000180</t>
  </si>
  <si>
    <r>
      <t xml:space="preserve">BUPIVACAINA  (BUVACAINA) 0.75% X 30 ML                                              CAJA X  1AMP </t>
    </r>
    <r>
      <rPr>
        <rFont val="Calibri"/>
        <b val="true"/>
        <i val="false"/>
        <strike val="false"/>
        <color rgb="FFFF0000"/>
        <sz val="14"/>
        <u val="none"/>
      </rPr>
      <t xml:space="preserve"/>
    </r>
  </si>
  <si>
    <t>AMP</t>
  </si>
  <si>
    <t>7703038050124</t>
  </si>
  <si>
    <t>00000159</t>
  </si>
  <si>
    <t>CARBAMAZEPINA 200 MG CAJA X 300 TAB</t>
  </si>
  <si>
    <t xml:space="preserve">CARBAMAZEPINA </t>
  </si>
  <si>
    <t>00000205</t>
  </si>
  <si>
    <r>
      <t xml:space="preserve">CEFALOTINA 1 GR CAJA X 50 VIALES</t>
    </r>
    <r>
      <rPr>
        <rFont val="Calibri"/>
        <b val="true"/>
        <i val="false"/>
        <strike val="false"/>
        <color rgb="FFFF0000"/>
        <sz val="14"/>
        <u val="none"/>
      </rPr>
      <t xml:space="preserve"> (NUEVO)</t>
    </r>
  </si>
  <si>
    <t>CEFALOTINA</t>
  </si>
  <si>
    <t>VICAR</t>
  </si>
  <si>
    <t>7707264579466</t>
  </si>
  <si>
    <t>00000207</t>
  </si>
  <si>
    <r>
      <t xml:space="preserve">CEFEPIME 1 GR CAJA X 10 VIALES </t>
    </r>
    <r>
      <rPr>
        <rFont val="Calibri"/>
        <b val="true"/>
        <i val="false"/>
        <strike val="false"/>
        <color rgb="FFFF0000"/>
        <sz val="14"/>
        <u val="none"/>
      </rPr>
      <t xml:space="preserve">(NUEVO)</t>
    </r>
  </si>
  <si>
    <t xml:space="preserve">CEFEPIME </t>
  </si>
  <si>
    <t>7707291520615</t>
  </si>
  <si>
    <t>00000026</t>
  </si>
  <si>
    <t xml:space="preserve">CEFEPIME 1 GR CAJA X 10 AMP </t>
  </si>
  <si>
    <t xml:space="preserve">FARMALOGICA </t>
  </si>
  <si>
    <t>00000219</t>
  </si>
  <si>
    <r>
      <t xml:space="preserve">CEFTRIAXONA 1 G CAJA X 50 VIAL </t>
    </r>
    <r>
      <rPr>
        <rFont val="Calibri"/>
        <b val="true"/>
        <i val="false"/>
        <strike val="false"/>
        <color rgb="FFFF0000"/>
        <sz val="14"/>
        <u val="none"/>
      </rPr>
      <t xml:space="preserve">(NUEVO)</t>
    </r>
  </si>
  <si>
    <t>CEFTRIAXONA</t>
  </si>
  <si>
    <t>7707291520301</t>
  </si>
  <si>
    <t>00000181</t>
  </si>
  <si>
    <t xml:space="preserve">CEFTRIAXONA 1 G CAJA X 10 AMP </t>
  </si>
  <si>
    <t>7707264579329</t>
  </si>
  <si>
    <t>00000208</t>
  </si>
  <si>
    <r>
      <t xml:space="preserve">CILASTATINA+IMIPENEM 500MG+500MG CAJA X 10 VIALES</t>
    </r>
    <r>
      <rPr>
        <rFont val="Calibri"/>
        <b val="true"/>
        <i val="false"/>
        <strike val="false"/>
        <color rgb="FFFF0000"/>
        <sz val="14"/>
        <u val="none"/>
      </rPr>
      <t xml:space="preserve"> (NUEVO)</t>
    </r>
  </si>
  <si>
    <t>CILASTATINA+IMIPENEM</t>
  </si>
  <si>
    <t>7705366103251</t>
  </si>
  <si>
    <t>00000195</t>
  </si>
  <si>
    <r>
      <t xml:space="preserve">CIPROFLOXACINO 200MG/100 ML CAJA X 84 UNIDADES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</si>
  <si>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>CIPROFLOXACINO</t>
  </si>
  <si>
    <t xml:space="preserve">CORPAUL </t>
  </si>
  <si>
    <t>7703038065906</t>
  </si>
  <si>
    <t>00000010</t>
  </si>
  <si>
    <t>ESPIRONOLACTONA 25MG C X 300 TAB (30 BLISTER X 10 TAB)</t>
  </si>
  <si>
    <t>ESPIRONOLACTONA</t>
  </si>
  <si>
    <t>17501125176477</t>
  </si>
  <si>
    <t>00000210</t>
  </si>
  <si>
    <r>
      <t xml:space="preserve">ELECTROLIT SOLUCION ORAL SABOR A FRESA     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</si>
  <si>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 xml:space="preserve">SODIO, POTASIO, CALCIO, MAGNESIO, CLORURO, LACTATO </t>
  </si>
  <si>
    <t>FRASCO</t>
  </si>
  <si>
    <t>17501125176533</t>
  </si>
  <si>
    <t>00000211</t>
  </si>
  <si>
    <r>
      <t xml:space="preserve">ELECTROLIT SOLUCION ORAL SABOR A FRESA KIWI   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</si>
  <si>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17501125184861</t>
  </si>
  <si>
    <t>00000214</t>
  </si>
  <si>
    <r>
      <t xml:space="preserve">ELECTROLIT SOLUCION ORAL SABOR A MARACUYA     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</si>
  <si>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17501125176507</t>
  </si>
  <si>
    <t>00000216</t>
  </si>
  <si>
    <r>
      <t xml:space="preserve">ELECTROLIT SOLUCION ORAL SABOR A NARANJA MANDARINA     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</si>
  <si>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17501125184274</t>
  </si>
  <si>
    <t>00000215</t>
  </si>
  <si>
    <r>
      <t xml:space="preserve">ELECTROLIT SOLUCION ORAL SABOR A MORA AZUL     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</si>
  <si>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17501125176453</t>
  </si>
  <si>
    <t>00000218</t>
  </si>
  <si>
    <r>
      <t xml:space="preserve">ELECTROLIT SOLUCION ORAL SABOR A COCO  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</si>
  <si>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17501125176545</t>
  </si>
  <si>
    <t>00000217</t>
  </si>
  <si>
    <r>
      <t xml:space="preserve">ELECTROLIT SOLUCION ORAL SABOR A UVA 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</si>
  <si>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17501125176454</t>
  </si>
  <si>
    <t>00000212</t>
  </si>
  <si>
    <r>
      <t xml:space="preserve">ELECTROLIT SOLUCION ORAL SABOR A LIMA LIMON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</si>
  <si>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17501125185189</t>
  </si>
  <si>
    <t>00000209</t>
  </si>
  <si>
    <r>
      <t xml:space="preserve">ELECTROLIT SOLUCION ORAL SABOR A JAMAICA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</si>
  <si>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17501125176491</t>
  </si>
  <si>
    <t>00000213</t>
  </si>
  <si>
    <r>
      <t xml:space="preserve">ELECTROLIT SOLUCION ORAL SABOR A MANZANA                                               CAJA X 12 FRASCOS X 625 ML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</si>
  <si>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00000166</t>
  </si>
  <si>
    <r>
      <t xml:space="preserve">FENITOINA SODICA (FENATEN) 250MG/5ML CAJA X 1 AMP</t>
    </r>
    <r>
      <rPr>
        <rFont val="Calibri"/>
        <b val="true"/>
        <i val="false"/>
        <strike val="false"/>
        <color rgb="FFFF0000"/>
        <sz val="14"/>
        <u val="none"/>
      </rPr>
      <t xml:space="preserve"> </t>
    </r>
  </si>
  <si>
    <t xml:space="preserve">FENITOINA SODICA </t>
  </si>
  <si>
    <t xml:space="preserve">PISA </t>
  </si>
  <si>
    <t>7709554949454</t>
  </si>
  <si>
    <t>00000068</t>
  </si>
  <si>
    <t xml:space="preserve">FORTISURE CEBRIN X 400 GR </t>
  </si>
  <si>
    <t>JALEA REAL - JENGIBRE - GUARANA</t>
  </si>
  <si>
    <t>DHARMA</t>
  </si>
  <si>
    <t>LATA</t>
  </si>
  <si>
    <t>7709554949478</t>
  </si>
  <si>
    <t>00000057</t>
  </si>
  <si>
    <t xml:space="preserve">FORTISURE FERROTIC X 400 GR </t>
  </si>
  <si>
    <t>HIERRO - MORINGA - VITAMINA C</t>
  </si>
  <si>
    <t>7709554949492</t>
  </si>
  <si>
    <t>00000041</t>
  </si>
  <si>
    <t xml:space="preserve">FORTISURE FIBER X 400 GR </t>
  </si>
  <si>
    <t>LINAZA - SPIRULINA -  TE VERDE</t>
  </si>
  <si>
    <t>7709344073912</t>
  </si>
  <si>
    <t>00000037</t>
  </si>
  <si>
    <t xml:space="preserve">FORTISURE MAMÁ X 400 GR </t>
  </si>
  <si>
    <t>(ACIDO FOLICO - OMEGA 3 - HIERRO)</t>
  </si>
  <si>
    <t>7709554949416</t>
  </si>
  <si>
    <t>00000040</t>
  </si>
  <si>
    <t xml:space="preserve">FORTISURE SLIM X 400 GR </t>
  </si>
  <si>
    <t>TE VERDE - FIBRAS NATURALES</t>
  </si>
  <si>
    <t>00000175</t>
  </si>
  <si>
    <r>
      <t xml:space="preserve">HIERRO SACARATO (GLIRRON) 100MG/5ML X 5ML</t>
    </r>
    <r>
      <rPr>
        <rFont val="Calibri"/>
        <b val="true"/>
        <i val="false"/>
        <strike val="false"/>
        <color rgb="FFFF0000"/>
        <sz val="14"/>
        <u val="none"/>
      </rPr>
      <t xml:space="preserve"> </t>
    </r>
  </si>
  <si>
    <t>HIERRO SACAROSA</t>
  </si>
  <si>
    <t>7703038066606</t>
  </si>
  <si>
    <t>00000066</t>
  </si>
  <si>
    <t xml:space="preserve">IBUPROFENO 800MG C X 300 TAB (30 BLISTER X 10 TAB) </t>
  </si>
  <si>
    <t>IBUPROFENO</t>
  </si>
  <si>
    <t>7501125176593</t>
  </si>
  <si>
    <t>00000027</t>
  </si>
  <si>
    <r>
      <t xml:space="preserve">INSULINA R (INSULEX) X 10 ML CAJA X AMP </t>
    </r>
    <r>
      <rPr>
        <rFont val="Calibri"/>
        <b val="true"/>
        <i val="false"/>
        <strike val="false"/>
        <color rgb="FFFF0000"/>
        <sz val="14"/>
        <u val="none"/>
      </rPr>
      <t xml:space="preserve">NUEVO </t>
    </r>
  </si>
  <si>
    <t xml:space="preserve">INSULINA HUMANA </t>
  </si>
  <si>
    <t>7707264579138</t>
  </si>
  <si>
    <t>00000206</t>
  </si>
  <si>
    <r>
      <t xml:space="preserve">MEROPENEM 500 MG CAJA X 10 VIALES </t>
    </r>
    <r>
      <rPr>
        <rFont val="Calibri"/>
        <b val="true"/>
        <i val="false"/>
        <strike val="false"/>
        <color rgb="FFFF0000"/>
        <sz val="14"/>
        <u val="none"/>
      </rPr>
      <t xml:space="preserve">(NUEVO)</t>
    </r>
  </si>
  <si>
    <t>MEROPENEM</t>
  </si>
  <si>
    <t>7707264579145</t>
  </si>
  <si>
    <t>00000204</t>
  </si>
  <si>
    <r>
      <t xml:space="preserve">MEROPENEM 1 GR CAJA X 10 VIALES </t>
    </r>
    <r>
      <rPr>
        <rFont val="Calibri"/>
        <b val="true"/>
        <i val="false"/>
        <strike val="false"/>
        <color rgb="FFFF0000"/>
        <sz val="14"/>
        <u val="none"/>
      </rPr>
      <t xml:space="preserve">(NUEVO)</t>
    </r>
  </si>
  <si>
    <t>00000147</t>
  </si>
  <si>
    <r>
      <t xml:space="preserve">METRONIDAZOL (OTROZOL) 500MG/100ML X 100ML                          CAJA X50 UNIDADES 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</si>
  <si>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>METRONIDAZOL</t>
  </si>
  <si>
    <t xml:space="preserve">CONTADO SOLO DIVISA </t>
  </si>
  <si>
    <t>00000199</t>
  </si>
  <si>
    <r>
      <t xml:space="preserve">METRONIDAZOL 500MG/100ML X 100ML                                                                        CAJA X 84 UNIDADES 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</si>
  <si>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>CORPAUL</t>
  </si>
  <si>
    <t>00000165</t>
  </si>
  <si>
    <t xml:space="preserve">LIDOCAINA (PISACAINA) 2% X 10ML CAJA X 10 </t>
  </si>
  <si>
    <t xml:space="preserve">LIDOCAINA </t>
  </si>
  <si>
    <t>6947574822420</t>
  </si>
  <si>
    <t>00000110</t>
  </si>
  <si>
    <t>OMEPRAZOL 40 MG CAJA X 10 AMP</t>
  </si>
  <si>
    <t>OMEPRAZOL</t>
  </si>
  <si>
    <t xml:space="preserve">DELTA </t>
  </si>
  <si>
    <t>27705366208028</t>
  </si>
  <si>
    <t>00000201</t>
  </si>
  <si>
    <r>
      <t xml:space="preserve">ONDANSETRON 8MG/4ML CAJA X 25 UNIDADES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</si>
  <si>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>ONDANSETRON</t>
  </si>
  <si>
    <t>8901117247888</t>
  </si>
  <si>
    <t>00000060</t>
  </si>
  <si>
    <t xml:space="preserve">SALBUTAMOL 100 MCG INH X 200 DOSIS </t>
  </si>
  <si>
    <t xml:space="preserve">SALBUTAMOL </t>
  </si>
  <si>
    <t>CIPLA</t>
  </si>
  <si>
    <t>27705366202040</t>
  </si>
  <si>
    <t>00000185</t>
  </si>
  <si>
    <r>
      <t xml:space="preserve">SOLUCION CLORURO DE POTASIO 2mEq/ml X 10ML                                           CAJA X 25 UNIDADES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</si>
  <si>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 xml:space="preserve">CLORURO DE POTASIO </t>
  </si>
  <si>
    <t>17501125132053</t>
  </si>
  <si>
    <t>00000015</t>
  </si>
  <si>
    <r>
      <t xml:space="preserve">SOLUCION CLORURO DE SODIO 0,9% X 500 ML CAJA X 24 UNIDADES 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</si>
  <si>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 xml:space="preserve">CLORURO DE SODIO </t>
  </si>
  <si>
    <t>00000138</t>
  </si>
  <si>
    <r>
      <t xml:space="preserve">SOLUCION  RINGER LACTATO HT INYECTABLE X 500 ML CAJA X 24 UNIDADES</t>
    </r>
    <r>
      <rPr>
        <rFont val="Calibri"/>
        <b val="true"/>
        <i val="false"/>
        <strike val="false"/>
        <color rgb="FFFF0000"/>
        <sz val="14"/>
        <u val="none"/>
      </rPr>
      <t xml:space="preserve">  NUEVO</t>
    </r>
  </si>
  <si>
    <t xml:space="preserve">LACTATO DE SODIO </t>
  </si>
  <si>
    <t>00000149</t>
  </si>
  <si>
    <r>
      <t xml:space="preserve">SOLUCION DEXTROSA 5% X 500 ML CAJA X 24 UNID</t>
    </r>
    <r>
      <rPr>
        <rFont val="Calibri"/>
        <b val="true"/>
        <i val="false"/>
        <strike val="false"/>
        <color rgb="FFFF0000"/>
        <sz val="14"/>
        <u val="none"/>
      </rPr>
      <t xml:space="preserve"> NUEVO</t>
    </r>
  </si>
  <si>
    <t>GLUCOSA</t>
  </si>
  <si>
    <t>7705366901024</t>
  </si>
  <si>
    <t>00000160</t>
  </si>
  <si>
    <r>
      <t xml:space="preserve">SOLUCION CLORURO DE SODIO 0,9% X 100 ML                                            CAJA X 130 FRASCOS 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</si>
  <si>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>7705366904025</t>
  </si>
  <si>
    <t>000000191</t>
  </si>
  <si>
    <r>
      <t xml:space="preserve">SOLUCION CLORURO DE SODIO 0,9% X 1000 ML                                            CAJA X 20 BOLSAS 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</si>
  <si>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>7705366906036</t>
  </si>
  <si>
    <t>00000192</t>
  </si>
  <si>
    <r>
      <t xml:space="preserve">SOLUCION CLORURO DE SODIO 0,9% X 3000 ML                                            CAJA X 6 BOLSAS  </t>
    </r>
    <r>
      <rPr>
        <rFont val="Calibri"/>
        <b val="true"/>
        <i val="false"/>
        <strike val="false"/>
        <color rgb="FFFF0000"/>
        <sz val="14"/>
        <u val="none"/>
      </rPr>
      <t xml:space="preserve">NUEVO</t>
    </r>
  </si>
  <si>
    <t>00000014</t>
  </si>
  <si>
    <t xml:space="preserve">TRIMEBUTINA MALEATO 200 MG CJA X 300 TAB </t>
  </si>
  <si>
    <t xml:space="preserve">TRIMEBUTINA MALEATO </t>
  </si>
  <si>
    <t>TOTAL</t>
  </si>
</sst>
</file>

<file path=xl/styles.xml><?xml version="1.0" encoding="utf-8"?>
<styleSheet xmlns="http://schemas.openxmlformats.org/spreadsheetml/2006/main" xml:space="preserve">
  <numFmts count="3">
    <numFmt numFmtId="164" formatCode="[$$-540A]#,##0.00"/>
    <numFmt numFmtId="165" formatCode="_-* #,##0\ _€_-;\-* #,##0\ _€_-;_-* &quot;-&quot;??\ _€_-;_-@_-"/>
    <numFmt numFmtId="166" formatCode="_ * #,##0.00_ ;_ * \-#,##0.00_ ;_ * &quot;-&quot;??_ ;_ @_ "/>
  </numFmts>
  <fonts count="11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FFFFFF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202124"/>
      <name val="Calibri"/>
      <scheme val="minor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36"/>
      <color rgb="FF7030A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5F497A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C1DA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1" numFmtId="165" fillId="3" borderId="1" applyFont="1" applyNumberFormat="1" applyFill="1" applyBorder="1" applyAlignment="1">
      <alignment horizontal="center" vertical="center" textRotation="0" wrapText="true" shrinkToFit="false"/>
    </xf>
    <xf xfId="0" fontId="0" numFmtId="49" fillId="2" borderId="0" applyFont="0" applyNumberFormat="1" applyFill="1" applyBorder="0" applyAlignment="0"/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2" numFmtId="49" fillId="0" borderId="2" applyFont="1" applyNumberFormat="1" applyFill="0" applyBorder="1" applyAlignment="1">
      <alignment horizontal="center" vertical="center" textRotation="0" wrapText="true" shrinkToFit="false"/>
    </xf>
    <xf xfId="0" fontId="2" numFmtId="49" fillId="4" borderId="2" applyFont="1" applyNumberFormat="1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/>
    <xf xfId="0" fontId="0" numFmtId="0" fillId="4" borderId="0" applyFont="0" applyNumberFormat="0" applyFill="1" applyBorder="0" applyAlignment="0"/>
    <xf xfId="0" fontId="4" numFmtId="14" fillId="0" borderId="0" applyFont="1" applyNumberFormat="1" applyFill="0" applyBorder="0" applyAlignment="0"/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4" borderId="0" applyFont="1" applyNumberFormat="0" applyFill="1" applyBorder="0" applyAlignment="0"/>
    <xf xfId="0" fontId="0" numFmtId="0" fillId="0" borderId="3" applyFont="0" applyNumberFormat="0" applyFill="0" applyBorder="1" applyAlignment="0"/>
    <xf xfId="0" fontId="6" numFmtId="0" fillId="4" borderId="3" applyFont="1" applyNumberFormat="0" applyFill="1" applyBorder="1" applyAlignment="1">
      <alignment vertical="center" textRotation="0" wrapText="false" shrinkToFit="false"/>
    </xf>
    <xf xfId="0" fontId="6" numFmtId="0" fillId="2" borderId="3" applyFont="1" applyNumberFormat="0" applyFill="1" applyBorder="1" applyAlignment="1">
      <alignment horizontal="left" vertical="center" textRotation="0" wrapText="false" shrinkToFit="false"/>
    </xf>
    <xf xfId="0" fontId="7" numFmtId="0" fillId="4" borderId="3" applyFont="1" applyNumberFormat="0" applyFill="1" applyBorder="1" applyAlignment="1">
      <alignment vertical="center" textRotation="0" wrapText="false" shrinkToFit="false"/>
    </xf>
    <xf xfId="0" fontId="0" numFmtId="0" fillId="2" borderId="3" applyFont="0" applyNumberFormat="0" applyFill="1" applyBorder="1" applyAlignment="0"/>
    <xf xfId="0" fontId="2" numFmtId="49" fillId="0" borderId="2" applyFont="1" applyNumberFormat="1" applyFill="0" applyBorder="1" applyAlignment="1">
      <alignment horizontal="left" vertical="center" textRotation="0" wrapText="true" shrinkToFit="false"/>
    </xf>
    <xf xfId="0" fontId="2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1" fillId="0" borderId="1" applyFont="1" applyNumberFormat="1" applyFill="0" applyBorder="1" applyAlignment="1">
      <alignment horizontal="left" vertical="center" textRotation="0" wrapText="true" shrinkToFit="false"/>
    </xf>
    <xf xfId="0" fontId="2" numFmtId="49" fillId="4" borderId="1" applyFont="1" applyNumberFormat="1" applyFill="1" applyBorder="1" applyAlignment="1">
      <alignment horizontal="left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49" fillId="0" borderId="1" applyFont="1" applyNumberFormat="1" applyFill="0" applyBorder="1" applyAlignment="1">
      <alignment vertical="center" textRotation="0" wrapText="false" shrinkToFit="false"/>
    </xf>
    <xf xfId="0" fontId="2" numFmtId="14" fillId="0" borderId="1" applyFont="1" applyNumberFormat="1" applyFill="0" applyBorder="1" applyAlignment="1">
      <alignment horizontal="center" vertical="center" textRotation="0" wrapText="true" shrinkToFit="false"/>
    </xf>
    <xf xfId="0" fontId="2" numFmtId="49" fillId="0" borderId="4" applyFont="1" applyNumberFormat="1" applyFill="0" applyBorder="1" applyAlignment="1">
      <alignment horizontal="left" vertical="center" textRotation="0" wrapText="false" shrinkToFit="false"/>
    </xf>
    <xf xfId="0" fontId="6" numFmtId="0" fillId="0" borderId="5" applyFont="1" applyNumberFormat="0" applyFill="0" applyBorder="1" applyAlignment="0"/>
    <xf xfId="0" fontId="6" numFmtId="49" fillId="0" borderId="6" applyFont="1" applyNumberFormat="1" applyFill="0" applyBorder="1" applyAlignment="0"/>
    <xf xfId="0" fontId="7" numFmtId="0" fillId="0" borderId="2" applyFont="1" applyNumberFormat="0" applyFill="0" applyBorder="1" applyAlignment="1">
      <alignment horizontal="left" vertical="bottom" textRotation="0" wrapText="false" shrinkToFit="false"/>
    </xf>
    <xf xfId="0" fontId="6" numFmtId="49" fillId="4" borderId="2" applyFont="1" applyNumberFormat="1" applyFill="1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49" fillId="5" borderId="2" applyFont="1" applyNumberFormat="1" applyFill="1" applyBorder="1" applyAlignment="1">
      <alignment horizontal="left" vertical="center" textRotation="0" wrapText="true" shrinkToFit="false"/>
    </xf>
    <xf xfId="0" fontId="2" numFmtId="14" fillId="5" borderId="1" applyFont="1" applyNumberFormat="1" applyFill="1" applyBorder="1" applyAlignment="1">
      <alignment horizontal="center" vertical="center" textRotation="0" wrapText="false" shrinkToFit="false"/>
    </xf>
    <xf xfId="0" fontId="2" numFmtId="14" fillId="5" borderId="1" applyFont="1" applyNumberFormat="1" applyFill="1" applyBorder="1" applyAlignment="1">
      <alignment horizontal="center" vertical="center" textRotation="0" wrapText="true" shrinkToFit="false"/>
    </xf>
    <xf xfId="0" fontId="2" numFmtId="164" fillId="5" borderId="1" applyFont="1" applyNumberFormat="1" applyFill="1" applyBorder="1" applyAlignment="1">
      <alignment horizontal="center" vertical="center" textRotation="0" wrapText="true" shrinkToFit="false"/>
    </xf>
    <xf xfId="0" fontId="2" numFmtId="166" fillId="0" borderId="1" applyFont="1" applyNumberFormat="1" applyFill="0" applyBorder="1" applyAlignment="1">
      <alignment horizontal="center" vertical="center" textRotation="0" wrapText="true" shrinkToFit="false"/>
    </xf>
    <xf xfId="0" fontId="2" numFmtId="49" fillId="4" borderId="4" applyFont="1" applyNumberFormat="1" applyFill="1" applyBorder="1" applyAlignment="1">
      <alignment horizontal="left" vertical="center" textRotation="0" wrapText="false" shrinkToFit="false"/>
    </xf>
    <xf xfId="0" fontId="2" numFmtId="1" fillId="0" borderId="1" applyFont="1" applyNumberFormat="1" applyFill="0" applyBorder="1" applyAlignment="1">
      <alignment horizontal="left" vertical="center" textRotation="0" wrapText="false" shrinkToFit="false"/>
    </xf>
    <xf xfId="0" fontId="9" numFmtId="0" fillId="5" borderId="1" applyFont="1" applyNumberFormat="0" applyFill="1" applyBorder="1" applyAlignment="1">
      <alignment horizontal="left" vertical="center" textRotation="0" wrapText="true" shrinkToFit="false"/>
    </xf>
    <xf xfId="0" fontId="2" numFmtId="49" fillId="4" borderId="1" applyFont="1" applyNumberFormat="1" applyFill="1" applyBorder="1" applyAlignment="1">
      <alignment horizontal="center" vertical="center" textRotation="0" wrapText="true" shrinkToFit="false"/>
    </xf>
    <xf xfId="0" fontId="2" numFmtId="49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9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166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left" vertical="bottom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49" fillId="2" borderId="0" applyFont="1" applyNumberFormat="1" applyFill="1" applyBorder="0" applyAlignment="1">
      <alignment horizontal="center" vertical="center" textRotation="0" wrapText="true" shrinkToFit="false"/>
    </xf>
    <xf xfId="0" fontId="6" numFmtId="49" fillId="2" borderId="7" applyFont="1" applyNumberFormat="1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4" borderId="0" applyFont="1" applyNumberFormat="0" applyFill="1" applyBorder="0" applyAlignment="1">
      <alignment horizontal="center" vertical="center" textRotation="0" wrapText="false" shrinkToFit="false"/>
    </xf>
    <xf xfId="0" fontId="6" numFmtId="0" fillId="4" borderId="0" applyFont="1" applyNumberFormat="0" applyFill="1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2d27ab3dfd1ccaa705d175274fa42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209550</xdr:rowOff>
    </xdr:from>
    <xdr:to>
      <xdr:col>8</xdr:col>
      <xdr:colOff>1095375</xdr:colOff>
      <xdr:row>8</xdr:row>
      <xdr:rowOff>38100</xdr:rowOff>
    </xdr:to>
    <xdr:pic>
      <xdr:nvPicPr>
        <xdr:cNvPr id="1" name="10 Imagen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3733800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80"/>
  <sheetViews>
    <sheetView tabSelected="1" workbookViewId="0" zoomScale="70" zoomScaleNormal="70" showGridLines="false" showRowColHeaders="1" topLeftCell="C1">
      <selection activeCell="M80" sqref="M80"/>
    </sheetView>
  </sheetViews>
  <sheetFormatPr defaultRowHeight="14.4" outlineLevelRow="0" outlineLevelCol="0"/>
  <cols>
    <col min="1" max="1" width="21.5703125" customWidth="true" style="15"/>
    <col min="2" max="2" width="16.5703125" customWidth="true" style="0"/>
    <col min="3" max="3" width="70.42578125" customWidth="true" style="0"/>
    <col min="4" max="4" width="41.140625" customWidth="true" style="0"/>
    <col min="5" max="5" width="24" customWidth="true" style="0"/>
    <col min="6" max="6" width="20.5703125" customWidth="true" style="0"/>
    <col min="7" max="7" width="20.28515625" customWidth="true" style="0"/>
    <col min="8" max="8" width="20" customWidth="true" style="0"/>
    <col min="9" max="9" width="21.5703125" customWidth="true" style="0"/>
    <col min="10" max="10" width="16.5703125" customWidth="true" style="0"/>
    <col min="11" max="11" width="20.42578125" customWidth="true" style="0"/>
    <col min="12" max="12" width="15.5703125" customWidth="true" style="0"/>
    <col min="13" max="13" width="17.28515625" customWidth="true" style="0"/>
  </cols>
  <sheetData>
    <row r="1" spans="1:13" customHeight="1" ht="32.25">
      <c r="A1" s="48" t="s">
        <v>0</v>
      </c>
      <c r="B1" s="48"/>
      <c r="C1" s="48"/>
      <c r="D1" s="48"/>
      <c r="G1"/>
    </row>
    <row r="2" spans="1:13">
      <c r="A2" s="48"/>
      <c r="B2" s="48"/>
      <c r="C2" s="48"/>
      <c r="D2" s="48"/>
    </row>
    <row r="3" spans="1:13">
      <c r="A3" s="48"/>
      <c r="B3" s="48"/>
      <c r="C3" s="48"/>
      <c r="D3" s="48"/>
    </row>
    <row r="4" spans="1:13">
      <c r="A4" s="48"/>
      <c r="B4" s="48"/>
      <c r="C4" s="48"/>
      <c r="D4" s="48"/>
    </row>
    <row r="5" spans="1:13" customHeight="1" ht="21.75">
      <c r="A5" s="48"/>
      <c r="B5" s="48"/>
      <c r="C5" s="48"/>
      <c r="D5" s="48"/>
      <c r="E5" s="12"/>
    </row>
    <row r="6" spans="1:13" customHeight="1" ht="15">
      <c r="A6" s="48"/>
      <c r="B6" s="48"/>
      <c r="C6" s="48"/>
      <c r="D6" s="48"/>
    </row>
    <row r="7" spans="1:13" customHeight="1" ht="15">
      <c r="A7" s="48"/>
      <c r="B7" s="48"/>
      <c r="C7" s="48"/>
      <c r="D7" s="48"/>
    </row>
    <row r="8" spans="1:13" customHeight="1" ht="15">
      <c r="A8" s="48"/>
      <c r="B8" s="48"/>
      <c r="C8" s="48"/>
      <c r="D8" s="48"/>
    </row>
    <row r="9" spans="1:13" customHeight="1" ht="15">
      <c r="A9" s="48"/>
      <c r="B9" s="48"/>
      <c r="C9" s="48"/>
      <c r="D9" s="48"/>
    </row>
    <row r="10" spans="1:13" customHeight="1" ht="36.75">
      <c r="A10" s="48"/>
      <c r="B10" s="48"/>
      <c r="C10" s="48"/>
      <c r="D10" s="48"/>
      <c r="E10" s="12">
        <v>45187</v>
      </c>
    </row>
    <row r="12" spans="1:13" customHeight="1" ht="18.75">
      <c r="A12" s="47" t="s">
        <v>1</v>
      </c>
      <c r="B12" s="47"/>
      <c r="C12" s="47"/>
      <c r="D12" s="47"/>
      <c r="E12" s="47"/>
      <c r="F12" s="47"/>
      <c r="G12" s="47"/>
    </row>
    <row r="13" spans="1:13" customHeight="1" ht="18.75">
      <c r="A13" s="47" t="s">
        <v>2</v>
      </c>
      <c r="B13" s="47"/>
      <c r="C13" s="47"/>
      <c r="D13" s="47"/>
      <c r="E13" s="47"/>
      <c r="F13" s="47"/>
      <c r="G13" s="47"/>
    </row>
    <row r="14" spans="1:13" customHeight="1" ht="18.75">
      <c r="A14" s="47" t="s">
        <v>3</v>
      </c>
      <c r="B14" s="47"/>
      <c r="C14" s="47"/>
      <c r="D14" s="47"/>
      <c r="E14" s="47"/>
      <c r="F14" s="47"/>
      <c r="G14" s="47"/>
    </row>
    <row r="15" spans="1:13" customHeight="1" ht="18.75">
      <c r="A15" s="47" t="s">
        <v>4</v>
      </c>
      <c r="B15" s="47"/>
      <c r="C15" s="47"/>
      <c r="D15" s="47"/>
      <c r="E15" s="47"/>
      <c r="F15" s="47"/>
      <c r="G15" s="47"/>
    </row>
    <row r="16" spans="1:13" customHeight="1" ht="18.75">
      <c r="A16" s="47" t="s">
        <v>5</v>
      </c>
      <c r="B16" s="47"/>
      <c r="C16" s="47"/>
      <c r="D16" s="47"/>
      <c r="E16" s="47"/>
      <c r="F16" s="47"/>
      <c r="G16" s="47"/>
    </row>
    <row r="17" spans="1:13" customHeight="1" ht="18.75">
      <c r="A17" s="47" t="s">
        <v>6</v>
      </c>
      <c r="B17" s="47"/>
      <c r="C17" s="47"/>
      <c r="D17" s="47"/>
      <c r="E17" s="47"/>
      <c r="F17" s="47"/>
      <c r="G17" s="47"/>
    </row>
    <row r="18" spans="1:13" customHeight="1" ht="18.75">
      <c r="A18" s="47" t="s">
        <v>7</v>
      </c>
      <c r="B18" s="47"/>
      <c r="C18" s="47"/>
      <c r="D18" s="47"/>
      <c r="E18" s="47"/>
      <c r="F18" s="47"/>
      <c r="G18" s="47"/>
    </row>
    <row r="20" spans="1:13" customHeight="1" ht="15.75">
      <c r="A20" s="51" t="s">
        <v>8</v>
      </c>
      <c r="B20" s="51"/>
      <c r="C20" s="51"/>
      <c r="D20" s="51"/>
      <c r="E20" s="51"/>
      <c r="F20" s="51"/>
      <c r="G20" s="51"/>
      <c r="H20" s="51"/>
      <c r="I20" s="52"/>
    </row>
    <row r="21" spans="1:13" customHeight="1" ht="15.75">
      <c r="A21" s="16" t="s">
        <v>9</v>
      </c>
    </row>
    <row r="22" spans="1:13" customHeight="1" ht="15.75">
      <c r="A22" s="51" t="s">
        <v>10</v>
      </c>
      <c r="B22" s="51"/>
      <c r="C22" s="51"/>
      <c r="D22" s="51"/>
      <c r="E22" s="51"/>
      <c r="F22" s="51"/>
      <c r="G22" s="51"/>
      <c r="H22" s="51"/>
      <c r="I22" s="52"/>
    </row>
    <row r="23" spans="1:13" customHeight="1" ht="15.75">
      <c r="A23" s="17" t="s">
        <v>11</v>
      </c>
      <c r="B23" s="1"/>
      <c r="C23" s="1"/>
      <c r="D23" s="1"/>
      <c r="E23" s="1"/>
      <c r="F23" s="1"/>
      <c r="G23" s="1"/>
      <c r="H23" s="1"/>
      <c r="I23" s="1"/>
      <c r="J23" s="1"/>
    </row>
    <row r="24" spans="1:13" customHeight="1" ht="15.75" s="11" customFormat="1">
      <c r="A24" s="17" t="s">
        <v>12</v>
      </c>
      <c r="B24" s="1"/>
      <c r="C24" s="1"/>
      <c r="D24" s="1"/>
      <c r="E24" s="1"/>
      <c r="F24" s="1"/>
      <c r="G24" s="1"/>
      <c r="H24" s="1"/>
      <c r="I24" s="1"/>
      <c r="J24" s="1"/>
    </row>
    <row r="25" spans="1:13" customHeight="1" ht="15.75" s="11" customFormat="1">
      <c r="A25" s="18"/>
    </row>
    <row r="26" spans="1:13" customHeight="1" ht="15.75" s="11" customFormat="1">
      <c r="A26" s="53" t="s">
        <v>13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</row>
    <row r="27" spans="1:13" customHeight="1" ht="15.75" s="11" customFormat="1">
      <c r="A27" s="18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3" customHeight="1" ht="15.75" s="11" customFormat="1">
      <c r="A28" s="54" t="s">
        <v>14</v>
      </c>
      <c r="B28" s="55"/>
      <c r="C28" s="55"/>
      <c r="D28" s="55"/>
      <c r="E28" s="55"/>
      <c r="F28" s="55"/>
      <c r="G28" s="55"/>
      <c r="H28" s="55"/>
      <c r="I28" s="56"/>
      <c r="J28" s="14"/>
      <c r="K28" s="14"/>
    </row>
    <row r="30" spans="1:13" customHeight="1" ht="15.75">
      <c r="A30" s="19"/>
      <c r="B30" s="5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</row>
    <row r="31" spans="1:13" customHeight="1" ht="56.25">
      <c r="A31" s="2" t="s">
        <v>15</v>
      </c>
      <c r="B31" s="6" t="s">
        <v>16</v>
      </c>
      <c r="C31" s="2" t="s">
        <v>17</v>
      </c>
      <c r="D31" s="2" t="s">
        <v>18</v>
      </c>
      <c r="E31" s="2" t="s">
        <v>19</v>
      </c>
      <c r="F31" s="2" t="s">
        <v>20</v>
      </c>
      <c r="G31" s="2" t="s">
        <v>21</v>
      </c>
      <c r="H31" s="2" t="s">
        <v>22</v>
      </c>
      <c r="I31" s="2" t="s">
        <v>23</v>
      </c>
      <c r="J31" s="2" t="s">
        <v>24</v>
      </c>
      <c r="K31" s="3" t="s">
        <v>25</v>
      </c>
      <c r="L31" s="4" t="s">
        <v>26</v>
      </c>
      <c r="M31" s="2" t="s">
        <v>27</v>
      </c>
    </row>
    <row r="32" spans="1:13" customHeight="1" ht="60" s="10" customFormat="1">
      <c r="A32" s="23">
        <v>7703038050049</v>
      </c>
      <c r="B32" s="20" t="s">
        <v>28</v>
      </c>
      <c r="C32" s="34" t="s">
        <v>29</v>
      </c>
      <c r="D32" s="8" t="s">
        <v>30</v>
      </c>
      <c r="E32" s="8" t="s">
        <v>31</v>
      </c>
      <c r="F32" s="8" t="s">
        <v>32</v>
      </c>
      <c r="G32" s="35">
        <v>45626</v>
      </c>
      <c r="H32" s="8" t="s">
        <v>33</v>
      </c>
      <c r="I32" s="8"/>
      <c r="J32" s="37">
        <v>0.529</v>
      </c>
      <c r="K32" s="37">
        <f>+J32*12</f>
        <v>6.348</v>
      </c>
      <c r="L32" s="8">
        <v>10</v>
      </c>
      <c r="M32" s="38">
        <f>+K32*L32</f>
        <v>63.48</v>
      </c>
    </row>
    <row r="33" spans="1:13" customHeight="1" ht="60" s="10" customFormat="1">
      <c r="A33" s="23">
        <v>7501125151316</v>
      </c>
      <c r="B33" s="20" t="s">
        <v>34</v>
      </c>
      <c r="C33" s="34" t="s">
        <v>35</v>
      </c>
      <c r="D33" s="8" t="s">
        <v>36</v>
      </c>
      <c r="E33" s="8" t="s">
        <v>31</v>
      </c>
      <c r="F33" s="8" t="s">
        <v>37</v>
      </c>
      <c r="G33" s="35">
        <v>45229</v>
      </c>
      <c r="H33" s="8" t="s">
        <v>38</v>
      </c>
      <c r="I33" s="8"/>
      <c r="J33" s="37">
        <v>3.72</v>
      </c>
      <c r="K33" s="37">
        <f>+J33*12</f>
        <v>44.64</v>
      </c>
      <c r="L33" s="8">
        <v>11</v>
      </c>
      <c r="M33" s="38">
        <f>+K33*L33</f>
        <v>491.04</v>
      </c>
    </row>
    <row r="34" spans="1:13" customHeight="1" ht="60" s="10" customFormat="1">
      <c r="A34" s="22" t="s">
        <v>39</v>
      </c>
      <c r="B34" s="20" t="s">
        <v>40</v>
      </c>
      <c r="C34" s="34" t="s">
        <v>41</v>
      </c>
      <c r="D34" s="8" t="s">
        <v>42</v>
      </c>
      <c r="E34" s="8" t="s">
        <v>31</v>
      </c>
      <c r="F34" s="8" t="s">
        <v>37</v>
      </c>
      <c r="G34" s="35">
        <v>45983</v>
      </c>
      <c r="H34" s="8" t="s">
        <v>38</v>
      </c>
      <c r="I34" s="8"/>
      <c r="J34" s="37">
        <v>1.03</v>
      </c>
      <c r="K34" s="37">
        <f>+J34*25</f>
        <v>25.75</v>
      </c>
      <c r="L34" s="8">
        <v>1</v>
      </c>
      <c r="M34" s="38">
        <f>+K34*L34</f>
        <v>25.75</v>
      </c>
    </row>
    <row r="35" spans="1:13" customHeight="1" ht="60" s="10" customFormat="1">
      <c r="A35" s="22" t="s">
        <v>43</v>
      </c>
      <c r="B35" s="20" t="s">
        <v>44</v>
      </c>
      <c r="C35" s="34" t="s">
        <v>45</v>
      </c>
      <c r="D35" s="8" t="s">
        <v>42</v>
      </c>
      <c r="E35" s="8" t="s">
        <v>31</v>
      </c>
      <c r="F35" s="8" t="s">
        <v>37</v>
      </c>
      <c r="G35" s="35">
        <v>45749</v>
      </c>
      <c r="H35" s="8" t="s">
        <v>46</v>
      </c>
      <c r="I35" s="8"/>
      <c r="J35" s="37">
        <v>2.87</v>
      </c>
      <c r="K35" s="37">
        <f>+J35*1</f>
        <v>2.87</v>
      </c>
      <c r="L35" s="8">
        <v>13</v>
      </c>
      <c r="M35" s="38">
        <f>+K35*L35</f>
        <v>37.31</v>
      </c>
    </row>
    <row r="36" spans="1:13" customHeight="1" ht="60" s="10" customFormat="1">
      <c r="A36" s="22" t="s">
        <v>47</v>
      </c>
      <c r="B36" s="20" t="s">
        <v>48</v>
      </c>
      <c r="C36" s="34" t="s">
        <v>49</v>
      </c>
      <c r="D36" s="7" t="s">
        <v>50</v>
      </c>
      <c r="E36" s="7" t="s">
        <v>31</v>
      </c>
      <c r="F36" s="7" t="s">
        <v>32</v>
      </c>
      <c r="G36" s="35">
        <v>45351</v>
      </c>
      <c r="H36" s="7" t="s">
        <v>33</v>
      </c>
      <c r="I36" s="7"/>
      <c r="J36" s="37">
        <v>0.84</v>
      </c>
      <c r="K36" s="37">
        <f>+J36*30</f>
        <v>25.2</v>
      </c>
      <c r="L36" s="7">
        <v>14</v>
      </c>
      <c r="M36" s="38">
        <f>+K36*L36</f>
        <v>352.8</v>
      </c>
    </row>
    <row r="37" spans="1:13" customHeight="1" ht="60" s="10" customFormat="1">
      <c r="A37" s="22"/>
      <c r="B37" s="20" t="s">
        <v>51</v>
      </c>
      <c r="C37" s="34" t="s">
        <v>52</v>
      </c>
      <c r="D37" s="7" t="s">
        <v>53</v>
      </c>
      <c r="E37" s="7" t="s">
        <v>31</v>
      </c>
      <c r="F37" s="7" t="s">
        <v>54</v>
      </c>
      <c r="G37" s="35">
        <v>45838</v>
      </c>
      <c r="H37" s="7" t="s">
        <v>33</v>
      </c>
      <c r="I37" s="7"/>
      <c r="J37" s="37">
        <v>0.84</v>
      </c>
      <c r="K37" s="37">
        <f>+J37*50</f>
        <v>42</v>
      </c>
      <c r="L37" s="7">
        <v>20</v>
      </c>
      <c r="M37" s="38">
        <f>+K37*L37</f>
        <v>840</v>
      </c>
    </row>
    <row r="38" spans="1:13" customHeight="1" ht="60" s="10" customFormat="1">
      <c r="A38" s="22" t="s">
        <v>55</v>
      </c>
      <c r="B38" s="20" t="s">
        <v>56</v>
      </c>
      <c r="C38" s="34" t="s">
        <v>57</v>
      </c>
      <c r="D38" s="7" t="s">
        <v>58</v>
      </c>
      <c r="E38" s="7" t="s">
        <v>31</v>
      </c>
      <c r="F38" s="7" t="s">
        <v>54</v>
      </c>
      <c r="G38" s="35">
        <v>45868</v>
      </c>
      <c r="H38" s="7" t="s">
        <v>38</v>
      </c>
      <c r="I38" s="7"/>
      <c r="J38" s="37">
        <v>1.47</v>
      </c>
      <c r="K38" s="37">
        <f>+J38*10</f>
        <v>14.7</v>
      </c>
      <c r="L38" s="7"/>
      <c r="M38" s="38">
        <f>+K38*L38</f>
        <v>0</v>
      </c>
    </row>
    <row r="39" spans="1:13" customHeight="1" ht="60" s="10" customFormat="1">
      <c r="A39" s="24" t="s">
        <v>59</v>
      </c>
      <c r="B39" s="20" t="s">
        <v>60</v>
      </c>
      <c r="C39" s="34" t="s">
        <v>61</v>
      </c>
      <c r="D39" s="7" t="s">
        <v>58</v>
      </c>
      <c r="E39" s="7" t="s">
        <v>31</v>
      </c>
      <c r="F39" s="7" t="s">
        <v>62</v>
      </c>
      <c r="G39" s="35">
        <v>45473</v>
      </c>
      <c r="H39" s="7" t="s">
        <v>33</v>
      </c>
      <c r="I39" s="7"/>
      <c r="J39" s="37">
        <v>1.46</v>
      </c>
      <c r="K39" s="37">
        <f>+J39*10</f>
        <v>14.6</v>
      </c>
      <c r="L39" s="7"/>
      <c r="M39" s="38">
        <f>+K39*L39</f>
        <v>0</v>
      </c>
    </row>
    <row r="40" spans="1:13" customHeight="1" ht="60" s="10" customFormat="1">
      <c r="A40" s="24"/>
      <c r="B40" s="20" t="s">
        <v>63</v>
      </c>
      <c r="C40" s="34" t="s">
        <v>64</v>
      </c>
      <c r="D40" s="7" t="s">
        <v>65</v>
      </c>
      <c r="E40" s="7" t="s">
        <v>31</v>
      </c>
      <c r="F40" s="7" t="s">
        <v>54</v>
      </c>
      <c r="G40" s="35">
        <v>45838</v>
      </c>
      <c r="H40" s="7" t="s">
        <v>38</v>
      </c>
      <c r="I40" s="7"/>
      <c r="J40" s="37">
        <v>0.58</v>
      </c>
      <c r="K40" s="37">
        <f>+J40*50</f>
        <v>29</v>
      </c>
      <c r="L40" s="7"/>
      <c r="M40" s="38">
        <f>+K40*L40</f>
        <v>0</v>
      </c>
    </row>
    <row r="41" spans="1:13" customHeight="1" ht="60" s="10" customFormat="1">
      <c r="A41" s="24" t="s">
        <v>66</v>
      </c>
      <c r="B41" s="22" t="s">
        <v>67</v>
      </c>
      <c r="C41" s="34" t="s">
        <v>68</v>
      </c>
      <c r="D41" s="7" t="s">
        <v>65</v>
      </c>
      <c r="E41" s="7" t="s">
        <v>31</v>
      </c>
      <c r="F41" s="7" t="s">
        <v>62</v>
      </c>
      <c r="G41" s="35">
        <v>45291</v>
      </c>
      <c r="H41" s="7" t="s">
        <v>38</v>
      </c>
      <c r="I41" s="7"/>
      <c r="J41" s="37">
        <v>0.5</v>
      </c>
      <c r="K41" s="37">
        <f>+J41*10</f>
        <v>5</v>
      </c>
      <c r="L41" s="7"/>
      <c r="M41" s="38">
        <f>+K41*L41</f>
        <v>0</v>
      </c>
    </row>
    <row r="42" spans="1:13" customHeight="1" ht="60" s="10" customFormat="1">
      <c r="A42" s="24" t="s">
        <v>69</v>
      </c>
      <c r="B42" s="22" t="s">
        <v>70</v>
      </c>
      <c r="C42" s="34" t="s">
        <v>71</v>
      </c>
      <c r="D42" s="7" t="s">
        <v>72</v>
      </c>
      <c r="E42" s="7" t="s">
        <v>31</v>
      </c>
      <c r="F42" s="7" t="s">
        <v>54</v>
      </c>
      <c r="G42" s="35">
        <v>45321</v>
      </c>
      <c r="H42" s="7" t="s">
        <v>38</v>
      </c>
      <c r="I42" s="7"/>
      <c r="J42" s="37">
        <v>5.56</v>
      </c>
      <c r="K42" s="37">
        <f>+J42*10</f>
        <v>55.6</v>
      </c>
      <c r="L42" s="7"/>
      <c r="M42" s="38">
        <f>+K42*L42</f>
        <v>0</v>
      </c>
    </row>
    <row r="43" spans="1:13" customHeight="1" ht="60" s="10" customFormat="1">
      <c r="A43" s="24" t="s">
        <v>73</v>
      </c>
      <c r="B43" s="22" t="s">
        <v>74</v>
      </c>
      <c r="C43" s="34" t="s">
        <v>75</v>
      </c>
      <c r="D43" s="7" t="s">
        <v>76</v>
      </c>
      <c r="E43" s="7" t="s">
        <v>31</v>
      </c>
      <c r="F43" s="7" t="s">
        <v>77</v>
      </c>
      <c r="G43" s="35">
        <v>46203</v>
      </c>
      <c r="H43" s="7" t="s">
        <v>38</v>
      </c>
      <c r="I43" s="7"/>
      <c r="J43" s="37">
        <v>1.29</v>
      </c>
      <c r="K43" s="37">
        <f>+J43*84</f>
        <v>108.36</v>
      </c>
      <c r="L43" s="7"/>
      <c r="M43" s="38">
        <f>+K43*L43</f>
        <v>0</v>
      </c>
    </row>
    <row r="44" spans="1:13" customHeight="1" ht="60" s="10" customFormat="1">
      <c r="A44" s="22" t="s">
        <v>78</v>
      </c>
      <c r="B44" s="22" t="s">
        <v>79</v>
      </c>
      <c r="C44" s="34" t="s">
        <v>80</v>
      </c>
      <c r="D44" s="8" t="s">
        <v>81</v>
      </c>
      <c r="E44" s="8" t="s">
        <v>31</v>
      </c>
      <c r="F44" s="8" t="s">
        <v>32</v>
      </c>
      <c r="G44" s="35">
        <v>45290</v>
      </c>
      <c r="H44" s="8" t="s">
        <v>38</v>
      </c>
      <c r="I44" s="8"/>
      <c r="J44" s="37">
        <v>0.1</v>
      </c>
      <c r="K44" s="37">
        <f>+J44*30</f>
        <v>3</v>
      </c>
      <c r="L44" s="7"/>
      <c r="M44" s="38">
        <f>+K44*L44</f>
        <v>0</v>
      </c>
    </row>
    <row r="45" spans="1:13" customHeight="1" ht="60" s="10" customFormat="1">
      <c r="A45" s="22" t="s">
        <v>82</v>
      </c>
      <c r="B45" s="22" t="s">
        <v>83</v>
      </c>
      <c r="C45" s="34" t="s">
        <v>84</v>
      </c>
      <c r="D45" s="7" t="s">
        <v>85</v>
      </c>
      <c r="E45" s="7" t="s">
        <v>31</v>
      </c>
      <c r="F45" s="7" t="s">
        <v>37</v>
      </c>
      <c r="G45" s="35">
        <v>45619</v>
      </c>
      <c r="H45" s="7" t="s">
        <v>86</v>
      </c>
      <c r="I45" s="7"/>
      <c r="J45" s="37">
        <v>3.25</v>
      </c>
      <c r="K45" s="37">
        <f>+J45*12</f>
        <v>39</v>
      </c>
      <c r="L45" s="7"/>
      <c r="M45" s="38">
        <f>+K45*L45</f>
        <v>0</v>
      </c>
    </row>
    <row r="46" spans="1:13" customHeight="1" ht="60" s="10" customFormat="1">
      <c r="A46" s="22" t="s">
        <v>87</v>
      </c>
      <c r="B46" s="22" t="s">
        <v>88</v>
      </c>
      <c r="C46" s="34" t="s">
        <v>89</v>
      </c>
      <c r="D46" s="7" t="s">
        <v>85</v>
      </c>
      <c r="E46" s="7" t="s">
        <v>31</v>
      </c>
      <c r="F46" s="7" t="s">
        <v>37</v>
      </c>
      <c r="G46" s="35">
        <v>45675</v>
      </c>
      <c r="H46" s="7" t="s">
        <v>86</v>
      </c>
      <c r="I46" s="7"/>
      <c r="J46" s="37">
        <v>3.25</v>
      </c>
      <c r="K46" s="37">
        <f>+J46*12</f>
        <v>39</v>
      </c>
      <c r="L46" s="7"/>
      <c r="M46" s="38">
        <f>+K46*L46</f>
        <v>0</v>
      </c>
    </row>
    <row r="47" spans="1:13" customHeight="1" ht="60" s="10" customFormat="1">
      <c r="A47" s="22" t="s">
        <v>90</v>
      </c>
      <c r="B47" s="22" t="s">
        <v>91</v>
      </c>
      <c r="C47" s="34" t="s">
        <v>92</v>
      </c>
      <c r="D47" s="7" t="s">
        <v>85</v>
      </c>
      <c r="E47" s="7" t="s">
        <v>31</v>
      </c>
      <c r="F47" s="7" t="s">
        <v>37</v>
      </c>
      <c r="G47" s="35">
        <v>45782</v>
      </c>
      <c r="H47" s="7" t="s">
        <v>86</v>
      </c>
      <c r="I47" s="7"/>
      <c r="J47" s="37">
        <v>3.25</v>
      </c>
      <c r="K47" s="37">
        <f>+J47*12</f>
        <v>39</v>
      </c>
      <c r="L47" s="7"/>
      <c r="M47" s="38">
        <f>+K47*L47</f>
        <v>0</v>
      </c>
    </row>
    <row r="48" spans="1:13" customHeight="1" ht="60" s="10" customFormat="1">
      <c r="A48" s="22" t="s">
        <v>93</v>
      </c>
      <c r="B48" s="22" t="s">
        <v>94</v>
      </c>
      <c r="C48" s="34" t="s">
        <v>95</v>
      </c>
      <c r="D48" s="7" t="s">
        <v>85</v>
      </c>
      <c r="E48" s="7" t="s">
        <v>31</v>
      </c>
      <c r="F48" s="7" t="s">
        <v>37</v>
      </c>
      <c r="G48" s="35">
        <v>45729</v>
      </c>
      <c r="H48" s="7" t="s">
        <v>86</v>
      </c>
      <c r="I48" s="7"/>
      <c r="J48" s="37">
        <v>3.25</v>
      </c>
      <c r="K48" s="37">
        <f>+J48*12</f>
        <v>39</v>
      </c>
      <c r="L48" s="7"/>
      <c r="M48" s="38">
        <f>+K48*L48</f>
        <v>0</v>
      </c>
    </row>
    <row r="49" spans="1:13" customHeight="1" ht="60" s="10" customFormat="1">
      <c r="A49" s="22" t="s">
        <v>96</v>
      </c>
      <c r="B49" s="22" t="s">
        <v>97</v>
      </c>
      <c r="C49" s="34" t="s">
        <v>98</v>
      </c>
      <c r="D49" s="7" t="s">
        <v>85</v>
      </c>
      <c r="E49" s="7" t="s">
        <v>31</v>
      </c>
      <c r="F49" s="7" t="s">
        <v>37</v>
      </c>
      <c r="G49" s="35">
        <v>45729</v>
      </c>
      <c r="H49" s="7" t="s">
        <v>86</v>
      </c>
      <c r="I49" s="7"/>
      <c r="J49" s="37">
        <v>3.25</v>
      </c>
      <c r="K49" s="37">
        <f>+J49*12</f>
        <v>39</v>
      </c>
      <c r="L49" s="7"/>
      <c r="M49" s="38">
        <f>+K49*L49</f>
        <v>0</v>
      </c>
    </row>
    <row r="50" spans="1:13" customHeight="1" ht="60" s="10" customFormat="1">
      <c r="A50" s="22" t="s">
        <v>99</v>
      </c>
      <c r="B50" s="22" t="s">
        <v>100</v>
      </c>
      <c r="C50" s="34" t="s">
        <v>101</v>
      </c>
      <c r="D50" s="7" t="s">
        <v>85</v>
      </c>
      <c r="E50" s="7" t="s">
        <v>31</v>
      </c>
      <c r="F50" s="7" t="s">
        <v>37</v>
      </c>
      <c r="G50" s="35">
        <v>45711</v>
      </c>
      <c r="H50" s="7" t="s">
        <v>86</v>
      </c>
      <c r="I50" s="7"/>
      <c r="J50" s="37">
        <v>3.25</v>
      </c>
      <c r="K50" s="37">
        <f>+J50*12</f>
        <v>39</v>
      </c>
      <c r="L50" s="7"/>
      <c r="M50" s="38">
        <f>+K50*L50</f>
        <v>0</v>
      </c>
    </row>
    <row r="51" spans="1:13" customHeight="1" ht="60" s="10" customFormat="1">
      <c r="A51" s="22" t="s">
        <v>102</v>
      </c>
      <c r="B51" s="22" t="s">
        <v>103</v>
      </c>
      <c r="C51" s="34" t="s">
        <v>104</v>
      </c>
      <c r="D51" s="7" t="s">
        <v>85</v>
      </c>
      <c r="E51" s="7" t="s">
        <v>31</v>
      </c>
      <c r="F51" s="7" t="s">
        <v>37</v>
      </c>
      <c r="G51" s="35">
        <v>45711</v>
      </c>
      <c r="H51" s="7" t="s">
        <v>86</v>
      </c>
      <c r="I51" s="7"/>
      <c r="J51" s="37">
        <v>3.25</v>
      </c>
      <c r="K51" s="37">
        <f>+J51*12</f>
        <v>39</v>
      </c>
      <c r="L51" s="7"/>
      <c r="M51" s="38">
        <f>+K51*L51</f>
        <v>0</v>
      </c>
    </row>
    <row r="52" spans="1:13" customHeight="1" ht="60" s="10" customFormat="1">
      <c r="A52" s="22" t="s">
        <v>105</v>
      </c>
      <c r="B52" s="22" t="s">
        <v>106</v>
      </c>
      <c r="C52" s="34" t="s">
        <v>107</v>
      </c>
      <c r="D52" s="7" t="s">
        <v>85</v>
      </c>
      <c r="E52" s="7" t="s">
        <v>31</v>
      </c>
      <c r="F52" s="7" t="s">
        <v>37</v>
      </c>
      <c r="G52" s="35">
        <v>45687</v>
      </c>
      <c r="H52" s="7" t="s">
        <v>86</v>
      </c>
      <c r="I52" s="7"/>
      <c r="J52" s="37">
        <v>3.25</v>
      </c>
      <c r="K52" s="37">
        <f>+J52*12</f>
        <v>39</v>
      </c>
      <c r="L52" s="7"/>
      <c r="M52" s="38">
        <f>+K52*L52</f>
        <v>0</v>
      </c>
    </row>
    <row r="53" spans="1:13" customHeight="1" ht="60" s="10" customFormat="1">
      <c r="A53" s="22" t="s">
        <v>108</v>
      </c>
      <c r="B53" s="22" t="s">
        <v>109</v>
      </c>
      <c r="C53" s="34" t="s">
        <v>110</v>
      </c>
      <c r="D53" s="7" t="s">
        <v>85</v>
      </c>
      <c r="E53" s="7" t="s">
        <v>31</v>
      </c>
      <c r="F53" s="7" t="s">
        <v>37</v>
      </c>
      <c r="G53" s="35">
        <v>45777</v>
      </c>
      <c r="H53" s="7" t="s">
        <v>86</v>
      </c>
      <c r="I53" s="7"/>
      <c r="J53" s="37">
        <v>3.25</v>
      </c>
      <c r="K53" s="37">
        <f>+J53*12</f>
        <v>39</v>
      </c>
      <c r="L53" s="7"/>
      <c r="M53" s="38">
        <f>+K53*L53</f>
        <v>0</v>
      </c>
    </row>
    <row r="54" spans="1:13" customHeight="1" ht="60" s="10" customFormat="1">
      <c r="A54" s="22" t="s">
        <v>111</v>
      </c>
      <c r="B54" s="22" t="s">
        <v>112</v>
      </c>
      <c r="C54" s="34" t="s">
        <v>113</v>
      </c>
      <c r="D54" s="7" t="s">
        <v>85</v>
      </c>
      <c r="E54" s="7" t="s">
        <v>31</v>
      </c>
      <c r="F54" s="7" t="s">
        <v>37</v>
      </c>
      <c r="G54" s="35">
        <v>45705</v>
      </c>
      <c r="H54" s="7" t="s">
        <v>86</v>
      </c>
      <c r="I54" s="7"/>
      <c r="J54" s="37">
        <v>3.25</v>
      </c>
      <c r="K54" s="37">
        <f>+J54*12</f>
        <v>39</v>
      </c>
      <c r="L54" s="7"/>
      <c r="M54" s="38">
        <f>+K54*L54</f>
        <v>0</v>
      </c>
    </row>
    <row r="55" spans="1:13" customHeight="1" ht="60" s="10" customFormat="1">
      <c r="A55" s="23">
        <v>7501125186783</v>
      </c>
      <c r="B55" s="22" t="s">
        <v>114</v>
      </c>
      <c r="C55" s="34" t="s">
        <v>115</v>
      </c>
      <c r="D55" s="25" t="s">
        <v>116</v>
      </c>
      <c r="E55" s="7" t="s">
        <v>31</v>
      </c>
      <c r="F55" s="7" t="s">
        <v>117</v>
      </c>
      <c r="G55" s="35">
        <v>45260</v>
      </c>
      <c r="H55" s="7" t="s">
        <v>46</v>
      </c>
      <c r="I55" s="7"/>
      <c r="J55" s="37">
        <v>0.28</v>
      </c>
      <c r="K55" s="37">
        <f>+J55*1</f>
        <v>0.28</v>
      </c>
      <c r="L55" s="8"/>
      <c r="M55" s="38">
        <f>+K55*L55</f>
        <v>0</v>
      </c>
    </row>
    <row r="56" spans="1:13" customHeight="1" ht="60" s="10" customFormat="1">
      <c r="A56" s="22" t="s">
        <v>118</v>
      </c>
      <c r="B56" s="22" t="s">
        <v>119</v>
      </c>
      <c r="C56" s="34" t="s">
        <v>120</v>
      </c>
      <c r="D56" s="7" t="s">
        <v>121</v>
      </c>
      <c r="E56" s="7" t="s">
        <v>31</v>
      </c>
      <c r="F56" s="7" t="s">
        <v>122</v>
      </c>
      <c r="G56" s="35">
        <v>45321</v>
      </c>
      <c r="H56" s="7" t="s">
        <v>123</v>
      </c>
      <c r="I56" s="7"/>
      <c r="J56" s="37">
        <v>4</v>
      </c>
      <c r="K56" s="37">
        <f>+J56</f>
        <v>4</v>
      </c>
      <c r="L56" s="7"/>
      <c r="M56" s="38">
        <f>+K56*L56</f>
        <v>0</v>
      </c>
    </row>
    <row r="57" spans="1:13" customHeight="1" ht="60" s="10" customFormat="1">
      <c r="A57" s="22" t="s">
        <v>124</v>
      </c>
      <c r="B57" s="22" t="s">
        <v>125</v>
      </c>
      <c r="C57" s="34" t="s">
        <v>126</v>
      </c>
      <c r="D57" s="7" t="s">
        <v>127</v>
      </c>
      <c r="E57" s="7" t="s">
        <v>31</v>
      </c>
      <c r="F57" s="7" t="s">
        <v>122</v>
      </c>
      <c r="G57" s="35">
        <v>45442</v>
      </c>
      <c r="H57" s="7" t="s">
        <v>123</v>
      </c>
      <c r="I57" s="7"/>
      <c r="J57" s="37">
        <v>4</v>
      </c>
      <c r="K57" s="37">
        <f>+J57</f>
        <v>4</v>
      </c>
      <c r="L57" s="7"/>
      <c r="M57" s="38">
        <f>+K57*L57</f>
        <v>0</v>
      </c>
    </row>
    <row r="58" spans="1:13" customHeight="1" ht="60" s="10" customFormat="1">
      <c r="A58" s="22" t="s">
        <v>128</v>
      </c>
      <c r="B58" s="22" t="s">
        <v>129</v>
      </c>
      <c r="C58" s="34" t="s">
        <v>130</v>
      </c>
      <c r="D58" s="7" t="s">
        <v>131</v>
      </c>
      <c r="E58" s="7" t="s">
        <v>31</v>
      </c>
      <c r="F58" s="7" t="s">
        <v>122</v>
      </c>
      <c r="G58" s="35">
        <v>45321</v>
      </c>
      <c r="H58" s="7" t="s">
        <v>123</v>
      </c>
      <c r="I58" s="7"/>
      <c r="J58" s="37">
        <v>4</v>
      </c>
      <c r="K58" s="37">
        <f>+J58</f>
        <v>4</v>
      </c>
      <c r="L58" s="7"/>
      <c r="M58" s="38">
        <f>+K58*L58</f>
        <v>0</v>
      </c>
    </row>
    <row r="59" spans="1:13" customHeight="1" ht="60" s="10" customFormat="1">
      <c r="A59" s="22" t="s">
        <v>132</v>
      </c>
      <c r="B59" s="22" t="s">
        <v>133</v>
      </c>
      <c r="C59" s="34" t="s">
        <v>134</v>
      </c>
      <c r="D59" s="7" t="s">
        <v>135</v>
      </c>
      <c r="E59" s="7" t="s">
        <v>31</v>
      </c>
      <c r="F59" s="7" t="s">
        <v>122</v>
      </c>
      <c r="G59" s="35">
        <v>45442</v>
      </c>
      <c r="H59" s="7" t="s">
        <v>123</v>
      </c>
      <c r="I59" s="7"/>
      <c r="J59" s="37">
        <v>4</v>
      </c>
      <c r="K59" s="37">
        <f>+J59</f>
        <v>4</v>
      </c>
      <c r="L59" s="7"/>
      <c r="M59" s="38">
        <f>+K59*L59</f>
        <v>0</v>
      </c>
    </row>
    <row r="60" spans="1:13" customHeight="1" ht="60" s="10" customFormat="1">
      <c r="A60" s="26" t="s">
        <v>136</v>
      </c>
      <c r="B60" s="22" t="s">
        <v>137</v>
      </c>
      <c r="C60" s="34" t="s">
        <v>138</v>
      </c>
      <c r="D60" s="7" t="s">
        <v>139</v>
      </c>
      <c r="E60" s="7" t="s">
        <v>31</v>
      </c>
      <c r="F60" s="7" t="s">
        <v>122</v>
      </c>
      <c r="G60" s="35">
        <v>45322</v>
      </c>
      <c r="H60" s="7" t="s">
        <v>123</v>
      </c>
      <c r="I60" s="7"/>
      <c r="J60" s="37">
        <v>4</v>
      </c>
      <c r="K60" s="37">
        <f>+J60</f>
        <v>4</v>
      </c>
      <c r="L60" s="7"/>
      <c r="M60" s="38">
        <f>+K60*L60</f>
        <v>0</v>
      </c>
    </row>
    <row r="61" spans="1:13" customHeight="1" ht="60" s="10" customFormat="1">
      <c r="A61" s="23">
        <v>7501125197215</v>
      </c>
      <c r="B61" s="22" t="s">
        <v>140</v>
      </c>
      <c r="C61" s="34" t="s">
        <v>141</v>
      </c>
      <c r="D61" s="7" t="s">
        <v>142</v>
      </c>
      <c r="E61" s="7" t="s">
        <v>31</v>
      </c>
      <c r="F61" s="7" t="s">
        <v>37</v>
      </c>
      <c r="G61" s="35">
        <v>45442</v>
      </c>
      <c r="H61" s="7" t="s">
        <v>46</v>
      </c>
      <c r="I61" s="7"/>
      <c r="J61" s="37">
        <v>2.38</v>
      </c>
      <c r="K61" s="37">
        <f>+J61</f>
        <v>2.38</v>
      </c>
      <c r="L61" s="7"/>
      <c r="M61" s="38">
        <f>+K61*L61</f>
        <v>0</v>
      </c>
    </row>
    <row r="62" spans="1:13" customHeight="1" ht="60" s="10" customFormat="1">
      <c r="A62" s="22" t="s">
        <v>143</v>
      </c>
      <c r="B62" s="22" t="s">
        <v>144</v>
      </c>
      <c r="C62" s="34" t="s">
        <v>145</v>
      </c>
      <c r="D62" s="8" t="s">
        <v>146</v>
      </c>
      <c r="E62" s="8" t="s">
        <v>31</v>
      </c>
      <c r="F62" s="8" t="s">
        <v>32</v>
      </c>
      <c r="G62" s="35">
        <v>45626</v>
      </c>
      <c r="H62" s="8" t="s">
        <v>38</v>
      </c>
      <c r="I62" s="8"/>
      <c r="J62" s="37">
        <v>0.846</v>
      </c>
      <c r="K62" s="37">
        <f>+J62*30</f>
        <v>25.38</v>
      </c>
      <c r="L62" s="8"/>
      <c r="M62" s="38">
        <f>+K62*L62</f>
        <v>0</v>
      </c>
    </row>
    <row r="63" spans="1:13" customHeight="1" ht="60" s="10" customFormat="1">
      <c r="A63" s="22" t="s">
        <v>147</v>
      </c>
      <c r="B63" s="22" t="s">
        <v>148</v>
      </c>
      <c r="C63" s="34" t="s">
        <v>149</v>
      </c>
      <c r="D63" s="8" t="s">
        <v>150</v>
      </c>
      <c r="E63" s="8" t="s">
        <v>31</v>
      </c>
      <c r="F63" s="8" t="s">
        <v>37</v>
      </c>
      <c r="G63" s="35">
        <v>45596</v>
      </c>
      <c r="H63" s="8" t="s">
        <v>46</v>
      </c>
      <c r="I63" s="8"/>
      <c r="J63" s="37">
        <v>6</v>
      </c>
      <c r="K63" s="37">
        <f>+J63*1</f>
        <v>6</v>
      </c>
      <c r="L63" s="8"/>
      <c r="M63" s="38">
        <f>+K63*L63</f>
        <v>0</v>
      </c>
    </row>
    <row r="64" spans="1:13" customHeight="1" ht="60" s="10" customFormat="1">
      <c r="A64" s="22" t="s">
        <v>151</v>
      </c>
      <c r="B64" s="22" t="s">
        <v>152</v>
      </c>
      <c r="C64" s="34" t="s">
        <v>153</v>
      </c>
      <c r="D64" s="8" t="s">
        <v>154</v>
      </c>
      <c r="E64" s="8" t="s">
        <v>31</v>
      </c>
      <c r="F64" s="8" t="s">
        <v>54</v>
      </c>
      <c r="G64" s="35">
        <v>45534</v>
      </c>
      <c r="H64" s="8" t="s">
        <v>38</v>
      </c>
      <c r="I64" s="8"/>
      <c r="J64" s="37">
        <v>3.14</v>
      </c>
      <c r="K64" s="37">
        <f>+J64*10</f>
        <v>31.4</v>
      </c>
      <c r="L64" s="8"/>
      <c r="M64" s="38">
        <f>+K64*L64</f>
        <v>0</v>
      </c>
    </row>
    <row r="65" spans="1:13" customHeight="1" ht="60" s="10" customFormat="1">
      <c r="A65" s="22" t="s">
        <v>155</v>
      </c>
      <c r="B65" s="22" t="s">
        <v>156</v>
      </c>
      <c r="C65" s="34" t="s">
        <v>157</v>
      </c>
      <c r="D65" s="8" t="s">
        <v>154</v>
      </c>
      <c r="E65" s="8" t="s">
        <v>31</v>
      </c>
      <c r="F65" s="8" t="s">
        <v>54</v>
      </c>
      <c r="G65" s="35">
        <v>45807</v>
      </c>
      <c r="H65" s="8" t="s">
        <v>38</v>
      </c>
      <c r="I65" s="8"/>
      <c r="J65" s="37">
        <v>4.44</v>
      </c>
      <c r="K65" s="37">
        <f>+J65*10</f>
        <v>44.4</v>
      </c>
      <c r="L65" s="8"/>
      <c r="M65" s="38">
        <f>+K65*L65</f>
        <v>0</v>
      </c>
    </row>
    <row r="66" spans="1:13" customHeight="1" ht="60" s="10" customFormat="1">
      <c r="A66" s="40">
        <v>17501125104920</v>
      </c>
      <c r="B66" s="22" t="s">
        <v>158</v>
      </c>
      <c r="C66" s="34" t="s">
        <v>159</v>
      </c>
      <c r="D66" s="8" t="s">
        <v>160</v>
      </c>
      <c r="E66" s="8" t="s">
        <v>31</v>
      </c>
      <c r="F66" s="8" t="s">
        <v>37</v>
      </c>
      <c r="G66" s="35">
        <v>45747</v>
      </c>
      <c r="H66" s="8" t="s">
        <v>38</v>
      </c>
      <c r="I66" s="9" t="s">
        <v>161</v>
      </c>
      <c r="J66" s="37">
        <v>0.85</v>
      </c>
      <c r="K66" s="37">
        <f>+J66*50</f>
        <v>42.5</v>
      </c>
      <c r="L66" s="8"/>
      <c r="M66" s="38">
        <f>+K66*L66</f>
        <v>0</v>
      </c>
    </row>
    <row r="67" spans="1:13" customHeight="1" ht="60" s="10" customFormat="1">
      <c r="A67" s="40">
        <v>7705366103237</v>
      </c>
      <c r="B67" s="22" t="s">
        <v>162</v>
      </c>
      <c r="C67" s="34" t="s">
        <v>163</v>
      </c>
      <c r="D67" s="8" t="s">
        <v>160</v>
      </c>
      <c r="E67" s="8" t="s">
        <v>31</v>
      </c>
      <c r="F67" s="8" t="s">
        <v>164</v>
      </c>
      <c r="G67" s="35">
        <v>46203</v>
      </c>
      <c r="H67" s="8" t="s">
        <v>33</v>
      </c>
      <c r="I67" s="44"/>
      <c r="J67" s="37">
        <v>0.98</v>
      </c>
      <c r="K67" s="37">
        <f>+J67*84</f>
        <v>82.32</v>
      </c>
      <c r="L67" s="8"/>
      <c r="M67" s="38">
        <f>+K67*L67</f>
        <v>0</v>
      </c>
    </row>
    <row r="68" spans="1:13" customHeight="1" ht="60" s="10" customFormat="1">
      <c r="A68" s="23">
        <v>7501125112966</v>
      </c>
      <c r="B68" s="22" t="s">
        <v>165</v>
      </c>
      <c r="C68" s="34" t="s">
        <v>166</v>
      </c>
      <c r="D68" s="7" t="s">
        <v>167</v>
      </c>
      <c r="E68" s="7" t="s">
        <v>31</v>
      </c>
      <c r="F68" s="7" t="s">
        <v>117</v>
      </c>
      <c r="G68" s="35">
        <v>45503</v>
      </c>
      <c r="H68" s="7" t="s">
        <v>38</v>
      </c>
      <c r="I68" s="7"/>
      <c r="J68" s="37">
        <v>0.42</v>
      </c>
      <c r="K68" s="37">
        <f>+J68*10</f>
        <v>4.2</v>
      </c>
      <c r="L68" s="8"/>
      <c r="M68" s="38">
        <f>+K68*L68</f>
        <v>0</v>
      </c>
    </row>
    <row r="69" spans="1:13" customHeight="1" ht="60" s="10" customFormat="1">
      <c r="A69" s="22" t="s">
        <v>168</v>
      </c>
      <c r="B69" s="22" t="s">
        <v>169</v>
      </c>
      <c r="C69" s="34" t="s">
        <v>170</v>
      </c>
      <c r="D69" s="8" t="s">
        <v>171</v>
      </c>
      <c r="E69" s="8" t="s">
        <v>31</v>
      </c>
      <c r="F69" s="8" t="s">
        <v>172</v>
      </c>
      <c r="G69" s="35">
        <v>45442</v>
      </c>
      <c r="H69" s="8" t="s">
        <v>38</v>
      </c>
      <c r="I69" s="8"/>
      <c r="J69" s="37">
        <v>0.95</v>
      </c>
      <c r="K69" s="37">
        <f>+J69*10</f>
        <v>9.5</v>
      </c>
      <c r="L69" s="8"/>
      <c r="M69" s="38">
        <f>+K69*L69</f>
        <v>0</v>
      </c>
    </row>
    <row r="70" spans="1:13" customHeight="1" ht="60" s="10" customFormat="1">
      <c r="A70" s="22" t="s">
        <v>173</v>
      </c>
      <c r="B70" s="22" t="s">
        <v>174</v>
      </c>
      <c r="C70" s="34" t="s">
        <v>175</v>
      </c>
      <c r="D70" s="8" t="s">
        <v>176</v>
      </c>
      <c r="E70" s="8" t="s">
        <v>31</v>
      </c>
      <c r="F70" s="8" t="s">
        <v>164</v>
      </c>
      <c r="G70" s="35">
        <v>45868</v>
      </c>
      <c r="H70" s="8" t="s">
        <v>38</v>
      </c>
      <c r="I70" s="8"/>
      <c r="J70" s="37">
        <v>0.94</v>
      </c>
      <c r="K70" s="37">
        <f>+J70*25</f>
        <v>23.5</v>
      </c>
      <c r="L70" s="8"/>
      <c r="M70" s="38">
        <f>+K70*L70</f>
        <v>0</v>
      </c>
    </row>
    <row r="71" spans="1:13" customHeight="1" ht="60" s="10" customFormat="1">
      <c r="A71" s="24" t="s">
        <v>177</v>
      </c>
      <c r="B71" s="22" t="s">
        <v>178</v>
      </c>
      <c r="C71" s="34" t="s">
        <v>179</v>
      </c>
      <c r="D71" s="7" t="s">
        <v>180</v>
      </c>
      <c r="E71" s="7" t="s">
        <v>31</v>
      </c>
      <c r="F71" s="7" t="s">
        <v>181</v>
      </c>
      <c r="G71" s="35">
        <v>45657</v>
      </c>
      <c r="H71" s="7" t="s">
        <v>33</v>
      </c>
      <c r="I71" s="8"/>
      <c r="J71" s="37">
        <v>2.25</v>
      </c>
      <c r="K71" s="37">
        <f>+J71*1</f>
        <v>2.25</v>
      </c>
      <c r="L71" s="8"/>
      <c r="M71" s="38">
        <f>+K71*L71</f>
        <v>0</v>
      </c>
    </row>
    <row r="72" spans="1:13" customHeight="1" ht="60" s="10" customFormat="1">
      <c r="A72" s="24" t="s">
        <v>182</v>
      </c>
      <c r="B72" s="22" t="s">
        <v>183</v>
      </c>
      <c r="C72" s="34" t="s">
        <v>184</v>
      </c>
      <c r="D72" s="7" t="s">
        <v>185</v>
      </c>
      <c r="E72" s="7" t="s">
        <v>31</v>
      </c>
      <c r="F72" s="7" t="s">
        <v>164</v>
      </c>
      <c r="G72" s="35">
        <v>46233</v>
      </c>
      <c r="H72" s="7" t="s">
        <v>38</v>
      </c>
      <c r="I72" s="8"/>
      <c r="J72" s="37">
        <v>0.78</v>
      </c>
      <c r="K72" s="37">
        <f>+J72*25</f>
        <v>19.5</v>
      </c>
      <c r="L72" s="8"/>
      <c r="M72" s="38">
        <f>+K72*L72</f>
        <v>0</v>
      </c>
    </row>
    <row r="73" spans="1:13" customHeight="1" ht="60" s="10" customFormat="1">
      <c r="A73" s="24" t="s">
        <v>186</v>
      </c>
      <c r="B73" s="22" t="s">
        <v>187</v>
      </c>
      <c r="C73" s="45" t="s">
        <v>188</v>
      </c>
      <c r="D73" s="8" t="s">
        <v>189</v>
      </c>
      <c r="E73" s="8" t="s">
        <v>31</v>
      </c>
      <c r="F73" s="9" t="s">
        <v>37</v>
      </c>
      <c r="G73" s="36">
        <v>45778</v>
      </c>
      <c r="H73" s="9" t="s">
        <v>38</v>
      </c>
      <c r="I73" s="9" t="s">
        <v>161</v>
      </c>
      <c r="J73" s="37">
        <v>0.86</v>
      </c>
      <c r="K73" s="37">
        <f>+J73*24</f>
        <v>20.64</v>
      </c>
      <c r="L73" s="8"/>
      <c r="M73" s="38">
        <f>+K73*L73</f>
        <v>0</v>
      </c>
    </row>
    <row r="74" spans="1:13" customHeight="1" ht="60" s="10" customFormat="1">
      <c r="A74" s="40">
        <v>17501125132077</v>
      </c>
      <c r="B74" s="22" t="s">
        <v>190</v>
      </c>
      <c r="C74" s="45" t="s">
        <v>191</v>
      </c>
      <c r="D74" s="8" t="s">
        <v>192</v>
      </c>
      <c r="E74" s="8" t="s">
        <v>31</v>
      </c>
      <c r="F74" s="9" t="s">
        <v>37</v>
      </c>
      <c r="G74" s="36">
        <v>46082</v>
      </c>
      <c r="H74" s="9" t="s">
        <v>38</v>
      </c>
      <c r="I74" s="9" t="s">
        <v>161</v>
      </c>
      <c r="J74" s="37">
        <v>0.9</v>
      </c>
      <c r="K74" s="37">
        <f>+J74*24</f>
        <v>21.6</v>
      </c>
      <c r="L74" s="7"/>
      <c r="M74" s="46">
        <f>+K74*L74</f>
        <v>0</v>
      </c>
    </row>
    <row r="75" spans="1:13" customHeight="1" ht="60" s="10" customFormat="1">
      <c r="A75" s="40">
        <v>17501125132091</v>
      </c>
      <c r="B75" s="22" t="s">
        <v>193</v>
      </c>
      <c r="C75" s="45" t="s">
        <v>194</v>
      </c>
      <c r="D75" s="8" t="s">
        <v>195</v>
      </c>
      <c r="E75" s="8" t="s">
        <v>31</v>
      </c>
      <c r="F75" s="9" t="s">
        <v>37</v>
      </c>
      <c r="G75" s="36">
        <v>45324</v>
      </c>
      <c r="H75" s="9" t="s">
        <v>38</v>
      </c>
      <c r="I75" s="9" t="s">
        <v>161</v>
      </c>
      <c r="J75" s="37">
        <v>0.89</v>
      </c>
      <c r="K75" s="37">
        <f>+J75*24</f>
        <v>21.36</v>
      </c>
      <c r="L75" s="7"/>
      <c r="M75" s="46">
        <f>+K75*L75</f>
        <v>0</v>
      </c>
    </row>
    <row r="76" spans="1:13" customHeight="1" ht="60" s="10" customFormat="1">
      <c r="A76" s="24" t="s">
        <v>196</v>
      </c>
      <c r="B76" s="22" t="s">
        <v>197</v>
      </c>
      <c r="C76" s="34" t="s">
        <v>198</v>
      </c>
      <c r="D76" s="8" t="s">
        <v>189</v>
      </c>
      <c r="E76" s="7" t="s">
        <v>31</v>
      </c>
      <c r="F76" s="7" t="s">
        <v>164</v>
      </c>
      <c r="G76" s="35">
        <v>45565</v>
      </c>
      <c r="H76" s="7" t="s">
        <v>38</v>
      </c>
      <c r="I76" s="8" t="s">
        <v>161</v>
      </c>
      <c r="J76" s="37">
        <v>0.76</v>
      </c>
      <c r="K76" s="37">
        <f>+J76*130</f>
        <v>98.8</v>
      </c>
      <c r="L76" s="8"/>
      <c r="M76" s="38">
        <f>+K76*L76</f>
        <v>0</v>
      </c>
    </row>
    <row r="77" spans="1:13" customHeight="1" ht="60" s="10" customFormat="1">
      <c r="A77" s="39" t="s">
        <v>199</v>
      </c>
      <c r="B77" s="28" t="s">
        <v>200</v>
      </c>
      <c r="C77" s="34" t="s">
        <v>201</v>
      </c>
      <c r="D77" s="8" t="s">
        <v>189</v>
      </c>
      <c r="E77" s="7" t="s">
        <v>31</v>
      </c>
      <c r="F77" s="7" t="s">
        <v>164</v>
      </c>
      <c r="G77" s="36">
        <v>46233</v>
      </c>
      <c r="H77" s="7" t="s">
        <v>38</v>
      </c>
      <c r="I77" s="9" t="s">
        <v>161</v>
      </c>
      <c r="J77" s="37">
        <v>1.84</v>
      </c>
      <c r="K77" s="37">
        <f>+J77*20</f>
        <v>36.8</v>
      </c>
      <c r="L77" s="8"/>
      <c r="M77" s="38">
        <f>+K77*L77</f>
        <v>0</v>
      </c>
    </row>
    <row r="78" spans="1:13" customHeight="1" ht="60" s="10" customFormat="1">
      <c r="A78" s="39" t="s">
        <v>202</v>
      </c>
      <c r="B78" s="28" t="s">
        <v>203</v>
      </c>
      <c r="C78" s="34" t="s">
        <v>204</v>
      </c>
      <c r="D78" s="8" t="s">
        <v>189</v>
      </c>
      <c r="E78" s="7" t="s">
        <v>31</v>
      </c>
      <c r="F78" s="7" t="s">
        <v>164</v>
      </c>
      <c r="G78" s="36">
        <v>46203</v>
      </c>
      <c r="H78" s="7" t="s">
        <v>33</v>
      </c>
      <c r="I78" s="9" t="s">
        <v>161</v>
      </c>
      <c r="J78" s="37">
        <v>5.28</v>
      </c>
      <c r="K78" s="37">
        <f>+J78*6</f>
        <v>31.68</v>
      </c>
      <c r="L78" s="7"/>
      <c r="M78" s="38">
        <f>+K78*L78</f>
        <v>0</v>
      </c>
    </row>
    <row r="79" spans="1:13" customHeight="1" ht="60" s="10" customFormat="1">
      <c r="A79" s="40">
        <v>7703038066637</v>
      </c>
      <c r="B79" s="22" t="s">
        <v>205</v>
      </c>
      <c r="C79" s="41" t="s">
        <v>206</v>
      </c>
      <c r="D79" s="42" t="s">
        <v>207</v>
      </c>
      <c r="E79" s="42" t="s">
        <v>31</v>
      </c>
      <c r="F79" s="9" t="s">
        <v>32</v>
      </c>
      <c r="G79" s="36">
        <v>45656</v>
      </c>
      <c r="H79" s="9" t="s">
        <v>33</v>
      </c>
      <c r="I79" s="9"/>
      <c r="J79" s="37">
        <v>1.1666</v>
      </c>
      <c r="K79" s="37">
        <f>+J79*30</f>
        <v>34.998</v>
      </c>
      <c r="L79" s="43"/>
      <c r="M79" s="38">
        <f>+K79*L79</f>
        <v>0</v>
      </c>
    </row>
    <row r="80" spans="1:13" customHeight="1" ht="60">
      <c r="A80" s="29"/>
      <c r="B80" s="30"/>
      <c r="C80" s="31"/>
      <c r="D80" s="32"/>
      <c r="E80" s="32"/>
      <c r="F80" s="33"/>
      <c r="G80" s="27"/>
      <c r="H80" s="9"/>
      <c r="I80" s="9"/>
      <c r="J80" s="21"/>
      <c r="K80" s="21"/>
      <c r="L80" s="13" t="s">
        <v>208</v>
      </c>
      <c r="M80" s="38">
        <f>SUM(M33:M78)</f>
        <v>1746.9</v>
      </c>
    </row>
  </sheetData>
  <mergeCells>
    <mergeCell ref="C30:M30"/>
    <mergeCell ref="A17:G17"/>
    <mergeCell ref="A18:G18"/>
    <mergeCell ref="A20:I20"/>
    <mergeCell ref="A22:I22"/>
    <mergeCell ref="A26:K26"/>
    <mergeCell ref="A28:I28"/>
    <mergeCell ref="A16:G16"/>
    <mergeCell ref="A1:D10"/>
    <mergeCell ref="A12:G12"/>
    <mergeCell ref="A13:G13"/>
    <mergeCell ref="A14:G14"/>
    <mergeCell ref="A15:G15"/>
  </mergeCells>
  <printOptions gridLines="false" gridLinesSet="true"/>
  <pageMargins left="0.70866141732283" right="0.70866141732283" top="0.74803149606299" bottom="0.74803149606299" header="0.31496062992126" footer="0.31496062992126"/>
  <pageSetup paperSize="1" orientation="landscape" scale="33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PRECIOS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R21</dc:creator>
  <cp:lastModifiedBy>Usuario</cp:lastModifiedBy>
  <dcterms:created xsi:type="dcterms:W3CDTF">2021-11-25T07:15:59+00:00</dcterms:created>
  <dcterms:modified xsi:type="dcterms:W3CDTF">2023-09-18T12:13:20+00:00</dcterms:modified>
  <dc:title/>
  <dc:description/>
  <dc:subject/>
  <cp:keywords/>
  <cp:category/>
</cp:coreProperties>
</file>