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/>
  <xr:revisionPtr revIDLastSave="0" documentId="8_{B68142E8-B368-3043-BFD8-626AE73357C9}" xr6:coauthVersionLast="46" xr6:coauthVersionMax="46" xr10:uidLastSave="{00000000-0000-0000-0000-000000000000}"/>
  <bookViews>
    <workbookView xWindow="0" yWindow="500" windowWidth="28800" windowHeight="16240" activeTab="2" xr2:uid="{00000000-000D-0000-FFFF-FFFF00000000}"/>
  </bookViews>
  <sheets>
    <sheet name="2019-I" sheetId="2" r:id="rId1"/>
    <sheet name="2019-II" sheetId="4" r:id="rId2"/>
    <sheet name="Hoja3" sheetId="3" r:id="rId3"/>
  </sheets>
  <definedNames>
    <definedName name="_xlnm._FilterDatabase" localSheetId="1" hidden="1">'2019-II'!$B$2:$J$50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" l="1"/>
  <c r="G34" i="4"/>
  <c r="G35" i="4"/>
  <c r="G36" i="4"/>
  <c r="G37" i="4"/>
  <c r="G39" i="4"/>
  <c r="G40" i="4"/>
  <c r="G41" i="4"/>
  <c r="G42" i="4"/>
  <c r="G43" i="4"/>
  <c r="G44" i="4"/>
  <c r="G45" i="4"/>
  <c r="G46" i="4"/>
  <c r="O54" i="4"/>
  <c r="O56" i="4" s="1"/>
  <c r="G47" i="4"/>
  <c r="G48" i="4"/>
  <c r="G49" i="4"/>
  <c r="O55" i="4"/>
  <c r="O53" i="4"/>
  <c r="Q56" i="4" s="1"/>
  <c r="C71" i="4"/>
  <c r="C70" i="4"/>
  <c r="C69" i="4"/>
  <c r="C68" i="4"/>
  <c r="C66" i="4"/>
  <c r="C65" i="4"/>
  <c r="C64" i="4"/>
  <c r="C63" i="4"/>
  <c r="C61" i="4"/>
  <c r="C60" i="4"/>
  <c r="C58" i="4"/>
  <c r="C59" i="4"/>
  <c r="G3" i="4"/>
  <c r="H3" i="4"/>
  <c r="E50" i="4"/>
  <c r="C55" i="4"/>
  <c r="P50" i="4"/>
  <c r="C53" i="4" s="1"/>
  <c r="F50" i="4"/>
  <c r="C56" i="4" s="1"/>
  <c r="Q50" i="4"/>
  <c r="C54" i="4"/>
  <c r="R34" i="4"/>
  <c r="U34" i="4"/>
  <c r="U50" i="4" s="1"/>
  <c r="R35" i="4"/>
  <c r="U35" i="4"/>
  <c r="R36" i="4"/>
  <c r="U36" i="4"/>
  <c r="T36" i="4" s="1"/>
  <c r="R37" i="4"/>
  <c r="U37" i="4"/>
  <c r="R38" i="4"/>
  <c r="U38" i="4"/>
  <c r="R39" i="4"/>
  <c r="U39" i="4"/>
  <c r="R40" i="4"/>
  <c r="U40" i="4"/>
  <c r="T40" i="4" s="1"/>
  <c r="R41" i="4"/>
  <c r="U41" i="4"/>
  <c r="T41" i="4" s="1"/>
  <c r="R42" i="4"/>
  <c r="U42" i="4"/>
  <c r="R43" i="4"/>
  <c r="U43" i="4"/>
  <c r="R44" i="4"/>
  <c r="U44" i="4"/>
  <c r="T44" i="4" s="1"/>
  <c r="R45" i="4"/>
  <c r="U45" i="4"/>
  <c r="R46" i="4"/>
  <c r="U46" i="4"/>
  <c r="R47" i="4"/>
  <c r="U47" i="4"/>
  <c r="R48" i="4"/>
  <c r="U48" i="4"/>
  <c r="T48" i="4" s="1"/>
  <c r="R49" i="4"/>
  <c r="U49" i="4"/>
  <c r="T49" i="4" s="1"/>
  <c r="R3" i="4"/>
  <c r="S3" i="4" s="1"/>
  <c r="R4" i="4"/>
  <c r="T4" i="4"/>
  <c r="R5" i="4"/>
  <c r="T5" i="4"/>
  <c r="R6" i="4"/>
  <c r="T6" i="4"/>
  <c r="R7" i="4"/>
  <c r="R50" i="4" s="1"/>
  <c r="R8" i="4"/>
  <c r="T8" i="4"/>
  <c r="R10" i="4"/>
  <c r="T10" i="4"/>
  <c r="R12" i="4"/>
  <c r="T12" i="4"/>
  <c r="R13" i="4"/>
  <c r="S13" i="4" s="1"/>
  <c r="R14" i="4"/>
  <c r="T14" i="4"/>
  <c r="R15" i="4"/>
  <c r="T15" i="4"/>
  <c r="R16" i="4"/>
  <c r="T16" i="4"/>
  <c r="R17" i="4"/>
  <c r="T17" i="4" s="1"/>
  <c r="R18" i="4"/>
  <c r="T18" i="4"/>
  <c r="R19" i="4"/>
  <c r="T19" i="4"/>
  <c r="R20" i="4"/>
  <c r="T20" i="4"/>
  <c r="R21" i="4"/>
  <c r="S21" i="4" s="1"/>
  <c r="R22" i="4"/>
  <c r="T22" i="4"/>
  <c r="R23" i="4"/>
  <c r="T23" i="4"/>
  <c r="R24" i="4"/>
  <c r="T24" i="4"/>
  <c r="R25" i="4"/>
  <c r="T25" i="4" s="1"/>
  <c r="R26" i="4"/>
  <c r="T26" i="4"/>
  <c r="R27" i="4"/>
  <c r="T27" i="4"/>
  <c r="R28" i="4"/>
  <c r="T28" i="4"/>
  <c r="R29" i="4"/>
  <c r="S29" i="4" s="1"/>
  <c r="R30" i="4"/>
  <c r="T30" i="4"/>
  <c r="R31" i="4"/>
  <c r="T31" i="4"/>
  <c r="R32" i="4"/>
  <c r="T32" i="4"/>
  <c r="R33" i="4"/>
  <c r="T33" i="4" s="1"/>
  <c r="T35" i="4"/>
  <c r="T37" i="4"/>
  <c r="T38" i="4"/>
  <c r="T39" i="4"/>
  <c r="T42" i="4"/>
  <c r="T43" i="4"/>
  <c r="T45" i="4"/>
  <c r="T46" i="4"/>
  <c r="T47" i="4"/>
  <c r="S4" i="4"/>
  <c r="S5" i="4"/>
  <c r="S6" i="4"/>
  <c r="S8" i="4"/>
  <c r="R9" i="4"/>
  <c r="S9" i="4" s="1"/>
  <c r="S10" i="4"/>
  <c r="R11" i="4"/>
  <c r="S11" i="4" s="1"/>
  <c r="S12" i="4"/>
  <c r="S14" i="4"/>
  <c r="S15" i="4"/>
  <c r="S16" i="4"/>
  <c r="S18" i="4"/>
  <c r="S19" i="4"/>
  <c r="S20" i="4"/>
  <c r="S22" i="4"/>
  <c r="S23" i="4"/>
  <c r="S24" i="4"/>
  <c r="S26" i="4"/>
  <c r="S27" i="4"/>
  <c r="S28" i="4"/>
  <c r="S30" i="4"/>
  <c r="S31" i="4"/>
  <c r="S32" i="4"/>
  <c r="J47" i="4"/>
  <c r="J48" i="4"/>
  <c r="J49" i="4"/>
  <c r="K48" i="4"/>
  <c r="G34" i="2"/>
  <c r="J34" i="2" s="1"/>
  <c r="G35" i="2"/>
  <c r="J35" i="2" s="1"/>
  <c r="I35" i="2" s="1"/>
  <c r="G36" i="2"/>
  <c r="J36" i="2" s="1"/>
  <c r="I36" i="2" s="1"/>
  <c r="G37" i="2"/>
  <c r="J37" i="2" s="1"/>
  <c r="I37" i="2" s="1"/>
  <c r="G38" i="2"/>
  <c r="J38" i="2" s="1"/>
  <c r="I38" i="2" s="1"/>
  <c r="G39" i="2"/>
  <c r="J39" i="2" s="1"/>
  <c r="I39" i="2" s="1"/>
  <c r="G40" i="2"/>
  <c r="J40" i="2" s="1"/>
  <c r="I40" i="2" s="1"/>
  <c r="G41" i="2"/>
  <c r="J41" i="2" s="1"/>
  <c r="I41" i="2" s="1"/>
  <c r="G42" i="2"/>
  <c r="J42" i="2" s="1"/>
  <c r="I42" i="2" s="1"/>
  <c r="G43" i="2"/>
  <c r="J43" i="2" s="1"/>
  <c r="I43" i="2" s="1"/>
  <c r="G44" i="2"/>
  <c r="J44" i="2" s="1"/>
  <c r="I44" i="2" s="1"/>
  <c r="G45" i="2"/>
  <c r="J45" i="2" s="1"/>
  <c r="I45" i="2" s="1"/>
  <c r="G46" i="2"/>
  <c r="J46" i="2" s="1"/>
  <c r="I46" i="2" s="1"/>
  <c r="G47" i="2"/>
  <c r="J47" i="2" s="1"/>
  <c r="I47" i="2" s="1"/>
  <c r="G48" i="2"/>
  <c r="J48" i="2" s="1"/>
  <c r="I48" i="2" s="1"/>
  <c r="G49" i="2"/>
  <c r="J49" i="2" s="1"/>
  <c r="I49" i="2" s="1"/>
  <c r="G4" i="4"/>
  <c r="H4" i="4"/>
  <c r="G5" i="4"/>
  <c r="H5" i="4"/>
  <c r="G6" i="4"/>
  <c r="H6" i="4"/>
  <c r="G7" i="4"/>
  <c r="H7" i="4" s="1"/>
  <c r="G8" i="4"/>
  <c r="H8" i="4"/>
  <c r="G9" i="4"/>
  <c r="H9" i="4"/>
  <c r="G10" i="4"/>
  <c r="H10" i="4"/>
  <c r="H11" i="4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I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I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" i="2"/>
  <c r="H3" i="2"/>
  <c r="I3" i="2" s="1"/>
  <c r="G5" i="2"/>
  <c r="H5" i="2" s="1"/>
  <c r="I49" i="4"/>
  <c r="I48" i="4"/>
  <c r="J46" i="4"/>
  <c r="I46" i="4" s="1"/>
  <c r="J45" i="4"/>
  <c r="I45" i="4" s="1"/>
  <c r="J44" i="4"/>
  <c r="I44" i="4" s="1"/>
  <c r="J43" i="4"/>
  <c r="I43" i="4" s="1"/>
  <c r="J42" i="4"/>
  <c r="I42" i="4" s="1"/>
  <c r="J41" i="4"/>
  <c r="I41" i="4" s="1"/>
  <c r="J40" i="4"/>
  <c r="I40" i="4" s="1"/>
  <c r="J39" i="4"/>
  <c r="I39" i="4" s="1"/>
  <c r="J38" i="4"/>
  <c r="I38" i="4" s="1"/>
  <c r="J37" i="4"/>
  <c r="I37" i="4" s="1"/>
  <c r="J36" i="4"/>
  <c r="I36" i="4" s="1"/>
  <c r="J35" i="4"/>
  <c r="I35" i="4" s="1"/>
  <c r="J34" i="4"/>
  <c r="I34" i="4" s="1"/>
  <c r="I32" i="4"/>
  <c r="I28" i="4"/>
  <c r="I24" i="4"/>
  <c r="I21" i="4"/>
  <c r="I20" i="4"/>
  <c r="I16" i="4"/>
  <c r="I13" i="4"/>
  <c r="I12" i="4"/>
  <c r="I10" i="4"/>
  <c r="I8" i="4"/>
  <c r="I7" i="4"/>
  <c r="I6" i="4"/>
  <c r="I5" i="4"/>
  <c r="I4" i="4"/>
  <c r="G4" i="2"/>
  <c r="I4" i="2" s="1"/>
  <c r="I5" i="2"/>
  <c r="G6" i="2"/>
  <c r="I6" i="2"/>
  <c r="G7" i="2"/>
  <c r="H7" i="2" s="1"/>
  <c r="G8" i="2"/>
  <c r="I8" i="2"/>
  <c r="G10" i="2"/>
  <c r="H10" i="2" s="1"/>
  <c r="I10" i="2"/>
  <c r="G12" i="2"/>
  <c r="I12" i="2"/>
  <c r="G13" i="2"/>
  <c r="H13" i="2" s="1"/>
  <c r="G14" i="2"/>
  <c r="I14" i="2"/>
  <c r="G15" i="2"/>
  <c r="I15" i="2"/>
  <c r="G16" i="2"/>
  <c r="I16" i="2"/>
  <c r="G17" i="2"/>
  <c r="I17" i="2" s="1"/>
  <c r="G18" i="2"/>
  <c r="I18" i="2"/>
  <c r="G19" i="2"/>
  <c r="I19" i="2"/>
  <c r="G20" i="2"/>
  <c r="I20" i="2"/>
  <c r="G21" i="2"/>
  <c r="H21" i="2" s="1"/>
  <c r="G22" i="2"/>
  <c r="I22" i="2"/>
  <c r="G23" i="2"/>
  <c r="I23" i="2"/>
  <c r="G24" i="2"/>
  <c r="I24" i="2"/>
  <c r="G25" i="2"/>
  <c r="I25" i="2" s="1"/>
  <c r="G26" i="2"/>
  <c r="I26" i="2"/>
  <c r="G27" i="2"/>
  <c r="I27" i="2"/>
  <c r="G28" i="2"/>
  <c r="I28" i="2"/>
  <c r="G29" i="2"/>
  <c r="H29" i="2" s="1"/>
  <c r="G30" i="2"/>
  <c r="I30" i="2"/>
  <c r="G31" i="2"/>
  <c r="I31" i="2"/>
  <c r="G32" i="2"/>
  <c r="I32" i="2"/>
  <c r="G33" i="2"/>
  <c r="I33" i="2" s="1"/>
  <c r="H4" i="2"/>
  <c r="H6" i="2"/>
  <c r="H8" i="2"/>
  <c r="G9" i="2"/>
  <c r="H9" i="2" s="1"/>
  <c r="G11" i="2"/>
  <c r="H11" i="2"/>
  <c r="H12" i="2"/>
  <c r="H14" i="2"/>
  <c r="H15" i="2"/>
  <c r="H16" i="2"/>
  <c r="H18" i="2"/>
  <c r="H19" i="2"/>
  <c r="H20" i="2"/>
  <c r="H22" i="2"/>
  <c r="H23" i="2"/>
  <c r="H24" i="2"/>
  <c r="H26" i="2"/>
  <c r="H27" i="2"/>
  <c r="H28" i="2"/>
  <c r="H30" i="2"/>
  <c r="H31" i="2"/>
  <c r="H32" i="2"/>
  <c r="G50" i="4"/>
  <c r="F50" i="2"/>
  <c r="I47" i="4"/>
  <c r="E50" i="2"/>
  <c r="I3" i="4"/>
  <c r="I50" i="4" l="1"/>
  <c r="T3" i="4"/>
  <c r="J50" i="2"/>
  <c r="I34" i="2"/>
  <c r="H50" i="2"/>
  <c r="I14" i="4"/>
  <c r="I22" i="4"/>
  <c r="I30" i="4"/>
  <c r="S33" i="4"/>
  <c r="S25" i="4"/>
  <c r="S17" i="4"/>
  <c r="T34" i="4"/>
  <c r="I29" i="4"/>
  <c r="H33" i="2"/>
  <c r="H25" i="2"/>
  <c r="H17" i="2"/>
  <c r="I29" i="2"/>
  <c r="I21" i="2"/>
  <c r="I13" i="2"/>
  <c r="I7" i="2"/>
  <c r="I50" i="2" s="1"/>
  <c r="I15" i="4"/>
  <c r="I23" i="4"/>
  <c r="I31" i="4"/>
  <c r="T29" i="4"/>
  <c r="T21" i="4"/>
  <c r="T13" i="4"/>
  <c r="T7" i="4"/>
  <c r="H27" i="4"/>
  <c r="H19" i="4"/>
  <c r="H50" i="4" s="1"/>
  <c r="I17" i="4"/>
  <c r="I25" i="4"/>
  <c r="I33" i="4"/>
  <c r="J50" i="4"/>
  <c r="I18" i="4"/>
  <c r="I26" i="4"/>
  <c r="S7" i="4"/>
  <c r="S50" i="4" s="1"/>
  <c r="G50" i="2"/>
  <c r="T5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Jhoana Paola Solano Carmona: Se incluyó el reconocimiento adicional de 68 horas de un espacio de maestria</t>
        </r>
      </text>
    </comment>
    <comment ref="H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Jhoana Paola Solano Carmona: Se incluyó el reconocimiento adicional de 68 horas de un espacio de maestria</t>
        </r>
      </text>
    </comment>
    <comment ref="H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incluyo 68 horas de reconocimiento por asignatura de maestría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Jhoana Paola Solano Carmona: Se incluyó el reconocimiento adicional de 68 horas de un espacio de maestria</t>
        </r>
      </text>
    </comment>
    <comment ref="S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Jhoana Paola Solano Carmona: Se incluyó el reconocimiento adicional de 68 horas de un espacio de maestria</t>
        </r>
      </text>
    </comment>
    <comment ref="H1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Jhoana Paola Solano Carmona: Se incluyó el reconocimiento adicional de 136
 horas de dos
 espacio de maestria</t>
        </r>
      </text>
    </comment>
    <comment ref="S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Jhoana Paola Solano Carmona: Se incluyó el reconocimiento adicional de 68 horas de un espacio de maestria</t>
        </r>
      </text>
    </comment>
    <comment ref="H1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incluyó 68 horas de reconocimiento por un espacio académico de maestría
</t>
        </r>
      </text>
    </comment>
    <comment ref="S1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incluyo 68 horas de reconocimiento por asignatura de maestría
</t>
        </r>
      </text>
    </comment>
    <comment ref="H18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incluyó 68 horas de un espacio académico de maestria
</t>
        </r>
      </text>
    </comment>
    <comment ref="H2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incluyó 68 horas de reconocimiento por espacio académico de maestria
</t>
        </r>
      </text>
    </comment>
  </commentList>
</comments>
</file>

<file path=xl/sharedStrings.xml><?xml version="1.0" encoding="utf-8"?>
<sst xmlns="http://schemas.openxmlformats.org/spreadsheetml/2006/main" count="408" uniqueCount="108">
  <si>
    <t>LINA MARIA GALLEGO BERRIO</t>
  </si>
  <si>
    <t>ALBA MARINA GIRALDO VASQUEZ</t>
  </si>
  <si>
    <t>PAULO CESAR TINTINAGO RUIZ</t>
  </si>
  <si>
    <t>HEILLER GUTIERREZ ZULUAGA</t>
  </si>
  <si>
    <t>LILIANA MARIA GUZMAN LEAL</t>
  </si>
  <si>
    <t>LINA MARCELA OCAMPO</t>
  </si>
  <si>
    <t>CARLOS ANDRES TRUJILLO SALAZAR</t>
  </si>
  <si>
    <t>ANDREY MAURICIO MONTOYA</t>
  </si>
  <si>
    <t>JULIAN MARIN GONZALEZ</t>
  </si>
  <si>
    <t>MONICA JOHANA MESA MAZO</t>
  </si>
  <si>
    <t>DARIO ALVAREZ MEJIA</t>
  </si>
  <si>
    <t>CARLOS ALBERTO ABELLO MUÑOZ</t>
  </si>
  <si>
    <t>OMAR ALEJANDRO ARCE SERNA</t>
  </si>
  <si>
    <t>ROSA MARIA MENDEZ PARRA</t>
  </si>
  <si>
    <t>DIANA MILENA GALVIS SOTO</t>
  </si>
  <si>
    <t>EDGAR JAVIER CARMONA SUAREZ</t>
  </si>
  <si>
    <t>DIEGO ALEJANDRO QUINTERO</t>
  </si>
  <si>
    <t>JHON DARWIN ERAZO HURTADO</t>
  </si>
  <si>
    <t>JORGE HERNAN ARISTIZABAL ZAPATA</t>
  </si>
  <si>
    <t>JUAN CARLOS CASTILLO PAZ</t>
  </si>
  <si>
    <t>JHON FABER ARREDONDO MONTOYA</t>
  </si>
  <si>
    <t xml:space="preserve">NOMBRE DEL DOCENTE </t>
  </si>
  <si>
    <t xml:space="preserve">DOCUMENTO DE IDENTIDAD </t>
  </si>
  <si>
    <t>TIPO DE CONTRATO</t>
  </si>
  <si>
    <t>HUMBERTO COLORADO</t>
  </si>
  <si>
    <t>CARRERA</t>
  </si>
  <si>
    <t xml:space="preserve">GLADYS SALCEDO ECHEVERRY </t>
  </si>
  <si>
    <t>EFRAIN ALBERTO HOYOS SALCEDO</t>
  </si>
  <si>
    <t>LILIANA PATRICIA OSPINA</t>
  </si>
  <si>
    <t>ELIECER ALDANA BERMÚDEZ</t>
  </si>
  <si>
    <t xml:space="preserve">JORGE MARIO GARCIA USUGA </t>
  </si>
  <si>
    <t>MARIA DOLLY GARCIA GONZALEZ</t>
  </si>
  <si>
    <t xml:space="preserve">IRENE DUARTE GANDICA </t>
  </si>
  <si>
    <t xml:space="preserve">ANIBAL MUÑOZ LOAIZA </t>
  </si>
  <si>
    <t>CESAR AUGUSTO ACOSTA MINOLI</t>
  </si>
  <si>
    <t>LUIS HERNANDO HURTADO</t>
  </si>
  <si>
    <t>HERNÁN DARIO ZAPATA TORO</t>
  </si>
  <si>
    <t>GRACIELA WAGNER DE GARCIA</t>
  </si>
  <si>
    <t>CONTRATO</t>
  </si>
  <si>
    <t xml:space="preserve">DIANA JULIE HINCAPIE </t>
  </si>
  <si>
    <t>PAULO A GARCIA UREÑA</t>
  </si>
  <si>
    <t xml:space="preserve">ADRIAN ALONSO ARBOLEDA </t>
  </si>
  <si>
    <t>ALEJANDRA MARIA PULGARIN</t>
  </si>
  <si>
    <t>OSCAR EMILIO MOLINA DÍAZ</t>
  </si>
  <si>
    <t xml:space="preserve">JULIAN ANDRES RINCON PENAGOS  </t>
  </si>
  <si>
    <t>CATEDRÁTICO</t>
  </si>
  <si>
    <t>CLAUDIA MARCELA VANEGAS</t>
  </si>
  <si>
    <t>DIANA LUCIA VILLAMIL</t>
  </si>
  <si>
    <t>ANGELICA MARIA RAMÍREZ</t>
  </si>
  <si>
    <t>ADOLFO ANDRES MOSQUERA</t>
  </si>
  <si>
    <t xml:space="preserve">HORAS EN LICENCIATURA EN MATEMÁTICAS </t>
  </si>
  <si>
    <t>HORAS DE SERVICIO</t>
  </si>
  <si>
    <t>MARIO HERNÁN LÓPEZ</t>
  </si>
  <si>
    <t>ELKINN ADRIAN BARRETO</t>
  </si>
  <si>
    <t>LUZ ANDREA GIRALDO HENAO</t>
  </si>
  <si>
    <t>DISTRIBUCIÓN HORAS LICENCIATURA EN MATEMÁTICAS 2019-I</t>
  </si>
  <si>
    <t>HORAS AGENDA</t>
  </si>
  <si>
    <t>TOTAL HORAS DE DICTADO DE CLASE</t>
  </si>
  <si>
    <t>EXCEPCIONALIDAD 1</t>
  </si>
  <si>
    <t>EXCEPCIONALIDAD 2</t>
  </si>
  <si>
    <t>EXCEPCIONALIDAD 3</t>
  </si>
  <si>
    <t>DISTRIBUCIÓN HORAS LICENCIATURA EN MATEMÁTICAS 2019-II</t>
  </si>
  <si>
    <t>OTRAS ACTIVIDADES</t>
  </si>
  <si>
    <t>TOTAL HORAS CON FACTOR Y RECONOCIMIENTO</t>
  </si>
  <si>
    <t>Total horas Catedráticos</t>
  </si>
  <si>
    <t>2019-1</t>
  </si>
  <si>
    <t>2019-2</t>
  </si>
  <si>
    <t>Horas Lic. Mat.</t>
  </si>
  <si>
    <t xml:space="preserve">Horas Servicio </t>
  </si>
  <si>
    <t>Horas Servicio</t>
  </si>
  <si>
    <t>carrera</t>
  </si>
  <si>
    <t>Global</t>
  </si>
  <si>
    <t>contrato</t>
  </si>
  <si>
    <t xml:space="preserve"> </t>
  </si>
  <si>
    <t>Catedra asignada 2019-2</t>
  </si>
  <si>
    <t>faltante</t>
  </si>
  <si>
    <t>Catedra disponible</t>
  </si>
  <si>
    <t>Excepcionales</t>
  </si>
  <si>
    <t>catedra 2019-2</t>
  </si>
  <si>
    <t>cátedra</t>
  </si>
  <si>
    <t>REPORTE HORAS DE SERVICIOS POR PROGRAMA 2019-II</t>
  </si>
  <si>
    <t xml:space="preserve">PROGRAMA </t>
  </si>
  <si>
    <t>JORNADA</t>
  </si>
  <si>
    <t>METODOLOGIA</t>
  </si>
  <si>
    <t xml:space="preserve">TOTAL HORAS SEMANA </t>
  </si>
  <si>
    <t>TOTAL HORAS SEMESTRE</t>
  </si>
  <si>
    <t xml:space="preserve">INGENIERIA DE SISTEMAS </t>
  </si>
  <si>
    <t>DIURNA</t>
  </si>
  <si>
    <t>PRESENCIAL</t>
  </si>
  <si>
    <t>NOCTURNA</t>
  </si>
  <si>
    <t>INGENIERIA ELECTRÓNICA</t>
  </si>
  <si>
    <t>INGENIERIA DE ALIMENTOS JORNADA DIURNA</t>
  </si>
  <si>
    <t>INGENIERIA CIVIL</t>
  </si>
  <si>
    <t>TOPOGRAFÍA</t>
  </si>
  <si>
    <t>FÍSICA</t>
  </si>
  <si>
    <t>QUÍMICA</t>
  </si>
  <si>
    <t>BIOLOGÍA</t>
  </si>
  <si>
    <t>PEDAGOGÍA INFANTIL</t>
  </si>
  <si>
    <t>DISTANCIA</t>
  </si>
  <si>
    <t>GERONTOLOGIA</t>
  </si>
  <si>
    <t>EDUCACIÓN FÍSICA</t>
  </si>
  <si>
    <t>ECONOMÍA</t>
  </si>
  <si>
    <t>LICENCIATURA EN LENGUAS MODERNAS CON ÉNFASIS EN INGLÉS Y FRANCÉS</t>
  </si>
  <si>
    <t>LICENCIATURA EN LITERATURA Y LENGUA CASTELLANA</t>
  </si>
  <si>
    <t>LICENCIATURA EN CIENCIAS NATURALES Y AMBIENTALES</t>
  </si>
  <si>
    <t>X 17 PREGRADO</t>
  </si>
  <si>
    <t>X 16 POSGRADO</t>
  </si>
  <si>
    <t>HACER EXACTAMENTO LO MISMO POR FACULTAD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</si>
</sst>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3" fontId="0" fillId="2" borderId="1" xfId="0" applyNumberFormat="1" applyFill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3" fontId="0" fillId="3" borderId="1" xfId="0" applyNumberFormat="1" applyFill="1" applyBorder="1" applyAlignment="1">
      <alignment vertical="center"/>
    </xf>
    <xf numFmtId="0" fontId="0" fillId="3" borderId="1" xfId="0" applyFill="1" applyBorder="1"/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4" borderId="1" xfId="0" applyFill="1" applyBorder="1"/>
    <xf numFmtId="0" fontId="0" fillId="4" borderId="3" xfId="0" applyFill="1" applyBorder="1" applyAlignment="1">
      <alignment wrapText="1"/>
    </xf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Fill="1" applyBorder="1"/>
    <xf numFmtId="1" fontId="2" fillId="0" borderId="1" xfId="0" applyNumberFormat="1" applyFont="1" applyBorder="1"/>
    <xf numFmtId="0" fontId="3" fillId="0" borderId="1" xfId="0" applyFont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1" fontId="3" fillId="0" borderId="1" xfId="0" applyNumberFormat="1" applyFont="1" applyBorder="1"/>
    <xf numFmtId="0" fontId="0" fillId="3" borderId="0" xfId="0" applyFill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2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Incremento en horas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2019-1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'2019-II'!$B$53:$B$56</c:f>
              <c:strCache>
                <c:ptCount val="4"/>
                <c:pt idx="0">
                  <c:v>Horas Lic. Mat.</c:v>
                </c:pt>
                <c:pt idx="1">
                  <c:v>Horas Servicio </c:v>
                </c:pt>
                <c:pt idx="2">
                  <c:v>Horas Lic. Mat.</c:v>
                </c:pt>
                <c:pt idx="3">
                  <c:v>Horas Servicio</c:v>
                </c:pt>
              </c:strCache>
            </c:strRef>
          </c:cat>
          <c:val>
            <c:numRef>
              <c:f>'2019-II'!$C$53:$C$54</c:f>
              <c:numCache>
                <c:formatCode>General</c:formatCode>
                <c:ptCount val="2"/>
                <c:pt idx="0">
                  <c:v>2105</c:v>
                </c:pt>
                <c:pt idx="1">
                  <c:v>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A-C445-A135-385C871D95FA}"/>
            </c:ext>
          </c:extLst>
        </c:ser>
        <c:ser>
          <c:idx val="1"/>
          <c:order val="1"/>
          <c:tx>
            <c:v>2019-2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'2019-II'!$B$53:$B$56</c:f>
              <c:strCache>
                <c:ptCount val="4"/>
                <c:pt idx="0">
                  <c:v>Horas Lic. Mat.</c:v>
                </c:pt>
                <c:pt idx="1">
                  <c:v>Horas Servicio </c:v>
                </c:pt>
                <c:pt idx="2">
                  <c:v>Horas Lic. Mat.</c:v>
                </c:pt>
                <c:pt idx="3">
                  <c:v>Horas Servicio</c:v>
                </c:pt>
              </c:strCache>
            </c:strRef>
          </c:cat>
          <c:val>
            <c:numRef>
              <c:f>'2019-II'!$C$55:$C$56</c:f>
              <c:numCache>
                <c:formatCode>General</c:formatCode>
                <c:ptCount val="2"/>
                <c:pt idx="0">
                  <c:v>2263</c:v>
                </c:pt>
                <c:pt idx="1">
                  <c:v>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A-C445-A135-385C871D95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692588528"/>
        <c:axId val="-1694262976"/>
      </c:barChart>
      <c:catAx>
        <c:axId val="-16925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94262976"/>
        <c:crosses val="autoZero"/>
        <c:auto val="1"/>
        <c:lblAlgn val="ctr"/>
        <c:lblOffset val="100"/>
        <c:noMultiLvlLbl val="0"/>
      </c:catAx>
      <c:valAx>
        <c:axId val="-16942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925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Contrato 2019-2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34-4E4B-AA36-48173E546A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34-4E4B-AA36-48173E546A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'2019-II'!$B$63:$B$64</c:f>
              <c:strCache>
                <c:ptCount val="2"/>
                <c:pt idx="0">
                  <c:v>Horas Lic. Mat.</c:v>
                </c:pt>
                <c:pt idx="1">
                  <c:v>Horas Servicio</c:v>
                </c:pt>
              </c:strCache>
            </c:strRef>
          </c:cat>
          <c:val>
            <c:numRef>
              <c:f>'2019-II'!$C$63:$C$64</c:f>
              <c:numCache>
                <c:formatCode>General</c:formatCode>
                <c:ptCount val="2"/>
                <c:pt idx="0">
                  <c:v>663</c:v>
                </c:pt>
                <c:pt idx="1">
                  <c:v>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34-4E4B-AA36-48173E546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Contrato</a:t>
            </a:r>
            <a:r>
              <a:rPr lang="es-ES_tradnl" baseline="0"/>
              <a:t> 2019-1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27-EB4C-B07A-BF5956272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27-EB4C-B07A-BF5956272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'2019-II'!$B$65:$B$66</c:f>
              <c:strCache>
                <c:ptCount val="2"/>
                <c:pt idx="0">
                  <c:v>Horas Lic. Mat.</c:v>
                </c:pt>
                <c:pt idx="1">
                  <c:v>Horas Servicio</c:v>
                </c:pt>
              </c:strCache>
            </c:strRef>
          </c:cat>
          <c:val>
            <c:numRef>
              <c:f>'2019-II'!$C$65:$C$66</c:f>
              <c:numCache>
                <c:formatCode>General</c:formatCode>
                <c:ptCount val="2"/>
                <c:pt idx="0">
                  <c:v>527</c:v>
                </c:pt>
                <c:pt idx="1">
                  <c:v>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7-EB4C-B07A-BF59562720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Cátedra 2019-2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06-E140-8E0E-D16F5082F3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06-E140-8E0E-D16F5082F3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'2019-II'!$B$68:$B$69</c:f>
              <c:strCache>
                <c:ptCount val="2"/>
                <c:pt idx="0">
                  <c:v>Horas Lic. Mat.</c:v>
                </c:pt>
                <c:pt idx="1">
                  <c:v>Horas Servicio</c:v>
                </c:pt>
              </c:strCache>
            </c:strRef>
          </c:cat>
          <c:val>
            <c:numRef>
              <c:f>'2019-II'!$C$68:$C$69</c:f>
              <c:numCache>
                <c:formatCode>General</c:formatCode>
                <c:ptCount val="2"/>
                <c:pt idx="0">
                  <c:v>388</c:v>
                </c:pt>
                <c:pt idx="1">
                  <c:v>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6-E140-8E0E-D16F5082F3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Cátedra 2019-1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76-4A49-B78E-EAA02A13FC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76-4A49-B78E-EAA02A13FC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'2019-II'!$B$70:$B$71</c:f>
              <c:strCache>
                <c:ptCount val="2"/>
                <c:pt idx="0">
                  <c:v>Horas Lic. Mat.</c:v>
                </c:pt>
                <c:pt idx="1">
                  <c:v>Horas Servicio</c:v>
                </c:pt>
              </c:strCache>
            </c:strRef>
          </c:cat>
          <c:val>
            <c:numRef>
              <c:f>'2019-II'!$C$70:$C$71</c:f>
              <c:numCache>
                <c:formatCode>General</c:formatCode>
                <c:ptCount val="2"/>
                <c:pt idx="0">
                  <c:v>388</c:v>
                </c:pt>
                <c:pt idx="1">
                  <c:v>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6-4A49-B78E-EAA02A13FC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2019-2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Horas Lic. Mat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'2019-II'!$B$3:$B$20</c:f>
              <c:strCache>
                <c:ptCount val="18"/>
                <c:pt idx="0">
                  <c:v>HUMBERTO COLORADO</c:v>
                </c:pt>
                <c:pt idx="1">
                  <c:v>HEILLER GUTIERREZ ZULUAGA</c:v>
                </c:pt>
                <c:pt idx="2">
                  <c:v>GLADYS SALCEDO ECHEVERRY </c:v>
                </c:pt>
                <c:pt idx="3">
                  <c:v>EFRAIN ALBERTO HOYOS SALCEDO</c:v>
                </c:pt>
                <c:pt idx="4">
                  <c:v>CARLOS ALBERTO ABELLO MUÑOZ</c:v>
                </c:pt>
                <c:pt idx="5">
                  <c:v>EDGAR JAVIER CARMONA SUAREZ</c:v>
                </c:pt>
                <c:pt idx="6">
                  <c:v>LILIANA PATRICIA OSPINA</c:v>
                </c:pt>
                <c:pt idx="7">
                  <c:v>ELIECER ALDANA BERMÚDEZ</c:v>
                </c:pt>
                <c:pt idx="8">
                  <c:v>JORGE MARIO GARCIA USUGA </c:v>
                </c:pt>
                <c:pt idx="9">
                  <c:v>MARIA DOLLY GARCIA GONZALEZ</c:v>
                </c:pt>
                <c:pt idx="10">
                  <c:v>IRENE DUARTE GANDICA </c:v>
                </c:pt>
                <c:pt idx="11">
                  <c:v>ANIBAL MUÑOZ LOAIZA </c:v>
                </c:pt>
                <c:pt idx="12">
                  <c:v>DARIO ALVAREZ MEJIA</c:v>
                </c:pt>
                <c:pt idx="13">
                  <c:v>CESAR AUGUSTO ACOSTA MINOLI</c:v>
                </c:pt>
                <c:pt idx="14">
                  <c:v>ROSA MARIA MENDEZ PARRA</c:v>
                </c:pt>
                <c:pt idx="15">
                  <c:v>DIANA MILENA GALVIS SOTO</c:v>
                </c:pt>
                <c:pt idx="16">
                  <c:v>LUIS HERNANDO HURTADO</c:v>
                </c:pt>
                <c:pt idx="17">
                  <c:v>HERNÁN DARIO ZAPATA TORO</c:v>
                </c:pt>
              </c:strCache>
            </c:strRef>
          </c:cat>
          <c:val>
            <c:numRef>
              <c:f>'2019-II'!$E$3:$E$20</c:f>
              <c:numCache>
                <c:formatCode>General</c:formatCode>
                <c:ptCount val="18"/>
                <c:pt idx="0">
                  <c:v>136</c:v>
                </c:pt>
                <c:pt idx="2">
                  <c:v>68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328</c:v>
                </c:pt>
                <c:pt idx="7">
                  <c:v>204</c:v>
                </c:pt>
                <c:pt idx="1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0-914D-AFF8-DC08E83B9316}"/>
            </c:ext>
          </c:extLst>
        </c:ser>
        <c:ser>
          <c:idx val="1"/>
          <c:order val="1"/>
          <c:tx>
            <c:v>Horas Servicio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'2019-II'!$B$3:$B$20</c:f>
              <c:strCache>
                <c:ptCount val="18"/>
                <c:pt idx="0">
                  <c:v>HUMBERTO COLORADO</c:v>
                </c:pt>
                <c:pt idx="1">
                  <c:v>HEILLER GUTIERREZ ZULUAGA</c:v>
                </c:pt>
                <c:pt idx="2">
                  <c:v>GLADYS SALCEDO ECHEVERRY </c:v>
                </c:pt>
                <c:pt idx="3">
                  <c:v>EFRAIN ALBERTO HOYOS SALCEDO</c:v>
                </c:pt>
                <c:pt idx="4">
                  <c:v>CARLOS ALBERTO ABELLO MUÑOZ</c:v>
                </c:pt>
                <c:pt idx="5">
                  <c:v>EDGAR JAVIER CARMONA SUAREZ</c:v>
                </c:pt>
                <c:pt idx="6">
                  <c:v>LILIANA PATRICIA OSPINA</c:v>
                </c:pt>
                <c:pt idx="7">
                  <c:v>ELIECER ALDANA BERMÚDEZ</c:v>
                </c:pt>
                <c:pt idx="8">
                  <c:v>JORGE MARIO GARCIA USUGA </c:v>
                </c:pt>
                <c:pt idx="9">
                  <c:v>MARIA DOLLY GARCIA GONZALEZ</c:v>
                </c:pt>
                <c:pt idx="10">
                  <c:v>IRENE DUARTE GANDICA </c:v>
                </c:pt>
                <c:pt idx="11">
                  <c:v>ANIBAL MUÑOZ LOAIZA </c:v>
                </c:pt>
                <c:pt idx="12">
                  <c:v>DARIO ALVAREZ MEJIA</c:v>
                </c:pt>
                <c:pt idx="13">
                  <c:v>CESAR AUGUSTO ACOSTA MINOLI</c:v>
                </c:pt>
                <c:pt idx="14">
                  <c:v>ROSA MARIA MENDEZ PARRA</c:v>
                </c:pt>
                <c:pt idx="15">
                  <c:v>DIANA MILENA GALVIS SOTO</c:v>
                </c:pt>
                <c:pt idx="16">
                  <c:v>LUIS HERNANDO HURTADO</c:v>
                </c:pt>
                <c:pt idx="17">
                  <c:v>HERNÁN DARIO ZAPATA TORO</c:v>
                </c:pt>
              </c:strCache>
            </c:strRef>
          </c:cat>
          <c:val>
            <c:numRef>
              <c:f>'2019-II'!$F$3:$F$20</c:f>
              <c:numCache>
                <c:formatCode>General</c:formatCode>
                <c:ptCount val="18"/>
                <c:pt idx="0">
                  <c:v>51</c:v>
                </c:pt>
                <c:pt idx="1">
                  <c:v>153</c:v>
                </c:pt>
                <c:pt idx="2">
                  <c:v>68</c:v>
                </c:pt>
                <c:pt idx="5">
                  <c:v>116</c:v>
                </c:pt>
                <c:pt idx="9">
                  <c:v>136</c:v>
                </c:pt>
                <c:pt idx="10">
                  <c:v>170</c:v>
                </c:pt>
                <c:pt idx="11">
                  <c:v>136</c:v>
                </c:pt>
                <c:pt idx="12">
                  <c:v>255</c:v>
                </c:pt>
                <c:pt idx="14">
                  <c:v>170</c:v>
                </c:pt>
                <c:pt idx="15">
                  <c:v>170</c:v>
                </c:pt>
                <c:pt idx="16">
                  <c:v>136</c:v>
                </c:pt>
                <c:pt idx="1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0-914D-AFF8-DC08E83B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92013808"/>
        <c:axId val="-1692062736"/>
      </c:barChart>
      <c:catAx>
        <c:axId val="-169201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92062736"/>
        <c:crosses val="autoZero"/>
        <c:auto val="1"/>
        <c:lblAlgn val="ctr"/>
        <c:lblOffset val="100"/>
        <c:noMultiLvlLbl val="0"/>
      </c:catAx>
      <c:valAx>
        <c:axId val="-16920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920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2019-1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Horas Lic. Mat.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'2019-II'!$M$3:$M$20</c:f>
              <c:strCache>
                <c:ptCount val="18"/>
                <c:pt idx="0">
                  <c:v>HUMBERTO COLORADO</c:v>
                </c:pt>
                <c:pt idx="1">
                  <c:v>HEILLER GUTIERREZ ZULUAGA</c:v>
                </c:pt>
                <c:pt idx="2">
                  <c:v>GLADYS SALCEDO ECHEVERRY </c:v>
                </c:pt>
                <c:pt idx="3">
                  <c:v>EFRAIN ALBERTO HOYOS SALCEDO</c:v>
                </c:pt>
                <c:pt idx="4">
                  <c:v>CARLOS ALBERTO ABELLO MUÑOZ</c:v>
                </c:pt>
                <c:pt idx="5">
                  <c:v>EDGAR JAVIER CARMONA SUAREZ</c:v>
                </c:pt>
                <c:pt idx="6">
                  <c:v>LILIANA PATRICIA OSPINA</c:v>
                </c:pt>
                <c:pt idx="7">
                  <c:v>ELIECER ALDANA BERMÚDEZ</c:v>
                </c:pt>
                <c:pt idx="8">
                  <c:v>JORGE MARIO GARCIA USUGA </c:v>
                </c:pt>
                <c:pt idx="9">
                  <c:v>MARIA DOLLY GARCIA GONZALEZ</c:v>
                </c:pt>
                <c:pt idx="10">
                  <c:v>IRENE DUARTE GANDICA </c:v>
                </c:pt>
                <c:pt idx="11">
                  <c:v>ANIBAL MUÑOZ LOAIZA </c:v>
                </c:pt>
                <c:pt idx="12">
                  <c:v>DARIO ALVAREZ MEJIA</c:v>
                </c:pt>
                <c:pt idx="13">
                  <c:v>CESAR AUGUSTO ACOSTA MINOLI</c:v>
                </c:pt>
                <c:pt idx="14">
                  <c:v>ROSA MARIA MENDEZ PARRA</c:v>
                </c:pt>
                <c:pt idx="15">
                  <c:v>DIANA MILENA GALVIS SOTO</c:v>
                </c:pt>
                <c:pt idx="16">
                  <c:v>LUIS HERNANDO HURTADO</c:v>
                </c:pt>
                <c:pt idx="17">
                  <c:v>HERNÁN DARIO ZAPATA TORO</c:v>
                </c:pt>
              </c:strCache>
            </c:strRef>
          </c:cat>
          <c:val>
            <c:numRef>
              <c:f>'2019-II'!$P$3:$P$20</c:f>
              <c:numCache>
                <c:formatCode>General</c:formatCode>
                <c:ptCount val="18"/>
                <c:pt idx="0">
                  <c:v>238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136</c:v>
                </c:pt>
                <c:pt idx="7">
                  <c:v>340</c:v>
                </c:pt>
                <c:pt idx="13">
                  <c:v>68</c:v>
                </c:pt>
                <c:pt idx="14">
                  <c:v>68</c:v>
                </c:pt>
                <c:pt idx="17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0-E243-A1D8-854A2C8284DF}"/>
            </c:ext>
          </c:extLst>
        </c:ser>
        <c:ser>
          <c:idx val="1"/>
          <c:order val="1"/>
          <c:tx>
            <c:v>Horas Servicio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'2019-II'!$M$3:$M$20</c:f>
              <c:strCache>
                <c:ptCount val="18"/>
                <c:pt idx="0">
                  <c:v>HUMBERTO COLORADO</c:v>
                </c:pt>
                <c:pt idx="1">
                  <c:v>HEILLER GUTIERREZ ZULUAGA</c:v>
                </c:pt>
                <c:pt idx="2">
                  <c:v>GLADYS SALCEDO ECHEVERRY </c:v>
                </c:pt>
                <c:pt idx="3">
                  <c:v>EFRAIN ALBERTO HOYOS SALCEDO</c:v>
                </c:pt>
                <c:pt idx="4">
                  <c:v>CARLOS ALBERTO ABELLO MUÑOZ</c:v>
                </c:pt>
                <c:pt idx="5">
                  <c:v>EDGAR JAVIER CARMONA SUAREZ</c:v>
                </c:pt>
                <c:pt idx="6">
                  <c:v>LILIANA PATRICIA OSPINA</c:v>
                </c:pt>
                <c:pt idx="7">
                  <c:v>ELIECER ALDANA BERMÚDEZ</c:v>
                </c:pt>
                <c:pt idx="8">
                  <c:v>JORGE MARIO GARCIA USUGA </c:v>
                </c:pt>
                <c:pt idx="9">
                  <c:v>MARIA DOLLY GARCIA GONZALEZ</c:v>
                </c:pt>
                <c:pt idx="10">
                  <c:v>IRENE DUARTE GANDICA </c:v>
                </c:pt>
                <c:pt idx="11">
                  <c:v>ANIBAL MUÑOZ LOAIZA </c:v>
                </c:pt>
                <c:pt idx="12">
                  <c:v>DARIO ALVAREZ MEJIA</c:v>
                </c:pt>
                <c:pt idx="13">
                  <c:v>CESAR AUGUSTO ACOSTA MINOLI</c:v>
                </c:pt>
                <c:pt idx="14">
                  <c:v>ROSA MARIA MENDEZ PARRA</c:v>
                </c:pt>
                <c:pt idx="15">
                  <c:v>DIANA MILENA GALVIS SOTO</c:v>
                </c:pt>
                <c:pt idx="16">
                  <c:v>LUIS HERNANDO HURTADO</c:v>
                </c:pt>
                <c:pt idx="17">
                  <c:v>HERNÁN DARIO ZAPATA TORO</c:v>
                </c:pt>
              </c:strCache>
            </c:strRef>
          </c:cat>
          <c:val>
            <c:numRef>
              <c:f>'2019-II'!$Q$3:$Q$20</c:f>
              <c:numCache>
                <c:formatCode>General</c:formatCode>
                <c:ptCount val="18"/>
                <c:pt idx="1">
                  <c:v>136</c:v>
                </c:pt>
                <c:pt idx="2">
                  <c:v>68</c:v>
                </c:pt>
                <c:pt idx="4">
                  <c:v>153</c:v>
                </c:pt>
                <c:pt idx="5">
                  <c:v>68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255</c:v>
                </c:pt>
                <c:pt idx="13">
                  <c:v>68</c:v>
                </c:pt>
                <c:pt idx="14">
                  <c:v>68</c:v>
                </c:pt>
                <c:pt idx="15">
                  <c:v>255</c:v>
                </c:pt>
                <c:pt idx="1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0-E243-A1D8-854A2C82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35768752"/>
        <c:axId val="-1635766432"/>
      </c:barChart>
      <c:catAx>
        <c:axId val="-163576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5766432"/>
        <c:crosses val="autoZero"/>
        <c:auto val="1"/>
        <c:lblAlgn val="ctr"/>
        <c:lblOffset val="100"/>
        <c:noMultiLvlLbl val="0"/>
      </c:catAx>
      <c:valAx>
        <c:axId val="-16357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57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2019-2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'2019-II'!$B$21:$B$33</c:f>
              <c:strCache>
                <c:ptCount val="13"/>
                <c:pt idx="0">
                  <c:v>GRACIELA WAGNER DE GARCIA</c:v>
                </c:pt>
                <c:pt idx="1">
                  <c:v>DIANA JULIE HINCAPIE </c:v>
                </c:pt>
                <c:pt idx="2">
                  <c:v>PAULO A GARCIA UREÑA</c:v>
                </c:pt>
                <c:pt idx="3">
                  <c:v>CARLOS ANDRES TRUJILLO SALAZAR</c:v>
                </c:pt>
                <c:pt idx="4">
                  <c:v>ALBA MARINA GIRALDO VASQUEZ</c:v>
                </c:pt>
                <c:pt idx="5">
                  <c:v>JULIAN MARIN GONZALEZ</c:v>
                </c:pt>
                <c:pt idx="6">
                  <c:v>MONICA JOHANA MESA MAZO</c:v>
                </c:pt>
                <c:pt idx="7">
                  <c:v>ADRIAN ALONSO ARBOLEDA </c:v>
                </c:pt>
                <c:pt idx="8">
                  <c:v>ALEJANDRA MARIA PULGARIN</c:v>
                </c:pt>
                <c:pt idx="9">
                  <c:v>JORGE HERNAN ARISTIZABAL ZAPATA</c:v>
                </c:pt>
                <c:pt idx="10">
                  <c:v>LINA MARIA GALLEGO BERRIO</c:v>
                </c:pt>
                <c:pt idx="11">
                  <c:v>OSCAR EMILIO MOLINA DÍAZ</c:v>
                </c:pt>
                <c:pt idx="12">
                  <c:v>LILIANA MARIA GUZMAN LEAL</c:v>
                </c:pt>
              </c:strCache>
            </c:strRef>
          </c:cat>
          <c:val>
            <c:numRef>
              <c:f>'2019-II'!$E$21:$E$33</c:f>
              <c:numCache>
                <c:formatCode>General</c:formatCode>
                <c:ptCount val="13"/>
                <c:pt idx="0">
                  <c:v>68</c:v>
                </c:pt>
                <c:pt idx="3">
                  <c:v>68</c:v>
                </c:pt>
                <c:pt idx="6">
                  <c:v>136</c:v>
                </c:pt>
                <c:pt idx="9">
                  <c:v>187</c:v>
                </c:pt>
                <c:pt idx="10">
                  <c:v>68</c:v>
                </c:pt>
                <c:pt idx="1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F241-B2E7-4EDBB125602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'2019-II'!$B$21:$B$33</c:f>
              <c:strCache>
                <c:ptCount val="13"/>
                <c:pt idx="0">
                  <c:v>GRACIELA WAGNER DE GARCIA</c:v>
                </c:pt>
                <c:pt idx="1">
                  <c:v>DIANA JULIE HINCAPIE </c:v>
                </c:pt>
                <c:pt idx="2">
                  <c:v>PAULO A GARCIA UREÑA</c:v>
                </c:pt>
                <c:pt idx="3">
                  <c:v>CARLOS ANDRES TRUJILLO SALAZAR</c:v>
                </c:pt>
                <c:pt idx="4">
                  <c:v>ALBA MARINA GIRALDO VASQUEZ</c:v>
                </c:pt>
                <c:pt idx="5">
                  <c:v>JULIAN MARIN GONZALEZ</c:v>
                </c:pt>
                <c:pt idx="6">
                  <c:v>MONICA JOHANA MESA MAZO</c:v>
                </c:pt>
                <c:pt idx="7">
                  <c:v>ADRIAN ALONSO ARBOLEDA </c:v>
                </c:pt>
                <c:pt idx="8">
                  <c:v>ALEJANDRA MARIA PULGARIN</c:v>
                </c:pt>
                <c:pt idx="9">
                  <c:v>JORGE HERNAN ARISTIZABAL ZAPATA</c:v>
                </c:pt>
                <c:pt idx="10">
                  <c:v>LINA MARIA GALLEGO BERRIO</c:v>
                </c:pt>
                <c:pt idx="11">
                  <c:v>OSCAR EMILIO MOLINA DÍAZ</c:v>
                </c:pt>
                <c:pt idx="12">
                  <c:v>LILIANA MARIA GUZMAN LEAL</c:v>
                </c:pt>
              </c:strCache>
            </c:strRef>
          </c:cat>
          <c:val>
            <c:numRef>
              <c:f>'2019-II'!$F$21:$F$33</c:f>
              <c:numCache>
                <c:formatCode>General</c:formatCode>
                <c:ptCount val="13"/>
                <c:pt idx="0">
                  <c:v>187</c:v>
                </c:pt>
                <c:pt idx="1">
                  <c:v>306</c:v>
                </c:pt>
                <c:pt idx="2">
                  <c:v>340</c:v>
                </c:pt>
                <c:pt idx="3">
                  <c:v>170</c:v>
                </c:pt>
                <c:pt idx="4">
                  <c:v>289</c:v>
                </c:pt>
                <c:pt idx="5">
                  <c:v>340</c:v>
                </c:pt>
                <c:pt idx="6">
                  <c:v>85</c:v>
                </c:pt>
                <c:pt idx="7">
                  <c:v>272</c:v>
                </c:pt>
                <c:pt idx="8">
                  <c:v>272</c:v>
                </c:pt>
                <c:pt idx="9">
                  <c:v>51</c:v>
                </c:pt>
                <c:pt idx="10">
                  <c:v>221</c:v>
                </c:pt>
                <c:pt idx="11">
                  <c:v>102</c:v>
                </c:pt>
                <c:pt idx="1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4-F241-B2E7-4EDBB125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35288096"/>
        <c:axId val="-1634817376"/>
      </c:barChart>
      <c:catAx>
        <c:axId val="-16352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4817376"/>
        <c:crosses val="autoZero"/>
        <c:auto val="1"/>
        <c:lblAlgn val="ctr"/>
        <c:lblOffset val="100"/>
        <c:noMultiLvlLbl val="0"/>
      </c:catAx>
      <c:valAx>
        <c:axId val="-16348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52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2019-1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'2019-II'!$M$21:$M$33</c:f>
              <c:strCache>
                <c:ptCount val="13"/>
                <c:pt idx="0">
                  <c:v>GRACIELA WAGNER DE GARCIA</c:v>
                </c:pt>
                <c:pt idx="1">
                  <c:v>DIANA JULIE HINCAPIE </c:v>
                </c:pt>
                <c:pt idx="2">
                  <c:v>PAULO A GARCIA UREÑA</c:v>
                </c:pt>
                <c:pt idx="3">
                  <c:v>CARLOS ANDRES TRUJILLO SALAZAR</c:v>
                </c:pt>
                <c:pt idx="4">
                  <c:v>ALBA MARINA GIRALDO VASQUEZ</c:v>
                </c:pt>
                <c:pt idx="5">
                  <c:v>JULIAN MARIN GONZALEZ</c:v>
                </c:pt>
                <c:pt idx="6">
                  <c:v>MONICA JOHANA MESA MAZO</c:v>
                </c:pt>
                <c:pt idx="7">
                  <c:v>ADRIAN ALONSO ARBOLEDA </c:v>
                </c:pt>
                <c:pt idx="8">
                  <c:v>ALEJANDRA MARIA PULGARIN</c:v>
                </c:pt>
                <c:pt idx="9">
                  <c:v>JORGE HERNAN ARISTIZABAL ZAPATA</c:v>
                </c:pt>
                <c:pt idx="10">
                  <c:v>LINA MARIA GALLEGO BERRIO</c:v>
                </c:pt>
                <c:pt idx="11">
                  <c:v>OSCAR EMILIO MOLINA DÍAZ</c:v>
                </c:pt>
                <c:pt idx="12">
                  <c:v>LILIANA MARIA GUZMAN LEAL</c:v>
                </c:pt>
              </c:strCache>
            </c:strRef>
          </c:cat>
          <c:val>
            <c:numRef>
              <c:f>'2019-II'!$P$21:$P$33</c:f>
              <c:numCache>
                <c:formatCode>General</c:formatCode>
                <c:ptCount val="13"/>
                <c:pt idx="0">
                  <c:v>68</c:v>
                </c:pt>
                <c:pt idx="3">
                  <c:v>68</c:v>
                </c:pt>
                <c:pt idx="6">
                  <c:v>136</c:v>
                </c:pt>
                <c:pt idx="7">
                  <c:v>68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B-014C-8408-F88E34115D8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'2019-II'!$M$21:$M$33</c:f>
              <c:strCache>
                <c:ptCount val="13"/>
                <c:pt idx="0">
                  <c:v>GRACIELA WAGNER DE GARCIA</c:v>
                </c:pt>
                <c:pt idx="1">
                  <c:v>DIANA JULIE HINCAPIE </c:v>
                </c:pt>
                <c:pt idx="2">
                  <c:v>PAULO A GARCIA UREÑA</c:v>
                </c:pt>
                <c:pt idx="3">
                  <c:v>CARLOS ANDRES TRUJILLO SALAZAR</c:v>
                </c:pt>
                <c:pt idx="4">
                  <c:v>ALBA MARINA GIRALDO VASQUEZ</c:v>
                </c:pt>
                <c:pt idx="5">
                  <c:v>JULIAN MARIN GONZALEZ</c:v>
                </c:pt>
                <c:pt idx="6">
                  <c:v>MONICA JOHANA MESA MAZO</c:v>
                </c:pt>
                <c:pt idx="7">
                  <c:v>ADRIAN ALONSO ARBOLEDA </c:v>
                </c:pt>
                <c:pt idx="8">
                  <c:v>ALEJANDRA MARIA PULGARIN</c:v>
                </c:pt>
                <c:pt idx="9">
                  <c:v>JORGE HERNAN ARISTIZABAL ZAPATA</c:v>
                </c:pt>
                <c:pt idx="10">
                  <c:v>LINA MARIA GALLEGO BERRIO</c:v>
                </c:pt>
                <c:pt idx="11">
                  <c:v>OSCAR EMILIO MOLINA DÍAZ</c:v>
                </c:pt>
                <c:pt idx="12">
                  <c:v>LILIANA MARIA GUZMAN LEAL</c:v>
                </c:pt>
              </c:strCache>
            </c:strRef>
          </c:cat>
          <c:val>
            <c:numRef>
              <c:f>'2019-II'!$Q$21:$Q$33</c:f>
              <c:numCache>
                <c:formatCode>General</c:formatCode>
                <c:ptCount val="13"/>
                <c:pt idx="0">
                  <c:v>187</c:v>
                </c:pt>
                <c:pt idx="1">
                  <c:v>306</c:v>
                </c:pt>
                <c:pt idx="2">
                  <c:v>340</c:v>
                </c:pt>
                <c:pt idx="3">
                  <c:v>119</c:v>
                </c:pt>
                <c:pt idx="4">
                  <c:v>306</c:v>
                </c:pt>
                <c:pt idx="5">
                  <c:v>323</c:v>
                </c:pt>
                <c:pt idx="6">
                  <c:v>136</c:v>
                </c:pt>
                <c:pt idx="7">
                  <c:v>153</c:v>
                </c:pt>
                <c:pt idx="8">
                  <c:v>272</c:v>
                </c:pt>
                <c:pt idx="9">
                  <c:v>40</c:v>
                </c:pt>
                <c:pt idx="10">
                  <c:v>306</c:v>
                </c:pt>
                <c:pt idx="11">
                  <c:v>272</c:v>
                </c:pt>
                <c:pt idx="1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014C-8408-F88E3411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35760768"/>
        <c:axId val="-1635758448"/>
      </c:barChart>
      <c:catAx>
        <c:axId val="-163576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5758448"/>
        <c:crosses val="autoZero"/>
        <c:auto val="1"/>
        <c:lblAlgn val="ctr"/>
        <c:lblOffset val="100"/>
        <c:noMultiLvlLbl val="0"/>
      </c:catAx>
      <c:valAx>
        <c:axId val="-16357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5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2019-2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'2019-II'!$B$34:$B$49</c:f>
              <c:strCache>
                <c:ptCount val="16"/>
                <c:pt idx="0">
                  <c:v>JULIAN ANDRES RINCON PENAGOS  </c:v>
                </c:pt>
                <c:pt idx="1">
                  <c:v>OMAR ALEJANDRO ARCE SERNA</c:v>
                </c:pt>
                <c:pt idx="2">
                  <c:v>CLAUDIA MARCELA VANEGAS</c:v>
                </c:pt>
                <c:pt idx="3">
                  <c:v>DIANA LUCIA VILLAMIL</c:v>
                </c:pt>
                <c:pt idx="4">
                  <c:v>PAULO CESAR TINTINAGO RUIZ</c:v>
                </c:pt>
                <c:pt idx="5">
                  <c:v>ANDREY MAURICIO MONTOYA</c:v>
                </c:pt>
                <c:pt idx="6">
                  <c:v>DIEGO ALEJANDRO QUINTERO</c:v>
                </c:pt>
                <c:pt idx="7">
                  <c:v>JHON DARWIN ERAZO HURTADO</c:v>
                </c:pt>
                <c:pt idx="8">
                  <c:v>JUAN CARLOS CASTILLO PAZ</c:v>
                </c:pt>
                <c:pt idx="9">
                  <c:v>ANGELICA MARIA RAMÍREZ</c:v>
                </c:pt>
                <c:pt idx="10">
                  <c:v>JHON FABER ARREDONDO MONTOYA</c:v>
                </c:pt>
                <c:pt idx="11">
                  <c:v>LINA MARCELA OCAMPO</c:v>
                </c:pt>
                <c:pt idx="12">
                  <c:v>ADOLFO ANDRES MOSQUERA</c:v>
                </c:pt>
                <c:pt idx="13">
                  <c:v>EXCEPCIONALIDAD 1</c:v>
                </c:pt>
                <c:pt idx="14">
                  <c:v>EXCEPCIONALIDAD 2</c:v>
                </c:pt>
                <c:pt idx="15">
                  <c:v>EXCEPCIONALIDAD 3</c:v>
                </c:pt>
              </c:strCache>
            </c:strRef>
          </c:cat>
          <c:val>
            <c:numRef>
              <c:f>'2019-II'!$E$34:$E$49</c:f>
              <c:numCache>
                <c:formatCode>General</c:formatCode>
                <c:ptCount val="16"/>
                <c:pt idx="2">
                  <c:v>48</c:v>
                </c:pt>
                <c:pt idx="5">
                  <c:v>68</c:v>
                </c:pt>
                <c:pt idx="7">
                  <c:v>68</c:v>
                </c:pt>
                <c:pt idx="9">
                  <c:v>68</c:v>
                </c:pt>
                <c:pt idx="10">
                  <c:v>68</c:v>
                </c:pt>
                <c:pt idx="1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7-D640-BE79-2608E87265D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'2019-II'!$B$34:$B$49</c:f>
              <c:strCache>
                <c:ptCount val="16"/>
                <c:pt idx="0">
                  <c:v>JULIAN ANDRES RINCON PENAGOS  </c:v>
                </c:pt>
                <c:pt idx="1">
                  <c:v>OMAR ALEJANDRO ARCE SERNA</c:v>
                </c:pt>
                <c:pt idx="2">
                  <c:v>CLAUDIA MARCELA VANEGAS</c:v>
                </c:pt>
                <c:pt idx="3">
                  <c:v>DIANA LUCIA VILLAMIL</c:v>
                </c:pt>
                <c:pt idx="4">
                  <c:v>PAULO CESAR TINTINAGO RUIZ</c:v>
                </c:pt>
                <c:pt idx="5">
                  <c:v>ANDREY MAURICIO MONTOYA</c:v>
                </c:pt>
                <c:pt idx="6">
                  <c:v>DIEGO ALEJANDRO QUINTERO</c:v>
                </c:pt>
                <c:pt idx="7">
                  <c:v>JHON DARWIN ERAZO HURTADO</c:v>
                </c:pt>
                <c:pt idx="8">
                  <c:v>JUAN CARLOS CASTILLO PAZ</c:v>
                </c:pt>
                <c:pt idx="9">
                  <c:v>ANGELICA MARIA RAMÍREZ</c:v>
                </c:pt>
                <c:pt idx="10">
                  <c:v>JHON FABER ARREDONDO MONTOYA</c:v>
                </c:pt>
                <c:pt idx="11">
                  <c:v>LINA MARCELA OCAMPO</c:v>
                </c:pt>
                <c:pt idx="12">
                  <c:v>ADOLFO ANDRES MOSQUERA</c:v>
                </c:pt>
                <c:pt idx="13">
                  <c:v>EXCEPCIONALIDAD 1</c:v>
                </c:pt>
                <c:pt idx="14">
                  <c:v>EXCEPCIONALIDAD 2</c:v>
                </c:pt>
                <c:pt idx="15">
                  <c:v>EXCEPCIONALIDAD 3</c:v>
                </c:pt>
              </c:strCache>
            </c:strRef>
          </c:cat>
          <c:val>
            <c:numRef>
              <c:f>'2019-II'!$F$34:$F$49</c:f>
              <c:numCache>
                <c:formatCode>General</c:formatCode>
                <c:ptCount val="16"/>
                <c:pt idx="0">
                  <c:v>224</c:v>
                </c:pt>
                <c:pt idx="1">
                  <c:v>255</c:v>
                </c:pt>
                <c:pt idx="2">
                  <c:v>224</c:v>
                </c:pt>
                <c:pt idx="3">
                  <c:v>272</c:v>
                </c:pt>
                <c:pt idx="4">
                  <c:v>328</c:v>
                </c:pt>
                <c:pt idx="5">
                  <c:v>204</c:v>
                </c:pt>
                <c:pt idx="6">
                  <c:v>269</c:v>
                </c:pt>
                <c:pt idx="7">
                  <c:v>204</c:v>
                </c:pt>
                <c:pt idx="8">
                  <c:v>227</c:v>
                </c:pt>
                <c:pt idx="9">
                  <c:v>136</c:v>
                </c:pt>
                <c:pt idx="10">
                  <c:v>128</c:v>
                </c:pt>
                <c:pt idx="11">
                  <c:v>153</c:v>
                </c:pt>
                <c:pt idx="12">
                  <c:v>267</c:v>
                </c:pt>
                <c:pt idx="13">
                  <c:v>255</c:v>
                </c:pt>
                <c:pt idx="14">
                  <c:v>187</c:v>
                </c:pt>
                <c:pt idx="15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7-D640-BE79-2608E8726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35117392"/>
        <c:axId val="-1635115344"/>
      </c:barChart>
      <c:catAx>
        <c:axId val="-163511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5115344"/>
        <c:crosses val="autoZero"/>
        <c:auto val="1"/>
        <c:lblAlgn val="ctr"/>
        <c:lblOffset val="100"/>
        <c:noMultiLvlLbl val="0"/>
      </c:catAx>
      <c:valAx>
        <c:axId val="-16351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51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2019-1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'2019-II'!$M$34:$M$49</c:f>
              <c:strCache>
                <c:ptCount val="16"/>
                <c:pt idx="0">
                  <c:v>JULIAN ANDRES RINCON PENAGOS  </c:v>
                </c:pt>
                <c:pt idx="1">
                  <c:v>OMAR ALEJANDRO ARCE SERNA</c:v>
                </c:pt>
                <c:pt idx="2">
                  <c:v>CLAUDIA MARCELA VANEGAS</c:v>
                </c:pt>
                <c:pt idx="3">
                  <c:v>DIANA LUCIA VILLAMIL</c:v>
                </c:pt>
                <c:pt idx="4">
                  <c:v>PAULO CESAR TINTINAGO RUIZ</c:v>
                </c:pt>
                <c:pt idx="5">
                  <c:v>ANDREY MAURICIO MONTOYA</c:v>
                </c:pt>
                <c:pt idx="6">
                  <c:v>DIEGO ALEJANDRO QUINTERO</c:v>
                </c:pt>
                <c:pt idx="7">
                  <c:v>JHON DARWIN ERAZO HURTADO</c:v>
                </c:pt>
                <c:pt idx="8">
                  <c:v>JUAN CARLOS CASTILLO PAZ</c:v>
                </c:pt>
                <c:pt idx="9">
                  <c:v>ANGELICA MARIA RAMÍREZ</c:v>
                </c:pt>
                <c:pt idx="10">
                  <c:v>JHON FABER ARREDONDO MONTOYA</c:v>
                </c:pt>
                <c:pt idx="11">
                  <c:v>LINA MARCELA OCAMPO</c:v>
                </c:pt>
                <c:pt idx="12">
                  <c:v>ADOLFO ANDRES MOSQUERA</c:v>
                </c:pt>
                <c:pt idx="13">
                  <c:v>MARIO HERNÁN LÓPEZ</c:v>
                </c:pt>
                <c:pt idx="14">
                  <c:v>ELKINN ADRIAN BARRETO</c:v>
                </c:pt>
                <c:pt idx="15">
                  <c:v>LUZ ANDREA GIRALDO HENAO</c:v>
                </c:pt>
              </c:strCache>
            </c:strRef>
          </c:cat>
          <c:val>
            <c:numRef>
              <c:f>'2019-II'!$P$34:$P$49</c:f>
              <c:numCache>
                <c:formatCode>General</c:formatCode>
                <c:ptCount val="16"/>
                <c:pt idx="2">
                  <c:v>48</c:v>
                </c:pt>
                <c:pt idx="7">
                  <c:v>136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8-6C45-A10C-499DD7389B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'2019-II'!$M$34:$M$49</c:f>
              <c:strCache>
                <c:ptCount val="16"/>
                <c:pt idx="0">
                  <c:v>JULIAN ANDRES RINCON PENAGOS  </c:v>
                </c:pt>
                <c:pt idx="1">
                  <c:v>OMAR ALEJANDRO ARCE SERNA</c:v>
                </c:pt>
                <c:pt idx="2">
                  <c:v>CLAUDIA MARCELA VANEGAS</c:v>
                </c:pt>
                <c:pt idx="3">
                  <c:v>DIANA LUCIA VILLAMIL</c:v>
                </c:pt>
                <c:pt idx="4">
                  <c:v>PAULO CESAR TINTINAGO RUIZ</c:v>
                </c:pt>
                <c:pt idx="5">
                  <c:v>ANDREY MAURICIO MONTOYA</c:v>
                </c:pt>
                <c:pt idx="6">
                  <c:v>DIEGO ALEJANDRO QUINTERO</c:v>
                </c:pt>
                <c:pt idx="7">
                  <c:v>JHON DARWIN ERAZO HURTADO</c:v>
                </c:pt>
                <c:pt idx="8">
                  <c:v>JUAN CARLOS CASTILLO PAZ</c:v>
                </c:pt>
                <c:pt idx="9">
                  <c:v>ANGELICA MARIA RAMÍREZ</c:v>
                </c:pt>
                <c:pt idx="10">
                  <c:v>JHON FABER ARREDONDO MONTOYA</c:v>
                </c:pt>
                <c:pt idx="11">
                  <c:v>LINA MARCELA OCAMPO</c:v>
                </c:pt>
                <c:pt idx="12">
                  <c:v>ADOLFO ANDRES MOSQUERA</c:v>
                </c:pt>
                <c:pt idx="13">
                  <c:v>MARIO HERNÁN LÓPEZ</c:v>
                </c:pt>
                <c:pt idx="14">
                  <c:v>ELKINN ADRIAN BARRETO</c:v>
                </c:pt>
                <c:pt idx="15">
                  <c:v>LUZ ANDREA GIRALDO HENAO</c:v>
                </c:pt>
              </c:strCache>
            </c:strRef>
          </c:cat>
          <c:val>
            <c:numRef>
              <c:f>'2019-II'!$Q$34:$Q$49</c:f>
              <c:numCache>
                <c:formatCode>General</c:formatCode>
                <c:ptCount val="16"/>
                <c:pt idx="0">
                  <c:v>182</c:v>
                </c:pt>
                <c:pt idx="1">
                  <c:v>148</c:v>
                </c:pt>
                <c:pt idx="2">
                  <c:v>192</c:v>
                </c:pt>
                <c:pt idx="3">
                  <c:v>272</c:v>
                </c:pt>
                <c:pt idx="4">
                  <c:v>173</c:v>
                </c:pt>
                <c:pt idx="5">
                  <c:v>224</c:v>
                </c:pt>
                <c:pt idx="6">
                  <c:v>240</c:v>
                </c:pt>
                <c:pt idx="7">
                  <c:v>48</c:v>
                </c:pt>
                <c:pt idx="8">
                  <c:v>187</c:v>
                </c:pt>
                <c:pt idx="9">
                  <c:v>68</c:v>
                </c:pt>
                <c:pt idx="10">
                  <c:v>88</c:v>
                </c:pt>
                <c:pt idx="11">
                  <c:v>153</c:v>
                </c:pt>
                <c:pt idx="12">
                  <c:v>272</c:v>
                </c:pt>
                <c:pt idx="13">
                  <c:v>272</c:v>
                </c:pt>
                <c:pt idx="14">
                  <c:v>259</c:v>
                </c:pt>
                <c:pt idx="15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8-6C45-A10C-499DD738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35740160"/>
        <c:axId val="-1635737840"/>
      </c:barChart>
      <c:catAx>
        <c:axId val="-163574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5737840"/>
        <c:crosses val="autoZero"/>
        <c:auto val="1"/>
        <c:lblAlgn val="ctr"/>
        <c:lblOffset val="100"/>
        <c:noMultiLvlLbl val="0"/>
      </c:catAx>
      <c:valAx>
        <c:axId val="-16357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57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Carrera 2019-2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19-0949-BF0A-9A7F8B7A2A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19-0949-BF0A-9A7F8B7A2A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'2019-II'!$B$58:$B$59</c:f>
              <c:strCache>
                <c:ptCount val="2"/>
                <c:pt idx="0">
                  <c:v>Horas Lic. Mat.</c:v>
                </c:pt>
                <c:pt idx="1">
                  <c:v>Horas Servicio</c:v>
                </c:pt>
              </c:strCache>
            </c:strRef>
          </c:cat>
          <c:val>
            <c:numRef>
              <c:f>'2019-II'!$C$58:$C$59</c:f>
              <c:numCache>
                <c:formatCode>General</c:formatCode>
                <c:ptCount val="2"/>
                <c:pt idx="0">
                  <c:v>1212</c:v>
                </c:pt>
                <c:pt idx="1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9-0949-BF0A-9A7F8B7A2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Carrera 2019-1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52-EC4B-9273-E7EF1B17A3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52-EC4B-9273-E7EF1B17A3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'2019-II'!$B$60:$B$61</c:f>
              <c:strCache>
                <c:ptCount val="2"/>
                <c:pt idx="0">
                  <c:v>Horas Lic. Mat.</c:v>
                </c:pt>
                <c:pt idx="1">
                  <c:v>Horas Servicio</c:v>
                </c:pt>
              </c:strCache>
            </c:strRef>
          </c:cat>
          <c:val>
            <c:numRef>
              <c:f>'2019-II'!$C$60:$C$61</c:f>
              <c:numCache>
                <c:formatCode>General</c:formatCode>
                <c:ptCount val="2"/>
                <c:pt idx="0">
                  <c:v>1190</c:v>
                </c:pt>
                <c:pt idx="1">
                  <c:v>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52-EC4B-9273-E7EF1B17A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</xdr:row>
      <xdr:rowOff>12700</xdr:rowOff>
    </xdr:from>
    <xdr:to>
      <xdr:col>45</xdr:col>
      <xdr:colOff>12700</xdr:colOff>
      <xdr:row>9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6350</xdr:colOff>
      <xdr:row>18</xdr:row>
      <xdr:rowOff>12700</xdr:rowOff>
    </xdr:from>
    <xdr:to>
      <xdr:col>37</xdr:col>
      <xdr:colOff>165100</xdr:colOff>
      <xdr:row>33</xdr:row>
      <xdr:rowOff>25400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6350</xdr:colOff>
      <xdr:row>18</xdr:row>
      <xdr:rowOff>12700</xdr:rowOff>
    </xdr:from>
    <xdr:to>
      <xdr:col>29</xdr:col>
      <xdr:colOff>165100</xdr:colOff>
      <xdr:row>33</xdr:row>
      <xdr:rowOff>203200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692150</xdr:colOff>
      <xdr:row>1</xdr:row>
      <xdr:rowOff>0</xdr:rowOff>
    </xdr:from>
    <xdr:to>
      <xdr:col>37</xdr:col>
      <xdr:colOff>254000</xdr:colOff>
      <xdr:row>16</xdr:row>
      <xdr:rowOff>190500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692150</xdr:colOff>
      <xdr:row>1</xdr:row>
      <xdr:rowOff>0</xdr:rowOff>
    </xdr:from>
    <xdr:to>
      <xdr:col>29</xdr:col>
      <xdr:colOff>266700</xdr:colOff>
      <xdr:row>17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6350</xdr:colOff>
      <xdr:row>34</xdr:row>
      <xdr:rowOff>368300</xdr:rowOff>
    </xdr:from>
    <xdr:to>
      <xdr:col>37</xdr:col>
      <xdr:colOff>266700</xdr:colOff>
      <xdr:row>49</xdr:row>
      <xdr:rowOff>381000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19050</xdr:colOff>
      <xdr:row>35</xdr:row>
      <xdr:rowOff>0</xdr:rowOff>
    </xdr:from>
    <xdr:to>
      <xdr:col>29</xdr:col>
      <xdr:colOff>241300</xdr:colOff>
      <xdr:row>49</xdr:row>
      <xdr:rowOff>381000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615950</xdr:colOff>
      <xdr:row>52</xdr:row>
      <xdr:rowOff>0</xdr:rowOff>
    </xdr:from>
    <xdr:to>
      <xdr:col>11</xdr:col>
      <xdr:colOff>196850</xdr:colOff>
      <xdr:row>65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349250</xdr:colOff>
      <xdr:row>52</xdr:row>
      <xdr:rowOff>0</xdr:rowOff>
    </xdr:from>
    <xdr:to>
      <xdr:col>7</xdr:col>
      <xdr:colOff>539750</xdr:colOff>
      <xdr:row>65</xdr:row>
      <xdr:rowOff>76200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628650</xdr:colOff>
      <xdr:row>66</xdr:row>
      <xdr:rowOff>12700</xdr:rowOff>
    </xdr:from>
    <xdr:to>
      <xdr:col>11</xdr:col>
      <xdr:colOff>209550</xdr:colOff>
      <xdr:row>80</xdr:row>
      <xdr:rowOff>88900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349250</xdr:colOff>
      <xdr:row>66</xdr:row>
      <xdr:rowOff>12700</xdr:rowOff>
    </xdr:from>
    <xdr:to>
      <xdr:col>7</xdr:col>
      <xdr:colOff>539750</xdr:colOff>
      <xdr:row>80</xdr:row>
      <xdr:rowOff>88900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666750</xdr:colOff>
      <xdr:row>81</xdr:row>
      <xdr:rowOff>101600</xdr:rowOff>
    </xdr:from>
    <xdr:to>
      <xdr:col>12</xdr:col>
      <xdr:colOff>6350</xdr:colOff>
      <xdr:row>95</xdr:row>
      <xdr:rowOff>177800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336550</xdr:colOff>
      <xdr:row>81</xdr:row>
      <xdr:rowOff>88900</xdr:rowOff>
    </xdr:from>
    <xdr:to>
      <xdr:col>7</xdr:col>
      <xdr:colOff>527050</xdr:colOff>
      <xdr:row>95</xdr:row>
      <xdr:rowOff>165100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workbookViewId="0">
      <selection sqref="A1:J1"/>
    </sheetView>
  </sheetViews>
  <sheetFormatPr baseColWidth="10" defaultColWidth="9.1640625" defaultRowHeight="15" x14ac:dyDescent="0.2"/>
  <cols>
    <col min="2" max="2" width="21" customWidth="1"/>
    <col min="3" max="3" width="15.83203125" customWidth="1"/>
    <col min="4" max="4" width="19.33203125" customWidth="1"/>
    <col min="5" max="6" width="19" customWidth="1"/>
    <col min="7" max="7" width="19.83203125" customWidth="1"/>
    <col min="8" max="8" width="19.5" customWidth="1"/>
    <col min="9" max="9" width="15.83203125" customWidth="1"/>
    <col min="10" max="10" width="19" customWidth="1"/>
    <col min="11" max="12" width="15.83203125" customWidth="1"/>
  </cols>
  <sheetData>
    <row r="1" spans="1:10" ht="67.5" customHeight="1" x14ac:dyDescent="0.2">
      <c r="A1" s="36" t="s">
        <v>55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46.5" customHeight="1" x14ac:dyDescent="0.2">
      <c r="B2" s="1" t="s">
        <v>21</v>
      </c>
      <c r="C2" s="2" t="s">
        <v>22</v>
      </c>
      <c r="D2" s="2" t="s">
        <v>23</v>
      </c>
      <c r="E2" s="7" t="s">
        <v>50</v>
      </c>
      <c r="F2" s="8" t="s">
        <v>51</v>
      </c>
      <c r="G2" s="9" t="s">
        <v>57</v>
      </c>
      <c r="H2" s="7" t="s">
        <v>63</v>
      </c>
      <c r="I2" s="9" t="s">
        <v>62</v>
      </c>
      <c r="J2" s="9" t="s">
        <v>56</v>
      </c>
    </row>
    <row r="3" spans="1:10" ht="16" x14ac:dyDescent="0.2">
      <c r="A3" s="5">
        <v>1</v>
      </c>
      <c r="B3" s="13" t="s">
        <v>24</v>
      </c>
      <c r="C3" s="3">
        <v>7520464</v>
      </c>
      <c r="D3" s="4" t="s">
        <v>25</v>
      </c>
      <c r="E3" s="5">
        <v>238</v>
      </c>
      <c r="F3" s="5"/>
      <c r="G3" s="5">
        <f t="shared" ref="G3:G49" si="0">SUM(E3:F3)</f>
        <v>238</v>
      </c>
      <c r="H3" s="5">
        <f>G3*2.5</f>
        <v>595</v>
      </c>
      <c r="I3" s="5">
        <f>J3-H3</f>
        <v>445</v>
      </c>
      <c r="J3" s="5">
        <v>1040</v>
      </c>
    </row>
    <row r="4" spans="1:10" ht="32" x14ac:dyDescent="0.2">
      <c r="A4" s="5">
        <v>2</v>
      </c>
      <c r="B4" s="14" t="s">
        <v>3</v>
      </c>
      <c r="C4" s="3">
        <v>89005354</v>
      </c>
      <c r="D4" s="5" t="s">
        <v>25</v>
      </c>
      <c r="E4" s="5"/>
      <c r="F4" s="5">
        <v>136</v>
      </c>
      <c r="G4" s="5">
        <f t="shared" si="0"/>
        <v>136</v>
      </c>
      <c r="H4" s="5">
        <f>G4*2.5</f>
        <v>340</v>
      </c>
      <c r="I4" s="5">
        <f>J4-G4</f>
        <v>904</v>
      </c>
      <c r="J4" s="5">
        <v>1040</v>
      </c>
    </row>
    <row r="5" spans="1:10" ht="32" x14ac:dyDescent="0.2">
      <c r="A5" s="5">
        <v>3</v>
      </c>
      <c r="B5" s="14" t="s">
        <v>26</v>
      </c>
      <c r="C5" s="3">
        <v>24988906</v>
      </c>
      <c r="D5" s="5" t="s">
        <v>25</v>
      </c>
      <c r="E5" s="5">
        <v>68</v>
      </c>
      <c r="F5" s="5">
        <v>68</v>
      </c>
      <c r="G5" s="5">
        <f t="shared" si="0"/>
        <v>136</v>
      </c>
      <c r="H5" s="5">
        <f>G5*2.5+68</f>
        <v>408</v>
      </c>
      <c r="I5" s="5">
        <f t="shared" ref="I5:I49" si="1">J5-G5</f>
        <v>904</v>
      </c>
      <c r="J5" s="5">
        <v>1040</v>
      </c>
    </row>
    <row r="6" spans="1:10" ht="32" x14ac:dyDescent="0.2">
      <c r="A6" s="5">
        <v>4</v>
      </c>
      <c r="B6" s="14" t="s">
        <v>27</v>
      </c>
      <c r="C6" s="3">
        <v>10076903</v>
      </c>
      <c r="D6" s="5" t="s">
        <v>25</v>
      </c>
      <c r="E6" s="5">
        <v>68</v>
      </c>
      <c r="F6" s="5"/>
      <c r="G6" s="5">
        <f t="shared" si="0"/>
        <v>68</v>
      </c>
      <c r="H6" s="5">
        <f t="shared" ref="H6:H20" si="2">G6*2.5</f>
        <v>170</v>
      </c>
      <c r="I6" s="5">
        <f t="shared" si="1"/>
        <v>972</v>
      </c>
      <c r="J6" s="5">
        <v>1040</v>
      </c>
    </row>
    <row r="7" spans="1:10" ht="32" x14ac:dyDescent="0.2">
      <c r="A7" s="5">
        <v>5</v>
      </c>
      <c r="B7" s="14" t="s">
        <v>11</v>
      </c>
      <c r="C7" s="3">
        <v>18390797</v>
      </c>
      <c r="D7" s="5" t="s">
        <v>25</v>
      </c>
      <c r="E7" s="5">
        <v>68</v>
      </c>
      <c r="F7" s="5">
        <v>153</v>
      </c>
      <c r="G7" s="5">
        <f t="shared" si="0"/>
        <v>221</v>
      </c>
      <c r="H7" s="5">
        <f t="shared" si="2"/>
        <v>552.5</v>
      </c>
      <c r="I7" s="5">
        <f t="shared" si="1"/>
        <v>819</v>
      </c>
      <c r="J7" s="5">
        <v>1040</v>
      </c>
    </row>
    <row r="8" spans="1:10" ht="32" x14ac:dyDescent="0.2">
      <c r="A8" s="5">
        <v>6</v>
      </c>
      <c r="B8" s="14" t="s">
        <v>15</v>
      </c>
      <c r="C8" s="3">
        <v>14231147</v>
      </c>
      <c r="D8" s="5" t="s">
        <v>25</v>
      </c>
      <c r="E8" s="5">
        <v>136</v>
      </c>
      <c r="F8" s="5">
        <v>68</v>
      </c>
      <c r="G8" s="5">
        <f t="shared" si="0"/>
        <v>204</v>
      </c>
      <c r="H8" s="5">
        <f t="shared" si="2"/>
        <v>510</v>
      </c>
      <c r="I8" s="5">
        <f t="shared" si="1"/>
        <v>836</v>
      </c>
      <c r="J8" s="5">
        <v>1040</v>
      </c>
    </row>
    <row r="9" spans="1:10" ht="16" x14ac:dyDescent="0.2">
      <c r="A9" s="5">
        <v>7</v>
      </c>
      <c r="B9" s="15" t="s">
        <v>28</v>
      </c>
      <c r="C9" s="10">
        <v>41939761</v>
      </c>
      <c r="D9" s="11" t="s">
        <v>25</v>
      </c>
      <c r="E9" s="11"/>
      <c r="F9" s="11"/>
      <c r="G9" s="11">
        <f t="shared" si="0"/>
        <v>0</v>
      </c>
      <c r="H9" s="11">
        <f t="shared" si="2"/>
        <v>0</v>
      </c>
      <c r="I9" s="11">
        <v>0</v>
      </c>
      <c r="J9" s="11">
        <v>1040</v>
      </c>
    </row>
    <row r="10" spans="1:10" ht="32" x14ac:dyDescent="0.2">
      <c r="A10" s="5">
        <v>8</v>
      </c>
      <c r="B10" s="14" t="s">
        <v>29</v>
      </c>
      <c r="C10" s="3">
        <v>14241527</v>
      </c>
      <c r="D10" s="5" t="s">
        <v>25</v>
      </c>
      <c r="E10" s="5">
        <v>340</v>
      </c>
      <c r="F10" s="5"/>
      <c r="G10" s="5">
        <f t="shared" si="0"/>
        <v>340</v>
      </c>
      <c r="H10" s="5">
        <f t="shared" si="2"/>
        <v>850</v>
      </c>
      <c r="I10" s="5">
        <f t="shared" si="1"/>
        <v>700</v>
      </c>
      <c r="J10" s="5">
        <v>1040</v>
      </c>
    </row>
    <row r="11" spans="1:10" ht="32" x14ac:dyDescent="0.2">
      <c r="A11" s="5">
        <v>9</v>
      </c>
      <c r="B11" s="15" t="s">
        <v>30</v>
      </c>
      <c r="C11" s="10">
        <v>18397252</v>
      </c>
      <c r="D11" s="11" t="s">
        <v>25</v>
      </c>
      <c r="E11" s="11"/>
      <c r="F11" s="11"/>
      <c r="G11" s="11">
        <f t="shared" si="0"/>
        <v>0</v>
      </c>
      <c r="H11" s="11">
        <f t="shared" si="2"/>
        <v>0</v>
      </c>
      <c r="I11" s="11">
        <v>0</v>
      </c>
      <c r="J11" s="11">
        <v>1040</v>
      </c>
    </row>
    <row r="12" spans="1:10" ht="32" x14ac:dyDescent="0.2">
      <c r="A12" s="5">
        <v>10</v>
      </c>
      <c r="B12" s="14" t="s">
        <v>31</v>
      </c>
      <c r="C12" s="3">
        <v>25153622</v>
      </c>
      <c r="D12" s="5" t="s">
        <v>25</v>
      </c>
      <c r="E12" s="5"/>
      <c r="F12" s="5">
        <v>136</v>
      </c>
      <c r="G12" s="5">
        <f t="shared" si="0"/>
        <v>136</v>
      </c>
      <c r="H12" s="5">
        <f>G12*2.5+136</f>
        <v>476</v>
      </c>
      <c r="I12" s="5">
        <f>J12-G12</f>
        <v>904</v>
      </c>
      <c r="J12" s="5">
        <v>1040</v>
      </c>
    </row>
    <row r="13" spans="1:10" ht="16" x14ac:dyDescent="0.2">
      <c r="A13" s="5">
        <v>11</v>
      </c>
      <c r="B13" s="14" t="s">
        <v>32</v>
      </c>
      <c r="C13" s="3">
        <v>42874352</v>
      </c>
      <c r="D13" s="5" t="s">
        <v>25</v>
      </c>
      <c r="E13" s="5"/>
      <c r="F13" s="5">
        <v>136</v>
      </c>
      <c r="G13" s="5">
        <f t="shared" si="0"/>
        <v>136</v>
      </c>
      <c r="H13" s="5">
        <f>G13*2.5+68</f>
        <v>408</v>
      </c>
      <c r="I13" s="5">
        <f t="shared" si="1"/>
        <v>904</v>
      </c>
      <c r="J13" s="5">
        <v>1040</v>
      </c>
    </row>
    <row r="14" spans="1:10" ht="16" x14ac:dyDescent="0.2">
      <c r="A14" s="5">
        <v>12</v>
      </c>
      <c r="B14" s="14" t="s">
        <v>33</v>
      </c>
      <c r="C14" s="3">
        <v>7527404</v>
      </c>
      <c r="D14" s="5" t="s">
        <v>25</v>
      </c>
      <c r="E14" s="5"/>
      <c r="F14" s="5">
        <v>136</v>
      </c>
      <c r="G14" s="5">
        <f t="shared" si="0"/>
        <v>136</v>
      </c>
      <c r="H14" s="5">
        <f t="shared" si="2"/>
        <v>340</v>
      </c>
      <c r="I14" s="5">
        <f t="shared" si="1"/>
        <v>904</v>
      </c>
      <c r="J14" s="5">
        <v>1040</v>
      </c>
    </row>
    <row r="15" spans="1:10" ht="16" x14ac:dyDescent="0.2">
      <c r="A15" s="5">
        <v>13</v>
      </c>
      <c r="B15" s="14" t="s">
        <v>10</v>
      </c>
      <c r="C15" s="3">
        <v>4374317</v>
      </c>
      <c r="D15" s="5" t="s">
        <v>25</v>
      </c>
      <c r="E15" s="5"/>
      <c r="F15" s="5">
        <v>255</v>
      </c>
      <c r="G15" s="5">
        <f t="shared" si="0"/>
        <v>255</v>
      </c>
      <c r="H15" s="5">
        <f>G15*2.5</f>
        <v>637.5</v>
      </c>
      <c r="I15" s="5">
        <f t="shared" si="1"/>
        <v>785</v>
      </c>
      <c r="J15" s="5">
        <v>1040</v>
      </c>
    </row>
    <row r="16" spans="1:10" ht="32" x14ac:dyDescent="0.2">
      <c r="A16" s="5">
        <v>14</v>
      </c>
      <c r="B16" s="14" t="s">
        <v>34</v>
      </c>
      <c r="C16" s="3">
        <v>4376943</v>
      </c>
      <c r="D16" s="5" t="s">
        <v>25</v>
      </c>
      <c r="E16" s="5">
        <v>68</v>
      </c>
      <c r="F16" s="5">
        <v>68</v>
      </c>
      <c r="G16" s="5">
        <f t="shared" si="0"/>
        <v>136</v>
      </c>
      <c r="H16" s="5">
        <f>G16*2.5+68</f>
        <v>408</v>
      </c>
      <c r="I16" s="5">
        <f t="shared" si="1"/>
        <v>904</v>
      </c>
      <c r="J16" s="5">
        <v>1040</v>
      </c>
    </row>
    <row r="17" spans="1:10" ht="32" x14ac:dyDescent="0.2">
      <c r="A17" s="5">
        <v>15</v>
      </c>
      <c r="B17" s="14" t="s">
        <v>13</v>
      </c>
      <c r="C17" s="3">
        <v>33215449</v>
      </c>
      <c r="D17" s="5" t="s">
        <v>25</v>
      </c>
      <c r="E17" s="5">
        <v>68</v>
      </c>
      <c r="F17" s="5">
        <v>68</v>
      </c>
      <c r="G17" s="5">
        <f t="shared" si="0"/>
        <v>136</v>
      </c>
      <c r="H17" s="5">
        <f t="shared" si="2"/>
        <v>340</v>
      </c>
      <c r="I17" s="5">
        <f t="shared" si="1"/>
        <v>904</v>
      </c>
      <c r="J17" s="5">
        <v>1040</v>
      </c>
    </row>
    <row r="18" spans="1:10" ht="32" x14ac:dyDescent="0.2">
      <c r="A18" s="5">
        <v>16</v>
      </c>
      <c r="B18" s="14" t="s">
        <v>14</v>
      </c>
      <c r="C18" s="3">
        <v>41942473</v>
      </c>
      <c r="D18" s="5" t="s">
        <v>25</v>
      </c>
      <c r="E18" s="5"/>
      <c r="F18" s="5">
        <v>255</v>
      </c>
      <c r="G18" s="5">
        <f t="shared" si="0"/>
        <v>255</v>
      </c>
      <c r="H18" s="5">
        <f t="shared" si="2"/>
        <v>637.5</v>
      </c>
      <c r="I18" s="5">
        <f t="shared" si="1"/>
        <v>785</v>
      </c>
      <c r="J18" s="5">
        <v>1040</v>
      </c>
    </row>
    <row r="19" spans="1:10" ht="32" x14ac:dyDescent="0.2">
      <c r="A19" s="5">
        <v>17</v>
      </c>
      <c r="B19" s="14" t="s">
        <v>35</v>
      </c>
      <c r="C19" s="3">
        <v>4573818</v>
      </c>
      <c r="D19" s="5" t="s">
        <v>25</v>
      </c>
      <c r="E19" s="5">
        <v>136</v>
      </c>
      <c r="F19" s="5"/>
      <c r="G19" s="5">
        <f t="shared" si="0"/>
        <v>136</v>
      </c>
      <c r="H19" s="5">
        <f t="shared" si="2"/>
        <v>340</v>
      </c>
      <c r="I19" s="5">
        <f t="shared" si="1"/>
        <v>904</v>
      </c>
      <c r="J19" s="5">
        <v>1040</v>
      </c>
    </row>
    <row r="20" spans="1:10" ht="32" x14ac:dyDescent="0.2">
      <c r="A20" s="5">
        <v>18</v>
      </c>
      <c r="B20" s="14" t="s">
        <v>36</v>
      </c>
      <c r="C20" s="3">
        <v>18492637</v>
      </c>
      <c r="D20" s="5" t="s">
        <v>25</v>
      </c>
      <c r="E20" s="5">
        <v>136</v>
      </c>
      <c r="F20" s="5"/>
      <c r="G20" s="5">
        <f t="shared" si="0"/>
        <v>136</v>
      </c>
      <c r="H20" s="5">
        <f t="shared" si="2"/>
        <v>340</v>
      </c>
      <c r="I20" s="5">
        <f t="shared" si="1"/>
        <v>904</v>
      </c>
      <c r="J20" s="5">
        <v>1040</v>
      </c>
    </row>
    <row r="21" spans="1:10" ht="32" x14ac:dyDescent="0.2">
      <c r="A21" s="5">
        <v>19</v>
      </c>
      <c r="B21" s="16" t="s">
        <v>37</v>
      </c>
      <c r="C21" s="3">
        <v>29925352</v>
      </c>
      <c r="D21" s="5" t="s">
        <v>38</v>
      </c>
      <c r="E21" s="5">
        <v>68</v>
      </c>
      <c r="F21" s="5">
        <v>187</v>
      </c>
      <c r="G21" s="5">
        <f t="shared" si="0"/>
        <v>255</v>
      </c>
      <c r="H21" s="5">
        <f>G21*2</f>
        <v>510</v>
      </c>
      <c r="I21" s="5">
        <f t="shared" si="1"/>
        <v>785</v>
      </c>
      <c r="J21" s="5">
        <v>1040</v>
      </c>
    </row>
    <row r="22" spans="1:10" ht="16" x14ac:dyDescent="0.2">
      <c r="A22" s="5">
        <v>20</v>
      </c>
      <c r="B22" s="17" t="s">
        <v>39</v>
      </c>
      <c r="C22" s="3">
        <v>41923401</v>
      </c>
      <c r="D22" s="5" t="s">
        <v>38</v>
      </c>
      <c r="E22" s="5"/>
      <c r="F22" s="5">
        <v>306</v>
      </c>
      <c r="G22" s="5">
        <f t="shared" si="0"/>
        <v>306</v>
      </c>
      <c r="H22" s="5">
        <f t="shared" ref="H22:H32" si="3">G22*2</f>
        <v>612</v>
      </c>
      <c r="I22" s="5">
        <f t="shared" si="1"/>
        <v>734</v>
      </c>
      <c r="J22" s="5">
        <v>1040</v>
      </c>
    </row>
    <row r="23" spans="1:10" ht="16" x14ac:dyDescent="0.2">
      <c r="A23" s="5">
        <v>21</v>
      </c>
      <c r="B23" s="17" t="s">
        <v>40</v>
      </c>
      <c r="C23" s="3">
        <v>9734252</v>
      </c>
      <c r="D23" s="5" t="s">
        <v>38</v>
      </c>
      <c r="E23" s="5"/>
      <c r="F23" s="5">
        <v>340</v>
      </c>
      <c r="G23" s="5">
        <f t="shared" si="0"/>
        <v>340</v>
      </c>
      <c r="H23" s="5">
        <f t="shared" si="3"/>
        <v>680</v>
      </c>
      <c r="I23" s="5">
        <f t="shared" si="1"/>
        <v>700</v>
      </c>
      <c r="J23" s="5">
        <v>1040</v>
      </c>
    </row>
    <row r="24" spans="1:10" ht="32" x14ac:dyDescent="0.2">
      <c r="A24" s="5">
        <v>22</v>
      </c>
      <c r="B24" s="14" t="s">
        <v>6</v>
      </c>
      <c r="C24" s="3">
        <v>9734313</v>
      </c>
      <c r="D24" s="5" t="s">
        <v>38</v>
      </c>
      <c r="E24" s="5">
        <v>68</v>
      </c>
      <c r="F24" s="5">
        <v>119</v>
      </c>
      <c r="G24" s="5">
        <f t="shared" si="0"/>
        <v>187</v>
      </c>
      <c r="H24" s="5">
        <f t="shared" si="3"/>
        <v>374</v>
      </c>
      <c r="I24" s="5">
        <f t="shared" si="1"/>
        <v>853</v>
      </c>
      <c r="J24" s="5">
        <v>1040</v>
      </c>
    </row>
    <row r="25" spans="1:10" ht="32" x14ac:dyDescent="0.2">
      <c r="A25" s="5">
        <v>23</v>
      </c>
      <c r="B25" s="14" t="s">
        <v>1</v>
      </c>
      <c r="C25" s="3">
        <v>24575565</v>
      </c>
      <c r="D25" s="5" t="s">
        <v>38</v>
      </c>
      <c r="E25" s="5"/>
      <c r="F25" s="5">
        <v>306</v>
      </c>
      <c r="G25" s="5">
        <f t="shared" si="0"/>
        <v>306</v>
      </c>
      <c r="H25" s="5">
        <f t="shared" si="3"/>
        <v>612</v>
      </c>
      <c r="I25" s="5">
        <f t="shared" si="1"/>
        <v>734</v>
      </c>
      <c r="J25" s="5">
        <v>1040</v>
      </c>
    </row>
    <row r="26" spans="1:10" ht="16" x14ac:dyDescent="0.2">
      <c r="A26" s="5">
        <v>24</v>
      </c>
      <c r="B26" s="14" t="s">
        <v>8</v>
      </c>
      <c r="C26" s="3">
        <v>89000658</v>
      </c>
      <c r="D26" s="5" t="s">
        <v>38</v>
      </c>
      <c r="E26" s="5"/>
      <c r="F26" s="5">
        <v>323</v>
      </c>
      <c r="G26" s="5">
        <f t="shared" si="0"/>
        <v>323</v>
      </c>
      <c r="H26" s="5">
        <f t="shared" si="3"/>
        <v>646</v>
      </c>
      <c r="I26" s="5">
        <f t="shared" si="1"/>
        <v>717</v>
      </c>
      <c r="J26" s="5">
        <v>1040</v>
      </c>
    </row>
    <row r="27" spans="1:10" ht="32" x14ac:dyDescent="0.2">
      <c r="A27" s="5">
        <v>25</v>
      </c>
      <c r="B27" s="14" t="s">
        <v>9</v>
      </c>
      <c r="C27" s="3">
        <v>34322240</v>
      </c>
      <c r="D27" s="5" t="s">
        <v>38</v>
      </c>
      <c r="E27" s="5">
        <v>136</v>
      </c>
      <c r="F27" s="5">
        <v>136</v>
      </c>
      <c r="G27" s="5">
        <f t="shared" si="0"/>
        <v>272</v>
      </c>
      <c r="H27" s="5">
        <f t="shared" si="3"/>
        <v>544</v>
      </c>
      <c r="I27" s="5">
        <f t="shared" si="1"/>
        <v>768</v>
      </c>
      <c r="J27" s="5">
        <v>1040</v>
      </c>
    </row>
    <row r="28" spans="1:10" ht="32" x14ac:dyDescent="0.2">
      <c r="A28" s="5">
        <v>26</v>
      </c>
      <c r="B28" s="14" t="s">
        <v>41</v>
      </c>
      <c r="C28" s="3">
        <v>7555071</v>
      </c>
      <c r="D28" s="5" t="s">
        <v>38</v>
      </c>
      <c r="E28" s="5">
        <v>68</v>
      </c>
      <c r="F28" s="5">
        <v>153</v>
      </c>
      <c r="G28" s="5">
        <f t="shared" si="0"/>
        <v>221</v>
      </c>
      <c r="H28" s="5">
        <f t="shared" si="3"/>
        <v>442</v>
      </c>
      <c r="I28" s="5">
        <f t="shared" si="1"/>
        <v>819</v>
      </c>
      <c r="J28" s="5">
        <v>1040</v>
      </c>
    </row>
    <row r="29" spans="1:10" ht="32" x14ac:dyDescent="0.2">
      <c r="A29" s="5">
        <v>27</v>
      </c>
      <c r="B29" s="14" t="s">
        <v>42</v>
      </c>
      <c r="C29" s="3">
        <v>41942993</v>
      </c>
      <c r="D29" s="5" t="s">
        <v>38</v>
      </c>
      <c r="E29" s="5"/>
      <c r="F29" s="5">
        <v>272</v>
      </c>
      <c r="G29" s="5">
        <f t="shared" si="0"/>
        <v>272</v>
      </c>
      <c r="H29" s="5">
        <f t="shared" si="3"/>
        <v>544</v>
      </c>
      <c r="I29" s="5">
        <f t="shared" si="1"/>
        <v>768</v>
      </c>
      <c r="J29" s="5">
        <v>1040</v>
      </c>
    </row>
    <row r="30" spans="1:10" ht="32" x14ac:dyDescent="0.2">
      <c r="A30" s="5">
        <v>28</v>
      </c>
      <c r="B30" s="14" t="s">
        <v>18</v>
      </c>
      <c r="C30" s="3">
        <v>4377483</v>
      </c>
      <c r="D30" s="5" t="s">
        <v>38</v>
      </c>
      <c r="E30" s="5">
        <v>187</v>
      </c>
      <c r="F30" s="5">
        <v>40</v>
      </c>
      <c r="G30" s="5">
        <f t="shared" si="0"/>
        <v>227</v>
      </c>
      <c r="H30" s="5">
        <f t="shared" si="3"/>
        <v>454</v>
      </c>
      <c r="I30" s="5">
        <f t="shared" si="1"/>
        <v>813</v>
      </c>
      <c r="J30" s="5">
        <v>1040</v>
      </c>
    </row>
    <row r="31" spans="1:10" ht="32" x14ac:dyDescent="0.2">
      <c r="A31" s="5">
        <v>29</v>
      </c>
      <c r="B31" s="14" t="s">
        <v>0</v>
      </c>
      <c r="C31" s="3">
        <v>41936057</v>
      </c>
      <c r="D31" s="5" t="s">
        <v>38</v>
      </c>
      <c r="E31" s="5"/>
      <c r="F31" s="5">
        <v>306</v>
      </c>
      <c r="G31" s="5">
        <f t="shared" si="0"/>
        <v>306</v>
      </c>
      <c r="H31" s="5">
        <f t="shared" si="3"/>
        <v>612</v>
      </c>
      <c r="I31" s="5">
        <f t="shared" si="1"/>
        <v>734</v>
      </c>
      <c r="J31" s="5">
        <v>1040</v>
      </c>
    </row>
    <row r="32" spans="1:10" ht="32" x14ac:dyDescent="0.2">
      <c r="A32" s="5">
        <v>30</v>
      </c>
      <c r="B32" s="14" t="s">
        <v>43</v>
      </c>
      <c r="C32" s="3">
        <v>10299398</v>
      </c>
      <c r="D32" s="5" t="s">
        <v>38</v>
      </c>
      <c r="E32" s="5"/>
      <c r="F32" s="5">
        <v>272</v>
      </c>
      <c r="G32" s="5">
        <f t="shared" si="0"/>
        <v>272</v>
      </c>
      <c r="H32" s="5">
        <f t="shared" si="3"/>
        <v>544</v>
      </c>
      <c r="I32" s="5">
        <f t="shared" si="1"/>
        <v>768</v>
      </c>
      <c r="J32" s="5">
        <v>1040</v>
      </c>
    </row>
    <row r="33" spans="1:10" ht="32" x14ac:dyDescent="0.2">
      <c r="A33" s="5">
        <v>31</v>
      </c>
      <c r="B33" s="14" t="s">
        <v>4</v>
      </c>
      <c r="C33" s="3">
        <v>41925636</v>
      </c>
      <c r="D33" s="5" t="s">
        <v>38</v>
      </c>
      <c r="E33" s="5"/>
      <c r="F33" s="5">
        <v>340</v>
      </c>
      <c r="G33" s="5">
        <f t="shared" si="0"/>
        <v>340</v>
      </c>
      <c r="H33" s="5">
        <f>G33*2</f>
        <v>680</v>
      </c>
      <c r="I33" s="5">
        <f>J33-G33</f>
        <v>700</v>
      </c>
      <c r="J33" s="5">
        <v>1040</v>
      </c>
    </row>
    <row r="34" spans="1:10" ht="32" x14ac:dyDescent="0.2">
      <c r="A34" s="5">
        <v>32</v>
      </c>
      <c r="B34" s="18" t="s">
        <v>44</v>
      </c>
      <c r="C34" s="3">
        <v>1098308059</v>
      </c>
      <c r="D34" s="6" t="s">
        <v>45</v>
      </c>
      <c r="E34" s="5"/>
      <c r="F34" s="5">
        <v>182</v>
      </c>
      <c r="G34" s="5">
        <f t="shared" si="0"/>
        <v>182</v>
      </c>
      <c r="H34" s="5"/>
      <c r="I34" s="5">
        <f>J34-G34</f>
        <v>0</v>
      </c>
      <c r="J34" s="5">
        <f>G34</f>
        <v>182</v>
      </c>
    </row>
    <row r="35" spans="1:10" ht="32" x14ac:dyDescent="0.2">
      <c r="A35" s="5">
        <v>33</v>
      </c>
      <c r="B35" s="13" t="s">
        <v>12</v>
      </c>
      <c r="C35" s="3">
        <v>1094885810</v>
      </c>
      <c r="D35" s="4" t="s">
        <v>45</v>
      </c>
      <c r="E35" s="5"/>
      <c r="F35" s="5">
        <v>148</v>
      </c>
      <c r="G35" s="5">
        <f t="shared" si="0"/>
        <v>148</v>
      </c>
      <c r="H35" s="5"/>
      <c r="I35" s="5">
        <f>J35-G35</f>
        <v>0</v>
      </c>
      <c r="J35" s="5">
        <f t="shared" ref="J35:J49" si="4">G35</f>
        <v>148</v>
      </c>
    </row>
    <row r="36" spans="1:10" ht="32" x14ac:dyDescent="0.2">
      <c r="A36" s="5">
        <v>34</v>
      </c>
      <c r="B36" s="19" t="s">
        <v>46</v>
      </c>
      <c r="C36" s="3">
        <v>1094939160</v>
      </c>
      <c r="D36" s="5" t="s">
        <v>45</v>
      </c>
      <c r="E36" s="5">
        <v>48</v>
      </c>
      <c r="F36" s="5">
        <v>192</v>
      </c>
      <c r="G36" s="5">
        <f t="shared" si="0"/>
        <v>240</v>
      </c>
      <c r="H36" s="5"/>
      <c r="I36" s="5">
        <f t="shared" si="1"/>
        <v>0</v>
      </c>
      <c r="J36" s="5">
        <f t="shared" si="4"/>
        <v>240</v>
      </c>
    </row>
    <row r="37" spans="1:10" ht="16" x14ac:dyDescent="0.2">
      <c r="A37" s="5">
        <v>35</v>
      </c>
      <c r="B37" s="14" t="s">
        <v>47</v>
      </c>
      <c r="C37" s="3">
        <v>41941948</v>
      </c>
      <c r="D37" s="5" t="s">
        <v>45</v>
      </c>
      <c r="E37" s="5"/>
      <c r="F37" s="5">
        <v>272</v>
      </c>
      <c r="G37" s="5">
        <f t="shared" si="0"/>
        <v>272</v>
      </c>
      <c r="H37" s="5"/>
      <c r="I37" s="5">
        <f t="shared" si="1"/>
        <v>0</v>
      </c>
      <c r="J37" s="5">
        <f t="shared" si="4"/>
        <v>272</v>
      </c>
    </row>
    <row r="38" spans="1:10" ht="32" x14ac:dyDescent="0.2">
      <c r="A38" s="5">
        <v>36</v>
      </c>
      <c r="B38" s="14" t="s">
        <v>2</v>
      </c>
      <c r="C38" s="3">
        <v>9728300</v>
      </c>
      <c r="D38" s="5" t="s">
        <v>45</v>
      </c>
      <c r="E38" s="5"/>
      <c r="F38" s="5">
        <v>173</v>
      </c>
      <c r="G38" s="5">
        <f t="shared" si="0"/>
        <v>173</v>
      </c>
      <c r="H38" s="5"/>
      <c r="I38" s="5">
        <f t="shared" si="1"/>
        <v>0</v>
      </c>
      <c r="J38" s="5">
        <f t="shared" si="4"/>
        <v>173</v>
      </c>
    </row>
    <row r="39" spans="1:10" ht="32" x14ac:dyDescent="0.2">
      <c r="A39" s="5">
        <v>37</v>
      </c>
      <c r="B39" s="14" t="s">
        <v>7</v>
      </c>
      <c r="C39" s="3">
        <v>1097388835</v>
      </c>
      <c r="D39" s="5" t="s">
        <v>45</v>
      </c>
      <c r="E39" s="5"/>
      <c r="F39" s="5">
        <v>224</v>
      </c>
      <c r="G39" s="5">
        <f t="shared" si="0"/>
        <v>224</v>
      </c>
      <c r="H39" s="5"/>
      <c r="I39" s="5">
        <f t="shared" si="1"/>
        <v>0</v>
      </c>
      <c r="J39" s="5">
        <f t="shared" si="4"/>
        <v>224</v>
      </c>
    </row>
    <row r="40" spans="1:10" ht="32" x14ac:dyDescent="0.2">
      <c r="A40" s="5">
        <v>38</v>
      </c>
      <c r="B40" s="14" t="s">
        <v>16</v>
      </c>
      <c r="C40" s="3">
        <v>1094917238</v>
      </c>
      <c r="D40" s="5" t="s">
        <v>45</v>
      </c>
      <c r="E40" s="5"/>
      <c r="F40" s="5">
        <v>240</v>
      </c>
      <c r="G40" s="5">
        <f t="shared" si="0"/>
        <v>240</v>
      </c>
      <c r="H40" s="5"/>
      <c r="I40" s="5">
        <f t="shared" si="1"/>
        <v>0</v>
      </c>
      <c r="J40" s="5">
        <f t="shared" si="4"/>
        <v>240</v>
      </c>
    </row>
    <row r="41" spans="1:10" ht="32" x14ac:dyDescent="0.2">
      <c r="A41" s="5">
        <v>39</v>
      </c>
      <c r="B41" s="14" t="s">
        <v>17</v>
      </c>
      <c r="C41" s="3">
        <v>18419628</v>
      </c>
      <c r="D41" s="5" t="s">
        <v>45</v>
      </c>
      <c r="E41" s="5">
        <v>136</v>
      </c>
      <c r="F41" s="5">
        <v>48</v>
      </c>
      <c r="G41" s="5">
        <f t="shared" si="0"/>
        <v>184</v>
      </c>
      <c r="H41" s="5"/>
      <c r="I41" s="5">
        <f t="shared" si="1"/>
        <v>0</v>
      </c>
      <c r="J41" s="5">
        <f t="shared" si="4"/>
        <v>184</v>
      </c>
    </row>
    <row r="42" spans="1:10" ht="32" x14ac:dyDescent="0.2">
      <c r="A42" s="5">
        <v>40</v>
      </c>
      <c r="B42" s="14" t="s">
        <v>19</v>
      </c>
      <c r="C42" s="3">
        <v>1097393766</v>
      </c>
      <c r="D42" s="5" t="s">
        <v>45</v>
      </c>
      <c r="E42" s="5">
        <v>68</v>
      </c>
      <c r="F42" s="5">
        <v>187</v>
      </c>
      <c r="G42" s="5">
        <f t="shared" si="0"/>
        <v>255</v>
      </c>
      <c r="H42" s="5"/>
      <c r="I42" s="5">
        <f t="shared" si="1"/>
        <v>0</v>
      </c>
      <c r="J42" s="5">
        <f t="shared" si="4"/>
        <v>255</v>
      </c>
    </row>
    <row r="43" spans="1:10" ht="32" x14ac:dyDescent="0.2">
      <c r="A43" s="5">
        <v>41</v>
      </c>
      <c r="B43" s="14" t="s">
        <v>48</v>
      </c>
      <c r="C43" s="3">
        <v>41940483</v>
      </c>
      <c r="D43" s="5" t="s">
        <v>45</v>
      </c>
      <c r="E43" s="5">
        <v>68</v>
      </c>
      <c r="F43" s="5">
        <v>68</v>
      </c>
      <c r="G43" s="5">
        <f t="shared" si="0"/>
        <v>136</v>
      </c>
      <c r="H43" s="5"/>
      <c r="I43" s="5">
        <f t="shared" si="1"/>
        <v>0</v>
      </c>
      <c r="J43" s="5">
        <f t="shared" si="4"/>
        <v>136</v>
      </c>
    </row>
    <row r="44" spans="1:10" ht="32" x14ac:dyDescent="0.2">
      <c r="A44" s="5">
        <v>42</v>
      </c>
      <c r="B44" s="14" t="s">
        <v>20</v>
      </c>
      <c r="C44" s="3">
        <v>9736231</v>
      </c>
      <c r="D44" s="5" t="s">
        <v>45</v>
      </c>
      <c r="E44" s="5">
        <v>68</v>
      </c>
      <c r="F44" s="5">
        <v>88</v>
      </c>
      <c r="G44" s="5">
        <f t="shared" si="0"/>
        <v>156</v>
      </c>
      <c r="H44" s="5"/>
      <c r="I44" s="5">
        <f t="shared" si="1"/>
        <v>0</v>
      </c>
      <c r="J44" s="5">
        <f t="shared" si="4"/>
        <v>156</v>
      </c>
    </row>
    <row r="45" spans="1:10" ht="16" x14ac:dyDescent="0.2">
      <c r="A45" s="5">
        <v>43</v>
      </c>
      <c r="B45" s="14" t="s">
        <v>5</v>
      </c>
      <c r="C45" s="3">
        <v>41955806</v>
      </c>
      <c r="D45" s="5" t="s">
        <v>45</v>
      </c>
      <c r="E45" s="5"/>
      <c r="F45" s="5">
        <v>153</v>
      </c>
      <c r="G45" s="5">
        <f t="shared" si="0"/>
        <v>153</v>
      </c>
      <c r="H45" s="5"/>
      <c r="I45" s="5">
        <f t="shared" si="1"/>
        <v>0</v>
      </c>
      <c r="J45" s="5">
        <f t="shared" si="4"/>
        <v>153</v>
      </c>
    </row>
    <row r="46" spans="1:10" ht="32" x14ac:dyDescent="0.2">
      <c r="A46" s="5">
        <v>44</v>
      </c>
      <c r="B46" s="14" t="s">
        <v>49</v>
      </c>
      <c r="C46" s="3">
        <v>1094883945</v>
      </c>
      <c r="D46" s="5" t="s">
        <v>45</v>
      </c>
      <c r="E46" s="5"/>
      <c r="F46" s="5">
        <v>272</v>
      </c>
      <c r="G46" s="5">
        <f t="shared" si="0"/>
        <v>272</v>
      </c>
      <c r="H46" s="5"/>
      <c r="I46" s="5">
        <f t="shared" si="1"/>
        <v>0</v>
      </c>
      <c r="J46" s="5">
        <f t="shared" si="4"/>
        <v>272</v>
      </c>
    </row>
    <row r="47" spans="1:10" ht="16" x14ac:dyDescent="0.2">
      <c r="A47" s="5">
        <v>45</v>
      </c>
      <c r="B47" s="20" t="s">
        <v>52</v>
      </c>
      <c r="C47" s="5">
        <v>9771229</v>
      </c>
      <c r="D47" s="5" t="s">
        <v>45</v>
      </c>
      <c r="E47" s="5"/>
      <c r="F47" s="5">
        <v>272</v>
      </c>
      <c r="G47" s="5">
        <f t="shared" si="0"/>
        <v>272</v>
      </c>
      <c r="H47" s="5"/>
      <c r="I47" s="5">
        <f t="shared" si="1"/>
        <v>0</v>
      </c>
      <c r="J47" s="5">
        <f t="shared" si="4"/>
        <v>272</v>
      </c>
    </row>
    <row r="48" spans="1:10" ht="16" x14ac:dyDescent="0.2">
      <c r="A48" s="5">
        <v>46</v>
      </c>
      <c r="B48" s="20" t="s">
        <v>53</v>
      </c>
      <c r="C48" s="5">
        <v>1097396380</v>
      </c>
      <c r="D48" s="5" t="s">
        <v>45</v>
      </c>
      <c r="E48" s="5"/>
      <c r="F48" s="5">
        <v>259</v>
      </c>
      <c r="G48" s="5">
        <f t="shared" si="0"/>
        <v>259</v>
      </c>
      <c r="H48" s="5"/>
      <c r="I48" s="5">
        <f t="shared" si="1"/>
        <v>0</v>
      </c>
      <c r="J48" s="5">
        <f t="shared" si="4"/>
        <v>259</v>
      </c>
    </row>
    <row r="49" spans="1:11" ht="32" x14ac:dyDescent="0.2">
      <c r="A49" s="5">
        <v>47</v>
      </c>
      <c r="B49" s="20" t="s">
        <v>54</v>
      </c>
      <c r="C49" s="5"/>
      <c r="D49" s="5" t="s">
        <v>45</v>
      </c>
      <c r="E49" s="5"/>
      <c r="F49" s="5">
        <v>153</v>
      </c>
      <c r="G49" s="5">
        <f t="shared" si="0"/>
        <v>153</v>
      </c>
      <c r="H49" s="5"/>
      <c r="I49" s="5">
        <f t="shared" si="1"/>
        <v>0</v>
      </c>
      <c r="J49" s="5">
        <f t="shared" si="4"/>
        <v>153</v>
      </c>
    </row>
    <row r="50" spans="1:11" ht="33" x14ac:dyDescent="0.25">
      <c r="B50" s="12"/>
      <c r="C50" s="12"/>
      <c r="D50" s="12"/>
      <c r="E50" s="24">
        <f>SUM(E3:E49)</f>
        <v>2241</v>
      </c>
      <c r="F50" s="24">
        <f>SUM(F3:F49)</f>
        <v>7510</v>
      </c>
      <c r="G50" s="25">
        <f>SUM(G3:G49)</f>
        <v>9751</v>
      </c>
      <c r="H50" s="26">
        <f>SUM(H3:H49)</f>
        <v>14606.5</v>
      </c>
      <c r="I50" s="25">
        <f>SUM(I3:I49)</f>
        <v>23371</v>
      </c>
      <c r="J50" s="25">
        <f>SUM(J34:J49)</f>
        <v>3319</v>
      </c>
      <c r="K50" s="31" t="s">
        <v>64</v>
      </c>
    </row>
  </sheetData>
  <mergeCells count="1">
    <mergeCell ref="A1:J1"/>
  </mergeCells>
  <pageMargins left="0.7" right="0.7" top="0.75" bottom="0.75" header="0.3" footer="0.3"/>
  <pageSetup orientation="portrait" horizontalDpi="0" verticalDpi="0" r:id="rId1"/>
  <ignoredErrors>
    <ignoredError sqref="H21 H1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3"/>
  <sheetViews>
    <sheetView topLeftCell="A13" zoomScale="150" zoomScaleNormal="150" zoomScalePageLayoutView="150" workbookViewId="0">
      <selection activeCell="A72" sqref="A72"/>
    </sheetView>
  </sheetViews>
  <sheetFormatPr baseColWidth="10" defaultColWidth="9.1640625" defaultRowHeight="15" x14ac:dyDescent="0.2"/>
  <cols>
    <col min="2" max="2" width="21" customWidth="1"/>
    <col min="3" max="3" width="15.83203125" customWidth="1"/>
    <col min="4" max="4" width="19.33203125" customWidth="1"/>
    <col min="5" max="5" width="19" customWidth="1"/>
    <col min="6" max="6" width="21.83203125" bestFit="1" customWidth="1"/>
    <col min="7" max="7" width="16.6640625" customWidth="1"/>
    <col min="8" max="8" width="21.1640625" bestFit="1" customWidth="1"/>
    <col min="9" max="9" width="16.6640625" bestFit="1" customWidth="1"/>
    <col min="10" max="10" width="13" bestFit="1" customWidth="1"/>
    <col min="11" max="11" width="14.6640625" customWidth="1"/>
    <col min="12" max="12" width="3.1640625" bestFit="1" customWidth="1"/>
    <col min="13" max="13" width="19.5" bestFit="1" customWidth="1"/>
    <col min="14" max="14" width="11.83203125" bestFit="1" customWidth="1"/>
    <col min="15" max="15" width="11.6640625" bestFit="1" customWidth="1"/>
    <col min="16" max="16" width="14.83203125" bestFit="1" customWidth="1"/>
    <col min="17" max="17" width="16.5" bestFit="1" customWidth="1"/>
    <col min="18" max="18" width="11.83203125" bestFit="1" customWidth="1"/>
    <col min="19" max="19" width="15.5" bestFit="1" customWidth="1"/>
    <col min="20" max="20" width="8.33203125" bestFit="1" customWidth="1"/>
    <col min="21" max="21" width="7.6640625" bestFit="1" customWidth="1"/>
  </cols>
  <sheetData>
    <row r="1" spans="1:21" ht="67.5" customHeight="1" x14ac:dyDescent="0.2">
      <c r="A1" s="36" t="s">
        <v>61</v>
      </c>
      <c r="B1" s="36"/>
      <c r="C1" s="36"/>
      <c r="D1" s="36"/>
      <c r="E1" s="36"/>
      <c r="F1" s="36"/>
      <c r="G1" s="36"/>
      <c r="H1" s="36"/>
      <c r="L1" s="36" t="s">
        <v>55</v>
      </c>
      <c r="M1" s="36"/>
      <c r="N1" s="36"/>
      <c r="O1" s="36"/>
      <c r="P1" s="36"/>
      <c r="Q1" s="36"/>
      <c r="R1" s="36"/>
      <c r="S1" s="36"/>
      <c r="T1" s="36"/>
      <c r="U1" s="36"/>
    </row>
    <row r="2" spans="1:21" ht="46.5" customHeight="1" x14ac:dyDescent="0.2">
      <c r="B2" s="1" t="s">
        <v>21</v>
      </c>
      <c r="C2" s="2" t="s">
        <v>22</v>
      </c>
      <c r="D2" s="2" t="s">
        <v>23</v>
      </c>
      <c r="E2" s="7" t="s">
        <v>50</v>
      </c>
      <c r="F2" s="8" t="s">
        <v>51</v>
      </c>
      <c r="G2" s="9" t="s">
        <v>57</v>
      </c>
      <c r="H2" s="7" t="s">
        <v>63</v>
      </c>
      <c r="I2" s="9" t="s">
        <v>62</v>
      </c>
      <c r="J2" s="9" t="s">
        <v>56</v>
      </c>
      <c r="M2" s="1" t="s">
        <v>21</v>
      </c>
      <c r="N2" s="2" t="s">
        <v>22</v>
      </c>
      <c r="O2" s="2" t="s">
        <v>23</v>
      </c>
      <c r="P2" s="7" t="s">
        <v>50</v>
      </c>
      <c r="Q2" s="8" t="s">
        <v>51</v>
      </c>
      <c r="R2" s="9" t="s">
        <v>57</v>
      </c>
      <c r="S2" s="7" t="s">
        <v>63</v>
      </c>
      <c r="T2" s="9" t="s">
        <v>62</v>
      </c>
      <c r="U2" s="9" t="s">
        <v>56</v>
      </c>
    </row>
    <row r="3" spans="1:21" ht="16" x14ac:dyDescent="0.2">
      <c r="A3" s="5">
        <v>1</v>
      </c>
      <c r="B3" s="13" t="s">
        <v>24</v>
      </c>
      <c r="C3" s="3">
        <v>7520464</v>
      </c>
      <c r="D3" s="4" t="s">
        <v>25</v>
      </c>
      <c r="E3" s="5">
        <v>136</v>
      </c>
      <c r="F3" s="5">
        <v>51</v>
      </c>
      <c r="G3" s="5">
        <f>SUM(E3:F3)</f>
        <v>187</v>
      </c>
      <c r="H3" s="5">
        <f>G3*2.5</f>
        <v>467.5</v>
      </c>
      <c r="I3" s="5">
        <f>J3-H3</f>
        <v>332.5</v>
      </c>
      <c r="J3" s="5">
        <v>800</v>
      </c>
      <c r="L3" s="5">
        <v>1</v>
      </c>
      <c r="M3" s="13" t="s">
        <v>24</v>
      </c>
      <c r="N3" s="3">
        <v>7520464</v>
      </c>
      <c r="O3" s="4" t="s">
        <v>25</v>
      </c>
      <c r="P3" s="5">
        <v>238</v>
      </c>
      <c r="Q3" s="5"/>
      <c r="R3" s="5">
        <f t="shared" ref="R3:R49" si="0">SUM(P3:Q3)</f>
        <v>238</v>
      </c>
      <c r="S3" s="5">
        <f>R3*2.5</f>
        <v>595</v>
      </c>
      <c r="T3" s="5">
        <f>U3-S3</f>
        <v>445</v>
      </c>
      <c r="U3" s="5">
        <v>1040</v>
      </c>
    </row>
    <row r="4" spans="1:21" ht="32" x14ac:dyDescent="0.2">
      <c r="A4" s="5">
        <v>2</v>
      </c>
      <c r="B4" s="14" t="s">
        <v>3</v>
      </c>
      <c r="C4" s="3">
        <v>89005354</v>
      </c>
      <c r="D4" s="5" t="s">
        <v>25</v>
      </c>
      <c r="E4" s="5"/>
      <c r="F4" s="5">
        <v>153</v>
      </c>
      <c r="G4" s="5">
        <f t="shared" ref="G4:G10" si="1">SUM(E4:F4)</f>
        <v>153</v>
      </c>
      <c r="H4" s="5">
        <f>G4*2.5</f>
        <v>382.5</v>
      </c>
      <c r="I4" s="5">
        <f>J4-G4</f>
        <v>647</v>
      </c>
      <c r="J4" s="5">
        <v>800</v>
      </c>
      <c r="L4" s="5">
        <v>2</v>
      </c>
      <c r="M4" s="14" t="s">
        <v>3</v>
      </c>
      <c r="N4" s="3">
        <v>89005354</v>
      </c>
      <c r="O4" s="5" t="s">
        <v>25</v>
      </c>
      <c r="P4" s="5"/>
      <c r="Q4" s="5">
        <v>136</v>
      </c>
      <c r="R4" s="5">
        <f t="shared" si="0"/>
        <v>136</v>
      </c>
      <c r="S4" s="5">
        <f>R4*2.5</f>
        <v>340</v>
      </c>
      <c r="T4" s="5">
        <f>U4-R4</f>
        <v>904</v>
      </c>
      <c r="U4" s="5">
        <v>1040</v>
      </c>
    </row>
    <row r="5" spans="1:21" ht="32" x14ac:dyDescent="0.2">
      <c r="A5" s="5">
        <v>3</v>
      </c>
      <c r="B5" s="14" t="s">
        <v>26</v>
      </c>
      <c r="C5" s="3">
        <v>24988906</v>
      </c>
      <c r="D5" s="5" t="s">
        <v>25</v>
      </c>
      <c r="E5" s="5">
        <v>68</v>
      </c>
      <c r="F5" s="5">
        <v>68</v>
      </c>
      <c r="G5" s="5">
        <f t="shared" si="1"/>
        <v>136</v>
      </c>
      <c r="H5" s="5">
        <f>G5*2.5+68</f>
        <v>408</v>
      </c>
      <c r="I5" s="5">
        <f t="shared" ref="I5:I49" si="2">J5-G5</f>
        <v>664</v>
      </c>
      <c r="J5" s="5">
        <v>800</v>
      </c>
      <c r="L5" s="5">
        <v>3</v>
      </c>
      <c r="M5" s="14" t="s">
        <v>26</v>
      </c>
      <c r="N5" s="3">
        <v>24988906</v>
      </c>
      <c r="O5" s="5" t="s">
        <v>25</v>
      </c>
      <c r="P5" s="5">
        <v>68</v>
      </c>
      <c r="Q5" s="5">
        <v>68</v>
      </c>
      <c r="R5" s="5">
        <f t="shared" si="0"/>
        <v>136</v>
      </c>
      <c r="S5" s="5">
        <f>R5*2.5+68</f>
        <v>408</v>
      </c>
      <c r="T5" s="5">
        <f t="shared" ref="T5:T49" si="3">U5-R5</f>
        <v>904</v>
      </c>
      <c r="U5" s="5">
        <v>1040</v>
      </c>
    </row>
    <row r="6" spans="1:21" ht="32" x14ac:dyDescent="0.2">
      <c r="A6" s="5">
        <v>4</v>
      </c>
      <c r="B6" s="14" t="s">
        <v>27</v>
      </c>
      <c r="C6" s="3">
        <v>10076903</v>
      </c>
      <c r="D6" s="5" t="s">
        <v>25</v>
      </c>
      <c r="E6" s="5">
        <v>136</v>
      </c>
      <c r="F6" s="5"/>
      <c r="G6" s="5">
        <f t="shared" si="1"/>
        <v>136</v>
      </c>
      <c r="H6" s="5">
        <f t="shared" ref="H6:H19" si="4">G6*2.5</f>
        <v>340</v>
      </c>
      <c r="I6" s="5">
        <f t="shared" si="2"/>
        <v>664</v>
      </c>
      <c r="J6" s="5">
        <v>800</v>
      </c>
      <c r="L6" s="5">
        <v>4</v>
      </c>
      <c r="M6" s="14" t="s">
        <v>27</v>
      </c>
      <c r="N6" s="3">
        <v>10076903</v>
      </c>
      <c r="O6" s="5" t="s">
        <v>25</v>
      </c>
      <c r="P6" s="5">
        <v>68</v>
      </c>
      <c r="Q6" s="5"/>
      <c r="R6" s="5">
        <f t="shared" si="0"/>
        <v>68</v>
      </c>
      <c r="S6" s="5">
        <f t="shared" ref="S6:S20" si="5">R6*2.5</f>
        <v>170</v>
      </c>
      <c r="T6" s="5">
        <f t="shared" si="3"/>
        <v>972</v>
      </c>
      <c r="U6" s="5">
        <v>1040</v>
      </c>
    </row>
    <row r="7" spans="1:21" ht="32" x14ac:dyDescent="0.2">
      <c r="A7" s="5">
        <v>5</v>
      </c>
      <c r="B7" s="14" t="s">
        <v>11</v>
      </c>
      <c r="C7" s="3">
        <v>18390797</v>
      </c>
      <c r="D7" s="5" t="s">
        <v>25</v>
      </c>
      <c r="E7" s="5">
        <v>136</v>
      </c>
      <c r="F7" s="5"/>
      <c r="G7" s="5">
        <f t="shared" si="1"/>
        <v>136</v>
      </c>
      <c r="H7" s="5">
        <f t="shared" si="4"/>
        <v>340</v>
      </c>
      <c r="I7" s="5">
        <f t="shared" si="2"/>
        <v>664</v>
      </c>
      <c r="J7" s="5">
        <v>800</v>
      </c>
      <c r="L7" s="5">
        <v>5</v>
      </c>
      <c r="M7" s="14" t="s">
        <v>11</v>
      </c>
      <c r="N7" s="3">
        <v>18390797</v>
      </c>
      <c r="O7" s="5" t="s">
        <v>25</v>
      </c>
      <c r="P7" s="5">
        <v>68</v>
      </c>
      <c r="Q7" s="5">
        <v>153</v>
      </c>
      <c r="R7" s="5">
        <f t="shared" si="0"/>
        <v>221</v>
      </c>
      <c r="S7" s="5">
        <f t="shared" si="5"/>
        <v>552.5</v>
      </c>
      <c r="T7" s="5">
        <f t="shared" si="3"/>
        <v>819</v>
      </c>
      <c r="U7" s="5">
        <v>1040</v>
      </c>
    </row>
    <row r="8" spans="1:21" ht="32" x14ac:dyDescent="0.2">
      <c r="A8" s="5">
        <v>6</v>
      </c>
      <c r="B8" s="14" t="s">
        <v>15</v>
      </c>
      <c r="C8" s="3">
        <v>14231147</v>
      </c>
      <c r="D8" s="5" t="s">
        <v>25</v>
      </c>
      <c r="E8" s="5">
        <v>136</v>
      </c>
      <c r="F8" s="5">
        <v>116</v>
      </c>
      <c r="G8" s="5">
        <f t="shared" si="1"/>
        <v>252</v>
      </c>
      <c r="H8" s="5">
        <f t="shared" si="4"/>
        <v>630</v>
      </c>
      <c r="I8" s="5">
        <f t="shared" si="2"/>
        <v>548</v>
      </c>
      <c r="J8" s="5">
        <v>800</v>
      </c>
      <c r="L8" s="5">
        <v>6</v>
      </c>
      <c r="M8" s="14" t="s">
        <v>15</v>
      </c>
      <c r="N8" s="3">
        <v>14231147</v>
      </c>
      <c r="O8" s="5" t="s">
        <v>25</v>
      </c>
      <c r="P8" s="5">
        <v>136</v>
      </c>
      <c r="Q8" s="5">
        <v>68</v>
      </c>
      <c r="R8" s="5">
        <f t="shared" si="0"/>
        <v>204</v>
      </c>
      <c r="S8" s="5">
        <f t="shared" si="5"/>
        <v>510</v>
      </c>
      <c r="T8" s="5">
        <f t="shared" si="3"/>
        <v>836</v>
      </c>
      <c r="U8" s="5">
        <v>1040</v>
      </c>
    </row>
    <row r="9" spans="1:21" ht="32" x14ac:dyDescent="0.2">
      <c r="A9" s="5">
        <v>7</v>
      </c>
      <c r="B9" s="17" t="s">
        <v>28</v>
      </c>
      <c r="C9" s="6">
        <v>41939761</v>
      </c>
      <c r="D9" s="23" t="s">
        <v>25</v>
      </c>
      <c r="E9" s="23">
        <v>328</v>
      </c>
      <c r="F9" s="23"/>
      <c r="G9" s="5">
        <f>SUM(E9:F9)</f>
        <v>328</v>
      </c>
      <c r="H9" s="23">
        <f t="shared" si="4"/>
        <v>820</v>
      </c>
      <c r="I9" s="23">
        <v>0</v>
      </c>
      <c r="J9" s="5">
        <v>800</v>
      </c>
      <c r="L9" s="5">
        <v>7</v>
      </c>
      <c r="M9" s="15" t="s">
        <v>28</v>
      </c>
      <c r="N9" s="10">
        <v>41939761</v>
      </c>
      <c r="O9" s="11" t="s">
        <v>25</v>
      </c>
      <c r="P9" s="11"/>
      <c r="Q9" s="11"/>
      <c r="R9" s="11">
        <f t="shared" si="0"/>
        <v>0</v>
      </c>
      <c r="S9" s="11">
        <f t="shared" si="5"/>
        <v>0</v>
      </c>
      <c r="T9" s="11">
        <v>0</v>
      </c>
      <c r="U9" s="11">
        <v>1040</v>
      </c>
    </row>
    <row r="10" spans="1:21" ht="32" x14ac:dyDescent="0.2">
      <c r="A10" s="5">
        <v>8</v>
      </c>
      <c r="B10" s="14" t="s">
        <v>29</v>
      </c>
      <c r="C10" s="3">
        <v>14241527</v>
      </c>
      <c r="D10" s="5" t="s">
        <v>25</v>
      </c>
      <c r="E10" s="5">
        <v>204</v>
      </c>
      <c r="F10" s="5"/>
      <c r="G10" s="5">
        <f t="shared" si="1"/>
        <v>204</v>
      </c>
      <c r="H10" s="5">
        <f t="shared" si="4"/>
        <v>510</v>
      </c>
      <c r="I10" s="5">
        <f t="shared" si="2"/>
        <v>596</v>
      </c>
      <c r="J10" s="5">
        <v>800</v>
      </c>
      <c r="L10" s="5">
        <v>8</v>
      </c>
      <c r="M10" s="14" t="s">
        <v>29</v>
      </c>
      <c r="N10" s="3">
        <v>14241527</v>
      </c>
      <c r="O10" s="5" t="s">
        <v>25</v>
      </c>
      <c r="P10" s="5">
        <v>340</v>
      </c>
      <c r="Q10" s="5"/>
      <c r="R10" s="5">
        <f t="shared" si="0"/>
        <v>340</v>
      </c>
      <c r="S10" s="5">
        <f t="shared" si="5"/>
        <v>850</v>
      </c>
      <c r="T10" s="5">
        <f t="shared" si="3"/>
        <v>700</v>
      </c>
      <c r="U10" s="5">
        <v>1040</v>
      </c>
    </row>
    <row r="11" spans="1:21" ht="32" x14ac:dyDescent="0.2">
      <c r="A11" s="5">
        <v>9</v>
      </c>
      <c r="B11" s="15" t="s">
        <v>30</v>
      </c>
      <c r="C11" s="10">
        <v>18397252</v>
      </c>
      <c r="D11" s="11" t="s">
        <v>25</v>
      </c>
      <c r="E11" s="11"/>
      <c r="F11" s="11"/>
      <c r="G11" s="11"/>
      <c r="H11" s="11">
        <f t="shared" si="4"/>
        <v>0</v>
      </c>
      <c r="I11" s="11">
        <v>0</v>
      </c>
      <c r="J11" s="11">
        <v>800</v>
      </c>
      <c r="L11" s="5">
        <v>9</v>
      </c>
      <c r="M11" s="15" t="s">
        <v>30</v>
      </c>
      <c r="N11" s="10">
        <v>18397252</v>
      </c>
      <c r="O11" s="11" t="s">
        <v>25</v>
      </c>
      <c r="P11" s="11"/>
      <c r="Q11" s="11"/>
      <c r="R11" s="11">
        <f t="shared" si="0"/>
        <v>0</v>
      </c>
      <c r="S11" s="11">
        <f t="shared" si="5"/>
        <v>0</v>
      </c>
      <c r="T11" s="11">
        <v>0</v>
      </c>
      <c r="U11" s="11">
        <v>1040</v>
      </c>
    </row>
    <row r="12" spans="1:21" ht="32" x14ac:dyDescent="0.2">
      <c r="A12" s="5">
        <v>10</v>
      </c>
      <c r="B12" s="14" t="s">
        <v>31</v>
      </c>
      <c r="C12" s="3">
        <v>25153622</v>
      </c>
      <c r="D12" s="5" t="s">
        <v>25</v>
      </c>
      <c r="E12" s="5"/>
      <c r="F12" s="5">
        <v>136</v>
      </c>
      <c r="G12" s="5">
        <f>SUM(E12:F12)</f>
        <v>136</v>
      </c>
      <c r="H12" s="5">
        <f>G12*2.5+136</f>
        <v>476</v>
      </c>
      <c r="I12" s="5">
        <f>J12-G12</f>
        <v>664</v>
      </c>
      <c r="J12" s="5">
        <v>800</v>
      </c>
      <c r="L12" s="5">
        <v>10</v>
      </c>
      <c r="M12" s="14" t="s">
        <v>31</v>
      </c>
      <c r="N12" s="3">
        <v>25153622</v>
      </c>
      <c r="O12" s="5" t="s">
        <v>25</v>
      </c>
      <c r="P12" s="5"/>
      <c r="Q12" s="5">
        <v>136</v>
      </c>
      <c r="R12" s="5">
        <f t="shared" si="0"/>
        <v>136</v>
      </c>
      <c r="S12" s="5">
        <f>R12*2.5+136</f>
        <v>476</v>
      </c>
      <c r="T12" s="5">
        <f>U12-R12</f>
        <v>904</v>
      </c>
      <c r="U12" s="5">
        <v>1040</v>
      </c>
    </row>
    <row r="13" spans="1:21" ht="16" x14ac:dyDescent="0.2">
      <c r="A13" s="5">
        <v>11</v>
      </c>
      <c r="B13" s="14" t="s">
        <v>32</v>
      </c>
      <c r="C13" s="3">
        <v>42874352</v>
      </c>
      <c r="D13" s="5" t="s">
        <v>25</v>
      </c>
      <c r="E13" s="5"/>
      <c r="F13" s="5">
        <v>170</v>
      </c>
      <c r="G13" s="5">
        <f>SUM(E13:F13)</f>
        <v>170</v>
      </c>
      <c r="H13" s="5">
        <f>G13*2.5</f>
        <v>425</v>
      </c>
      <c r="I13" s="5">
        <f t="shared" si="2"/>
        <v>630</v>
      </c>
      <c r="J13" s="5">
        <v>800</v>
      </c>
      <c r="L13" s="5">
        <v>11</v>
      </c>
      <c r="M13" s="14" t="s">
        <v>32</v>
      </c>
      <c r="N13" s="3">
        <v>42874352</v>
      </c>
      <c r="O13" s="5" t="s">
        <v>25</v>
      </c>
      <c r="P13" s="5"/>
      <c r="Q13" s="5">
        <v>136</v>
      </c>
      <c r="R13" s="5">
        <f t="shared" si="0"/>
        <v>136</v>
      </c>
      <c r="S13" s="5">
        <f>R13*2.5+68</f>
        <v>408</v>
      </c>
      <c r="T13" s="5">
        <f t="shared" si="3"/>
        <v>904</v>
      </c>
      <c r="U13" s="5">
        <v>1040</v>
      </c>
    </row>
    <row r="14" spans="1:21" ht="16" x14ac:dyDescent="0.2">
      <c r="A14" s="5">
        <v>12</v>
      </c>
      <c r="B14" s="14" t="s">
        <v>33</v>
      </c>
      <c r="C14" s="3">
        <v>7527404</v>
      </c>
      <c r="D14" s="5" t="s">
        <v>25</v>
      </c>
      <c r="E14" s="5"/>
      <c r="F14" s="5">
        <v>136</v>
      </c>
      <c r="G14" s="5">
        <f t="shared" ref="G14:G20" si="6">SUM(E14:F14)</f>
        <v>136</v>
      </c>
      <c r="H14" s="5">
        <f>G14*2.5+68</f>
        <v>408</v>
      </c>
      <c r="I14" s="5">
        <f t="shared" si="2"/>
        <v>664</v>
      </c>
      <c r="J14" s="5">
        <v>800</v>
      </c>
      <c r="L14" s="5">
        <v>12</v>
      </c>
      <c r="M14" s="14" t="s">
        <v>33</v>
      </c>
      <c r="N14" s="3">
        <v>7527404</v>
      </c>
      <c r="O14" s="5" t="s">
        <v>25</v>
      </c>
      <c r="P14" s="5"/>
      <c r="Q14" s="5">
        <v>136</v>
      </c>
      <c r="R14" s="5">
        <f t="shared" si="0"/>
        <v>136</v>
      </c>
      <c r="S14" s="5">
        <f t="shared" si="5"/>
        <v>340</v>
      </c>
      <c r="T14" s="5">
        <f t="shared" si="3"/>
        <v>904</v>
      </c>
      <c r="U14" s="5">
        <v>1040</v>
      </c>
    </row>
    <row r="15" spans="1:21" ht="16" x14ac:dyDescent="0.2">
      <c r="A15" s="5">
        <v>13</v>
      </c>
      <c r="B15" s="14" t="s">
        <v>10</v>
      </c>
      <c r="C15" s="3">
        <v>4374317</v>
      </c>
      <c r="D15" s="5" t="s">
        <v>25</v>
      </c>
      <c r="E15" s="5"/>
      <c r="F15" s="5">
        <v>255</v>
      </c>
      <c r="G15" s="5">
        <f>SUM(E15:F15)</f>
        <v>255</v>
      </c>
      <c r="H15" s="5">
        <f>G15*2.5</f>
        <v>637.5</v>
      </c>
      <c r="I15" s="5">
        <f t="shared" si="2"/>
        <v>545</v>
      </c>
      <c r="J15" s="5">
        <v>800</v>
      </c>
      <c r="L15" s="5">
        <v>13</v>
      </c>
      <c r="M15" s="14" t="s">
        <v>10</v>
      </c>
      <c r="N15" s="3">
        <v>4374317</v>
      </c>
      <c r="O15" s="5" t="s">
        <v>25</v>
      </c>
      <c r="P15" s="5"/>
      <c r="Q15" s="5">
        <v>255</v>
      </c>
      <c r="R15" s="5">
        <f t="shared" si="0"/>
        <v>255</v>
      </c>
      <c r="S15" s="5">
        <f>R15*2.5</f>
        <v>637.5</v>
      </c>
      <c r="T15" s="5">
        <f t="shared" si="3"/>
        <v>785</v>
      </c>
      <c r="U15" s="5">
        <v>1040</v>
      </c>
    </row>
    <row r="16" spans="1:21" ht="32" x14ac:dyDescent="0.2">
      <c r="A16" s="5">
        <v>14</v>
      </c>
      <c r="B16" s="14" t="s">
        <v>34</v>
      </c>
      <c r="C16" s="3">
        <v>4376943</v>
      </c>
      <c r="D16" s="5" t="s">
        <v>25</v>
      </c>
      <c r="E16" s="5">
        <v>68</v>
      </c>
      <c r="F16" s="5"/>
      <c r="G16" s="5">
        <f t="shared" si="6"/>
        <v>68</v>
      </c>
      <c r="H16" s="5">
        <f>G16*2.5</f>
        <v>170</v>
      </c>
      <c r="I16" s="5">
        <f t="shared" si="2"/>
        <v>732</v>
      </c>
      <c r="J16" s="5">
        <v>800</v>
      </c>
      <c r="L16" s="5">
        <v>14</v>
      </c>
      <c r="M16" s="14" t="s">
        <v>34</v>
      </c>
      <c r="N16" s="3">
        <v>4376943</v>
      </c>
      <c r="O16" s="5" t="s">
        <v>25</v>
      </c>
      <c r="P16" s="5">
        <v>68</v>
      </c>
      <c r="Q16" s="5">
        <v>68</v>
      </c>
      <c r="R16" s="5">
        <f t="shared" si="0"/>
        <v>136</v>
      </c>
      <c r="S16" s="5">
        <f>R16*2.5+68</f>
        <v>408</v>
      </c>
      <c r="T16" s="5">
        <f t="shared" si="3"/>
        <v>904</v>
      </c>
      <c r="U16" s="5">
        <v>1040</v>
      </c>
    </row>
    <row r="17" spans="1:21" ht="32" x14ac:dyDescent="0.2">
      <c r="A17" s="5">
        <v>15</v>
      </c>
      <c r="B17" s="14" t="s">
        <v>13</v>
      </c>
      <c r="C17" s="3">
        <v>33215449</v>
      </c>
      <c r="D17" s="5" t="s">
        <v>25</v>
      </c>
      <c r="E17" s="5"/>
      <c r="F17" s="5">
        <v>170</v>
      </c>
      <c r="G17" s="5">
        <f t="shared" si="6"/>
        <v>170</v>
      </c>
      <c r="H17" s="5">
        <f t="shared" si="4"/>
        <v>425</v>
      </c>
      <c r="I17" s="5">
        <f t="shared" si="2"/>
        <v>630</v>
      </c>
      <c r="J17" s="5">
        <v>800</v>
      </c>
      <c r="L17" s="5">
        <v>15</v>
      </c>
      <c r="M17" s="14" t="s">
        <v>13</v>
      </c>
      <c r="N17" s="3">
        <v>33215449</v>
      </c>
      <c r="O17" s="5" t="s">
        <v>25</v>
      </c>
      <c r="P17" s="5">
        <v>68</v>
      </c>
      <c r="Q17" s="5">
        <v>68</v>
      </c>
      <c r="R17" s="5">
        <f t="shared" si="0"/>
        <v>136</v>
      </c>
      <c r="S17" s="5">
        <f t="shared" si="5"/>
        <v>340</v>
      </c>
      <c r="T17" s="5">
        <f t="shared" si="3"/>
        <v>904</v>
      </c>
      <c r="U17" s="5">
        <v>1040</v>
      </c>
    </row>
    <row r="18" spans="1:21" ht="32" x14ac:dyDescent="0.2">
      <c r="A18" s="5">
        <v>16</v>
      </c>
      <c r="B18" s="14" t="s">
        <v>14</v>
      </c>
      <c r="C18" s="3">
        <v>41942473</v>
      </c>
      <c r="D18" s="5" t="s">
        <v>25</v>
      </c>
      <c r="E18" s="5"/>
      <c r="F18" s="5">
        <v>170</v>
      </c>
      <c r="G18" s="5">
        <f t="shared" si="6"/>
        <v>170</v>
      </c>
      <c r="H18" s="5">
        <f>G18*2.5+68</f>
        <v>493</v>
      </c>
      <c r="I18" s="5">
        <f t="shared" si="2"/>
        <v>630</v>
      </c>
      <c r="J18" s="5">
        <v>800</v>
      </c>
      <c r="L18" s="5">
        <v>16</v>
      </c>
      <c r="M18" s="14" t="s">
        <v>14</v>
      </c>
      <c r="N18" s="3">
        <v>41942473</v>
      </c>
      <c r="O18" s="5" t="s">
        <v>25</v>
      </c>
      <c r="P18" s="5"/>
      <c r="Q18" s="5">
        <v>255</v>
      </c>
      <c r="R18" s="5">
        <f t="shared" si="0"/>
        <v>255</v>
      </c>
      <c r="S18" s="5">
        <f t="shared" si="5"/>
        <v>637.5</v>
      </c>
      <c r="T18" s="5">
        <f t="shared" si="3"/>
        <v>785</v>
      </c>
      <c r="U18" s="5">
        <v>1040</v>
      </c>
    </row>
    <row r="19" spans="1:21" ht="32" x14ac:dyDescent="0.2">
      <c r="A19" s="5">
        <v>17</v>
      </c>
      <c r="B19" s="14" t="s">
        <v>35</v>
      </c>
      <c r="C19" s="3">
        <v>4573818</v>
      </c>
      <c r="D19" s="5" t="s">
        <v>25</v>
      </c>
      <c r="E19" s="5"/>
      <c r="F19" s="5">
        <v>136</v>
      </c>
      <c r="G19" s="5">
        <f t="shared" si="6"/>
        <v>136</v>
      </c>
      <c r="H19" s="5">
        <f t="shared" si="4"/>
        <v>340</v>
      </c>
      <c r="I19" s="5">
        <f t="shared" si="2"/>
        <v>664</v>
      </c>
      <c r="J19" s="5">
        <v>800</v>
      </c>
      <c r="L19" s="5">
        <v>17</v>
      </c>
      <c r="M19" s="14" t="s">
        <v>35</v>
      </c>
      <c r="N19" s="3">
        <v>4573818</v>
      </c>
      <c r="O19" s="5" t="s">
        <v>25</v>
      </c>
      <c r="Q19" s="5">
        <v>136</v>
      </c>
      <c r="R19" s="5">
        <f>SUM(Q19:Q19)</f>
        <v>136</v>
      </c>
      <c r="S19" s="5">
        <f t="shared" si="5"/>
        <v>340</v>
      </c>
      <c r="T19" s="5">
        <f t="shared" si="3"/>
        <v>904</v>
      </c>
      <c r="U19" s="5">
        <v>1040</v>
      </c>
    </row>
    <row r="20" spans="1:21" ht="32" x14ac:dyDescent="0.2">
      <c r="A20" s="5">
        <v>18</v>
      </c>
      <c r="B20" s="14" t="s">
        <v>36</v>
      </c>
      <c r="C20" s="3">
        <v>18492637</v>
      </c>
      <c r="D20" s="5" t="s">
        <v>25</v>
      </c>
      <c r="E20" s="5"/>
      <c r="F20" s="5">
        <v>68</v>
      </c>
      <c r="G20" s="5">
        <f t="shared" si="6"/>
        <v>68</v>
      </c>
      <c r="H20" s="5">
        <f>G20*2.5+68</f>
        <v>238</v>
      </c>
      <c r="I20" s="5">
        <f t="shared" si="2"/>
        <v>732</v>
      </c>
      <c r="J20" s="5">
        <v>800</v>
      </c>
      <c r="L20" s="5">
        <v>18</v>
      </c>
      <c r="M20" s="14" t="s">
        <v>36</v>
      </c>
      <c r="N20" s="3">
        <v>18492637</v>
      </c>
      <c r="O20" s="5" t="s">
        <v>25</v>
      </c>
      <c r="P20" s="5">
        <v>136</v>
      </c>
      <c r="Q20" s="5"/>
      <c r="R20" s="5">
        <f t="shared" si="0"/>
        <v>136</v>
      </c>
      <c r="S20" s="5">
        <f t="shared" si="5"/>
        <v>340</v>
      </c>
      <c r="T20" s="5">
        <f t="shared" si="3"/>
        <v>904</v>
      </c>
      <c r="U20" s="5">
        <v>1040</v>
      </c>
    </row>
    <row r="21" spans="1:21" ht="32" x14ac:dyDescent="0.2">
      <c r="A21" s="5">
        <v>19</v>
      </c>
      <c r="B21" s="16" t="s">
        <v>37</v>
      </c>
      <c r="C21" s="3">
        <v>29925352</v>
      </c>
      <c r="D21" s="5" t="s">
        <v>38</v>
      </c>
      <c r="E21" s="5">
        <v>68</v>
      </c>
      <c r="F21" s="5">
        <v>187</v>
      </c>
      <c r="G21" s="5">
        <f>SUM(E21:F21)</f>
        <v>255</v>
      </c>
      <c r="H21" s="5">
        <f>G21*2</f>
        <v>510</v>
      </c>
      <c r="I21" s="5">
        <f t="shared" si="2"/>
        <v>545</v>
      </c>
      <c r="J21" s="5">
        <v>800</v>
      </c>
      <c r="L21" s="5">
        <v>19</v>
      </c>
      <c r="M21" s="16" t="s">
        <v>37</v>
      </c>
      <c r="N21" s="3">
        <v>29925352</v>
      </c>
      <c r="O21" s="5" t="s">
        <v>38</v>
      </c>
      <c r="P21" s="5">
        <v>68</v>
      </c>
      <c r="Q21" s="5">
        <v>187</v>
      </c>
      <c r="R21" s="5">
        <f t="shared" si="0"/>
        <v>255</v>
      </c>
      <c r="S21" s="5">
        <f>R21*2</f>
        <v>510</v>
      </c>
      <c r="T21" s="5">
        <f t="shared" si="3"/>
        <v>785</v>
      </c>
      <c r="U21" s="5">
        <v>1040</v>
      </c>
    </row>
    <row r="22" spans="1:21" ht="16" x14ac:dyDescent="0.2">
      <c r="A22" s="5">
        <v>20</v>
      </c>
      <c r="B22" s="17" t="s">
        <v>39</v>
      </c>
      <c r="C22" s="3">
        <v>41923401</v>
      </c>
      <c r="D22" s="5" t="s">
        <v>38</v>
      </c>
      <c r="E22" s="5"/>
      <c r="F22" s="5">
        <v>306</v>
      </c>
      <c r="G22" s="5">
        <f>SUM(E22:F22)</f>
        <v>306</v>
      </c>
      <c r="H22" s="5">
        <f>G22*2</f>
        <v>612</v>
      </c>
      <c r="I22" s="5">
        <f t="shared" si="2"/>
        <v>494</v>
      </c>
      <c r="J22" s="5">
        <v>800</v>
      </c>
      <c r="L22" s="5">
        <v>20</v>
      </c>
      <c r="M22" s="17" t="s">
        <v>39</v>
      </c>
      <c r="N22" s="3">
        <v>41923401</v>
      </c>
      <c r="O22" s="5" t="s">
        <v>38</v>
      </c>
      <c r="P22" s="5"/>
      <c r="Q22" s="5">
        <v>306</v>
      </c>
      <c r="R22" s="5">
        <f t="shared" si="0"/>
        <v>306</v>
      </c>
      <c r="S22" s="5">
        <f t="shared" ref="S22:S32" si="7">R22*2</f>
        <v>612</v>
      </c>
      <c r="T22" s="5">
        <f t="shared" si="3"/>
        <v>734</v>
      </c>
      <c r="U22" s="5">
        <v>1040</v>
      </c>
    </row>
    <row r="23" spans="1:21" ht="16" x14ac:dyDescent="0.2">
      <c r="A23" s="5">
        <v>21</v>
      </c>
      <c r="B23" s="17" t="s">
        <v>40</v>
      </c>
      <c r="C23" s="3">
        <v>9734252</v>
      </c>
      <c r="D23" s="5" t="s">
        <v>38</v>
      </c>
      <c r="E23" s="5"/>
      <c r="F23" s="5">
        <v>340</v>
      </c>
      <c r="G23" s="5">
        <f>SUM(E23:F23)</f>
        <v>340</v>
      </c>
      <c r="H23" s="5">
        <f t="shared" ref="H23:H32" si="8">G23*2</f>
        <v>680</v>
      </c>
      <c r="I23" s="5">
        <f t="shared" si="2"/>
        <v>460</v>
      </c>
      <c r="J23" s="5">
        <v>800</v>
      </c>
      <c r="L23" s="5">
        <v>21</v>
      </c>
      <c r="M23" s="17" t="s">
        <v>40</v>
      </c>
      <c r="N23" s="3">
        <v>9734252</v>
      </c>
      <c r="O23" s="5" t="s">
        <v>38</v>
      </c>
      <c r="P23" s="5"/>
      <c r="Q23" s="5">
        <v>340</v>
      </c>
      <c r="R23" s="5">
        <f t="shared" si="0"/>
        <v>340</v>
      </c>
      <c r="S23" s="5">
        <f t="shared" si="7"/>
        <v>680</v>
      </c>
      <c r="T23" s="5">
        <f t="shared" si="3"/>
        <v>700</v>
      </c>
      <c r="U23" s="5">
        <v>1040</v>
      </c>
    </row>
    <row r="24" spans="1:21" ht="32" x14ac:dyDescent="0.2">
      <c r="A24" s="5">
        <v>22</v>
      </c>
      <c r="B24" s="14" t="s">
        <v>6</v>
      </c>
      <c r="C24" s="3">
        <v>9734313</v>
      </c>
      <c r="D24" s="5" t="s">
        <v>38</v>
      </c>
      <c r="E24" s="5">
        <v>68</v>
      </c>
      <c r="F24" s="5">
        <v>170</v>
      </c>
      <c r="G24" s="5">
        <f t="shared" ref="G24:G49" si="9">SUM(E24:F24)</f>
        <v>238</v>
      </c>
      <c r="H24" s="5">
        <f t="shared" si="8"/>
        <v>476</v>
      </c>
      <c r="I24" s="5">
        <f t="shared" si="2"/>
        <v>562</v>
      </c>
      <c r="J24" s="5">
        <v>800</v>
      </c>
      <c r="L24" s="5">
        <v>22</v>
      </c>
      <c r="M24" s="14" t="s">
        <v>6</v>
      </c>
      <c r="N24" s="3">
        <v>9734313</v>
      </c>
      <c r="O24" s="5" t="s">
        <v>38</v>
      </c>
      <c r="P24" s="5">
        <v>68</v>
      </c>
      <c r="Q24" s="5">
        <v>119</v>
      </c>
      <c r="R24" s="5">
        <f t="shared" si="0"/>
        <v>187</v>
      </c>
      <c r="S24" s="5">
        <f t="shared" si="7"/>
        <v>374</v>
      </c>
      <c r="T24" s="5">
        <f t="shared" si="3"/>
        <v>853</v>
      </c>
      <c r="U24" s="5">
        <v>1040</v>
      </c>
    </row>
    <row r="25" spans="1:21" ht="32" x14ac:dyDescent="0.2">
      <c r="A25" s="5">
        <v>23</v>
      </c>
      <c r="B25" s="14" t="s">
        <v>1</v>
      </c>
      <c r="C25" s="3">
        <v>24575565</v>
      </c>
      <c r="D25" s="5" t="s">
        <v>38</v>
      </c>
      <c r="E25" s="5"/>
      <c r="F25" s="5">
        <v>289</v>
      </c>
      <c r="G25" s="5">
        <f t="shared" si="9"/>
        <v>289</v>
      </c>
      <c r="H25" s="5">
        <f t="shared" si="8"/>
        <v>578</v>
      </c>
      <c r="I25" s="5">
        <f t="shared" si="2"/>
        <v>511</v>
      </c>
      <c r="J25" s="5">
        <v>800</v>
      </c>
      <c r="L25" s="5">
        <v>23</v>
      </c>
      <c r="M25" s="14" t="s">
        <v>1</v>
      </c>
      <c r="N25" s="3">
        <v>24575565</v>
      </c>
      <c r="O25" s="5" t="s">
        <v>38</v>
      </c>
      <c r="P25" s="5"/>
      <c r="Q25" s="5">
        <v>306</v>
      </c>
      <c r="R25" s="5">
        <f t="shared" si="0"/>
        <v>306</v>
      </c>
      <c r="S25" s="5">
        <f t="shared" si="7"/>
        <v>612</v>
      </c>
      <c r="T25" s="5">
        <f t="shared" si="3"/>
        <v>734</v>
      </c>
      <c r="U25" s="5">
        <v>1040</v>
      </c>
    </row>
    <row r="26" spans="1:21" ht="32" x14ac:dyDescent="0.2">
      <c r="A26" s="5">
        <v>24</v>
      </c>
      <c r="B26" s="14" t="s">
        <v>8</v>
      </c>
      <c r="C26" s="3">
        <v>89000658</v>
      </c>
      <c r="D26" s="5" t="s">
        <v>38</v>
      </c>
      <c r="E26" s="5"/>
      <c r="F26" s="5">
        <v>340</v>
      </c>
      <c r="G26" s="5">
        <f t="shared" si="9"/>
        <v>340</v>
      </c>
      <c r="H26" s="5">
        <f t="shared" si="8"/>
        <v>680</v>
      </c>
      <c r="I26" s="5">
        <f t="shared" si="2"/>
        <v>460</v>
      </c>
      <c r="J26" s="5">
        <v>800</v>
      </c>
      <c r="L26" s="5">
        <v>24</v>
      </c>
      <c r="M26" s="14" t="s">
        <v>8</v>
      </c>
      <c r="N26" s="3">
        <v>89000658</v>
      </c>
      <c r="O26" s="5" t="s">
        <v>38</v>
      </c>
      <c r="P26" s="5"/>
      <c r="Q26" s="5">
        <v>323</v>
      </c>
      <c r="R26" s="5">
        <f t="shared" si="0"/>
        <v>323</v>
      </c>
      <c r="S26" s="5">
        <f t="shared" si="7"/>
        <v>646</v>
      </c>
      <c r="T26" s="5">
        <f t="shared" si="3"/>
        <v>717</v>
      </c>
      <c r="U26" s="5">
        <v>1040</v>
      </c>
    </row>
    <row r="27" spans="1:21" ht="32" x14ac:dyDescent="0.2">
      <c r="A27" s="5">
        <v>25</v>
      </c>
      <c r="B27" s="14" t="s">
        <v>9</v>
      </c>
      <c r="C27" s="3">
        <v>34322240</v>
      </c>
      <c r="D27" s="5" t="s">
        <v>38</v>
      </c>
      <c r="E27" s="5">
        <v>136</v>
      </c>
      <c r="F27" s="5">
        <v>85</v>
      </c>
      <c r="G27" s="5">
        <f t="shared" si="9"/>
        <v>221</v>
      </c>
      <c r="H27" s="5">
        <f t="shared" si="8"/>
        <v>442</v>
      </c>
      <c r="I27" s="5">
        <f t="shared" si="2"/>
        <v>579</v>
      </c>
      <c r="J27" s="5">
        <v>800</v>
      </c>
      <c r="L27" s="5">
        <v>25</v>
      </c>
      <c r="M27" s="14" t="s">
        <v>9</v>
      </c>
      <c r="N27" s="3">
        <v>34322240</v>
      </c>
      <c r="O27" s="5" t="s">
        <v>38</v>
      </c>
      <c r="P27" s="5">
        <v>136</v>
      </c>
      <c r="Q27" s="5">
        <v>136</v>
      </c>
      <c r="R27" s="5">
        <f t="shared" si="0"/>
        <v>272</v>
      </c>
      <c r="S27" s="5">
        <f t="shared" si="7"/>
        <v>544</v>
      </c>
      <c r="T27" s="5">
        <f t="shared" si="3"/>
        <v>768</v>
      </c>
      <c r="U27" s="5">
        <v>1040</v>
      </c>
    </row>
    <row r="28" spans="1:21" ht="32" x14ac:dyDescent="0.2">
      <c r="A28" s="5">
        <v>26</v>
      </c>
      <c r="B28" s="14" t="s">
        <v>41</v>
      </c>
      <c r="C28" s="3">
        <v>7555071</v>
      </c>
      <c r="D28" s="5" t="s">
        <v>38</v>
      </c>
      <c r="E28" s="5"/>
      <c r="F28" s="5">
        <v>272</v>
      </c>
      <c r="G28" s="5">
        <f t="shared" si="9"/>
        <v>272</v>
      </c>
      <c r="H28" s="5">
        <f t="shared" si="8"/>
        <v>544</v>
      </c>
      <c r="I28" s="5">
        <f t="shared" si="2"/>
        <v>528</v>
      </c>
      <c r="J28" s="5">
        <v>800</v>
      </c>
      <c r="L28" s="5">
        <v>26</v>
      </c>
      <c r="M28" s="14" t="s">
        <v>41</v>
      </c>
      <c r="N28" s="3">
        <v>7555071</v>
      </c>
      <c r="O28" s="5" t="s">
        <v>38</v>
      </c>
      <c r="P28" s="5">
        <v>68</v>
      </c>
      <c r="Q28" s="5">
        <v>153</v>
      </c>
      <c r="R28" s="5">
        <f t="shared" si="0"/>
        <v>221</v>
      </c>
      <c r="S28" s="5">
        <f t="shared" si="7"/>
        <v>442</v>
      </c>
      <c r="T28" s="5">
        <f t="shared" si="3"/>
        <v>819</v>
      </c>
      <c r="U28" s="5">
        <v>1040</v>
      </c>
    </row>
    <row r="29" spans="1:21" ht="32" x14ac:dyDescent="0.2">
      <c r="A29" s="5">
        <v>27</v>
      </c>
      <c r="B29" s="14" t="s">
        <v>42</v>
      </c>
      <c r="C29" s="3">
        <v>41942993</v>
      </c>
      <c r="D29" s="5" t="s">
        <v>38</v>
      </c>
      <c r="E29" s="5"/>
      <c r="F29" s="5">
        <v>272</v>
      </c>
      <c r="G29" s="5">
        <f t="shared" si="9"/>
        <v>272</v>
      </c>
      <c r="H29" s="5">
        <f t="shared" si="8"/>
        <v>544</v>
      </c>
      <c r="I29" s="5">
        <f t="shared" si="2"/>
        <v>528</v>
      </c>
      <c r="J29" s="5">
        <v>800</v>
      </c>
      <c r="L29" s="5">
        <v>27</v>
      </c>
      <c r="M29" s="14" t="s">
        <v>42</v>
      </c>
      <c r="N29" s="3">
        <v>41942993</v>
      </c>
      <c r="O29" s="5" t="s">
        <v>38</v>
      </c>
      <c r="P29" s="5"/>
      <c r="Q29" s="5">
        <v>272</v>
      </c>
      <c r="R29" s="5">
        <f t="shared" si="0"/>
        <v>272</v>
      </c>
      <c r="S29" s="5">
        <f t="shared" si="7"/>
        <v>544</v>
      </c>
      <c r="T29" s="5">
        <f t="shared" si="3"/>
        <v>768</v>
      </c>
      <c r="U29" s="5">
        <v>1040</v>
      </c>
    </row>
    <row r="30" spans="1:21" ht="32" x14ac:dyDescent="0.2">
      <c r="A30" s="5">
        <v>28</v>
      </c>
      <c r="B30" s="14" t="s">
        <v>18</v>
      </c>
      <c r="C30" s="3">
        <v>4377483</v>
      </c>
      <c r="D30" s="5" t="s">
        <v>38</v>
      </c>
      <c r="E30" s="5">
        <v>187</v>
      </c>
      <c r="F30" s="5">
        <v>51</v>
      </c>
      <c r="G30" s="5">
        <f t="shared" si="9"/>
        <v>238</v>
      </c>
      <c r="H30" s="5">
        <f t="shared" si="8"/>
        <v>476</v>
      </c>
      <c r="I30" s="5">
        <f t="shared" si="2"/>
        <v>562</v>
      </c>
      <c r="J30" s="5">
        <v>800</v>
      </c>
      <c r="L30" s="5">
        <v>28</v>
      </c>
      <c r="M30" s="14" t="s">
        <v>18</v>
      </c>
      <c r="N30" s="3">
        <v>4377483</v>
      </c>
      <c r="O30" s="5" t="s">
        <v>38</v>
      </c>
      <c r="P30" s="5">
        <v>187</v>
      </c>
      <c r="Q30" s="5">
        <v>40</v>
      </c>
      <c r="R30" s="5">
        <f t="shared" si="0"/>
        <v>227</v>
      </c>
      <c r="S30" s="5">
        <f t="shared" si="7"/>
        <v>454</v>
      </c>
      <c r="T30" s="5">
        <f t="shared" si="3"/>
        <v>813</v>
      </c>
      <c r="U30" s="5">
        <v>1040</v>
      </c>
    </row>
    <row r="31" spans="1:21" ht="32" x14ac:dyDescent="0.2">
      <c r="A31" s="5">
        <v>29</v>
      </c>
      <c r="B31" s="14" t="s">
        <v>0</v>
      </c>
      <c r="C31" s="3">
        <v>41936057</v>
      </c>
      <c r="D31" s="5" t="s">
        <v>38</v>
      </c>
      <c r="E31" s="5">
        <v>68</v>
      </c>
      <c r="F31" s="5">
        <v>221</v>
      </c>
      <c r="G31" s="5">
        <f t="shared" si="9"/>
        <v>289</v>
      </c>
      <c r="H31" s="5">
        <f t="shared" si="8"/>
        <v>578</v>
      </c>
      <c r="I31" s="5">
        <f t="shared" si="2"/>
        <v>511</v>
      </c>
      <c r="J31" s="5">
        <v>800</v>
      </c>
      <c r="L31" s="5">
        <v>29</v>
      </c>
      <c r="M31" s="14" t="s">
        <v>0</v>
      </c>
      <c r="N31" s="3">
        <v>41936057</v>
      </c>
      <c r="O31" s="5" t="s">
        <v>38</v>
      </c>
      <c r="P31" s="5"/>
      <c r="Q31" s="5">
        <v>306</v>
      </c>
      <c r="R31" s="5">
        <f t="shared" si="0"/>
        <v>306</v>
      </c>
      <c r="S31" s="5">
        <f t="shared" si="7"/>
        <v>612</v>
      </c>
      <c r="T31" s="5">
        <f t="shared" si="3"/>
        <v>734</v>
      </c>
      <c r="U31" s="5">
        <v>1040</v>
      </c>
    </row>
    <row r="32" spans="1:21" ht="32" x14ac:dyDescent="0.2">
      <c r="A32" s="5">
        <v>30</v>
      </c>
      <c r="B32" s="14" t="s">
        <v>43</v>
      </c>
      <c r="C32" s="3">
        <v>10299398</v>
      </c>
      <c r="D32" s="5" t="s">
        <v>38</v>
      </c>
      <c r="E32" s="5">
        <v>136</v>
      </c>
      <c r="F32" s="5">
        <v>102</v>
      </c>
      <c r="G32" s="5">
        <f t="shared" si="9"/>
        <v>238</v>
      </c>
      <c r="H32" s="5">
        <f t="shared" si="8"/>
        <v>476</v>
      </c>
      <c r="I32" s="5">
        <f t="shared" si="2"/>
        <v>562</v>
      </c>
      <c r="J32" s="5">
        <v>800</v>
      </c>
      <c r="L32" s="5">
        <v>30</v>
      </c>
      <c r="M32" s="14" t="s">
        <v>43</v>
      </c>
      <c r="N32" s="3">
        <v>10299398</v>
      </c>
      <c r="O32" s="5" t="s">
        <v>38</v>
      </c>
      <c r="P32" s="5"/>
      <c r="Q32" s="5">
        <v>272</v>
      </c>
      <c r="R32" s="5">
        <f t="shared" si="0"/>
        <v>272</v>
      </c>
      <c r="S32" s="5">
        <f t="shared" si="7"/>
        <v>544</v>
      </c>
      <c r="T32" s="5">
        <f t="shared" si="3"/>
        <v>768</v>
      </c>
      <c r="U32" s="5">
        <v>1040</v>
      </c>
    </row>
    <row r="33" spans="1:21" ht="32" x14ac:dyDescent="0.2">
      <c r="A33" s="5">
        <v>31</v>
      </c>
      <c r="B33" s="14" t="s">
        <v>4</v>
      </c>
      <c r="C33" s="3">
        <v>41925636</v>
      </c>
      <c r="D33" s="5" t="s">
        <v>38</v>
      </c>
      <c r="E33" s="5"/>
      <c r="F33" s="5">
        <v>340</v>
      </c>
      <c r="G33" s="5">
        <f t="shared" si="9"/>
        <v>340</v>
      </c>
      <c r="H33" s="5">
        <f>G33*2</f>
        <v>680</v>
      </c>
      <c r="I33" s="5">
        <f>J33-G33</f>
        <v>460</v>
      </c>
      <c r="J33" s="5">
        <v>800</v>
      </c>
      <c r="L33" s="5">
        <v>31</v>
      </c>
      <c r="M33" s="14" t="s">
        <v>4</v>
      </c>
      <c r="N33" s="3">
        <v>41925636</v>
      </c>
      <c r="O33" s="5" t="s">
        <v>38</v>
      </c>
      <c r="P33" s="5"/>
      <c r="Q33" s="5">
        <v>340</v>
      </c>
      <c r="R33" s="5">
        <f t="shared" si="0"/>
        <v>340</v>
      </c>
      <c r="S33" s="5">
        <f>R33*2</f>
        <v>680</v>
      </c>
      <c r="T33" s="5">
        <f>U33-R33</f>
        <v>700</v>
      </c>
      <c r="U33" s="5">
        <v>1040</v>
      </c>
    </row>
    <row r="34" spans="1:21" ht="32" x14ac:dyDescent="0.2">
      <c r="A34" s="5">
        <v>32</v>
      </c>
      <c r="B34" s="18" t="s">
        <v>44</v>
      </c>
      <c r="C34" s="3">
        <v>1098308059</v>
      </c>
      <c r="D34" s="6" t="s">
        <v>45</v>
      </c>
      <c r="E34" s="5"/>
      <c r="F34" s="5">
        <v>224</v>
      </c>
      <c r="G34" s="32">
        <f t="shared" si="9"/>
        <v>224</v>
      </c>
      <c r="H34" s="5"/>
      <c r="I34" s="5">
        <f>J34-G34</f>
        <v>0</v>
      </c>
      <c r="J34" s="5">
        <f>G34</f>
        <v>224</v>
      </c>
      <c r="L34" s="5">
        <v>32</v>
      </c>
      <c r="M34" s="18" t="s">
        <v>44</v>
      </c>
      <c r="N34" s="3">
        <v>1098308059</v>
      </c>
      <c r="O34" s="6" t="s">
        <v>45</v>
      </c>
      <c r="P34" s="5"/>
      <c r="Q34" s="5">
        <v>182</v>
      </c>
      <c r="R34" s="5">
        <f t="shared" si="0"/>
        <v>182</v>
      </c>
      <c r="S34" s="5"/>
      <c r="T34" s="5">
        <f>U34-R34</f>
        <v>0</v>
      </c>
      <c r="U34" s="5">
        <f>R34</f>
        <v>182</v>
      </c>
    </row>
    <row r="35" spans="1:21" ht="32" x14ac:dyDescent="0.2">
      <c r="A35" s="5">
        <v>33</v>
      </c>
      <c r="B35" s="13" t="s">
        <v>12</v>
      </c>
      <c r="C35" s="3">
        <v>1094885810</v>
      </c>
      <c r="D35" s="4" t="s">
        <v>45</v>
      </c>
      <c r="E35" s="5"/>
      <c r="F35" s="5">
        <v>255</v>
      </c>
      <c r="G35" s="32">
        <f t="shared" si="9"/>
        <v>255</v>
      </c>
      <c r="H35" s="5"/>
      <c r="I35" s="5">
        <f>J35-G35</f>
        <v>0</v>
      </c>
      <c r="J35" s="5">
        <f t="shared" ref="J35:J49" si="10">G35</f>
        <v>255</v>
      </c>
      <c r="L35" s="5">
        <v>33</v>
      </c>
      <c r="M35" s="13" t="s">
        <v>12</v>
      </c>
      <c r="N35" s="3">
        <v>1094885810</v>
      </c>
      <c r="O35" s="4" t="s">
        <v>45</v>
      </c>
      <c r="P35" s="5"/>
      <c r="Q35" s="5">
        <v>148</v>
      </c>
      <c r="R35" s="5">
        <f t="shared" si="0"/>
        <v>148</v>
      </c>
      <c r="S35" s="5"/>
      <c r="T35" s="5">
        <f>U35-R35</f>
        <v>0</v>
      </c>
      <c r="U35" s="5">
        <f t="shared" ref="U35:U49" si="11">R35</f>
        <v>148</v>
      </c>
    </row>
    <row r="36" spans="1:21" ht="32" x14ac:dyDescent="0.2">
      <c r="A36" s="5">
        <v>34</v>
      </c>
      <c r="B36" s="19" t="s">
        <v>46</v>
      </c>
      <c r="C36" s="3">
        <v>1094939160</v>
      </c>
      <c r="D36" s="5" t="s">
        <v>45</v>
      </c>
      <c r="E36" s="5">
        <v>48</v>
      </c>
      <c r="F36" s="5">
        <v>224</v>
      </c>
      <c r="G36" s="32">
        <f t="shared" si="9"/>
        <v>272</v>
      </c>
      <c r="H36" s="5"/>
      <c r="I36" s="5">
        <f t="shared" si="2"/>
        <v>0</v>
      </c>
      <c r="J36" s="5">
        <f t="shared" si="10"/>
        <v>272</v>
      </c>
      <c r="L36" s="5">
        <v>34</v>
      </c>
      <c r="M36" s="19" t="s">
        <v>46</v>
      </c>
      <c r="N36" s="3">
        <v>1094939160</v>
      </c>
      <c r="O36" s="5" t="s">
        <v>45</v>
      </c>
      <c r="P36" s="5">
        <v>48</v>
      </c>
      <c r="Q36" s="5">
        <v>192</v>
      </c>
      <c r="R36" s="5">
        <f t="shared" si="0"/>
        <v>240</v>
      </c>
      <c r="S36" s="5"/>
      <c r="T36" s="5">
        <f t="shared" si="3"/>
        <v>0</v>
      </c>
      <c r="U36" s="5">
        <f t="shared" si="11"/>
        <v>240</v>
      </c>
    </row>
    <row r="37" spans="1:21" ht="16" x14ac:dyDescent="0.2">
      <c r="A37" s="5">
        <v>35</v>
      </c>
      <c r="B37" s="14" t="s">
        <v>47</v>
      </c>
      <c r="C37" s="3">
        <v>41941948</v>
      </c>
      <c r="D37" s="5" t="s">
        <v>45</v>
      </c>
      <c r="E37" s="5"/>
      <c r="F37" s="5">
        <v>272</v>
      </c>
      <c r="G37" s="32">
        <f t="shared" si="9"/>
        <v>272</v>
      </c>
      <c r="H37" s="5"/>
      <c r="I37" s="5">
        <f t="shared" si="2"/>
        <v>0</v>
      </c>
      <c r="J37" s="5">
        <f t="shared" si="10"/>
        <v>272</v>
      </c>
      <c r="L37" s="5">
        <v>35</v>
      </c>
      <c r="M37" s="14" t="s">
        <v>47</v>
      </c>
      <c r="N37" s="3">
        <v>41941948</v>
      </c>
      <c r="O37" s="5" t="s">
        <v>45</v>
      </c>
      <c r="P37" s="5"/>
      <c r="Q37" s="5">
        <v>272</v>
      </c>
      <c r="R37" s="5">
        <f t="shared" si="0"/>
        <v>272</v>
      </c>
      <c r="S37" s="5"/>
      <c r="T37" s="5">
        <f t="shared" si="3"/>
        <v>0</v>
      </c>
      <c r="U37" s="5">
        <f t="shared" si="11"/>
        <v>272</v>
      </c>
    </row>
    <row r="38" spans="1:21" ht="32" x14ac:dyDescent="0.2">
      <c r="A38" s="5">
        <v>36</v>
      </c>
      <c r="B38" s="14" t="s">
        <v>2</v>
      </c>
      <c r="C38" s="3">
        <v>9728300</v>
      </c>
      <c r="D38" s="5" t="s">
        <v>45</v>
      </c>
      <c r="E38" s="5"/>
      <c r="F38" s="5">
        <v>328</v>
      </c>
      <c r="G38" s="32">
        <v>238</v>
      </c>
      <c r="H38" s="5"/>
      <c r="I38" s="5">
        <f t="shared" si="2"/>
        <v>0</v>
      </c>
      <c r="J38" s="5">
        <f t="shared" si="10"/>
        <v>238</v>
      </c>
      <c r="L38" s="5">
        <v>36</v>
      </c>
      <c r="M38" s="14" t="s">
        <v>2</v>
      </c>
      <c r="N38" s="3">
        <v>9728300</v>
      </c>
      <c r="O38" s="5" t="s">
        <v>45</v>
      </c>
      <c r="P38" s="5"/>
      <c r="Q38" s="5">
        <v>173</v>
      </c>
      <c r="R38" s="5">
        <f t="shared" si="0"/>
        <v>173</v>
      </c>
      <c r="S38" s="5"/>
      <c r="T38" s="5">
        <f t="shared" si="3"/>
        <v>0</v>
      </c>
      <c r="U38" s="5">
        <f t="shared" si="11"/>
        <v>173</v>
      </c>
    </row>
    <row r="39" spans="1:21" ht="32" x14ac:dyDescent="0.2">
      <c r="A39" s="5">
        <v>37</v>
      </c>
      <c r="B39" s="14" t="s">
        <v>7</v>
      </c>
      <c r="C39" s="3">
        <v>1097388835</v>
      </c>
      <c r="D39" s="5" t="s">
        <v>45</v>
      </c>
      <c r="E39" s="5">
        <v>68</v>
      </c>
      <c r="F39" s="5">
        <v>204</v>
      </c>
      <c r="G39" s="32">
        <f t="shared" si="9"/>
        <v>272</v>
      </c>
      <c r="H39" s="5"/>
      <c r="I39" s="5">
        <f t="shared" si="2"/>
        <v>0</v>
      </c>
      <c r="J39" s="5">
        <f t="shared" si="10"/>
        <v>272</v>
      </c>
      <c r="L39" s="5">
        <v>37</v>
      </c>
      <c r="M39" s="14" t="s">
        <v>7</v>
      </c>
      <c r="N39" s="3">
        <v>1097388835</v>
      </c>
      <c r="O39" s="5" t="s">
        <v>45</v>
      </c>
      <c r="P39" s="5"/>
      <c r="Q39" s="5">
        <v>224</v>
      </c>
      <c r="R39" s="5">
        <f t="shared" si="0"/>
        <v>224</v>
      </c>
      <c r="S39" s="5"/>
      <c r="T39" s="5">
        <f t="shared" si="3"/>
        <v>0</v>
      </c>
      <c r="U39" s="5">
        <f t="shared" si="11"/>
        <v>224</v>
      </c>
    </row>
    <row r="40" spans="1:21" ht="32" x14ac:dyDescent="0.2">
      <c r="A40" s="5">
        <v>38</v>
      </c>
      <c r="B40" s="14" t="s">
        <v>16</v>
      </c>
      <c r="C40" s="3">
        <v>1094917238</v>
      </c>
      <c r="D40" s="5" t="s">
        <v>45</v>
      </c>
      <c r="E40" s="5"/>
      <c r="F40" s="5">
        <v>269</v>
      </c>
      <c r="G40" s="32">
        <f t="shared" si="9"/>
        <v>269</v>
      </c>
      <c r="H40" s="5"/>
      <c r="I40" s="5">
        <f t="shared" si="2"/>
        <v>0</v>
      </c>
      <c r="J40" s="5">
        <f t="shared" si="10"/>
        <v>269</v>
      </c>
      <c r="L40" s="5">
        <v>38</v>
      </c>
      <c r="M40" s="14" t="s">
        <v>16</v>
      </c>
      <c r="N40" s="3">
        <v>1094917238</v>
      </c>
      <c r="O40" s="5" t="s">
        <v>45</v>
      </c>
      <c r="P40" s="5"/>
      <c r="Q40" s="5">
        <v>240</v>
      </c>
      <c r="R40" s="5">
        <f t="shared" si="0"/>
        <v>240</v>
      </c>
      <c r="S40" s="5"/>
      <c r="T40" s="5">
        <f t="shared" si="3"/>
        <v>0</v>
      </c>
      <c r="U40" s="5">
        <f t="shared" si="11"/>
        <v>240</v>
      </c>
    </row>
    <row r="41" spans="1:21" ht="32" x14ac:dyDescent="0.2">
      <c r="A41" s="5">
        <v>39</v>
      </c>
      <c r="B41" s="14" t="s">
        <v>17</v>
      </c>
      <c r="C41" s="3">
        <v>18419628</v>
      </c>
      <c r="D41" s="5" t="s">
        <v>45</v>
      </c>
      <c r="E41" s="5">
        <v>68</v>
      </c>
      <c r="F41" s="5">
        <v>204</v>
      </c>
      <c r="G41" s="32">
        <f t="shared" si="9"/>
        <v>272</v>
      </c>
      <c r="H41" s="5"/>
      <c r="I41" s="5">
        <f t="shared" si="2"/>
        <v>0</v>
      </c>
      <c r="J41" s="5">
        <f t="shared" si="10"/>
        <v>272</v>
      </c>
      <c r="L41" s="5">
        <v>39</v>
      </c>
      <c r="M41" s="14" t="s">
        <v>17</v>
      </c>
      <c r="N41" s="3">
        <v>18419628</v>
      </c>
      <c r="O41" s="5" t="s">
        <v>45</v>
      </c>
      <c r="P41" s="5">
        <v>136</v>
      </c>
      <c r="Q41" s="5">
        <v>48</v>
      </c>
      <c r="R41" s="5">
        <f t="shared" si="0"/>
        <v>184</v>
      </c>
      <c r="S41" s="5"/>
      <c r="T41" s="5">
        <f t="shared" si="3"/>
        <v>0</v>
      </c>
      <c r="U41" s="5">
        <f t="shared" si="11"/>
        <v>184</v>
      </c>
    </row>
    <row r="42" spans="1:21" ht="32" x14ac:dyDescent="0.2">
      <c r="A42" s="5">
        <v>40</v>
      </c>
      <c r="B42" s="14" t="s">
        <v>19</v>
      </c>
      <c r="C42" s="3">
        <v>1097393766</v>
      </c>
      <c r="D42" s="5" t="s">
        <v>45</v>
      </c>
      <c r="E42" s="5"/>
      <c r="F42" s="5">
        <v>227</v>
      </c>
      <c r="G42" s="32">
        <f t="shared" si="9"/>
        <v>227</v>
      </c>
      <c r="H42" s="5"/>
      <c r="I42" s="5">
        <f t="shared" si="2"/>
        <v>0</v>
      </c>
      <c r="J42" s="5">
        <f t="shared" si="10"/>
        <v>227</v>
      </c>
      <c r="L42" s="5">
        <v>40</v>
      </c>
      <c r="M42" s="14" t="s">
        <v>19</v>
      </c>
      <c r="N42" s="3">
        <v>1097393766</v>
      </c>
      <c r="O42" s="5" t="s">
        <v>45</v>
      </c>
      <c r="P42" s="5">
        <v>68</v>
      </c>
      <c r="Q42" s="5">
        <v>187</v>
      </c>
      <c r="R42" s="5">
        <f t="shared" si="0"/>
        <v>255</v>
      </c>
      <c r="S42" s="5"/>
      <c r="T42" s="5">
        <f t="shared" si="3"/>
        <v>0</v>
      </c>
      <c r="U42" s="5">
        <f t="shared" si="11"/>
        <v>255</v>
      </c>
    </row>
    <row r="43" spans="1:21" ht="32" x14ac:dyDescent="0.2">
      <c r="A43" s="5">
        <v>41</v>
      </c>
      <c r="B43" s="14" t="s">
        <v>48</v>
      </c>
      <c r="C43" s="3">
        <v>41940483</v>
      </c>
      <c r="D43" s="5" t="s">
        <v>45</v>
      </c>
      <c r="E43" s="5">
        <v>68</v>
      </c>
      <c r="F43" s="5">
        <v>136</v>
      </c>
      <c r="G43" s="32">
        <f t="shared" si="9"/>
        <v>204</v>
      </c>
      <c r="H43" s="5"/>
      <c r="I43" s="5">
        <f t="shared" si="2"/>
        <v>0</v>
      </c>
      <c r="J43" s="5">
        <f t="shared" si="10"/>
        <v>204</v>
      </c>
      <c r="L43" s="5">
        <v>41</v>
      </c>
      <c r="M43" s="14" t="s">
        <v>48</v>
      </c>
      <c r="N43" s="3">
        <v>41940483</v>
      </c>
      <c r="O43" s="5" t="s">
        <v>45</v>
      </c>
      <c r="P43" s="5">
        <v>68</v>
      </c>
      <c r="Q43" s="5">
        <v>68</v>
      </c>
      <c r="R43" s="5">
        <f t="shared" si="0"/>
        <v>136</v>
      </c>
      <c r="S43" s="5"/>
      <c r="T43" s="5">
        <f t="shared" si="3"/>
        <v>0</v>
      </c>
      <c r="U43" s="5">
        <f t="shared" si="11"/>
        <v>136</v>
      </c>
    </row>
    <row r="44" spans="1:21" ht="32" x14ac:dyDescent="0.2">
      <c r="A44" s="5">
        <v>42</v>
      </c>
      <c r="B44" s="14" t="s">
        <v>20</v>
      </c>
      <c r="C44" s="3">
        <v>9736231</v>
      </c>
      <c r="D44" s="5" t="s">
        <v>45</v>
      </c>
      <c r="E44" s="5">
        <v>68</v>
      </c>
      <c r="F44" s="5">
        <v>128</v>
      </c>
      <c r="G44" s="32">
        <f t="shared" si="9"/>
        <v>196</v>
      </c>
      <c r="H44" s="5"/>
      <c r="I44" s="5">
        <f t="shared" si="2"/>
        <v>0</v>
      </c>
      <c r="J44" s="5">
        <f t="shared" si="10"/>
        <v>196</v>
      </c>
      <c r="L44" s="5">
        <v>42</v>
      </c>
      <c r="M44" s="14" t="s">
        <v>20</v>
      </c>
      <c r="N44" s="3">
        <v>9736231</v>
      </c>
      <c r="O44" s="5" t="s">
        <v>45</v>
      </c>
      <c r="P44" s="5">
        <v>68</v>
      </c>
      <c r="Q44" s="5">
        <v>88</v>
      </c>
      <c r="R44" s="5">
        <f t="shared" si="0"/>
        <v>156</v>
      </c>
      <c r="S44" s="5"/>
      <c r="T44" s="5">
        <f t="shared" si="3"/>
        <v>0</v>
      </c>
      <c r="U44" s="5">
        <f t="shared" si="11"/>
        <v>156</v>
      </c>
    </row>
    <row r="45" spans="1:21" ht="16" x14ac:dyDescent="0.2">
      <c r="A45" s="5">
        <v>43</v>
      </c>
      <c r="B45" s="14" t="s">
        <v>5</v>
      </c>
      <c r="C45" s="3">
        <v>41955806</v>
      </c>
      <c r="D45" s="5" t="s">
        <v>45</v>
      </c>
      <c r="E45" s="5"/>
      <c r="F45" s="5">
        <v>153</v>
      </c>
      <c r="G45" s="32">
        <f t="shared" si="9"/>
        <v>153</v>
      </c>
      <c r="H45" s="5"/>
      <c r="I45" s="5">
        <f t="shared" si="2"/>
        <v>0</v>
      </c>
      <c r="J45" s="5">
        <f t="shared" si="10"/>
        <v>153</v>
      </c>
      <c r="L45" s="5">
        <v>43</v>
      </c>
      <c r="M45" s="14" t="s">
        <v>5</v>
      </c>
      <c r="N45" s="3">
        <v>41955806</v>
      </c>
      <c r="O45" s="5" t="s">
        <v>45</v>
      </c>
      <c r="P45" s="5"/>
      <c r="Q45" s="5">
        <v>153</v>
      </c>
      <c r="R45" s="5">
        <f t="shared" si="0"/>
        <v>153</v>
      </c>
      <c r="S45" s="5"/>
      <c r="T45" s="5">
        <f t="shared" si="3"/>
        <v>0</v>
      </c>
      <c r="U45" s="5">
        <f t="shared" si="11"/>
        <v>153</v>
      </c>
    </row>
    <row r="46" spans="1:21" ht="32" x14ac:dyDescent="0.2">
      <c r="A46" s="5">
        <v>44</v>
      </c>
      <c r="B46" s="14" t="s">
        <v>49</v>
      </c>
      <c r="C46" s="3">
        <v>1094883945</v>
      </c>
      <c r="D46" s="5" t="s">
        <v>45</v>
      </c>
      <c r="E46" s="5"/>
      <c r="F46" s="5">
        <v>267</v>
      </c>
      <c r="G46" s="32">
        <f t="shared" si="9"/>
        <v>267</v>
      </c>
      <c r="H46" s="5"/>
      <c r="I46" s="5">
        <f t="shared" si="2"/>
        <v>0</v>
      </c>
      <c r="J46" s="5">
        <f t="shared" si="10"/>
        <v>267</v>
      </c>
      <c r="L46" s="5">
        <v>44</v>
      </c>
      <c r="M46" s="14" t="s">
        <v>49</v>
      </c>
      <c r="N46" s="3">
        <v>1094883945</v>
      </c>
      <c r="O46" s="5" t="s">
        <v>45</v>
      </c>
      <c r="P46" s="5"/>
      <c r="Q46" s="5">
        <v>272</v>
      </c>
      <c r="R46" s="5">
        <f t="shared" si="0"/>
        <v>272</v>
      </c>
      <c r="S46" s="5"/>
      <c r="T46" s="5">
        <f t="shared" si="3"/>
        <v>0</v>
      </c>
      <c r="U46" s="5">
        <f t="shared" si="11"/>
        <v>272</v>
      </c>
    </row>
    <row r="47" spans="1:21" ht="16" x14ac:dyDescent="0.2">
      <c r="A47" s="5">
        <v>45</v>
      </c>
      <c r="B47" s="22" t="s">
        <v>58</v>
      </c>
      <c r="C47" s="21"/>
      <c r="D47" s="21" t="s">
        <v>45</v>
      </c>
      <c r="E47" s="21"/>
      <c r="F47" s="21">
        <v>255</v>
      </c>
      <c r="G47" s="21">
        <f t="shared" si="9"/>
        <v>255</v>
      </c>
      <c r="H47" s="5"/>
      <c r="I47" s="5">
        <f t="shared" si="2"/>
        <v>0</v>
      </c>
      <c r="J47" s="5">
        <f t="shared" si="10"/>
        <v>255</v>
      </c>
      <c r="L47" s="5">
        <v>45</v>
      </c>
      <c r="M47" s="20" t="s">
        <v>52</v>
      </c>
      <c r="N47" s="5">
        <v>9771229</v>
      </c>
      <c r="O47" s="5" t="s">
        <v>45</v>
      </c>
      <c r="P47" s="5"/>
      <c r="Q47" s="5">
        <v>272</v>
      </c>
      <c r="R47" s="5">
        <f t="shared" si="0"/>
        <v>272</v>
      </c>
      <c r="S47" s="5"/>
      <c r="T47" s="5">
        <f t="shared" si="3"/>
        <v>0</v>
      </c>
      <c r="U47" s="5">
        <f t="shared" si="11"/>
        <v>272</v>
      </c>
    </row>
    <row r="48" spans="1:21" ht="32" x14ac:dyDescent="0.2">
      <c r="A48" s="5">
        <v>46</v>
      </c>
      <c r="B48" s="22" t="s">
        <v>59</v>
      </c>
      <c r="C48" s="21"/>
      <c r="D48" s="21" t="s">
        <v>45</v>
      </c>
      <c r="E48" s="21"/>
      <c r="F48" s="21">
        <v>187</v>
      </c>
      <c r="G48" s="21">
        <f t="shared" si="9"/>
        <v>187</v>
      </c>
      <c r="H48" s="5"/>
      <c r="I48" s="5">
        <f t="shared" si="2"/>
        <v>0</v>
      </c>
      <c r="J48" s="5">
        <f t="shared" si="10"/>
        <v>187</v>
      </c>
      <c r="K48">
        <f>SUM(J47:J49)</f>
        <v>714</v>
      </c>
      <c r="L48" s="5">
        <v>46</v>
      </c>
      <c r="M48" s="20" t="s">
        <v>53</v>
      </c>
      <c r="N48" s="5">
        <v>1097396380</v>
      </c>
      <c r="O48" s="5" t="s">
        <v>45</v>
      </c>
      <c r="P48" s="5"/>
      <c r="Q48" s="5">
        <v>259</v>
      </c>
      <c r="R48" s="5">
        <f t="shared" si="0"/>
        <v>259</v>
      </c>
      <c r="S48" s="5"/>
      <c r="T48" s="5">
        <f t="shared" si="3"/>
        <v>0</v>
      </c>
      <c r="U48" s="5">
        <f t="shared" si="11"/>
        <v>259</v>
      </c>
    </row>
    <row r="49" spans="1:21" ht="32" x14ac:dyDescent="0.2">
      <c r="A49" s="5">
        <v>47</v>
      </c>
      <c r="B49" s="22" t="s">
        <v>60</v>
      </c>
      <c r="C49" s="21"/>
      <c r="D49" s="21" t="s">
        <v>45</v>
      </c>
      <c r="E49" s="21">
        <v>68</v>
      </c>
      <c r="F49" s="21">
        <v>204</v>
      </c>
      <c r="G49" s="21">
        <f t="shared" si="9"/>
        <v>272</v>
      </c>
      <c r="H49" s="5"/>
      <c r="I49" s="5">
        <f t="shared" si="2"/>
        <v>0</v>
      </c>
      <c r="J49" s="5">
        <f t="shared" si="10"/>
        <v>272</v>
      </c>
      <c r="L49" s="5">
        <v>47</v>
      </c>
      <c r="M49" s="20" t="s">
        <v>54</v>
      </c>
      <c r="N49" s="5"/>
      <c r="O49" s="5" t="s">
        <v>45</v>
      </c>
      <c r="P49" s="5"/>
      <c r="Q49" s="5">
        <v>153</v>
      </c>
      <c r="R49" s="5">
        <f t="shared" si="0"/>
        <v>153</v>
      </c>
      <c r="S49" s="5"/>
      <c r="T49" s="5">
        <f t="shared" si="3"/>
        <v>0</v>
      </c>
      <c r="U49" s="5">
        <f t="shared" si="11"/>
        <v>153</v>
      </c>
    </row>
    <row r="50" spans="1:21" ht="33" x14ac:dyDescent="0.25">
      <c r="B50" s="12"/>
      <c r="C50" s="12"/>
      <c r="D50" s="12"/>
      <c r="E50" s="27">
        <f>SUM(E3:E49)</f>
        <v>2263</v>
      </c>
      <c r="F50" s="27">
        <f>SUM(F3:F49)</f>
        <v>8141</v>
      </c>
      <c r="G50" s="28">
        <f>SUM(G3:G49)</f>
        <v>10314</v>
      </c>
      <c r="H50" s="29">
        <f>SUM(H3:H49)</f>
        <v>14786.5</v>
      </c>
      <c r="I50" s="30">
        <f>SUM(I3:I49)</f>
        <v>16768.5</v>
      </c>
      <c r="J50" s="27">
        <f>SUM(J34:J49)</f>
        <v>3835</v>
      </c>
      <c r="K50" s="31" t="s">
        <v>64</v>
      </c>
      <c r="M50" s="12"/>
      <c r="N50" s="12"/>
      <c r="O50" s="12"/>
      <c r="P50" s="24">
        <f>SUM(P3:P49)</f>
        <v>2105</v>
      </c>
      <c r="Q50" s="24">
        <f>SUM(Q3:Q49)</f>
        <v>7646</v>
      </c>
      <c r="R50" s="25">
        <f>SUM(R3:R49)</f>
        <v>9751</v>
      </c>
      <c r="S50" s="26">
        <f>SUM(S3:S49)</f>
        <v>14606.5</v>
      </c>
      <c r="T50" s="25">
        <f>SUM(T3:T49)</f>
        <v>23371</v>
      </c>
      <c r="U50" s="25">
        <f>SUM(U34:U49)</f>
        <v>3319</v>
      </c>
    </row>
    <row r="53" spans="1:21" x14ac:dyDescent="0.2">
      <c r="A53" s="37" t="s">
        <v>71</v>
      </c>
      <c r="B53" t="s">
        <v>67</v>
      </c>
      <c r="C53">
        <f>P50</f>
        <v>2105</v>
      </c>
      <c r="D53" s="37" t="s">
        <v>65</v>
      </c>
      <c r="N53" t="s">
        <v>76</v>
      </c>
      <c r="O53">
        <f>3138</f>
        <v>3138</v>
      </c>
    </row>
    <row r="54" spans="1:21" x14ac:dyDescent="0.2">
      <c r="A54" s="37"/>
      <c r="B54" t="s">
        <v>68</v>
      </c>
      <c r="C54">
        <f>Q50</f>
        <v>7646</v>
      </c>
      <c r="D54" s="37"/>
      <c r="N54" t="s">
        <v>74</v>
      </c>
      <c r="O54">
        <f>SUM(G34:G46)</f>
        <v>3121</v>
      </c>
    </row>
    <row r="55" spans="1:21" x14ac:dyDescent="0.2">
      <c r="A55" s="37"/>
      <c r="B55" t="s">
        <v>67</v>
      </c>
      <c r="C55">
        <f>E50</f>
        <v>2263</v>
      </c>
      <c r="D55" s="37" t="s">
        <v>66</v>
      </c>
      <c r="N55" t="s">
        <v>77</v>
      </c>
      <c r="O55">
        <f>SUM(G47:G49)</f>
        <v>714</v>
      </c>
    </row>
    <row r="56" spans="1:21" x14ac:dyDescent="0.2">
      <c r="A56" s="37"/>
      <c r="B56" t="s">
        <v>69</v>
      </c>
      <c r="C56">
        <f>F50</f>
        <v>8141</v>
      </c>
      <c r="D56" s="37"/>
      <c r="N56" t="s">
        <v>78</v>
      </c>
      <c r="O56">
        <f>SUM(O54:O55)</f>
        <v>3835</v>
      </c>
      <c r="P56" t="s">
        <v>75</v>
      </c>
      <c r="Q56">
        <f>O53-O54-O55</f>
        <v>-697</v>
      </c>
    </row>
    <row r="58" spans="1:21" x14ac:dyDescent="0.2">
      <c r="A58" s="37" t="s">
        <v>70</v>
      </c>
      <c r="B58" t="s">
        <v>67</v>
      </c>
      <c r="C58">
        <f>SUM(E3:E20)</f>
        <v>1212</v>
      </c>
      <c r="D58" s="37" t="s">
        <v>66</v>
      </c>
    </row>
    <row r="59" spans="1:21" x14ac:dyDescent="0.2">
      <c r="A59" s="37"/>
      <c r="B59" t="s">
        <v>69</v>
      </c>
      <c r="C59">
        <f>SUM(F3:F20)</f>
        <v>1629</v>
      </c>
      <c r="D59" s="37"/>
    </row>
    <row r="60" spans="1:21" x14ac:dyDescent="0.2">
      <c r="A60" s="37"/>
      <c r="B60" t="s">
        <v>67</v>
      </c>
      <c r="C60">
        <f>SUM(P3:P20)</f>
        <v>1190</v>
      </c>
      <c r="D60" s="37" t="s">
        <v>65</v>
      </c>
    </row>
    <row r="61" spans="1:21" x14ac:dyDescent="0.2">
      <c r="A61" s="37"/>
      <c r="B61" t="s">
        <v>69</v>
      </c>
      <c r="C61">
        <f>SUM(Q3:Q20)</f>
        <v>1615</v>
      </c>
      <c r="D61" s="37"/>
    </row>
    <row r="63" spans="1:21" x14ac:dyDescent="0.2">
      <c r="A63" s="37" t="s">
        <v>72</v>
      </c>
      <c r="B63" t="s">
        <v>67</v>
      </c>
      <c r="C63">
        <f>SUM(E21:E33)</f>
        <v>663</v>
      </c>
      <c r="D63" s="37" t="s">
        <v>66</v>
      </c>
    </row>
    <row r="64" spans="1:21" x14ac:dyDescent="0.2">
      <c r="A64" s="37"/>
      <c r="B64" t="s">
        <v>69</v>
      </c>
      <c r="C64">
        <f>SUM(F21:F33)</f>
        <v>2975</v>
      </c>
      <c r="D64" s="37"/>
    </row>
    <row r="65" spans="1:4" x14ac:dyDescent="0.2">
      <c r="A65" s="37"/>
      <c r="B65" t="s">
        <v>67</v>
      </c>
      <c r="C65">
        <f>SUM(P21:P33)</f>
        <v>527</v>
      </c>
      <c r="D65" s="37" t="s">
        <v>65</v>
      </c>
    </row>
    <row r="66" spans="1:4" x14ac:dyDescent="0.2">
      <c r="A66" s="37"/>
      <c r="B66" t="s">
        <v>69</v>
      </c>
      <c r="C66">
        <f>SUM(Q21:Q34)</f>
        <v>3282</v>
      </c>
      <c r="D66" s="37"/>
    </row>
    <row r="68" spans="1:4" x14ac:dyDescent="0.2">
      <c r="A68" s="37" t="s">
        <v>79</v>
      </c>
      <c r="B68" t="s">
        <v>67</v>
      </c>
      <c r="C68">
        <f>SUM(E34:E49)</f>
        <v>388</v>
      </c>
      <c r="D68" s="37" t="s">
        <v>66</v>
      </c>
    </row>
    <row r="69" spans="1:4" x14ac:dyDescent="0.2">
      <c r="A69" s="37"/>
      <c r="B69" t="s">
        <v>69</v>
      </c>
      <c r="C69">
        <f>SUM(F34:F49)</f>
        <v>3537</v>
      </c>
      <c r="D69" s="37"/>
    </row>
    <row r="70" spans="1:4" x14ac:dyDescent="0.2">
      <c r="A70" s="37"/>
      <c r="B70" t="s">
        <v>67</v>
      </c>
      <c r="C70">
        <f>SUM(P34:P49)</f>
        <v>388</v>
      </c>
      <c r="D70" s="37" t="s">
        <v>65</v>
      </c>
    </row>
    <row r="71" spans="1:4" x14ac:dyDescent="0.2">
      <c r="A71" s="37"/>
      <c r="B71" t="s">
        <v>69</v>
      </c>
      <c r="C71">
        <f>SUM(Q34:Q49)</f>
        <v>2931</v>
      </c>
      <c r="D71" s="37"/>
    </row>
    <row r="83" spans="14:14" x14ac:dyDescent="0.2">
      <c r="N83" t="s">
        <v>73</v>
      </c>
    </row>
  </sheetData>
  <autoFilter ref="B2:J50" xr:uid="{00000000-0009-0000-0000-000001000000}"/>
  <mergeCells count="14">
    <mergeCell ref="D68:D69"/>
    <mergeCell ref="D70:D71"/>
    <mergeCell ref="L1:U1"/>
    <mergeCell ref="D60:D61"/>
    <mergeCell ref="A58:A61"/>
    <mergeCell ref="A53:A56"/>
    <mergeCell ref="D63:D64"/>
    <mergeCell ref="D65:D66"/>
    <mergeCell ref="A63:A66"/>
    <mergeCell ref="A1:H1"/>
    <mergeCell ref="D53:D54"/>
    <mergeCell ref="D55:D56"/>
    <mergeCell ref="D58:D59"/>
    <mergeCell ref="A68:A71"/>
  </mergeCells>
  <pageMargins left="0.7" right="0.7" top="0.75" bottom="0.75" header="0.3" footer="0.3"/>
  <pageSetup orientation="portrait" horizontalDpi="0" verticalDpi="0" r:id="rId1"/>
  <ignoredErrors>
    <ignoredError sqref="H5 H12 H14:H15 H18:H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28"/>
  <sheetViews>
    <sheetView tabSelected="1" workbookViewId="0">
      <selection activeCell="C28" sqref="C28"/>
    </sheetView>
  </sheetViews>
  <sheetFormatPr baseColWidth="10" defaultColWidth="9.1640625" defaultRowHeight="15" x14ac:dyDescent="0.2"/>
  <cols>
    <col min="2" max="2" width="58" customWidth="1"/>
    <col min="3" max="3" width="22.33203125" customWidth="1"/>
    <col min="4" max="4" width="23" customWidth="1"/>
    <col min="5" max="5" width="30" customWidth="1"/>
    <col min="6" max="6" width="16.1640625" customWidth="1"/>
  </cols>
  <sheetData>
    <row r="3" spans="1:8" x14ac:dyDescent="0.2">
      <c r="B3" s="42" t="s">
        <v>80</v>
      </c>
      <c r="C3" s="42"/>
      <c r="D3" s="42"/>
      <c r="E3" s="42"/>
      <c r="F3" s="42"/>
    </row>
    <row r="4" spans="1:8" x14ac:dyDescent="0.2">
      <c r="B4" s="42"/>
      <c r="C4" s="42"/>
      <c r="D4" s="42"/>
      <c r="E4" s="42"/>
      <c r="F4" s="42"/>
    </row>
    <row r="7" spans="1:8" ht="32" x14ac:dyDescent="0.2">
      <c r="B7" s="8" t="s">
        <v>81</v>
      </c>
      <c r="C7" s="8" t="s">
        <v>82</v>
      </c>
      <c r="D7" s="8" t="s">
        <v>83</v>
      </c>
      <c r="E7" s="7" t="s">
        <v>84</v>
      </c>
      <c r="F7" s="7" t="s">
        <v>85</v>
      </c>
    </row>
    <row r="8" spans="1:8" x14ac:dyDescent="0.2">
      <c r="A8" s="43">
        <v>1</v>
      </c>
      <c r="B8" s="44" t="s">
        <v>86</v>
      </c>
      <c r="C8" s="33" t="s">
        <v>87</v>
      </c>
      <c r="D8" s="33" t="s">
        <v>88</v>
      </c>
      <c r="E8" s="33">
        <v>300</v>
      </c>
      <c r="F8" s="5">
        <f>E8*17</f>
        <v>5100</v>
      </c>
      <c r="H8" t="s">
        <v>105</v>
      </c>
    </row>
    <row r="9" spans="1:8" x14ac:dyDescent="0.2">
      <c r="A9" s="43"/>
      <c r="B9" s="45"/>
      <c r="C9" s="33" t="s">
        <v>89</v>
      </c>
      <c r="D9" s="33" t="s">
        <v>88</v>
      </c>
      <c r="E9" s="33"/>
      <c r="F9" s="5"/>
      <c r="H9" t="s">
        <v>106</v>
      </c>
    </row>
    <row r="10" spans="1:8" x14ac:dyDescent="0.2">
      <c r="A10" s="34">
        <v>2</v>
      </c>
      <c r="B10" s="5" t="s">
        <v>90</v>
      </c>
      <c r="C10" s="33" t="s">
        <v>87</v>
      </c>
      <c r="D10" s="33" t="s">
        <v>88</v>
      </c>
      <c r="E10" s="33"/>
      <c r="F10" s="5"/>
    </row>
    <row r="11" spans="1:8" x14ac:dyDescent="0.2">
      <c r="A11" s="38">
        <v>3</v>
      </c>
      <c r="B11" s="44" t="s">
        <v>91</v>
      </c>
      <c r="C11" s="33" t="s">
        <v>87</v>
      </c>
      <c r="D11" s="33" t="s">
        <v>88</v>
      </c>
      <c r="E11" s="33"/>
      <c r="F11" s="5"/>
    </row>
    <row r="12" spans="1:8" x14ac:dyDescent="0.2">
      <c r="A12" s="39"/>
      <c r="B12" s="45"/>
      <c r="C12" s="33" t="s">
        <v>89</v>
      </c>
      <c r="D12" s="33" t="s">
        <v>88</v>
      </c>
      <c r="E12" s="33"/>
      <c r="F12" s="5"/>
    </row>
    <row r="13" spans="1:8" x14ac:dyDescent="0.2">
      <c r="A13" s="34">
        <v>4</v>
      </c>
      <c r="B13" s="5" t="s">
        <v>92</v>
      </c>
      <c r="C13" s="33" t="s">
        <v>87</v>
      </c>
      <c r="D13" s="33" t="s">
        <v>88</v>
      </c>
      <c r="E13" s="33"/>
      <c r="F13" s="5"/>
    </row>
    <row r="14" spans="1:8" x14ac:dyDescent="0.2">
      <c r="A14" s="34">
        <v>5</v>
      </c>
      <c r="B14" s="5" t="s">
        <v>93</v>
      </c>
      <c r="C14" s="33" t="s">
        <v>87</v>
      </c>
      <c r="D14" s="33" t="s">
        <v>88</v>
      </c>
      <c r="E14" s="33"/>
      <c r="F14" s="5"/>
    </row>
    <row r="15" spans="1:8" x14ac:dyDescent="0.2">
      <c r="A15" s="34">
        <v>6</v>
      </c>
      <c r="B15" s="5" t="s">
        <v>94</v>
      </c>
      <c r="C15" s="33" t="s">
        <v>87</v>
      </c>
      <c r="D15" s="33" t="s">
        <v>88</v>
      </c>
      <c r="E15" s="33"/>
      <c r="F15" s="5"/>
    </row>
    <row r="16" spans="1:8" x14ac:dyDescent="0.2">
      <c r="A16" s="34">
        <v>7</v>
      </c>
      <c r="B16" s="5" t="s">
        <v>95</v>
      </c>
      <c r="C16" s="33" t="s">
        <v>87</v>
      </c>
      <c r="D16" s="33" t="s">
        <v>88</v>
      </c>
      <c r="E16" s="33"/>
      <c r="F16" s="5"/>
    </row>
    <row r="17" spans="1:6" x14ac:dyDescent="0.2">
      <c r="A17" s="34">
        <v>8</v>
      </c>
      <c r="B17" s="5" t="s">
        <v>96</v>
      </c>
      <c r="C17" s="33" t="s">
        <v>87</v>
      </c>
      <c r="D17" s="33" t="s">
        <v>88</v>
      </c>
      <c r="E17" s="33"/>
      <c r="F17" s="5"/>
    </row>
    <row r="18" spans="1:6" x14ac:dyDescent="0.2">
      <c r="A18" s="34">
        <v>9</v>
      </c>
      <c r="B18" s="5" t="s">
        <v>97</v>
      </c>
      <c r="C18" s="33" t="s">
        <v>87</v>
      </c>
      <c r="D18" s="33" t="s">
        <v>98</v>
      </c>
      <c r="E18" s="33"/>
      <c r="F18" s="5"/>
    </row>
    <row r="19" spans="1:6" x14ac:dyDescent="0.2">
      <c r="A19" s="34">
        <v>10</v>
      </c>
      <c r="B19" s="5" t="s">
        <v>99</v>
      </c>
      <c r="C19" s="33" t="s">
        <v>87</v>
      </c>
      <c r="D19" s="33" t="s">
        <v>88</v>
      </c>
      <c r="E19" s="33"/>
      <c r="F19" s="5"/>
    </row>
    <row r="20" spans="1:6" x14ac:dyDescent="0.2">
      <c r="A20" s="34">
        <v>11</v>
      </c>
      <c r="B20" s="5" t="s">
        <v>100</v>
      </c>
      <c r="C20" s="33" t="s">
        <v>87</v>
      </c>
      <c r="D20" s="33" t="s">
        <v>88</v>
      </c>
      <c r="E20" s="33"/>
      <c r="F20" s="5"/>
    </row>
    <row r="21" spans="1:6" x14ac:dyDescent="0.2">
      <c r="A21" s="34">
        <v>12</v>
      </c>
      <c r="B21" s="5" t="s">
        <v>101</v>
      </c>
      <c r="C21" s="33" t="s">
        <v>87</v>
      </c>
      <c r="D21" s="33" t="s">
        <v>88</v>
      </c>
      <c r="E21" s="33"/>
      <c r="F21" s="5"/>
    </row>
    <row r="22" spans="1:6" ht="16" x14ac:dyDescent="0.2">
      <c r="A22" s="34">
        <v>13</v>
      </c>
      <c r="B22" s="35" t="s">
        <v>103</v>
      </c>
      <c r="C22" s="33" t="s">
        <v>89</v>
      </c>
      <c r="D22" s="33" t="s">
        <v>88</v>
      </c>
      <c r="E22" s="33"/>
      <c r="F22" s="5"/>
    </row>
    <row r="23" spans="1:6" x14ac:dyDescent="0.2">
      <c r="A23" s="34">
        <v>14</v>
      </c>
      <c r="B23" s="5" t="s">
        <v>104</v>
      </c>
      <c r="C23" s="33" t="s">
        <v>87</v>
      </c>
      <c r="D23" s="33" t="s">
        <v>88</v>
      </c>
      <c r="E23" s="33"/>
      <c r="F23" s="5"/>
    </row>
    <row r="24" spans="1:6" x14ac:dyDescent="0.2">
      <c r="A24" s="38">
        <v>15</v>
      </c>
      <c r="B24" s="40" t="s">
        <v>102</v>
      </c>
      <c r="C24" s="33" t="s">
        <v>87</v>
      </c>
      <c r="D24" s="33" t="s">
        <v>88</v>
      </c>
      <c r="E24" s="33"/>
      <c r="F24" s="5"/>
    </row>
    <row r="25" spans="1:6" x14ac:dyDescent="0.2">
      <c r="A25" s="39"/>
      <c r="B25" s="41"/>
      <c r="C25" s="33" t="s">
        <v>89</v>
      </c>
      <c r="D25" s="33" t="s">
        <v>88</v>
      </c>
      <c r="E25" s="33"/>
      <c r="F25" s="5"/>
    </row>
    <row r="28" spans="1:6" x14ac:dyDescent="0.2">
      <c r="B28" t="s">
        <v>107</v>
      </c>
    </row>
  </sheetData>
  <mergeCells count="7">
    <mergeCell ref="A24:A25"/>
    <mergeCell ref="B24:B25"/>
    <mergeCell ref="B3:F4"/>
    <mergeCell ref="A8:A9"/>
    <mergeCell ref="B8:B9"/>
    <mergeCell ref="A11:A12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2019-I</vt:lpstr>
      <vt:lpstr>2019-II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2021-02-03T21:48:57Z</dcterms:modified>
</cp:coreProperties>
</file>