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ProgramWorkSpace\EmployerPerformanceCalculator\Resources\"/>
    </mc:Choice>
  </mc:AlternateContent>
  <bookViews>
    <workbookView xWindow="0" yWindow="0" windowWidth="24000" windowHeight="975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CH14" i="1" l="1"/>
  <c r="CI14" i="1" s="1"/>
  <c r="CG14" i="1"/>
  <c r="ET13" i="1"/>
  <c r="DQ13" i="1"/>
  <c r="DI13" i="1"/>
  <c r="DA13" i="1"/>
  <c r="EC13" i="1" s="1"/>
  <c r="CY13" i="1"/>
  <c r="CX13" i="1"/>
  <c r="CS13" i="1"/>
  <c r="CR13" i="1"/>
  <c r="CM13" i="1"/>
  <c r="CI13" i="1"/>
  <c r="CF13" i="1"/>
  <c r="CE13" i="1"/>
  <c r="AY13" i="1"/>
  <c r="T13" i="1"/>
  <c r="O13" i="1"/>
  <c r="ET12" i="1"/>
  <c r="DQ12" i="1"/>
  <c r="DI12" i="1"/>
  <c r="DA12" i="1"/>
  <c r="EC12" i="1" s="1"/>
  <c r="CY12" i="1"/>
  <c r="CX12" i="1"/>
  <c r="CS12" i="1"/>
  <c r="CR12" i="1"/>
  <c r="CM12" i="1"/>
  <c r="CI12" i="1"/>
  <c r="CE12" i="1"/>
  <c r="AY12" i="1"/>
  <c r="T12" i="1"/>
  <c r="O12" i="1"/>
  <c r="CF12" i="1" s="1"/>
  <c r="ET11" i="1"/>
  <c r="DQ11" i="1"/>
  <c r="DI11" i="1"/>
  <c r="DA11" i="1"/>
  <c r="EC11" i="1" s="1"/>
  <c r="CY11" i="1"/>
  <c r="CX11" i="1"/>
  <c r="CS11" i="1"/>
  <c r="CR11" i="1"/>
  <c r="CM11" i="1"/>
  <c r="CI11" i="1"/>
  <c r="CF11" i="1"/>
  <c r="CE11" i="1"/>
  <c r="AY11" i="1"/>
  <c r="T11" i="1"/>
  <c r="ET10" i="1"/>
  <c r="EB10" i="1"/>
  <c r="DQ10" i="1"/>
  <c r="DI10" i="1"/>
  <c r="DA10" i="1"/>
  <c r="EC10" i="1" s="1"/>
  <c r="CY10" i="1"/>
  <c r="CX10" i="1"/>
  <c r="CS10" i="1"/>
  <c r="CR10" i="1"/>
  <c r="CM10" i="1"/>
  <c r="CI10" i="1"/>
  <c r="CE10" i="1"/>
  <c r="AY10" i="1"/>
  <c r="T10" i="1"/>
  <c r="O10" i="1"/>
  <c r="CF10" i="1" s="1"/>
  <c r="EU10" i="1" s="1"/>
  <c r="EV10" i="1" s="1"/>
  <c r="ET9" i="1"/>
  <c r="EB9" i="1"/>
  <c r="DQ9" i="1"/>
  <c r="DI9" i="1"/>
  <c r="DA9" i="1"/>
  <c r="EC9" i="1" s="1"/>
  <c r="CY9" i="1"/>
  <c r="CX9" i="1"/>
  <c r="CS9" i="1"/>
  <c r="CR9" i="1"/>
  <c r="CM9" i="1"/>
  <c r="CI9" i="1"/>
  <c r="CE9" i="1"/>
  <c r="AY9" i="1"/>
  <c r="O9" i="1"/>
  <c r="CF9" i="1" s="1"/>
  <c r="EU9" i="1" s="1"/>
  <c r="EV9" i="1" s="1"/>
  <c r="ET8" i="1"/>
  <c r="DQ8" i="1"/>
  <c r="DI8" i="1"/>
  <c r="DA8" i="1"/>
  <c r="EC8" i="1" s="1"/>
  <c r="CY8" i="1"/>
  <c r="CX8" i="1"/>
  <c r="CS8" i="1"/>
  <c r="CR8" i="1"/>
  <c r="CM8" i="1"/>
  <c r="CI8" i="1"/>
  <c r="CE8" i="1"/>
  <c r="CF8" i="1" s="1"/>
  <c r="AY8" i="1"/>
  <c r="O8" i="1"/>
  <c r="EU12" i="1" l="1"/>
  <c r="EV12" i="1" s="1"/>
  <c r="EU11" i="1"/>
  <c r="EV11" i="1" s="1"/>
  <c r="EU8" i="1"/>
  <c r="EV8" i="1" s="1"/>
  <c r="EU13" i="1"/>
  <c r="EV13" i="1" s="1"/>
</calcChain>
</file>

<file path=xl/comments1.xml><?xml version="1.0" encoding="utf-8"?>
<comments xmlns="http://schemas.openxmlformats.org/spreadsheetml/2006/main">
  <authors>
    <author>Administrator</author>
  </authors>
  <commentList>
    <comment ref="U3" authorId="0" shape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按目标法考核，基本分为满分的60%,实际完成值达到挑战目标得满分；未完成基本目标不得分，在基本目标与挑战目标在基本分上线性得分。每低于基本目标0.5PP(含0.5pp以内)，扣2分。</t>
        </r>
      </text>
    </comment>
    <comment ref="W3" authorId="0" shapeId="0">
      <text>
        <r>
          <rPr>
            <sz val="9"/>
            <rFont val="宋体"/>
            <charset val="134"/>
          </rPr>
          <t>按目标法考核，基本分为满分的60%。完成挑战目标，得满分；完成基本目标，得基本分；完成值在基本目标和挑战目标之间，在基本分基础上线性得分；完成值低于基本目标且环比下降的，每下降0.5PP（含0.5PP以内）扣2分。</t>
        </r>
      </text>
    </comment>
    <comment ref="Y3" authorId="0" shapeId="0">
      <text>
        <r>
          <rPr>
            <sz val="9"/>
            <rFont val="宋体"/>
            <charset val="134"/>
          </rPr>
          <t>计算方法：基本分1.2分，满分2分。完成挑战目标，得满分；完成基本目标，得基本分；完成值在基本目标和挑战目标之间，在基本分基础上线性得分。 完成值低于基本目标且全区排名后三名的进行扣分，倒数第一名扣15分、倒数第二名扣10分，倒数第三名扣5分。</t>
        </r>
      </text>
    </comment>
    <comment ref="AA3" authorId="0" shapeId="0">
      <text>
        <r>
          <rPr>
            <sz val="9"/>
            <rFont val="宋体"/>
            <charset val="134"/>
          </rPr>
          <t>计算方法：基本分1.2分，满分2分。完成挑战目标，得满分；完成基本目标，得基本分；完成值在基本目标和挑战目标之间，在基本分基础上线性得分。 完成值低于基本目标且全区排名后三名的进行扣分，倒数第一名扣15分、倒数第二名扣10分，倒数第三名扣5分。</t>
        </r>
      </text>
    </comment>
    <comment ref="AC3" authorId="0" shapeId="0">
      <text>
        <r>
          <rPr>
            <sz val="9"/>
            <rFont val="宋体"/>
            <charset val="134"/>
          </rPr>
          <t>计算方法：基本分1.2分，满分2分。完成挑战目标，得满分；完成基本目标，得基本分；完成值在基本目标和挑战目标之间，在基本分基础上线性得分。 完成值低于基本目标且全区排名后三名的进行扣分，倒数第一名扣15分、倒数第二名扣10分，倒数第三名扣5分。</t>
        </r>
      </text>
    </comment>
    <comment ref="AE3" authorId="0" shapeId="0">
      <text>
        <r>
          <rPr>
            <sz val="9"/>
            <rFont val="宋体"/>
            <charset val="134"/>
          </rPr>
          <t>计算方法：基本分1.2分，满分2分。完成挑战目标，得满分；完成基本目标，得基本分；完成值在基本目标和挑战目标之间，在基本分基础上线性得分。 完成值低于基本目标且全区排名后三名的进行扣分，倒数第一名扣15分、倒数第二名扣10分，倒数第三名扣5分。</t>
        </r>
      </text>
    </comment>
    <comment ref="AG3" authorId="0" shape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当月完成目标100%得满分，完成目标85%得基本分，基本分为满分的60%，之间线性得分，低于目标的85%不得分。
扣分项：盘点完成率和盘点一致性，按照省公司考核标准，未达标，每低1%扣0.05分，最高扣1分。</t>
        </r>
      </text>
    </comment>
    <comment ref="AI3" authorId="0" shape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当月完成目标100%得满分，完成目标85%得基本分，基本分为满分的60%，之间线性得分，低于目标的85%不得分。
扣分项：盘点完成率和盘点一致性，按照省公司考核标准，未达标，每低1%扣0.05分，最高扣1分。</t>
        </r>
      </text>
    </comment>
    <comment ref="AK3" authorId="0" shapeId="0">
      <text>
        <r>
          <rPr>
            <sz val="9"/>
            <rFont val="宋体"/>
            <charset val="134"/>
          </rPr>
          <t>盘点完成率和盘点一致性，按照省公司考核标准，未达标，每低1%扣0.05分，最高扣1分</t>
        </r>
      </text>
    </comment>
  </commentList>
</comments>
</file>

<file path=xl/sharedStrings.xml><?xml version="1.0" encoding="utf-8"?>
<sst xmlns="http://schemas.openxmlformats.org/spreadsheetml/2006/main" count="313" uniqueCount="122">
  <si>
    <t>项目</t>
  </si>
  <si>
    <t>网络质量</t>
  </si>
  <si>
    <t>扣分项</t>
  </si>
  <si>
    <t>合计</t>
  </si>
  <si>
    <t>无线网支撑</t>
  </si>
  <si>
    <t>传输网维护</t>
  </si>
  <si>
    <t>三费管理</t>
  </si>
  <si>
    <t>小计</t>
  </si>
  <si>
    <t>重复投诉工单占比</t>
  </si>
  <si>
    <t>IVR投诉回访解决率&amp;满意率</t>
  </si>
  <si>
    <t>投诉热点解决率</t>
  </si>
  <si>
    <t>45G零流量小区占比
（5分）</t>
  </si>
  <si>
    <t>长期不可用站点数量
（5分）</t>
  </si>
  <si>
    <t>OLT中断次数</t>
  </si>
  <si>
    <t>传输汇聚层以上线路障碍</t>
  </si>
  <si>
    <t>90天内重复投诉率</t>
  </si>
  <si>
    <t>家客投诉处理解决率</t>
  </si>
  <si>
    <t>装移机及时率</t>
  </si>
  <si>
    <t>装移机竣工率</t>
  </si>
  <si>
    <t>沿街商铺竣工率</t>
  </si>
  <si>
    <t>机顶盒有线接入率</t>
  </si>
  <si>
    <t>家客终端翻新</t>
  </si>
  <si>
    <t>家客终端利旧</t>
  </si>
  <si>
    <t>家客终端盘点率</t>
  </si>
  <si>
    <t>家客终端盘点一致率</t>
  </si>
  <si>
    <t>政企双线网络支撑质量</t>
  </si>
  <si>
    <t>资管数据稽核率</t>
  </si>
  <si>
    <t>停注销归档率</t>
  </si>
  <si>
    <t>注销单设备未回收量</t>
  </si>
  <si>
    <t>注销单数据未删除量</t>
  </si>
  <si>
    <t>电费管理</t>
  </si>
  <si>
    <t>租费管理</t>
  </si>
  <si>
    <t>铁塔服务费</t>
  </si>
  <si>
    <t>合计得分</t>
  </si>
  <si>
    <t>重点工程</t>
  </si>
  <si>
    <t>无线网络投诉管理</t>
  </si>
  <si>
    <t>配套隐患整治</t>
  </si>
  <si>
    <t>家客网络整治</t>
  </si>
  <si>
    <t>重大故障考核</t>
  </si>
  <si>
    <t>干线光缆中断考核</t>
  </si>
  <si>
    <t>工程建设质量</t>
  </si>
  <si>
    <t>无线网广义万投比</t>
  </si>
  <si>
    <t>家客广义万投比</t>
  </si>
  <si>
    <t>政企客情危机</t>
  </si>
  <si>
    <t>其它基础管理事项</t>
  </si>
  <si>
    <t>分值</t>
  </si>
  <si>
    <t xml:space="preserve">转改直和单价压降考核
</t>
  </si>
  <si>
    <t>电费管控</t>
  </si>
  <si>
    <t>租费涨幅</t>
  </si>
  <si>
    <t>当月合同到期未续签</t>
  </si>
  <si>
    <t>数量考核</t>
  </si>
  <si>
    <t>质量考核</t>
  </si>
  <si>
    <t>2022年家客一期工程</t>
  </si>
  <si>
    <t>2022年沿街市场</t>
  </si>
  <si>
    <t>700M工程</t>
  </si>
  <si>
    <t>5G四期二阶段工程</t>
  </si>
  <si>
    <t>满意度短信即评保障</t>
  </si>
  <si>
    <t>不满意用户修复参评率</t>
  </si>
  <si>
    <t>EOMS投诉工单处理及时率和APP联系比率</t>
  </si>
  <si>
    <t>得分</t>
  </si>
  <si>
    <t>基站隐患整治</t>
  </si>
  <si>
    <t>传输线路隐患整治</t>
  </si>
  <si>
    <t>家客网络整治-高频严重弱光用户整治</t>
  </si>
  <si>
    <t>家客网络整治-集中弱光小区解决率</t>
  </si>
  <si>
    <t>测速达标率</t>
  </si>
  <si>
    <t>模拟调访参评率</t>
  </si>
  <si>
    <t>家宽故障抢修及时性</t>
  </si>
  <si>
    <t>目标值</t>
  </si>
  <si>
    <t>目标</t>
  </si>
  <si>
    <t>基准值</t>
  </si>
  <si>
    <t>挑战值</t>
  </si>
  <si>
    <t>转改直</t>
  </si>
  <si>
    <t>单价压降</t>
  </si>
  <si>
    <t>超标站点核查</t>
  </si>
  <si>
    <t>工单驳回和AI稽核</t>
  </si>
  <si>
    <t>当月到期未完成续签一个扣0.5分</t>
  </si>
  <si>
    <t>-</t>
  </si>
  <si>
    <t>基准值70%，挑战值75%</t>
  </si>
  <si>
    <t>见正文</t>
  </si>
  <si>
    <t>扣分</t>
  </si>
  <si>
    <t>0（多个小区中断是同一条光缆的，计故障1次）</t>
  </si>
  <si>
    <t>区域</t>
  </si>
  <si>
    <t>完成值</t>
  </si>
  <si>
    <t>排名</t>
  </si>
  <si>
    <t>改善值</t>
  </si>
  <si>
    <t>解决率完成值</t>
  </si>
  <si>
    <t>满意率完成值</t>
  </si>
  <si>
    <t>完成情况</t>
  </si>
  <si>
    <t>基本目标</t>
  </si>
  <si>
    <t>挑战目标</t>
  </si>
  <si>
    <t>月度目标</t>
  </si>
  <si>
    <t>AI稽核扣分</t>
  </si>
  <si>
    <t>2021年站均租费（元）</t>
  </si>
  <si>
    <t>2022年6月累计站均租费（元）</t>
  </si>
  <si>
    <t>未完成数量</t>
  </si>
  <si>
    <t>6月份目标</t>
  </si>
  <si>
    <t>完成比例</t>
  </si>
  <si>
    <t>到货数量</t>
  </si>
  <si>
    <t>开通数</t>
  </si>
  <si>
    <t>到货开通比例</t>
  </si>
  <si>
    <t>整体开通比例</t>
  </si>
  <si>
    <t>EOMS投诉处理及时率</t>
  </si>
  <si>
    <t>APP联系比率</t>
  </si>
  <si>
    <t>完成</t>
  </si>
  <si>
    <t>万投比</t>
  </si>
  <si>
    <t>投诉量10件及以上热点</t>
  </si>
  <si>
    <t>5分折合</t>
  </si>
  <si>
    <t>5~8</t>
  </si>
  <si>
    <t>中建七号院弱覆盖13件；
高庄乡蒋台屯村因基站电源线被破坏断电投诉11件</t>
  </si>
  <si>
    <t>楚旺辛庄协调原因断站投诉14件</t>
  </si>
  <si>
    <t>任固基站断站投诉12件</t>
  </si>
  <si>
    <t>30~48</t>
  </si>
  <si>
    <t>齐</t>
  </si>
  <si>
    <t>楚</t>
  </si>
  <si>
    <t>燕</t>
  </si>
  <si>
    <t>韩</t>
  </si>
  <si>
    <t>赵</t>
  </si>
  <si>
    <t>平均单站租费增幅（齐，楚1.5%，韩赵魏3%，燕4%）</t>
  </si>
  <si>
    <t>齐、燕、魏2次，赵、楚1次，韩0次</t>
  </si>
  <si>
    <t>赵2次，楚、燕、韩、魏3次，齐4次</t>
  </si>
  <si>
    <t>赵1次，楚、燕、韩、魏2次，齐3次</t>
  </si>
  <si>
    <t>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</si>
</sst>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77" formatCode="0.0%"/>
    <numFmt numFmtId="179" formatCode="0_ "/>
    <numFmt numFmtId="180" formatCode="0.00_ "/>
    <numFmt numFmtId="181" formatCode="0.00_);[Red]\(0.00\)"/>
    <numFmt numFmtId="182" formatCode="0.0_ "/>
    <numFmt numFmtId="183" formatCode="_ [$¥-804]* #,##0.00_ ;_ [$¥-804]* \-#,##0.00_ ;_ [$¥-804]* &quot;-&quot;??_ ;_ @_ "/>
  </numFmts>
  <fonts count="11" x14ac:knownFonts="1">
    <font>
      <sz val="11"/>
      <color theme="1"/>
      <name val="宋体"/>
      <charset val="134"/>
      <scheme val="minor"/>
    </font>
    <font>
      <sz val="8"/>
      <name val="微软雅黑"/>
      <charset val="134"/>
    </font>
    <font>
      <b/>
      <sz val="8"/>
      <name val="微软雅黑"/>
      <charset val="134"/>
    </font>
    <font>
      <sz val="8"/>
      <name val="微软雅黑"/>
      <family val="2"/>
      <charset val="134"/>
    </font>
    <font>
      <sz val="8"/>
      <color theme="1"/>
      <name val="微软雅黑"/>
      <charset val="134"/>
    </font>
    <font>
      <sz val="10"/>
      <name val="Arial"/>
      <family val="2"/>
    </font>
    <font>
      <sz val="11"/>
      <color indexed="8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9"/>
      <name val="宋体"/>
      <charset val="134"/>
    </font>
    <font>
      <sz val="9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">
    <xf numFmtId="0" fontId="0" fillId="0" borderId="0">
      <alignment vertical="center"/>
    </xf>
    <xf numFmtId="0" fontId="6" fillId="0" borderId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5" fillId="0" borderId="0"/>
  </cellStyleXfs>
  <cellXfs count="104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10" fontId="1" fillId="0" borderId="1" xfId="2" applyNumberFormat="1" applyFont="1" applyFill="1" applyBorder="1" applyAlignment="1">
      <alignment horizontal="center" vertical="center"/>
    </xf>
    <xf numFmtId="179" fontId="1" fillId="0" borderId="1" xfId="2" applyNumberFormat="1" applyFont="1" applyFill="1" applyBorder="1" applyAlignment="1">
      <alignment horizontal="center" vertical="center"/>
    </xf>
    <xf numFmtId="2" fontId="1" fillId="0" borderId="1" xfId="0" applyNumberFormat="1" applyFont="1" applyFill="1" applyBorder="1" applyAlignment="1">
      <alignment horizontal="center" vertical="center"/>
    </xf>
    <xf numFmtId="10" fontId="1" fillId="0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10" fontId="1" fillId="0" borderId="1" xfId="0" applyNumberFormat="1" applyFont="1" applyFill="1" applyBorder="1" applyAlignment="1">
      <alignment horizontal="center" vertical="center" wrapText="1"/>
    </xf>
    <xf numFmtId="179" fontId="1" fillId="0" borderId="1" xfId="0" applyNumberFormat="1" applyFont="1" applyFill="1" applyBorder="1" applyAlignment="1">
      <alignment horizontal="center" vertical="center" wrapText="1"/>
    </xf>
    <xf numFmtId="180" fontId="1" fillId="0" borderId="1" xfId="0" applyNumberFormat="1" applyFont="1" applyFill="1" applyBorder="1" applyAlignment="1">
      <alignment horizontal="center" vertical="center"/>
    </xf>
    <xf numFmtId="1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9" fontId="1" fillId="0" borderId="1" xfId="0" applyNumberFormat="1" applyFont="1" applyFill="1" applyBorder="1" applyAlignment="1">
      <alignment horizontal="center" vertical="center" wrapText="1"/>
    </xf>
    <xf numFmtId="9" fontId="1" fillId="0" borderId="1" xfId="0" applyNumberFormat="1" applyFont="1" applyFill="1" applyBorder="1" applyAlignment="1">
      <alignment horizontal="center" vertical="center"/>
    </xf>
    <xf numFmtId="0" fontId="1" fillId="0" borderId="1" xfId="4" applyNumberFormat="1" applyFont="1" applyFill="1" applyBorder="1" applyAlignment="1">
      <alignment horizontal="center" vertical="center"/>
    </xf>
    <xf numFmtId="0" fontId="1" fillId="0" borderId="1" xfId="4" applyNumberFormat="1" applyFont="1" applyFill="1" applyBorder="1" applyAlignment="1">
      <alignment horizontal="center" vertical="center" wrapText="1"/>
    </xf>
    <xf numFmtId="179" fontId="1" fillId="0" borderId="1" xfId="0" applyNumberFormat="1" applyFont="1" applyFill="1" applyBorder="1" applyAlignment="1">
      <alignment horizontal="center" vertical="center"/>
    </xf>
    <xf numFmtId="179" fontId="1" fillId="0" borderId="1" xfId="0" applyNumberFormat="1" applyFont="1" applyFill="1" applyBorder="1" applyAlignment="1" applyProtection="1">
      <alignment horizontal="center" vertical="center" wrapText="1"/>
    </xf>
    <xf numFmtId="10" fontId="1" fillId="0" borderId="1" xfId="3" applyNumberFormat="1" applyFont="1" applyFill="1" applyBorder="1" applyAlignment="1">
      <alignment horizontal="center" vertical="center"/>
    </xf>
    <xf numFmtId="179" fontId="2" fillId="0" borderId="1" xfId="0" applyNumberFormat="1" applyFont="1" applyFill="1" applyBorder="1" applyAlignment="1" applyProtection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177" fontId="1" fillId="0" borderId="7" xfId="0" applyNumberFormat="1" applyFont="1" applyFill="1" applyBorder="1" applyAlignment="1">
      <alignment horizontal="center" vertical="center"/>
    </xf>
    <xf numFmtId="9" fontId="1" fillId="0" borderId="7" xfId="0" applyNumberFormat="1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180" fontId="1" fillId="0" borderId="7" xfId="0" applyNumberFormat="1" applyFont="1" applyFill="1" applyBorder="1" applyAlignment="1">
      <alignment horizontal="center" vertical="center"/>
    </xf>
    <xf numFmtId="10" fontId="1" fillId="0" borderId="7" xfId="0" applyNumberFormat="1" applyFont="1" applyFill="1" applyBorder="1" applyAlignment="1">
      <alignment horizontal="center" vertical="center"/>
    </xf>
    <xf numFmtId="181" fontId="1" fillId="0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 wrapText="1"/>
    </xf>
    <xf numFmtId="182" fontId="1" fillId="0" borderId="1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Alignment="1">
      <alignment horizontal="center" vertical="center"/>
    </xf>
    <xf numFmtId="181" fontId="1" fillId="0" borderId="1" xfId="0" applyNumberFormat="1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vertical="center" wrapText="1"/>
    </xf>
    <xf numFmtId="0" fontId="1" fillId="0" borderId="2" xfId="0" applyNumberFormat="1" applyFont="1" applyFill="1" applyBorder="1" applyAlignment="1">
      <alignment horizontal="center" vertical="center" wrapText="1"/>
    </xf>
    <xf numFmtId="183" fontId="1" fillId="0" borderId="1" xfId="0" applyNumberFormat="1" applyFont="1" applyFill="1" applyBorder="1" applyAlignment="1">
      <alignment horizontal="center" vertical="center"/>
    </xf>
    <xf numFmtId="183" fontId="1" fillId="0" borderId="2" xfId="0" applyNumberFormat="1" applyFont="1" applyFill="1" applyBorder="1" applyAlignment="1">
      <alignment horizontal="center" vertical="center"/>
    </xf>
    <xf numFmtId="9" fontId="1" fillId="0" borderId="4" xfId="0" applyNumberFormat="1" applyFont="1" applyFill="1" applyBorder="1" applyAlignment="1">
      <alignment horizontal="center" vertical="center"/>
    </xf>
    <xf numFmtId="0" fontId="1" fillId="0" borderId="4" xfId="0" applyNumberFormat="1" applyFont="1" applyFill="1" applyBorder="1" applyAlignment="1">
      <alignment horizontal="center" vertical="center" wrapText="1"/>
    </xf>
    <xf numFmtId="10" fontId="3" fillId="0" borderId="1" xfId="0" applyNumberFormat="1" applyFont="1" applyFill="1" applyBorder="1" applyAlignment="1">
      <alignment horizontal="center" vertical="center"/>
    </xf>
    <xf numFmtId="10" fontId="1" fillId="0" borderId="1" xfId="5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1" fontId="1" fillId="0" borderId="1" xfId="0" applyNumberFormat="1" applyFont="1" applyFill="1" applyBorder="1" applyAlignment="1">
      <alignment horizontal="center" vertical="center"/>
    </xf>
    <xf numFmtId="180" fontId="1" fillId="0" borderId="1" xfId="0" applyNumberFormat="1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 applyProtection="1">
      <alignment horizontal="center" vertical="center" wrapText="1"/>
    </xf>
    <xf numFmtId="10" fontId="1" fillId="0" borderId="0" xfId="2" applyNumberFormat="1" applyFont="1" applyFill="1" applyAlignment="1">
      <alignment horizontal="center" vertical="center" wrapText="1"/>
    </xf>
    <xf numFmtId="10" fontId="1" fillId="0" borderId="1" xfId="2" applyNumberFormat="1" applyFont="1" applyFill="1" applyBorder="1" applyAlignment="1">
      <alignment horizontal="center" vertical="center" wrapText="1"/>
    </xf>
    <xf numFmtId="180" fontId="1" fillId="0" borderId="4" xfId="0" applyNumberFormat="1" applyFont="1" applyFill="1" applyBorder="1" applyAlignment="1" applyProtection="1">
      <alignment horizontal="center" vertical="center" wrapText="1"/>
    </xf>
    <xf numFmtId="2" fontId="1" fillId="0" borderId="2" xfId="0" applyNumberFormat="1" applyFont="1" applyFill="1" applyBorder="1" applyAlignment="1">
      <alignment horizontal="center" vertical="center"/>
    </xf>
    <xf numFmtId="181" fontId="1" fillId="0" borderId="1" xfId="2" applyNumberFormat="1" applyFont="1" applyFill="1" applyBorder="1" applyAlignment="1">
      <alignment horizontal="center" vertical="center" wrapText="1"/>
    </xf>
    <xf numFmtId="180" fontId="1" fillId="0" borderId="1" xfId="0" applyNumberFormat="1" applyFont="1" applyFill="1" applyBorder="1" applyAlignment="1" applyProtection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183" fontId="1" fillId="0" borderId="2" xfId="0" applyNumberFormat="1" applyFont="1" applyFill="1" applyBorder="1" applyAlignment="1">
      <alignment horizontal="center" vertical="center" wrapText="1"/>
    </xf>
    <xf numFmtId="183" fontId="1" fillId="0" borderId="3" xfId="0" applyNumberFormat="1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10" fontId="1" fillId="0" borderId="2" xfId="0" applyNumberFormat="1" applyFont="1" applyFill="1" applyBorder="1" applyAlignment="1">
      <alignment horizontal="center" vertical="center" wrapText="1"/>
    </xf>
    <xf numFmtId="10" fontId="1" fillId="0" borderId="3" xfId="0" applyNumberFormat="1" applyFont="1" applyFill="1" applyBorder="1" applyAlignment="1">
      <alignment horizontal="center" vertical="center" wrapText="1"/>
    </xf>
    <xf numFmtId="183" fontId="1" fillId="0" borderId="1" xfId="0" applyNumberFormat="1" applyFont="1" applyFill="1" applyBorder="1" applyAlignment="1">
      <alignment horizontal="center" vertical="center"/>
    </xf>
    <xf numFmtId="183" fontId="1" fillId="0" borderId="2" xfId="0" applyNumberFormat="1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10" fontId="1" fillId="0" borderId="1" xfId="0" applyNumberFormat="1" applyFont="1" applyFill="1" applyBorder="1" applyAlignment="1">
      <alignment horizontal="center" vertical="center" wrapText="1"/>
    </xf>
    <xf numFmtId="0" fontId="1" fillId="0" borderId="2" xfId="0" applyNumberFormat="1" applyFont="1" applyFill="1" applyBorder="1" applyAlignment="1">
      <alignment horizontal="center" vertical="center" wrapText="1"/>
    </xf>
    <xf numFmtId="0" fontId="1" fillId="0" borderId="3" xfId="0" applyNumberFormat="1" applyFont="1" applyFill="1" applyBorder="1" applyAlignment="1">
      <alignment horizontal="center" vertical="center" wrapText="1"/>
    </xf>
    <xf numFmtId="177" fontId="1" fillId="0" borderId="2" xfId="0" applyNumberFormat="1" applyFont="1" applyFill="1" applyBorder="1" applyAlignment="1">
      <alignment horizontal="center" vertical="center" wrapText="1"/>
    </xf>
    <xf numFmtId="177" fontId="1" fillId="0" borderId="3" xfId="0" applyNumberFormat="1" applyFont="1" applyFill="1" applyBorder="1" applyAlignment="1">
      <alignment horizontal="center" vertical="center" wrapText="1"/>
    </xf>
    <xf numFmtId="9" fontId="1" fillId="0" borderId="2" xfId="0" applyNumberFormat="1" applyFont="1" applyFill="1" applyBorder="1" applyAlignment="1">
      <alignment horizontal="center" vertical="center" wrapText="1"/>
    </xf>
    <xf numFmtId="9" fontId="1" fillId="0" borderId="4" xfId="0" applyNumberFormat="1" applyFont="1" applyFill="1" applyBorder="1" applyAlignment="1">
      <alignment horizontal="center" vertical="center" wrapText="1"/>
    </xf>
    <xf numFmtId="9" fontId="1" fillId="0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 wrapText="1"/>
    </xf>
    <xf numFmtId="0" fontId="1" fillId="0" borderId="10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 wrapText="1"/>
    </xf>
    <xf numFmtId="0" fontId="1" fillId="0" borderId="15" xfId="0" applyFont="1" applyFill="1" applyBorder="1" applyAlignment="1">
      <alignment horizontal="center" vertical="center" wrapText="1"/>
    </xf>
    <xf numFmtId="0" fontId="1" fillId="0" borderId="17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0" fontId="1" fillId="0" borderId="10" xfId="0" applyFont="1" applyFill="1" applyBorder="1" applyAlignment="1">
      <alignment horizontal="center" vertical="center" wrapText="1"/>
    </xf>
    <xf numFmtId="0" fontId="1" fillId="0" borderId="16" xfId="0" applyFont="1" applyFill="1" applyBorder="1" applyAlignment="1">
      <alignment horizontal="center" vertical="center" wrapText="1"/>
    </xf>
    <xf numFmtId="0" fontId="1" fillId="0" borderId="13" xfId="0" applyFont="1" applyFill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 wrapText="1"/>
    </xf>
    <xf numFmtId="0" fontId="1" fillId="0" borderId="12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 wrapText="1"/>
    </xf>
  </cellXfs>
  <cellStyles count="6">
    <cellStyle name="Normal" xfId="5"/>
    <cellStyle name="百分比" xfId="2" builtinId="5"/>
    <cellStyle name="百分比 2" xfId="3"/>
    <cellStyle name="常规" xfId="0" builtinId="0"/>
    <cellStyle name="常规 2" xfId="4"/>
    <cellStyle name="常规 44" xfId="1"/>
  </cellStyles>
  <dxfs count="0"/>
  <tableStyles count="0" defaultTableStyle="TableStyleMedium2" defaultPivotStyle="PivotStyleLight16"/>
  <colors>
    <mruColors>
      <color rgb="FFFF0000"/>
      <color rgb="FFFFF2CC"/>
      <color rgb="FFFFFF00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V25"/>
  <sheetViews>
    <sheetView tabSelected="1" zoomScale="110" zoomScaleNormal="110" workbookViewId="0">
      <pane xSplit="1" topLeftCell="B1" activePane="topRight" state="frozen"/>
      <selection pane="topRight" activeCell="A13" sqref="A13"/>
    </sheetView>
  </sheetViews>
  <sheetFormatPr defaultColWidth="9" defaultRowHeight="13.5" x14ac:dyDescent="0.15"/>
  <cols>
    <col min="1" max="1" width="6.375" style="1" customWidth="1"/>
    <col min="2" max="2" width="6.625" style="1" customWidth="1"/>
    <col min="3" max="3" width="4.125" style="1" customWidth="1"/>
    <col min="4" max="4" width="6.625" style="1" customWidth="1"/>
    <col min="5" max="5" width="5" style="1" customWidth="1"/>
    <col min="6" max="7" width="9.625" style="1" customWidth="1"/>
    <col min="8" max="8" width="5.25" style="1" customWidth="1"/>
    <col min="9" max="9" width="6.75" style="1" customWidth="1"/>
    <col min="10" max="10" width="7.125" style="1" customWidth="1"/>
    <col min="11" max="14" width="6.875" style="1" customWidth="1"/>
    <col min="15" max="15" width="6.625" style="1" customWidth="1"/>
    <col min="16" max="17" width="9.75" style="1" customWidth="1"/>
    <col min="18" max="19" width="7.375" style="1" customWidth="1"/>
    <col min="20" max="20" width="5.875" style="1" customWidth="1"/>
    <col min="21" max="21" width="6.875" style="1" customWidth="1"/>
    <col min="22" max="22" width="4.75" style="1" customWidth="1"/>
    <col min="23" max="23" width="6" style="1" customWidth="1"/>
    <col min="24" max="24" width="5.875" style="1" customWidth="1"/>
    <col min="25" max="25" width="6" style="1" customWidth="1"/>
    <col min="26" max="26" width="4.75" style="1" customWidth="1"/>
    <col min="27" max="27" width="6" style="1" customWidth="1"/>
    <col min="28" max="28" width="5.75" style="1" customWidth="1"/>
    <col min="29" max="29" width="6" style="1" customWidth="1"/>
    <col min="30" max="30" width="4.75" style="1" customWidth="1"/>
    <col min="31" max="32" width="6" style="1" customWidth="1"/>
    <col min="33" max="33" width="6.125" style="1" customWidth="1"/>
    <col min="34" max="34" width="4.75" style="1" customWidth="1"/>
    <col min="35" max="35" width="6.125" style="1" customWidth="1"/>
    <col min="36" max="36" width="4.75" style="1" customWidth="1"/>
    <col min="37" max="37" width="6.75" style="1" customWidth="1"/>
    <col min="38" max="38" width="4.75" style="1" customWidth="1"/>
    <col min="39" max="39" width="6.75" style="1" customWidth="1"/>
    <col min="40" max="40" width="4.75" style="1" customWidth="1"/>
    <col min="41" max="41" width="6" style="1" customWidth="1"/>
    <col min="42" max="42" width="5.25" style="1" customWidth="1"/>
    <col min="43" max="43" width="6.75" style="1" customWidth="1"/>
    <col min="44" max="44" width="4.75" style="1" customWidth="1"/>
    <col min="45" max="45" width="6" style="1" customWidth="1"/>
    <col min="46" max="46" width="4.75" style="1" customWidth="1"/>
    <col min="47" max="47" width="5.5" style="1" customWidth="1"/>
    <col min="48" max="48" width="4.75" style="1" customWidth="1"/>
    <col min="49" max="49" width="5.5" style="1" customWidth="1"/>
    <col min="50" max="50" width="4.75" style="1" customWidth="1"/>
    <col min="51" max="51" width="5.125" style="1" customWidth="1"/>
    <col min="52" max="54" width="6.875" style="1" customWidth="1"/>
    <col min="55" max="55" width="5.5" style="1" customWidth="1"/>
    <col min="56" max="56" width="4.125" style="1" customWidth="1"/>
    <col min="57" max="59" width="6.875" style="1" customWidth="1"/>
    <col min="60" max="60" width="5.5" style="1" customWidth="1"/>
    <col min="61" max="61" width="4.125" style="1" customWidth="1"/>
    <col min="62" max="63" width="5.5" style="1" customWidth="1"/>
    <col min="64" max="64" width="4.125" style="1" customWidth="1"/>
    <col min="65" max="65" width="5.5" style="1" customWidth="1"/>
    <col min="66" max="66" width="5.875" style="1" customWidth="1"/>
    <col min="67" max="67" width="5.125" style="1" customWidth="1"/>
    <col min="68" max="68" width="8.375" style="1" customWidth="1"/>
    <col min="69" max="69" width="6.875" style="1" customWidth="1"/>
    <col min="70" max="70" width="7.75" style="1" customWidth="1"/>
    <col min="71" max="71" width="10.25" style="1" customWidth="1"/>
    <col min="72" max="72" width="5.125" style="1" customWidth="1"/>
    <col min="73" max="73" width="3.375" style="1" customWidth="1"/>
    <col min="74" max="74" width="7.5" style="1" customWidth="1"/>
    <col min="75" max="75" width="4.75" style="1" customWidth="1"/>
    <col min="76" max="76" width="4.125" style="1" customWidth="1"/>
    <col min="77" max="77" width="6.875" style="1" customWidth="1"/>
    <col min="78" max="79" width="4.125" style="1" customWidth="1"/>
    <col min="80" max="80" width="5.125" style="1" customWidth="1"/>
    <col min="81" max="81" width="6.875" style="1" customWidth="1"/>
    <col min="82" max="82" width="4.125" style="1" customWidth="1"/>
    <col min="83" max="83" width="4.375" style="1" customWidth="1"/>
    <col min="84" max="84" width="5" style="1" customWidth="1"/>
    <col min="85" max="86" width="5.375" style="1" customWidth="1"/>
    <col min="87" max="87" width="7.5" style="1" customWidth="1"/>
    <col min="88" max="90" width="3.625" style="1" customWidth="1"/>
    <col min="91" max="91" width="6.75" style="1" customWidth="1"/>
    <col min="92" max="94" width="3.625" style="1" customWidth="1"/>
    <col min="95" max="95" width="3.375" style="1" customWidth="1"/>
    <col min="96" max="96" width="6.75" style="1" customWidth="1"/>
    <col min="97" max="97" width="6" style="1" customWidth="1"/>
    <col min="98" max="100" width="3.625" style="1" customWidth="1"/>
    <col min="101" max="101" width="4.5" style="1" customWidth="1"/>
    <col min="102" max="102" width="6" style="1" customWidth="1"/>
    <col min="103" max="103" width="6.75" style="1" customWidth="1"/>
    <col min="104" max="104" width="3.625" style="1" customWidth="1"/>
    <col min="105" max="105" width="5" style="1" customWidth="1"/>
    <col min="106" max="106" width="6.625" style="1" customWidth="1"/>
    <col min="107" max="107" width="4.375" style="1" customWidth="1"/>
    <col min="108" max="108" width="6" style="1" customWidth="1"/>
    <col min="109" max="109" width="4.375" style="1" customWidth="1"/>
    <col min="110" max="111" width="6.625" style="1" customWidth="1"/>
    <col min="112" max="112" width="6.5" style="1" customWidth="1"/>
    <col min="113" max="113" width="4.875" style="1" customWidth="1"/>
    <col min="114" max="115" width="5.375" style="1" customWidth="1"/>
    <col min="116" max="116" width="6.75" style="1" customWidth="1"/>
    <col min="117" max="117" width="5.375" style="1" customWidth="1"/>
    <col min="118" max="119" width="6.875" style="1" customWidth="1"/>
    <col min="120" max="121" width="5.375" style="1" customWidth="1"/>
    <col min="122" max="122" width="7.375" style="1" customWidth="1"/>
    <col min="123" max="123" width="4.875" style="1" customWidth="1"/>
    <col min="124" max="124" width="6.875" style="1" customWidth="1"/>
    <col min="125" max="125" width="4.875" style="1" customWidth="1"/>
    <col min="126" max="126" width="6.875" style="1" customWidth="1"/>
    <col min="127" max="127" width="4.875" style="1" customWidth="1"/>
    <col min="128" max="128" width="7.375" style="1" customWidth="1"/>
    <col min="129" max="132" width="4.875" style="1" customWidth="1"/>
    <col min="133" max="133" width="4.75" style="1" customWidth="1"/>
    <col min="134" max="134" width="4.125" style="1" customWidth="1"/>
    <col min="135" max="135" width="4.75" style="1" customWidth="1"/>
    <col min="136" max="137" width="4.125" style="1" customWidth="1"/>
    <col min="138" max="140" width="4.75" style="1" customWidth="1"/>
    <col min="141" max="141" width="3.375" style="1" customWidth="1"/>
    <col min="142" max="142" width="19.25" style="1" customWidth="1"/>
    <col min="143" max="143" width="4.125" style="1" customWidth="1"/>
    <col min="144" max="144" width="3.375" style="1" customWidth="1"/>
    <col min="145" max="145" width="6.5" style="1" customWidth="1"/>
    <col min="146" max="149" width="4.125" style="1" customWidth="1"/>
    <col min="150" max="150" width="5.375" style="1" customWidth="1"/>
    <col min="151" max="151" width="7.5" style="1" customWidth="1"/>
    <col min="152" max="152" width="6" style="1" customWidth="1"/>
    <col min="153" max="16384" width="9" style="1"/>
  </cols>
  <sheetData>
    <row r="1" spans="1:152" x14ac:dyDescent="0.15">
      <c r="A1" s="53" t="s">
        <v>0</v>
      </c>
      <c r="B1" s="53" t="s">
        <v>1</v>
      </c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4"/>
      <c r="V1" s="54"/>
      <c r="W1" s="54"/>
      <c r="X1" s="54"/>
      <c r="Y1" s="54"/>
      <c r="Z1" s="54"/>
      <c r="AA1" s="54"/>
      <c r="AB1" s="54"/>
      <c r="AC1" s="54"/>
      <c r="AD1" s="54"/>
      <c r="AE1" s="54"/>
      <c r="AF1" s="54"/>
      <c r="AG1" s="54"/>
      <c r="AH1" s="54"/>
      <c r="AI1" s="54"/>
      <c r="AJ1" s="54"/>
      <c r="AK1" s="54"/>
      <c r="AL1" s="54"/>
      <c r="AM1" s="54"/>
      <c r="AN1" s="54"/>
      <c r="AO1" s="54"/>
      <c r="AP1" s="54"/>
      <c r="AQ1" s="54"/>
      <c r="AR1" s="54"/>
      <c r="AS1" s="54"/>
      <c r="AT1" s="54"/>
      <c r="AU1" s="54"/>
      <c r="AV1" s="54"/>
      <c r="AW1" s="54"/>
      <c r="AX1" s="54"/>
      <c r="AY1" s="54"/>
      <c r="AZ1" s="55"/>
      <c r="BA1" s="55"/>
      <c r="BB1" s="55"/>
      <c r="BC1" s="55"/>
      <c r="BD1" s="55"/>
      <c r="BE1" s="55"/>
      <c r="BF1" s="55"/>
      <c r="BG1" s="55"/>
      <c r="BH1" s="55"/>
      <c r="BI1" s="55"/>
      <c r="BJ1" s="55"/>
      <c r="BK1" s="55"/>
      <c r="BL1" s="55"/>
      <c r="BM1" s="55"/>
      <c r="BN1" s="55"/>
      <c r="BO1" s="55"/>
      <c r="BP1" s="55"/>
      <c r="BQ1" s="55"/>
      <c r="BR1" s="55"/>
      <c r="BS1" s="55"/>
      <c r="BT1" s="55"/>
      <c r="BU1" s="55"/>
      <c r="BV1" s="55"/>
      <c r="BW1" s="55"/>
      <c r="BX1" s="55"/>
      <c r="BY1" s="55"/>
      <c r="BZ1" s="55"/>
      <c r="CA1" s="55"/>
      <c r="CB1" s="55"/>
      <c r="CC1" s="55"/>
      <c r="CD1" s="55"/>
      <c r="CE1" s="55"/>
      <c r="CF1" s="53"/>
      <c r="CG1" s="100"/>
      <c r="CH1" s="100"/>
      <c r="CI1" s="100"/>
      <c r="CJ1" s="100"/>
      <c r="CK1" s="100"/>
      <c r="CL1" s="100"/>
      <c r="CM1" s="100"/>
      <c r="CN1" s="100"/>
      <c r="CO1" s="100"/>
      <c r="CP1" s="100"/>
      <c r="CQ1" s="100"/>
      <c r="CR1" s="100"/>
      <c r="CS1" s="100"/>
      <c r="CT1" s="100"/>
      <c r="CU1" s="100"/>
      <c r="CV1" s="100"/>
      <c r="CW1" s="100"/>
      <c r="CX1" s="100"/>
      <c r="CY1" s="100"/>
      <c r="CZ1" s="100"/>
      <c r="DA1" s="100"/>
      <c r="DB1" s="100"/>
      <c r="DC1" s="100"/>
      <c r="DD1" s="100"/>
      <c r="DE1" s="100"/>
      <c r="DF1" s="100"/>
      <c r="DG1" s="100"/>
      <c r="DH1" s="100"/>
      <c r="DI1" s="100"/>
      <c r="DJ1" s="100"/>
      <c r="DK1" s="100"/>
      <c r="DL1" s="100"/>
      <c r="DM1" s="100"/>
      <c r="DN1" s="100"/>
      <c r="DO1" s="100"/>
      <c r="DP1" s="100"/>
      <c r="DQ1" s="100"/>
      <c r="DR1" s="100"/>
      <c r="DS1" s="100"/>
      <c r="DT1" s="100"/>
      <c r="DU1" s="100"/>
      <c r="DV1" s="100"/>
      <c r="DW1" s="100"/>
      <c r="DX1" s="100"/>
      <c r="DY1" s="100"/>
      <c r="DZ1" s="100"/>
      <c r="EA1" s="100"/>
      <c r="EB1" s="100"/>
      <c r="EC1" s="87"/>
      <c r="ED1" s="53" t="s">
        <v>2</v>
      </c>
      <c r="EE1" s="53"/>
      <c r="EF1" s="53"/>
      <c r="EG1" s="53"/>
      <c r="EH1" s="53"/>
      <c r="EI1" s="53"/>
      <c r="EJ1" s="53"/>
      <c r="EK1" s="53"/>
      <c r="EL1" s="53"/>
      <c r="EM1" s="53"/>
      <c r="EN1" s="53"/>
      <c r="EO1" s="53"/>
      <c r="EP1" s="53"/>
      <c r="EQ1" s="53"/>
      <c r="ER1" s="53"/>
      <c r="ES1" s="53"/>
      <c r="ET1" s="53"/>
      <c r="EU1" s="53" t="s">
        <v>3</v>
      </c>
    </row>
    <row r="2" spans="1:152" x14ac:dyDescent="0.15">
      <c r="A2" s="53"/>
      <c r="B2" s="53" t="s">
        <v>4</v>
      </c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 t="s">
        <v>5</v>
      </c>
      <c r="Q2" s="53"/>
      <c r="R2" s="53"/>
      <c r="S2" s="53"/>
      <c r="T2" s="53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56"/>
      <c r="AN2" s="56"/>
      <c r="AO2" s="56"/>
      <c r="AP2" s="56"/>
      <c r="AQ2" s="56"/>
      <c r="AR2" s="56"/>
      <c r="AS2" s="56"/>
      <c r="AT2" s="56"/>
      <c r="AU2" s="56"/>
      <c r="AV2" s="56"/>
      <c r="AW2" s="56"/>
      <c r="AX2" s="56"/>
      <c r="AY2" s="56"/>
      <c r="AZ2" s="53" t="s">
        <v>6</v>
      </c>
      <c r="BA2" s="53"/>
      <c r="BB2" s="53"/>
      <c r="BC2" s="53"/>
      <c r="BD2" s="53"/>
      <c r="BE2" s="53"/>
      <c r="BF2" s="53"/>
      <c r="BG2" s="53"/>
      <c r="BH2" s="53"/>
      <c r="BI2" s="53"/>
      <c r="BJ2" s="53"/>
      <c r="BK2" s="53"/>
      <c r="BL2" s="53"/>
      <c r="BM2" s="53"/>
      <c r="BN2" s="53"/>
      <c r="BO2" s="53"/>
      <c r="BP2" s="53"/>
      <c r="BQ2" s="53"/>
      <c r="BR2" s="53"/>
      <c r="BS2" s="53"/>
      <c r="BT2" s="53"/>
      <c r="BU2" s="53"/>
      <c r="BV2" s="53"/>
      <c r="BW2" s="53"/>
      <c r="BX2" s="53"/>
      <c r="BY2" s="53"/>
      <c r="BZ2" s="53"/>
      <c r="CA2" s="53"/>
      <c r="CB2" s="53"/>
      <c r="CC2" s="53"/>
      <c r="CD2" s="53"/>
      <c r="CE2" s="53"/>
      <c r="CF2" s="53" t="s">
        <v>7</v>
      </c>
      <c r="CG2" s="102"/>
      <c r="CH2" s="102"/>
      <c r="CI2" s="102"/>
      <c r="CJ2" s="102"/>
      <c r="CK2" s="102"/>
      <c r="CL2" s="102"/>
      <c r="CM2" s="102"/>
      <c r="CN2" s="102"/>
      <c r="CO2" s="102"/>
      <c r="CP2" s="102"/>
      <c r="CQ2" s="102"/>
      <c r="CR2" s="102"/>
      <c r="CS2" s="102"/>
      <c r="CT2" s="102"/>
      <c r="CU2" s="102"/>
      <c r="CV2" s="102"/>
      <c r="CW2" s="102"/>
      <c r="CX2" s="102"/>
      <c r="CY2" s="102"/>
      <c r="CZ2" s="102"/>
      <c r="DA2" s="102"/>
      <c r="DB2" s="102"/>
      <c r="DC2" s="102"/>
      <c r="DD2" s="102"/>
      <c r="DE2" s="102"/>
      <c r="DF2" s="102"/>
      <c r="DG2" s="102"/>
      <c r="DH2" s="102"/>
      <c r="DI2" s="102"/>
      <c r="DJ2" s="102"/>
      <c r="DK2" s="102"/>
      <c r="DL2" s="102"/>
      <c r="DM2" s="102"/>
      <c r="DN2" s="102"/>
      <c r="DO2" s="102"/>
      <c r="DP2" s="102"/>
      <c r="DQ2" s="102"/>
      <c r="DR2" s="102"/>
      <c r="DS2" s="102"/>
      <c r="DT2" s="102"/>
      <c r="DU2" s="102"/>
      <c r="DV2" s="102"/>
      <c r="DW2" s="102"/>
      <c r="DX2" s="102"/>
      <c r="DY2" s="102"/>
      <c r="DZ2" s="102"/>
      <c r="EA2" s="102"/>
      <c r="EB2" s="102"/>
      <c r="EC2" s="89"/>
      <c r="ED2" s="53"/>
      <c r="EE2" s="53"/>
      <c r="EF2" s="53"/>
      <c r="EG2" s="53"/>
      <c r="EH2" s="53"/>
      <c r="EI2" s="53"/>
      <c r="EJ2" s="53"/>
      <c r="EK2" s="53"/>
      <c r="EL2" s="53"/>
      <c r="EM2" s="53"/>
      <c r="EN2" s="53"/>
      <c r="EO2" s="53"/>
      <c r="EP2" s="53"/>
      <c r="EQ2" s="53"/>
      <c r="ER2" s="53"/>
      <c r="ES2" s="53"/>
      <c r="ET2" s="53"/>
      <c r="EU2" s="53"/>
    </row>
    <row r="3" spans="1:152" x14ac:dyDescent="0.15">
      <c r="A3" s="53"/>
      <c r="B3" s="57" t="s">
        <v>8</v>
      </c>
      <c r="C3" s="54"/>
      <c r="D3" s="54"/>
      <c r="E3" s="54"/>
      <c r="F3" s="57" t="s">
        <v>9</v>
      </c>
      <c r="G3" s="54"/>
      <c r="H3" s="58"/>
      <c r="I3" s="53" t="s">
        <v>10</v>
      </c>
      <c r="J3" s="53"/>
      <c r="K3" s="56" t="s">
        <v>11</v>
      </c>
      <c r="L3" s="53"/>
      <c r="M3" s="56" t="s">
        <v>12</v>
      </c>
      <c r="N3" s="56"/>
      <c r="O3" s="53" t="s">
        <v>3</v>
      </c>
      <c r="P3" s="59" t="s">
        <v>13</v>
      </c>
      <c r="Q3" s="60"/>
      <c r="R3" s="59" t="s">
        <v>14</v>
      </c>
      <c r="S3" s="61"/>
      <c r="T3" s="53" t="s">
        <v>3</v>
      </c>
      <c r="U3" s="56" t="s">
        <v>15</v>
      </c>
      <c r="V3" s="56"/>
      <c r="W3" s="53" t="s">
        <v>16</v>
      </c>
      <c r="X3" s="53"/>
      <c r="Y3" s="57" t="s">
        <v>17</v>
      </c>
      <c r="Z3" s="58"/>
      <c r="AA3" s="57" t="s">
        <v>18</v>
      </c>
      <c r="AB3" s="58"/>
      <c r="AC3" s="57" t="s">
        <v>19</v>
      </c>
      <c r="AD3" s="58"/>
      <c r="AE3" s="57" t="s">
        <v>20</v>
      </c>
      <c r="AF3" s="58"/>
      <c r="AG3" s="53" t="s">
        <v>21</v>
      </c>
      <c r="AH3" s="53"/>
      <c r="AI3" s="53" t="s">
        <v>22</v>
      </c>
      <c r="AJ3" s="53"/>
      <c r="AK3" s="59" t="s">
        <v>23</v>
      </c>
      <c r="AL3" s="60"/>
      <c r="AM3" s="53" t="s">
        <v>24</v>
      </c>
      <c r="AN3" s="53"/>
      <c r="AO3" s="59" t="s">
        <v>25</v>
      </c>
      <c r="AP3" s="62"/>
      <c r="AQ3" s="63" t="s">
        <v>26</v>
      </c>
      <c r="AR3" s="62"/>
      <c r="AS3" s="63" t="s">
        <v>27</v>
      </c>
      <c r="AT3" s="62"/>
      <c r="AU3" s="63" t="s">
        <v>28</v>
      </c>
      <c r="AV3" s="62"/>
      <c r="AW3" s="63" t="s">
        <v>29</v>
      </c>
      <c r="AX3" s="62"/>
      <c r="AY3" s="53" t="s">
        <v>7</v>
      </c>
      <c r="AZ3" s="56" t="s">
        <v>30</v>
      </c>
      <c r="BA3" s="56"/>
      <c r="BB3" s="56"/>
      <c r="BC3" s="56"/>
      <c r="BD3" s="56"/>
      <c r="BE3" s="56"/>
      <c r="BF3" s="56"/>
      <c r="BG3" s="56"/>
      <c r="BH3" s="56"/>
      <c r="BI3" s="56"/>
      <c r="BJ3" s="56"/>
      <c r="BK3" s="56"/>
      <c r="BL3" s="56"/>
      <c r="BM3" s="56"/>
      <c r="BN3" s="56"/>
      <c r="BO3" s="56"/>
      <c r="BP3" s="56"/>
      <c r="BQ3" s="56"/>
      <c r="BR3" s="56" t="s">
        <v>31</v>
      </c>
      <c r="BS3" s="56"/>
      <c r="BT3" s="56"/>
      <c r="BU3" s="56"/>
      <c r="BV3" s="56"/>
      <c r="BW3" s="56"/>
      <c r="BX3" s="53" t="s">
        <v>32</v>
      </c>
      <c r="BY3" s="53"/>
      <c r="BZ3" s="53"/>
      <c r="CA3" s="53"/>
      <c r="CB3" s="53"/>
      <c r="CC3" s="53"/>
      <c r="CD3" s="53"/>
      <c r="CE3" s="87" t="s">
        <v>33</v>
      </c>
      <c r="CF3" s="53"/>
      <c r="CG3" s="54" t="s">
        <v>34</v>
      </c>
      <c r="CH3" s="54"/>
      <c r="CI3" s="54"/>
      <c r="CJ3" s="54"/>
      <c r="CK3" s="54"/>
      <c r="CL3" s="54"/>
      <c r="CM3" s="54"/>
      <c r="CN3" s="54"/>
      <c r="CO3" s="54"/>
      <c r="CP3" s="54"/>
      <c r="CQ3" s="54"/>
      <c r="CR3" s="54"/>
      <c r="CS3" s="54"/>
      <c r="CT3" s="54"/>
      <c r="CU3" s="54"/>
      <c r="CV3" s="54"/>
      <c r="CW3" s="54"/>
      <c r="CX3" s="54"/>
      <c r="CY3" s="54"/>
      <c r="CZ3" s="54"/>
      <c r="DA3" s="54"/>
      <c r="DB3" s="57" t="s">
        <v>35</v>
      </c>
      <c r="DC3" s="54"/>
      <c r="DD3" s="54"/>
      <c r="DE3" s="54"/>
      <c r="DF3" s="54"/>
      <c r="DG3" s="54"/>
      <c r="DH3" s="54"/>
      <c r="DI3" s="58"/>
      <c r="DJ3" s="64" t="s">
        <v>36</v>
      </c>
      <c r="DK3" s="65"/>
      <c r="DL3" s="65"/>
      <c r="DM3" s="65"/>
      <c r="DN3" s="65"/>
      <c r="DO3" s="65"/>
      <c r="DP3" s="65"/>
      <c r="DQ3" s="65"/>
      <c r="DR3" s="56" t="s">
        <v>37</v>
      </c>
      <c r="DS3" s="56"/>
      <c r="DT3" s="56"/>
      <c r="DU3" s="56"/>
      <c r="DV3" s="56"/>
      <c r="DW3" s="56"/>
      <c r="DX3" s="56"/>
      <c r="DY3" s="56"/>
      <c r="DZ3" s="56"/>
      <c r="EA3" s="56"/>
      <c r="EB3" s="56"/>
      <c r="EC3" s="90" t="s">
        <v>7</v>
      </c>
      <c r="ED3" s="93" t="s">
        <v>38</v>
      </c>
      <c r="EE3" s="94"/>
      <c r="EF3" s="93" t="s">
        <v>39</v>
      </c>
      <c r="EG3" s="94"/>
      <c r="EH3" s="93" t="s">
        <v>40</v>
      </c>
      <c r="EI3" s="94"/>
      <c r="EJ3" s="93" t="s">
        <v>41</v>
      </c>
      <c r="EK3" s="97"/>
      <c r="EL3" s="97"/>
      <c r="EM3" s="94"/>
      <c r="EN3" s="93" t="s">
        <v>42</v>
      </c>
      <c r="EO3" s="94"/>
      <c r="EP3" s="93" t="s">
        <v>43</v>
      </c>
      <c r="EQ3" s="94"/>
      <c r="ER3" s="93" t="s">
        <v>44</v>
      </c>
      <c r="ES3" s="94"/>
      <c r="ET3" s="57" t="s">
        <v>7</v>
      </c>
      <c r="EU3" s="53"/>
    </row>
    <row r="4" spans="1:152" ht="24.95" customHeight="1" x14ac:dyDescent="0.15">
      <c r="A4" s="3" t="s">
        <v>45</v>
      </c>
      <c r="B4" s="57">
        <v>3</v>
      </c>
      <c r="C4" s="54"/>
      <c r="D4" s="54"/>
      <c r="E4" s="54"/>
      <c r="F4" s="57">
        <v>4</v>
      </c>
      <c r="G4" s="54"/>
      <c r="H4" s="54"/>
      <c r="I4" s="57">
        <v>3</v>
      </c>
      <c r="J4" s="58"/>
      <c r="K4" s="53">
        <v>5</v>
      </c>
      <c r="L4" s="53"/>
      <c r="M4" s="53">
        <v>5</v>
      </c>
      <c r="N4" s="53"/>
      <c r="O4" s="53"/>
      <c r="P4" s="56">
        <v>5</v>
      </c>
      <c r="Q4" s="53"/>
      <c r="R4" s="56">
        <v>5</v>
      </c>
      <c r="S4" s="56"/>
      <c r="T4" s="53"/>
      <c r="U4" s="56">
        <v>2</v>
      </c>
      <c r="V4" s="56"/>
      <c r="W4" s="53">
        <v>2</v>
      </c>
      <c r="X4" s="53"/>
      <c r="Y4" s="57">
        <v>1</v>
      </c>
      <c r="Z4" s="58"/>
      <c r="AA4" s="57">
        <v>2</v>
      </c>
      <c r="AB4" s="58"/>
      <c r="AC4" s="57">
        <v>1</v>
      </c>
      <c r="AD4" s="58"/>
      <c r="AE4" s="57">
        <v>3</v>
      </c>
      <c r="AF4" s="58"/>
      <c r="AG4" s="53">
        <v>1.5</v>
      </c>
      <c r="AH4" s="53"/>
      <c r="AI4" s="53">
        <v>1.5</v>
      </c>
      <c r="AJ4" s="53"/>
      <c r="AK4" s="53" t="s">
        <v>2</v>
      </c>
      <c r="AL4" s="53"/>
      <c r="AM4" s="53" t="s">
        <v>2</v>
      </c>
      <c r="AN4" s="53"/>
      <c r="AO4" s="57">
        <v>2</v>
      </c>
      <c r="AP4" s="66"/>
      <c r="AQ4" s="67">
        <v>2</v>
      </c>
      <c r="AR4" s="66"/>
      <c r="AS4" s="67">
        <v>0.5</v>
      </c>
      <c r="AT4" s="66"/>
      <c r="AU4" s="67">
        <v>1</v>
      </c>
      <c r="AV4" s="66"/>
      <c r="AW4" s="67">
        <v>0.5</v>
      </c>
      <c r="AX4" s="66"/>
      <c r="AY4" s="53"/>
      <c r="AZ4" s="56" t="s">
        <v>46</v>
      </c>
      <c r="BA4" s="56"/>
      <c r="BB4" s="56"/>
      <c r="BC4" s="56"/>
      <c r="BD4" s="56"/>
      <c r="BE4" s="56"/>
      <c r="BF4" s="56"/>
      <c r="BG4" s="56"/>
      <c r="BH4" s="56"/>
      <c r="BI4" s="56"/>
      <c r="BJ4" s="56" t="s">
        <v>47</v>
      </c>
      <c r="BK4" s="56"/>
      <c r="BL4" s="56"/>
      <c r="BM4" s="56"/>
      <c r="BN4" s="56"/>
      <c r="BO4" s="56"/>
      <c r="BP4" s="56"/>
      <c r="BQ4" s="56"/>
      <c r="BR4" s="59" t="s">
        <v>48</v>
      </c>
      <c r="BS4" s="61"/>
      <c r="BT4" s="61"/>
      <c r="BU4" s="60"/>
      <c r="BV4" s="59" t="s">
        <v>49</v>
      </c>
      <c r="BW4" s="61"/>
      <c r="BX4" s="99" t="s">
        <v>50</v>
      </c>
      <c r="BY4" s="100"/>
      <c r="BZ4" s="100"/>
      <c r="CA4" s="87"/>
      <c r="CB4" s="93" t="s">
        <v>51</v>
      </c>
      <c r="CC4" s="97"/>
      <c r="CD4" s="94"/>
      <c r="CE4" s="88"/>
      <c r="CF4" s="53"/>
      <c r="CG4" s="68" t="s">
        <v>52</v>
      </c>
      <c r="CH4" s="69"/>
      <c r="CI4" s="69"/>
      <c r="CJ4" s="70"/>
      <c r="CK4" s="68" t="s">
        <v>53</v>
      </c>
      <c r="CL4" s="69"/>
      <c r="CM4" s="69"/>
      <c r="CN4" s="70"/>
      <c r="CO4" s="68" t="s">
        <v>54</v>
      </c>
      <c r="CP4" s="69"/>
      <c r="CQ4" s="69"/>
      <c r="CR4" s="69"/>
      <c r="CS4" s="69"/>
      <c r="CT4" s="70"/>
      <c r="CU4" s="68" t="s">
        <v>55</v>
      </c>
      <c r="CV4" s="69"/>
      <c r="CW4" s="69"/>
      <c r="CX4" s="69"/>
      <c r="CY4" s="69"/>
      <c r="CZ4" s="70"/>
      <c r="DA4" s="35"/>
      <c r="DB4" s="59" t="s">
        <v>56</v>
      </c>
      <c r="DC4" s="60"/>
      <c r="DD4" s="61" t="s">
        <v>57</v>
      </c>
      <c r="DE4" s="61"/>
      <c r="DF4" s="71" t="s">
        <v>58</v>
      </c>
      <c r="DG4" s="72"/>
      <c r="DH4" s="72"/>
      <c r="DI4" s="87" t="s">
        <v>59</v>
      </c>
      <c r="DJ4" s="73" t="s">
        <v>60</v>
      </c>
      <c r="DK4" s="73"/>
      <c r="DL4" s="73"/>
      <c r="DM4" s="73"/>
      <c r="DN4" s="73" t="s">
        <v>61</v>
      </c>
      <c r="DO4" s="73"/>
      <c r="DP4" s="74"/>
      <c r="DQ4" s="56" t="s">
        <v>7</v>
      </c>
      <c r="DR4" s="75" t="s">
        <v>62</v>
      </c>
      <c r="DS4" s="76"/>
      <c r="DT4" s="75" t="s">
        <v>63</v>
      </c>
      <c r="DU4" s="76"/>
      <c r="DV4" s="75" t="s">
        <v>64</v>
      </c>
      <c r="DW4" s="76"/>
      <c r="DX4" s="75" t="s">
        <v>65</v>
      </c>
      <c r="DY4" s="76"/>
      <c r="DZ4" s="77" t="s">
        <v>66</v>
      </c>
      <c r="EA4" s="77"/>
      <c r="EB4" s="56" t="s">
        <v>7</v>
      </c>
      <c r="EC4" s="91"/>
      <c r="ED4" s="95"/>
      <c r="EE4" s="96"/>
      <c r="EF4" s="95"/>
      <c r="EG4" s="96"/>
      <c r="EH4" s="95"/>
      <c r="EI4" s="96"/>
      <c r="EJ4" s="95"/>
      <c r="EK4" s="103"/>
      <c r="EL4" s="103"/>
      <c r="EM4" s="96"/>
      <c r="EN4" s="95"/>
      <c r="EO4" s="96"/>
      <c r="EP4" s="95"/>
      <c r="EQ4" s="96"/>
      <c r="ER4" s="95"/>
      <c r="ES4" s="96"/>
      <c r="ET4" s="57"/>
      <c r="EU4" s="53"/>
    </row>
    <row r="5" spans="1:152" s="2" customFormat="1" ht="24.95" customHeight="1" x14ac:dyDescent="0.15">
      <c r="A5" s="53" t="s">
        <v>67</v>
      </c>
      <c r="B5" s="59" t="s">
        <v>68</v>
      </c>
      <c r="C5" s="61"/>
      <c r="D5" s="61"/>
      <c r="E5" s="61"/>
      <c r="F5" s="59" t="s">
        <v>68</v>
      </c>
      <c r="G5" s="61"/>
      <c r="H5" s="61"/>
      <c r="I5" s="59" t="s">
        <v>68</v>
      </c>
      <c r="J5" s="60"/>
      <c r="K5" s="10" t="s">
        <v>69</v>
      </c>
      <c r="L5" s="10" t="s">
        <v>70</v>
      </c>
      <c r="M5" s="10" t="s">
        <v>69</v>
      </c>
      <c r="N5" s="10" t="s">
        <v>70</v>
      </c>
      <c r="O5" s="53"/>
      <c r="P5" s="10" t="s">
        <v>67</v>
      </c>
      <c r="Q5" s="10" t="s">
        <v>70</v>
      </c>
      <c r="R5" s="10" t="s">
        <v>67</v>
      </c>
      <c r="S5" s="10" t="s">
        <v>70</v>
      </c>
      <c r="T5" s="53"/>
      <c r="U5" s="10" t="s">
        <v>69</v>
      </c>
      <c r="V5" s="10" t="s">
        <v>70</v>
      </c>
      <c r="W5" s="10" t="s">
        <v>69</v>
      </c>
      <c r="X5" s="10" t="s">
        <v>70</v>
      </c>
      <c r="Y5" s="10" t="s">
        <v>69</v>
      </c>
      <c r="Z5" s="10" t="s">
        <v>70</v>
      </c>
      <c r="AA5" s="10" t="s">
        <v>69</v>
      </c>
      <c r="AB5" s="10" t="s">
        <v>70</v>
      </c>
      <c r="AC5" s="10" t="s">
        <v>69</v>
      </c>
      <c r="AD5" s="10" t="s">
        <v>70</v>
      </c>
      <c r="AE5" s="10" t="s">
        <v>69</v>
      </c>
      <c r="AF5" s="10" t="s">
        <v>70</v>
      </c>
      <c r="AG5" s="10" t="s">
        <v>69</v>
      </c>
      <c r="AH5" s="10" t="s">
        <v>70</v>
      </c>
      <c r="AI5" s="10" t="s">
        <v>69</v>
      </c>
      <c r="AJ5" s="10" t="s">
        <v>70</v>
      </c>
      <c r="AK5" s="10" t="s">
        <v>69</v>
      </c>
      <c r="AL5" s="10" t="s">
        <v>70</v>
      </c>
      <c r="AM5" s="10" t="s">
        <v>69</v>
      </c>
      <c r="AN5" s="10" t="s">
        <v>70</v>
      </c>
      <c r="AO5" s="24" t="s">
        <v>67</v>
      </c>
      <c r="AP5" s="24" t="s">
        <v>70</v>
      </c>
      <c r="AQ5" s="24" t="s">
        <v>67</v>
      </c>
      <c r="AR5" s="24" t="s">
        <v>70</v>
      </c>
      <c r="AS5" s="24" t="s">
        <v>67</v>
      </c>
      <c r="AT5" s="24" t="s">
        <v>70</v>
      </c>
      <c r="AU5" s="24" t="s">
        <v>67</v>
      </c>
      <c r="AV5" s="24" t="s">
        <v>70</v>
      </c>
      <c r="AW5" s="24" t="s">
        <v>67</v>
      </c>
      <c r="AX5" s="24" t="s">
        <v>70</v>
      </c>
      <c r="AY5" s="53"/>
      <c r="AZ5" s="56" t="s">
        <v>71</v>
      </c>
      <c r="BA5" s="56"/>
      <c r="BB5" s="56"/>
      <c r="BC5" s="56"/>
      <c r="BD5" s="56"/>
      <c r="BE5" s="78" t="s">
        <v>72</v>
      </c>
      <c r="BF5" s="78"/>
      <c r="BG5" s="78"/>
      <c r="BH5" s="78"/>
      <c r="BI5" s="78"/>
      <c r="BJ5" s="78" t="s">
        <v>73</v>
      </c>
      <c r="BK5" s="78"/>
      <c r="BL5" s="78"/>
      <c r="BM5" s="78" t="s">
        <v>74</v>
      </c>
      <c r="BN5" s="78"/>
      <c r="BO5" s="78"/>
      <c r="BP5" s="78"/>
      <c r="BQ5" s="78"/>
      <c r="BR5" s="56" t="s">
        <v>117</v>
      </c>
      <c r="BS5" s="56"/>
      <c r="BT5" s="56"/>
      <c r="BU5" s="56"/>
      <c r="BV5" s="56" t="s">
        <v>75</v>
      </c>
      <c r="BW5" s="59"/>
      <c r="BX5" s="101"/>
      <c r="BY5" s="102"/>
      <c r="BZ5" s="102"/>
      <c r="CA5" s="89"/>
      <c r="CB5" s="75"/>
      <c r="CC5" s="98"/>
      <c r="CD5" s="76"/>
      <c r="CE5" s="88"/>
      <c r="CF5" s="53"/>
      <c r="CG5" s="68">
        <v>4</v>
      </c>
      <c r="CH5" s="69"/>
      <c r="CI5" s="69"/>
      <c r="CJ5" s="70"/>
      <c r="CK5" s="68">
        <v>4</v>
      </c>
      <c r="CL5" s="69"/>
      <c r="CM5" s="69"/>
      <c r="CN5" s="70"/>
      <c r="CO5" s="68">
        <v>4</v>
      </c>
      <c r="CP5" s="69"/>
      <c r="CQ5" s="69"/>
      <c r="CR5" s="69"/>
      <c r="CS5" s="69"/>
      <c r="CT5" s="70"/>
      <c r="CU5" s="68">
        <v>4</v>
      </c>
      <c r="CV5" s="69"/>
      <c r="CW5" s="69"/>
      <c r="CX5" s="69"/>
      <c r="CY5" s="69"/>
      <c r="CZ5" s="70"/>
      <c r="DA5" s="53" t="s">
        <v>59</v>
      </c>
      <c r="DB5" s="59">
        <v>4</v>
      </c>
      <c r="DC5" s="60"/>
      <c r="DD5" s="61">
        <v>2</v>
      </c>
      <c r="DE5" s="61"/>
      <c r="DF5" s="79">
        <v>2</v>
      </c>
      <c r="DG5" s="80"/>
      <c r="DH5" s="80"/>
      <c r="DI5" s="88"/>
      <c r="DJ5" s="56">
        <v>4</v>
      </c>
      <c r="DK5" s="56"/>
      <c r="DL5" s="56"/>
      <c r="DM5" s="56"/>
      <c r="DN5" s="56">
        <v>4</v>
      </c>
      <c r="DO5" s="56"/>
      <c r="DP5" s="59"/>
      <c r="DQ5" s="56"/>
      <c r="DR5" s="61">
        <v>3</v>
      </c>
      <c r="DS5" s="60"/>
      <c r="DT5" s="56">
        <v>2</v>
      </c>
      <c r="DU5" s="56"/>
      <c r="DV5" s="59">
        <v>1</v>
      </c>
      <c r="DW5" s="60"/>
      <c r="DX5" s="59">
        <v>2</v>
      </c>
      <c r="DY5" s="60"/>
      <c r="DZ5" s="77" t="s">
        <v>2</v>
      </c>
      <c r="EA5" s="77"/>
      <c r="EB5" s="56"/>
      <c r="EC5" s="91"/>
      <c r="ED5" s="95"/>
      <c r="EE5" s="96"/>
      <c r="EF5" s="95"/>
      <c r="EG5" s="96"/>
      <c r="EH5" s="95"/>
      <c r="EI5" s="96"/>
      <c r="EJ5" s="95"/>
      <c r="EK5" s="103"/>
      <c r="EL5" s="103"/>
      <c r="EM5" s="96"/>
      <c r="EN5" s="95"/>
      <c r="EO5" s="96"/>
      <c r="EP5" s="95"/>
      <c r="EQ5" s="96"/>
      <c r="ER5" s="95"/>
      <c r="ES5" s="96"/>
      <c r="ET5" s="57"/>
      <c r="EU5" s="53"/>
      <c r="EV5" s="47"/>
    </row>
    <row r="6" spans="1:152" s="2" customFormat="1" ht="81" x14ac:dyDescent="0.15">
      <c r="A6" s="53"/>
      <c r="B6" s="81" t="s">
        <v>76</v>
      </c>
      <c r="C6" s="82"/>
      <c r="D6" s="82"/>
      <c r="E6" s="82"/>
      <c r="F6" s="81">
        <v>0.75</v>
      </c>
      <c r="G6" s="82"/>
      <c r="H6" s="82"/>
      <c r="I6" s="83" t="s">
        <v>77</v>
      </c>
      <c r="J6" s="84"/>
      <c r="K6" s="11">
        <v>1E-3</v>
      </c>
      <c r="L6" s="11">
        <v>5.0000000000000001E-4</v>
      </c>
      <c r="M6" s="11">
        <v>0</v>
      </c>
      <c r="N6" s="11">
        <v>0</v>
      </c>
      <c r="O6" s="53"/>
      <c r="P6" s="10" t="s">
        <v>118</v>
      </c>
      <c r="Q6" s="10">
        <v>0</v>
      </c>
      <c r="R6" s="10" t="s">
        <v>119</v>
      </c>
      <c r="S6" s="10" t="s">
        <v>120</v>
      </c>
      <c r="T6" s="53"/>
      <c r="U6" s="16">
        <v>0.08</v>
      </c>
      <c r="V6" s="16">
        <v>0.04</v>
      </c>
      <c r="W6" s="17">
        <v>0.95</v>
      </c>
      <c r="X6" s="17">
        <v>0.98</v>
      </c>
      <c r="Y6" s="17">
        <v>0.97</v>
      </c>
      <c r="Z6" s="17">
        <v>0.98</v>
      </c>
      <c r="AA6" s="17">
        <v>0.8</v>
      </c>
      <c r="AB6" s="17">
        <v>0.9</v>
      </c>
      <c r="AC6" s="17">
        <v>0.85</v>
      </c>
      <c r="AD6" s="17">
        <v>0.9</v>
      </c>
      <c r="AE6" s="8">
        <v>0.97</v>
      </c>
      <c r="AF6" s="8">
        <v>0.98499999999999999</v>
      </c>
      <c r="AG6" s="85" t="s">
        <v>78</v>
      </c>
      <c r="AH6" s="85"/>
      <c r="AI6" s="85" t="s">
        <v>78</v>
      </c>
      <c r="AJ6" s="85"/>
      <c r="AK6" s="85" t="s">
        <v>78</v>
      </c>
      <c r="AL6" s="85"/>
      <c r="AM6" s="85" t="s">
        <v>78</v>
      </c>
      <c r="AN6" s="85"/>
      <c r="AO6" s="25">
        <v>0.97</v>
      </c>
      <c r="AP6" s="25">
        <v>0.99</v>
      </c>
      <c r="AQ6" s="26">
        <v>0.9</v>
      </c>
      <c r="AR6" s="26">
        <v>0.95</v>
      </c>
      <c r="AS6" s="25">
        <v>0.97499999999999998</v>
      </c>
      <c r="AT6" s="26">
        <v>0.98</v>
      </c>
      <c r="AU6" s="27">
        <v>5</v>
      </c>
      <c r="AV6" s="27">
        <v>0</v>
      </c>
      <c r="AW6" s="27">
        <v>5</v>
      </c>
      <c r="AX6" s="27">
        <v>0</v>
      </c>
      <c r="AY6" s="53"/>
      <c r="AZ6" s="56">
        <v>2</v>
      </c>
      <c r="BA6" s="56"/>
      <c r="BB6" s="56"/>
      <c r="BC6" s="56"/>
      <c r="BD6" s="56"/>
      <c r="BE6" s="56">
        <v>2</v>
      </c>
      <c r="BF6" s="56"/>
      <c r="BG6" s="56"/>
      <c r="BH6" s="56"/>
      <c r="BI6" s="56"/>
      <c r="BJ6" s="86">
        <v>1</v>
      </c>
      <c r="BK6" s="86"/>
      <c r="BL6" s="86"/>
      <c r="BM6" s="86">
        <v>1</v>
      </c>
      <c r="BN6" s="86"/>
      <c r="BO6" s="86"/>
      <c r="BP6" s="86"/>
      <c r="BQ6" s="86"/>
      <c r="BR6" s="56">
        <v>1</v>
      </c>
      <c r="BS6" s="56"/>
      <c r="BT6" s="56"/>
      <c r="BU6" s="56"/>
      <c r="BV6" s="56" t="s">
        <v>79</v>
      </c>
      <c r="BW6" s="59"/>
      <c r="BX6" s="57">
        <v>1.5</v>
      </c>
      <c r="BY6" s="54"/>
      <c r="BZ6" s="54"/>
      <c r="CA6" s="58"/>
      <c r="CB6" s="59">
        <v>1.5</v>
      </c>
      <c r="CC6" s="61"/>
      <c r="CD6" s="60"/>
      <c r="CE6" s="88"/>
      <c r="CF6" s="53"/>
      <c r="CG6" s="58" t="s">
        <v>78</v>
      </c>
      <c r="CH6" s="53"/>
      <c r="CI6" s="53"/>
      <c r="CJ6" s="53"/>
      <c r="CK6" s="58" t="s">
        <v>78</v>
      </c>
      <c r="CL6" s="53"/>
      <c r="CM6" s="53"/>
      <c r="CN6" s="53"/>
      <c r="CO6" s="57" t="s">
        <v>78</v>
      </c>
      <c r="CP6" s="54"/>
      <c r="CQ6" s="54"/>
      <c r="CR6" s="54"/>
      <c r="CS6" s="54"/>
      <c r="CT6" s="58"/>
      <c r="CU6" s="57" t="s">
        <v>78</v>
      </c>
      <c r="CV6" s="54"/>
      <c r="CW6" s="54"/>
      <c r="CX6" s="54"/>
      <c r="CY6" s="54"/>
      <c r="CZ6" s="58"/>
      <c r="DA6" s="53"/>
      <c r="DB6" s="59" t="s">
        <v>78</v>
      </c>
      <c r="DC6" s="60"/>
      <c r="DD6" s="61" t="s">
        <v>78</v>
      </c>
      <c r="DE6" s="61"/>
      <c r="DF6" s="71" t="s">
        <v>78</v>
      </c>
      <c r="DG6" s="72"/>
      <c r="DH6" s="72"/>
      <c r="DI6" s="88"/>
      <c r="DJ6" s="73" t="s">
        <v>78</v>
      </c>
      <c r="DK6" s="73"/>
      <c r="DL6" s="73"/>
      <c r="DM6" s="73"/>
      <c r="DN6" s="73" t="s">
        <v>78</v>
      </c>
      <c r="DO6" s="73"/>
      <c r="DP6" s="74"/>
      <c r="DQ6" s="56"/>
      <c r="DR6" s="39">
        <v>0.8</v>
      </c>
      <c r="DS6" s="17">
        <v>1</v>
      </c>
      <c r="DT6" s="17">
        <v>0.8</v>
      </c>
      <c r="DU6" s="17">
        <v>0.9</v>
      </c>
      <c r="DV6" s="17">
        <v>0.3</v>
      </c>
      <c r="DW6" s="17">
        <v>0.35</v>
      </c>
      <c r="DX6" s="17">
        <v>0.3</v>
      </c>
      <c r="DY6" s="17">
        <v>0.4</v>
      </c>
      <c r="DZ6" s="77" t="s">
        <v>80</v>
      </c>
      <c r="EA6" s="77"/>
      <c r="EB6" s="56"/>
      <c r="EC6" s="91"/>
      <c r="ED6" s="75"/>
      <c r="EE6" s="76"/>
      <c r="EF6" s="75"/>
      <c r="EG6" s="76"/>
      <c r="EH6" s="75"/>
      <c r="EI6" s="76"/>
      <c r="EJ6" s="75"/>
      <c r="EK6" s="98"/>
      <c r="EL6" s="98"/>
      <c r="EM6" s="76"/>
      <c r="EN6" s="75"/>
      <c r="EO6" s="76"/>
      <c r="EP6" s="75"/>
      <c r="EQ6" s="76"/>
      <c r="ER6" s="75"/>
      <c r="ES6" s="76"/>
      <c r="ET6" s="57"/>
      <c r="EU6" s="53"/>
      <c r="EV6" s="47"/>
    </row>
    <row r="7" spans="1:152" ht="40.5" x14ac:dyDescent="0.15">
      <c r="A7" s="3" t="s">
        <v>81</v>
      </c>
      <c r="B7" s="3" t="s">
        <v>82</v>
      </c>
      <c r="C7" s="4" t="s">
        <v>83</v>
      </c>
      <c r="D7" s="4" t="s">
        <v>84</v>
      </c>
      <c r="E7" s="4" t="s">
        <v>59</v>
      </c>
      <c r="F7" s="3" t="s">
        <v>85</v>
      </c>
      <c r="G7" s="3" t="s">
        <v>86</v>
      </c>
      <c r="H7" s="3" t="s">
        <v>59</v>
      </c>
      <c r="I7" s="10" t="s">
        <v>82</v>
      </c>
      <c r="J7" s="3" t="s">
        <v>59</v>
      </c>
      <c r="K7" s="3" t="s">
        <v>82</v>
      </c>
      <c r="L7" s="3" t="s">
        <v>59</v>
      </c>
      <c r="M7" s="3" t="s">
        <v>82</v>
      </c>
      <c r="N7" s="3" t="s">
        <v>59</v>
      </c>
      <c r="O7" s="53"/>
      <c r="P7" s="3" t="s">
        <v>82</v>
      </c>
      <c r="Q7" s="3" t="s">
        <v>59</v>
      </c>
      <c r="R7" s="3" t="s">
        <v>82</v>
      </c>
      <c r="S7" s="3" t="s">
        <v>59</v>
      </c>
      <c r="T7" s="53"/>
      <c r="U7" s="3" t="s">
        <v>87</v>
      </c>
      <c r="V7" s="3" t="s">
        <v>59</v>
      </c>
      <c r="W7" s="3" t="s">
        <v>82</v>
      </c>
      <c r="X7" s="3" t="s">
        <v>59</v>
      </c>
      <c r="Y7" s="3" t="s">
        <v>82</v>
      </c>
      <c r="Z7" s="3" t="s">
        <v>59</v>
      </c>
      <c r="AA7" s="3" t="s">
        <v>82</v>
      </c>
      <c r="AB7" s="3" t="s">
        <v>59</v>
      </c>
      <c r="AC7" s="3" t="s">
        <v>82</v>
      </c>
      <c r="AD7" s="3" t="s">
        <v>59</v>
      </c>
      <c r="AE7" s="3" t="s">
        <v>82</v>
      </c>
      <c r="AF7" s="3" t="s">
        <v>59</v>
      </c>
      <c r="AG7" s="3" t="s">
        <v>82</v>
      </c>
      <c r="AH7" s="3" t="s">
        <v>59</v>
      </c>
      <c r="AI7" s="3" t="s">
        <v>82</v>
      </c>
      <c r="AJ7" s="3" t="s">
        <v>59</v>
      </c>
      <c r="AK7" s="3" t="s">
        <v>82</v>
      </c>
      <c r="AL7" s="3" t="s">
        <v>59</v>
      </c>
      <c r="AM7" s="3" t="s">
        <v>82</v>
      </c>
      <c r="AN7" s="3" t="s">
        <v>59</v>
      </c>
      <c r="AO7" s="27" t="s">
        <v>82</v>
      </c>
      <c r="AP7" s="27" t="s">
        <v>59</v>
      </c>
      <c r="AQ7" s="27" t="s">
        <v>82</v>
      </c>
      <c r="AR7" s="27" t="s">
        <v>59</v>
      </c>
      <c r="AS7" s="27" t="s">
        <v>82</v>
      </c>
      <c r="AT7" s="27" t="s">
        <v>59</v>
      </c>
      <c r="AU7" s="27" t="s">
        <v>82</v>
      </c>
      <c r="AV7" s="27" t="s">
        <v>59</v>
      </c>
      <c r="AW7" s="27" t="s">
        <v>82</v>
      </c>
      <c r="AX7" s="27" t="s">
        <v>59</v>
      </c>
      <c r="AY7" s="53"/>
      <c r="AZ7" s="3" t="s">
        <v>88</v>
      </c>
      <c r="BA7" s="3" t="s">
        <v>89</v>
      </c>
      <c r="BB7" s="3" t="s">
        <v>90</v>
      </c>
      <c r="BC7" s="3" t="s">
        <v>82</v>
      </c>
      <c r="BD7" s="3" t="s">
        <v>59</v>
      </c>
      <c r="BE7" s="3" t="s">
        <v>88</v>
      </c>
      <c r="BF7" s="3" t="s">
        <v>89</v>
      </c>
      <c r="BG7" s="3" t="s">
        <v>90</v>
      </c>
      <c r="BH7" s="3" t="s">
        <v>82</v>
      </c>
      <c r="BI7" s="3" t="s">
        <v>59</v>
      </c>
      <c r="BJ7" s="3" t="s">
        <v>67</v>
      </c>
      <c r="BK7" s="3" t="s">
        <v>82</v>
      </c>
      <c r="BL7" s="3" t="s">
        <v>59</v>
      </c>
      <c r="BM7" s="3" t="s">
        <v>67</v>
      </c>
      <c r="BN7" s="8" t="s">
        <v>82</v>
      </c>
      <c r="BO7" s="3" t="s">
        <v>59</v>
      </c>
      <c r="BP7" s="8" t="s">
        <v>91</v>
      </c>
      <c r="BQ7" s="3" t="s">
        <v>33</v>
      </c>
      <c r="BR7" s="31" t="s">
        <v>92</v>
      </c>
      <c r="BS7" s="31" t="s">
        <v>93</v>
      </c>
      <c r="BT7" s="10" t="s">
        <v>82</v>
      </c>
      <c r="BU7" s="10" t="s">
        <v>59</v>
      </c>
      <c r="BV7" s="10" t="s">
        <v>94</v>
      </c>
      <c r="BW7" s="10" t="s">
        <v>79</v>
      </c>
      <c r="BX7" s="3" t="s">
        <v>68</v>
      </c>
      <c r="BY7" s="3" t="s">
        <v>87</v>
      </c>
      <c r="BZ7" s="3" t="s">
        <v>79</v>
      </c>
      <c r="CA7" s="3" t="s">
        <v>59</v>
      </c>
      <c r="CB7" s="3" t="s">
        <v>68</v>
      </c>
      <c r="CC7" s="3" t="s">
        <v>87</v>
      </c>
      <c r="CD7" s="3" t="s">
        <v>59</v>
      </c>
      <c r="CE7" s="89"/>
      <c r="CF7" s="53"/>
      <c r="CG7" s="10" t="s">
        <v>95</v>
      </c>
      <c r="CH7" s="10" t="s">
        <v>87</v>
      </c>
      <c r="CI7" s="10" t="s">
        <v>96</v>
      </c>
      <c r="CJ7" s="10" t="s">
        <v>59</v>
      </c>
      <c r="CK7" s="10" t="s">
        <v>95</v>
      </c>
      <c r="CL7" s="10" t="s">
        <v>87</v>
      </c>
      <c r="CM7" s="10" t="s">
        <v>96</v>
      </c>
      <c r="CN7" s="10" t="s">
        <v>59</v>
      </c>
      <c r="CO7" s="10" t="s">
        <v>95</v>
      </c>
      <c r="CP7" s="10" t="s">
        <v>97</v>
      </c>
      <c r="CQ7" s="10" t="s">
        <v>98</v>
      </c>
      <c r="CR7" s="10" t="s">
        <v>99</v>
      </c>
      <c r="CS7" s="10" t="s">
        <v>100</v>
      </c>
      <c r="CT7" s="10" t="s">
        <v>59</v>
      </c>
      <c r="CU7" s="10" t="s">
        <v>95</v>
      </c>
      <c r="CV7" s="10" t="s">
        <v>97</v>
      </c>
      <c r="CW7" s="10" t="s">
        <v>98</v>
      </c>
      <c r="CX7" s="10" t="s">
        <v>99</v>
      </c>
      <c r="CY7" s="10" t="s">
        <v>100</v>
      </c>
      <c r="CZ7" s="10" t="s">
        <v>59</v>
      </c>
      <c r="DA7" s="53"/>
      <c r="DB7" s="31" t="s">
        <v>82</v>
      </c>
      <c r="DC7" s="31" t="s">
        <v>59</v>
      </c>
      <c r="DD7" s="31" t="s">
        <v>82</v>
      </c>
      <c r="DE7" s="31" t="s">
        <v>59</v>
      </c>
      <c r="DF7" s="31" t="s">
        <v>101</v>
      </c>
      <c r="DG7" s="31" t="s">
        <v>102</v>
      </c>
      <c r="DH7" s="36" t="s">
        <v>59</v>
      </c>
      <c r="DI7" s="89"/>
      <c r="DJ7" s="37" t="s">
        <v>67</v>
      </c>
      <c r="DK7" s="37" t="s">
        <v>70</v>
      </c>
      <c r="DL7" s="37" t="s">
        <v>82</v>
      </c>
      <c r="DM7" s="37" t="s">
        <v>59</v>
      </c>
      <c r="DN7" s="37" t="s">
        <v>67</v>
      </c>
      <c r="DO7" s="37" t="s">
        <v>82</v>
      </c>
      <c r="DP7" s="38" t="s">
        <v>59</v>
      </c>
      <c r="DQ7" s="56"/>
      <c r="DR7" s="40" t="s">
        <v>87</v>
      </c>
      <c r="DS7" s="9" t="s">
        <v>59</v>
      </c>
      <c r="DT7" s="9" t="s">
        <v>87</v>
      </c>
      <c r="DU7" s="9" t="s">
        <v>59</v>
      </c>
      <c r="DV7" s="9" t="s">
        <v>87</v>
      </c>
      <c r="DW7" s="9" t="s">
        <v>59</v>
      </c>
      <c r="DX7" s="9" t="s">
        <v>87</v>
      </c>
      <c r="DY7" s="9" t="s">
        <v>59</v>
      </c>
      <c r="DZ7" s="43" t="s">
        <v>103</v>
      </c>
      <c r="EA7" s="43" t="s">
        <v>79</v>
      </c>
      <c r="EB7" s="56"/>
      <c r="EC7" s="92"/>
      <c r="ED7" s="3" t="s">
        <v>103</v>
      </c>
      <c r="EE7" s="3" t="s">
        <v>79</v>
      </c>
      <c r="EF7" s="3" t="s">
        <v>103</v>
      </c>
      <c r="EG7" s="3" t="s">
        <v>79</v>
      </c>
      <c r="EH7" s="3" t="s">
        <v>103</v>
      </c>
      <c r="EI7" s="3" t="s">
        <v>79</v>
      </c>
      <c r="EJ7" s="10" t="s">
        <v>104</v>
      </c>
      <c r="EK7" s="10" t="s">
        <v>83</v>
      </c>
      <c r="EL7" s="10" t="s">
        <v>105</v>
      </c>
      <c r="EM7" s="3" t="s">
        <v>59</v>
      </c>
      <c r="EN7" s="10" t="s">
        <v>83</v>
      </c>
      <c r="EO7" s="2" t="s">
        <v>59</v>
      </c>
      <c r="EP7" s="3" t="s">
        <v>103</v>
      </c>
      <c r="EQ7" s="3" t="s">
        <v>79</v>
      </c>
      <c r="ER7" s="3" t="s">
        <v>103</v>
      </c>
      <c r="ES7" s="3" t="s">
        <v>79</v>
      </c>
      <c r="ET7" s="57"/>
      <c r="EU7" s="53"/>
      <c r="EV7" s="48" t="s">
        <v>106</v>
      </c>
    </row>
    <row r="8" spans="1:152" ht="40.5" x14ac:dyDescent="0.15">
      <c r="A8" s="3" t="s">
        <v>112</v>
      </c>
      <c r="B8" s="5">
        <v>0.32128829536527898</v>
      </c>
      <c r="C8" s="6">
        <v>5</v>
      </c>
      <c r="D8" s="5">
        <v>-5.2400000000000002E-2</v>
      </c>
      <c r="E8" s="7">
        <v>0</v>
      </c>
      <c r="F8" s="8">
        <v>0.75187969924812004</v>
      </c>
      <c r="G8" s="8">
        <v>0.759493670886076</v>
      </c>
      <c r="H8" s="7">
        <v>4</v>
      </c>
      <c r="I8" s="8">
        <v>0.66666666666666696</v>
      </c>
      <c r="J8" s="7">
        <v>-3</v>
      </c>
      <c r="K8" s="8">
        <v>4.0000000000000002E-4</v>
      </c>
      <c r="L8" s="7">
        <v>5</v>
      </c>
      <c r="M8" s="12">
        <v>0</v>
      </c>
      <c r="N8" s="13">
        <v>5</v>
      </c>
      <c r="O8" s="7">
        <f>E8+H8+J8+L8+N8</f>
        <v>11</v>
      </c>
      <c r="P8" s="9">
        <v>2</v>
      </c>
      <c r="Q8" s="9">
        <v>3</v>
      </c>
      <c r="R8" s="18">
        <v>8</v>
      </c>
      <c r="S8" s="9">
        <v>-15</v>
      </c>
      <c r="T8" s="7">
        <v>0</v>
      </c>
      <c r="U8" s="8">
        <v>3.8907594463150001E-2</v>
      </c>
      <c r="V8" s="7">
        <v>2</v>
      </c>
      <c r="W8" s="8">
        <v>0.96323968918111202</v>
      </c>
      <c r="X8" s="7">
        <v>1.5530583781629901</v>
      </c>
      <c r="Y8" s="8">
        <v>0.96706657257116002</v>
      </c>
      <c r="Z8" s="13">
        <v>0.48266290284640201</v>
      </c>
      <c r="AA8" s="8">
        <v>0.69807104210773896</v>
      </c>
      <c r="AB8" s="13">
        <v>0</v>
      </c>
      <c r="AC8" s="8">
        <v>0.88392857142857095</v>
      </c>
      <c r="AD8" s="13">
        <v>0.871428571428568</v>
      </c>
      <c r="AE8" s="5">
        <v>0.9829</v>
      </c>
      <c r="AF8" s="13">
        <v>2.8320000000000101</v>
      </c>
      <c r="AG8" s="21">
        <v>11857</v>
      </c>
      <c r="AH8" s="7">
        <v>1.5</v>
      </c>
      <c r="AI8" s="21">
        <v>11351</v>
      </c>
      <c r="AJ8" s="7">
        <v>1.5</v>
      </c>
      <c r="AK8" s="5">
        <v>1</v>
      </c>
      <c r="AL8" s="9">
        <v>0</v>
      </c>
      <c r="AM8" s="5">
        <v>1</v>
      </c>
      <c r="AN8" s="9">
        <v>0</v>
      </c>
      <c r="AO8" s="8">
        <v>0.99539999999999995</v>
      </c>
      <c r="AP8" s="28">
        <v>2</v>
      </c>
      <c r="AQ8" s="29">
        <v>1</v>
      </c>
      <c r="AR8" s="28">
        <v>2</v>
      </c>
      <c r="AS8" s="29">
        <v>1</v>
      </c>
      <c r="AT8" s="28">
        <v>0.5</v>
      </c>
      <c r="AU8" s="28">
        <v>0</v>
      </c>
      <c r="AV8" s="28">
        <v>1</v>
      </c>
      <c r="AW8" s="28">
        <v>0</v>
      </c>
      <c r="AX8" s="28">
        <v>0.5</v>
      </c>
      <c r="AY8" s="30">
        <f t="shared" ref="AY8:AY13" si="0">V8+X8+Z8+AB8+AD8+AF8+AH8+AJ8+AL8+AN8+AP8+AR8+AT8+AV8+AX8</f>
        <v>16.739149852437968</v>
      </c>
      <c r="AZ8" s="9">
        <v>51</v>
      </c>
      <c r="BA8" s="9">
        <v>52</v>
      </c>
      <c r="BB8" s="9">
        <v>26</v>
      </c>
      <c r="BC8" s="9">
        <v>46</v>
      </c>
      <c r="BD8" s="9">
        <v>2</v>
      </c>
      <c r="BE8" s="9">
        <v>56</v>
      </c>
      <c r="BF8" s="20">
        <v>58</v>
      </c>
      <c r="BG8" s="20">
        <v>29</v>
      </c>
      <c r="BH8" s="9">
        <v>32</v>
      </c>
      <c r="BI8" s="9">
        <v>2</v>
      </c>
      <c r="BJ8" s="9">
        <v>35</v>
      </c>
      <c r="BK8" s="9">
        <v>35</v>
      </c>
      <c r="BL8" s="9">
        <v>1</v>
      </c>
      <c r="BM8" s="17">
        <v>0.03</v>
      </c>
      <c r="BN8" s="17">
        <v>6.1764705882352902E-2</v>
      </c>
      <c r="BO8" s="32">
        <v>-1.2</v>
      </c>
      <c r="BP8" s="32">
        <v>0</v>
      </c>
      <c r="BQ8" s="9">
        <v>-1.2</v>
      </c>
      <c r="BR8" s="13">
        <v>8396.8914437471503</v>
      </c>
      <c r="BS8" s="13">
        <v>8472</v>
      </c>
      <c r="BT8" s="8">
        <v>8.9448049621720597E-3</v>
      </c>
      <c r="BU8" s="9">
        <v>1</v>
      </c>
      <c r="BV8" s="9">
        <v>6</v>
      </c>
      <c r="BW8" s="9">
        <v>-1</v>
      </c>
      <c r="BX8" s="9">
        <v>25</v>
      </c>
      <c r="BY8" s="9">
        <v>25</v>
      </c>
      <c r="BZ8" s="9">
        <v>0</v>
      </c>
      <c r="CA8" s="9">
        <v>1.5</v>
      </c>
      <c r="CB8" s="9" t="s">
        <v>107</v>
      </c>
      <c r="CC8" s="9">
        <v>5</v>
      </c>
      <c r="CD8" s="9">
        <v>1.5</v>
      </c>
      <c r="CE8" s="3">
        <f t="shared" ref="CE8:CE13" si="1">BD8+BI8+BL8+BQ8+BU8+BW8+CA8+CD8</f>
        <v>6.8</v>
      </c>
      <c r="CF8" s="7">
        <f t="shared" ref="CF8:CF13" si="2">O8+T8+AY8+CE8</f>
        <v>34.539149852437966</v>
      </c>
      <c r="CG8" s="3">
        <v>33</v>
      </c>
      <c r="CH8" s="10">
        <v>35</v>
      </c>
      <c r="CI8" s="11">
        <f t="shared" ref="CI8:CI14" si="3">CH8/CG8</f>
        <v>1.0606060606060606</v>
      </c>
      <c r="CJ8" s="34">
        <v>4</v>
      </c>
      <c r="CK8" s="3">
        <v>18</v>
      </c>
      <c r="CL8" s="10">
        <v>1</v>
      </c>
      <c r="CM8" s="11">
        <f t="shared" ref="CM8:CM13" si="4">CL8/CK8</f>
        <v>5.5555555555555552E-2</v>
      </c>
      <c r="CN8" s="34">
        <v>0</v>
      </c>
      <c r="CO8" s="3">
        <v>304</v>
      </c>
      <c r="CP8" s="3">
        <v>41</v>
      </c>
      <c r="CQ8" s="31">
        <v>9</v>
      </c>
      <c r="CR8" s="11">
        <f t="shared" ref="CR8:CR13" si="5">CQ8/CP8</f>
        <v>0.21951219512195122</v>
      </c>
      <c r="CS8" s="11">
        <f t="shared" ref="CS8:CS13" si="6">CQ8/CO8</f>
        <v>2.9605263157894735E-2</v>
      </c>
      <c r="CT8" s="34">
        <v>0</v>
      </c>
      <c r="CU8" s="3">
        <v>14</v>
      </c>
      <c r="CV8" s="3">
        <v>14</v>
      </c>
      <c r="CW8" s="10">
        <v>1</v>
      </c>
      <c r="CX8" s="11">
        <f t="shared" ref="CX8:CX13" si="7">CW8/CV8</f>
        <v>7.1428571428571425E-2</v>
      </c>
      <c r="CY8" s="11">
        <f t="shared" ref="CY8:CY13" si="8">CW8/CU8</f>
        <v>7.1428571428571425E-2</v>
      </c>
      <c r="CZ8" s="34">
        <v>0</v>
      </c>
      <c r="DA8" s="31">
        <f t="shared" ref="DA8:DA13" si="9">CJ8+CZ8+CN8+CT8</f>
        <v>4</v>
      </c>
      <c r="DB8" s="20" t="s">
        <v>76</v>
      </c>
      <c r="DC8" s="7">
        <v>4</v>
      </c>
      <c r="DD8" s="8">
        <v>0.55298013245033095</v>
      </c>
      <c r="DE8" s="7">
        <v>2</v>
      </c>
      <c r="DF8" s="8">
        <v>1</v>
      </c>
      <c r="DG8" s="8">
        <v>0.90192113245702699</v>
      </c>
      <c r="DH8" s="7">
        <v>2</v>
      </c>
      <c r="DI8" s="13">
        <f t="shared" ref="DI8:DI13" si="10">DC8+DH8+DE8</f>
        <v>8</v>
      </c>
      <c r="DJ8" s="12">
        <v>92</v>
      </c>
      <c r="DK8" s="12">
        <v>88</v>
      </c>
      <c r="DL8" s="11">
        <v>0.95652173913043503</v>
      </c>
      <c r="DM8" s="13">
        <v>4</v>
      </c>
      <c r="DN8" s="12">
        <v>7</v>
      </c>
      <c r="DO8" s="12">
        <v>7</v>
      </c>
      <c r="DP8" s="13">
        <v>4</v>
      </c>
      <c r="DQ8" s="13">
        <f t="shared" ref="DQ8:DQ13" si="11">DM8+DP8</f>
        <v>8</v>
      </c>
      <c r="DR8" s="41">
        <v>0.65781710914454306</v>
      </c>
      <c r="DS8" s="7">
        <v>0</v>
      </c>
      <c r="DT8" s="8">
        <v>0.243055555555556</v>
      </c>
      <c r="DU8" s="7">
        <v>0</v>
      </c>
      <c r="DV8" s="8">
        <v>0.39660000000000001</v>
      </c>
      <c r="DW8" s="9">
        <v>1</v>
      </c>
      <c r="DX8" s="8">
        <v>0.191233514352211</v>
      </c>
      <c r="DY8" s="7">
        <v>0</v>
      </c>
      <c r="DZ8" s="44">
        <v>18</v>
      </c>
      <c r="EA8" s="7">
        <v>-18</v>
      </c>
      <c r="EB8" s="7">
        <v>0</v>
      </c>
      <c r="EC8" s="7">
        <f t="shared" ref="EC8:EC13" si="12">DA8+DI8+DQ8+EB8</f>
        <v>20</v>
      </c>
      <c r="ED8" s="11"/>
      <c r="EE8" s="7"/>
      <c r="EF8" s="11"/>
      <c r="EG8" s="3"/>
      <c r="EH8" s="3"/>
      <c r="EI8" s="3"/>
      <c r="EJ8" s="45">
        <v>9.64</v>
      </c>
      <c r="EK8" s="12">
        <v>16</v>
      </c>
      <c r="EL8" s="11" t="s">
        <v>108</v>
      </c>
      <c r="EM8" s="9">
        <v>-20</v>
      </c>
      <c r="EN8" s="46">
        <v>16</v>
      </c>
      <c r="EO8" s="49">
        <v>-10</v>
      </c>
      <c r="EP8" s="7"/>
      <c r="EQ8" s="7"/>
      <c r="ER8" s="7"/>
      <c r="ES8" s="7"/>
      <c r="ET8" s="50">
        <f t="shared" ref="ET8:ET13" si="13">EM8+EO8+EG8+EE8</f>
        <v>-30</v>
      </c>
      <c r="EU8" s="30">
        <f t="shared" ref="EU8:EU13" si="14">CF8+EC8+ET8</f>
        <v>24.539149852437966</v>
      </c>
      <c r="EV8" s="51">
        <f t="shared" ref="EV8:EV13" si="15">EU8/100*5</f>
        <v>1.2269574926218982</v>
      </c>
    </row>
    <row r="9" spans="1:152" x14ac:dyDescent="0.15">
      <c r="A9" s="3" t="s">
        <v>113</v>
      </c>
      <c r="B9" s="5">
        <v>0.20941402497598499</v>
      </c>
      <c r="C9" s="6">
        <v>2</v>
      </c>
      <c r="D9" s="5">
        <v>0.1192</v>
      </c>
      <c r="E9" s="7">
        <v>3</v>
      </c>
      <c r="F9" s="8">
        <v>0.77419354838709697</v>
      </c>
      <c r="G9" s="8">
        <v>0.77358490566037696</v>
      </c>
      <c r="H9" s="7">
        <v>4</v>
      </c>
      <c r="I9" s="8">
        <v>1</v>
      </c>
      <c r="J9" s="7">
        <v>3</v>
      </c>
      <c r="K9" s="8">
        <v>0</v>
      </c>
      <c r="L9" s="7">
        <v>5</v>
      </c>
      <c r="M9" s="12">
        <v>0</v>
      </c>
      <c r="N9" s="13">
        <v>5</v>
      </c>
      <c r="O9" s="7">
        <f>E9+H9+J9+L9+N9</f>
        <v>20</v>
      </c>
      <c r="P9" s="9">
        <v>4</v>
      </c>
      <c r="Q9" s="9">
        <v>-6</v>
      </c>
      <c r="R9" s="19">
        <v>1</v>
      </c>
      <c r="S9" s="9">
        <v>5</v>
      </c>
      <c r="T9" s="7">
        <v>0</v>
      </c>
      <c r="U9" s="8">
        <v>4.0268456375838903E-2</v>
      </c>
      <c r="V9" s="7">
        <v>1.99463087248322</v>
      </c>
      <c r="W9" s="8">
        <v>0.96817625458996304</v>
      </c>
      <c r="X9" s="7">
        <v>1.6847001223990199</v>
      </c>
      <c r="Y9" s="8">
        <v>0.98716475095785405</v>
      </c>
      <c r="Z9" s="13">
        <v>1</v>
      </c>
      <c r="AA9" s="8">
        <v>0.69731800766283503</v>
      </c>
      <c r="AB9" s="13">
        <v>0</v>
      </c>
      <c r="AC9" s="8">
        <v>0.89171974522292996</v>
      </c>
      <c r="AD9" s="13">
        <v>0.93375796178343995</v>
      </c>
      <c r="AE9" s="5">
        <v>0.98240000000000005</v>
      </c>
      <c r="AF9" s="13">
        <v>2.7919999999999998</v>
      </c>
      <c r="AG9" s="21">
        <v>6818</v>
      </c>
      <c r="AH9" s="7">
        <v>1.5</v>
      </c>
      <c r="AI9" s="21">
        <v>6266</v>
      </c>
      <c r="AJ9" s="7">
        <v>1.5</v>
      </c>
      <c r="AK9" s="5">
        <v>1</v>
      </c>
      <c r="AL9" s="9">
        <v>0</v>
      </c>
      <c r="AM9" s="22">
        <v>1</v>
      </c>
      <c r="AN9" s="9">
        <v>0</v>
      </c>
      <c r="AO9" s="8">
        <v>0.99029999999999996</v>
      </c>
      <c r="AP9" s="28">
        <v>2</v>
      </c>
      <c r="AQ9" s="29">
        <v>1</v>
      </c>
      <c r="AR9" s="28">
        <v>2</v>
      </c>
      <c r="AS9" s="29">
        <v>0.99880000000000002</v>
      </c>
      <c r="AT9" s="28">
        <v>0.5</v>
      </c>
      <c r="AU9" s="28">
        <v>0</v>
      </c>
      <c r="AV9" s="28">
        <v>1</v>
      </c>
      <c r="AW9" s="28">
        <v>0</v>
      </c>
      <c r="AX9" s="28">
        <v>0.5</v>
      </c>
      <c r="AY9" s="30">
        <f t="shared" si="0"/>
        <v>17.405088956665679</v>
      </c>
      <c r="AZ9" s="9">
        <v>22</v>
      </c>
      <c r="BA9" s="9">
        <v>23</v>
      </c>
      <c r="BB9" s="9">
        <v>12</v>
      </c>
      <c r="BC9" s="9">
        <v>16</v>
      </c>
      <c r="BD9" s="9">
        <v>2</v>
      </c>
      <c r="BE9" s="9">
        <v>20</v>
      </c>
      <c r="BF9" s="20">
        <v>20</v>
      </c>
      <c r="BG9" s="20">
        <v>10</v>
      </c>
      <c r="BH9" s="9">
        <v>19</v>
      </c>
      <c r="BI9" s="9">
        <v>2</v>
      </c>
      <c r="BJ9" s="9">
        <v>35</v>
      </c>
      <c r="BK9" s="9">
        <v>35</v>
      </c>
      <c r="BL9" s="9">
        <v>1</v>
      </c>
      <c r="BM9" s="17">
        <v>0.03</v>
      </c>
      <c r="BN9" s="17">
        <v>3.4632034632034597E-2</v>
      </c>
      <c r="BO9" s="32">
        <v>1</v>
      </c>
      <c r="BP9" s="32">
        <v>0</v>
      </c>
      <c r="BQ9" s="9">
        <v>1</v>
      </c>
      <c r="BR9" s="13">
        <v>8125.8831373432404</v>
      </c>
      <c r="BS9" s="13">
        <v>8236.9306865682101</v>
      </c>
      <c r="BT9" s="8">
        <v>1.3665905274300699E-2</v>
      </c>
      <c r="BU9" s="9">
        <v>1</v>
      </c>
      <c r="BV9" s="9">
        <v>1</v>
      </c>
      <c r="BW9" s="9">
        <v>-0.5</v>
      </c>
      <c r="BX9" s="9">
        <v>25</v>
      </c>
      <c r="BY9" s="9">
        <v>25</v>
      </c>
      <c r="BZ9" s="9">
        <v>0</v>
      </c>
      <c r="CA9" s="9">
        <v>1.5</v>
      </c>
      <c r="CB9" s="9" t="s">
        <v>107</v>
      </c>
      <c r="CC9" s="9">
        <v>5</v>
      </c>
      <c r="CD9" s="9">
        <v>1.5</v>
      </c>
      <c r="CE9" s="3">
        <f t="shared" si="1"/>
        <v>9.5</v>
      </c>
      <c r="CF9" s="7">
        <f t="shared" si="2"/>
        <v>46.905088956665679</v>
      </c>
      <c r="CG9" s="3">
        <v>16</v>
      </c>
      <c r="CH9" s="3">
        <v>12</v>
      </c>
      <c r="CI9" s="11">
        <f t="shared" si="3"/>
        <v>0.75</v>
      </c>
      <c r="CJ9" s="34">
        <v>0</v>
      </c>
      <c r="CK9" s="3">
        <v>12</v>
      </c>
      <c r="CL9" s="3">
        <v>0</v>
      </c>
      <c r="CM9" s="11">
        <f t="shared" si="4"/>
        <v>0</v>
      </c>
      <c r="CN9" s="34">
        <v>0</v>
      </c>
      <c r="CO9" s="3">
        <v>131</v>
      </c>
      <c r="CP9" s="3">
        <v>18</v>
      </c>
      <c r="CQ9" s="31">
        <v>1</v>
      </c>
      <c r="CR9" s="11">
        <f t="shared" si="5"/>
        <v>5.5555555555555552E-2</v>
      </c>
      <c r="CS9" s="11">
        <f t="shared" si="6"/>
        <v>7.6335877862595417E-3</v>
      </c>
      <c r="CT9" s="34">
        <v>0</v>
      </c>
      <c r="CU9" s="3">
        <v>4</v>
      </c>
      <c r="CV9" s="3">
        <v>4</v>
      </c>
      <c r="CW9" s="3">
        <v>2</v>
      </c>
      <c r="CX9" s="11">
        <f t="shared" si="7"/>
        <v>0.5</v>
      </c>
      <c r="CY9" s="11">
        <f t="shared" si="8"/>
        <v>0.5</v>
      </c>
      <c r="CZ9" s="34">
        <v>4</v>
      </c>
      <c r="DA9" s="31">
        <f t="shared" si="9"/>
        <v>4</v>
      </c>
      <c r="DB9" s="20" t="s">
        <v>76</v>
      </c>
      <c r="DC9" s="7">
        <v>4</v>
      </c>
      <c r="DD9" s="8">
        <v>0.51851851851851805</v>
      </c>
      <c r="DE9" s="7">
        <v>2</v>
      </c>
      <c r="DF9" s="8">
        <v>1</v>
      </c>
      <c r="DG9" s="8">
        <v>0.93273542600896897</v>
      </c>
      <c r="DH9" s="7">
        <v>2</v>
      </c>
      <c r="DI9" s="13">
        <f t="shared" si="10"/>
        <v>8</v>
      </c>
      <c r="DJ9" s="12">
        <v>27</v>
      </c>
      <c r="DK9" s="12">
        <v>26</v>
      </c>
      <c r="DL9" s="11">
        <v>0.96296296296296302</v>
      </c>
      <c r="DM9" s="13">
        <v>4</v>
      </c>
      <c r="DN9" s="12">
        <v>5</v>
      </c>
      <c r="DO9" s="12">
        <v>5</v>
      </c>
      <c r="DP9" s="13">
        <v>4</v>
      </c>
      <c r="DQ9" s="13">
        <f t="shared" si="11"/>
        <v>8</v>
      </c>
      <c r="DR9" s="41">
        <v>0.811594202898551</v>
      </c>
      <c r="DS9" s="7">
        <v>1.8695652173913</v>
      </c>
      <c r="DT9" s="8">
        <v>0.36842105263157898</v>
      </c>
      <c r="DU9" s="7">
        <v>0</v>
      </c>
      <c r="DV9" s="8">
        <v>0.41270000000000001</v>
      </c>
      <c r="DW9" s="9">
        <v>1</v>
      </c>
      <c r="DX9" s="8">
        <v>0.33151803948264102</v>
      </c>
      <c r="DY9" s="13">
        <v>1.45214431586113</v>
      </c>
      <c r="DZ9" s="44">
        <v>3</v>
      </c>
      <c r="EA9" s="7">
        <v>-3</v>
      </c>
      <c r="EB9" s="7">
        <f>DS9+DU9+DW9+DY9+EA9</f>
        <v>1.32170953325243</v>
      </c>
      <c r="EC9" s="7">
        <f t="shared" si="12"/>
        <v>21.321709533252431</v>
      </c>
      <c r="ED9" s="3"/>
      <c r="EE9" s="7"/>
      <c r="EF9" s="3"/>
      <c r="EG9" s="3"/>
      <c r="EH9" s="3"/>
      <c r="EI9" s="3"/>
      <c r="EJ9" s="13">
        <v>7.49</v>
      </c>
      <c r="EK9" s="20">
        <v>14</v>
      </c>
      <c r="EL9" s="8"/>
      <c r="EM9" s="9"/>
      <c r="EN9" s="46">
        <v>16</v>
      </c>
      <c r="EO9" s="49">
        <v>-10</v>
      </c>
      <c r="EP9" s="7"/>
      <c r="EQ9" s="7"/>
      <c r="ER9" s="7"/>
      <c r="ES9" s="7"/>
      <c r="ET9" s="50">
        <f t="shared" si="13"/>
        <v>-10</v>
      </c>
      <c r="EU9" s="30">
        <f t="shared" si="14"/>
        <v>58.22679848991811</v>
      </c>
      <c r="EV9" s="51">
        <f t="shared" si="15"/>
        <v>2.9113399244959055</v>
      </c>
    </row>
    <row r="10" spans="1:152" x14ac:dyDescent="0.15">
      <c r="A10" s="3" t="s">
        <v>114</v>
      </c>
      <c r="B10" s="5">
        <v>0.23778071334213999</v>
      </c>
      <c r="C10" s="6">
        <v>3</v>
      </c>
      <c r="D10" s="5">
        <v>-3.1300000000000001E-2</v>
      </c>
      <c r="E10" s="7">
        <v>2.4</v>
      </c>
      <c r="F10" s="8">
        <v>0.73118279569892497</v>
      </c>
      <c r="G10" s="8">
        <v>0.75675675675675702</v>
      </c>
      <c r="H10" s="7">
        <v>2</v>
      </c>
      <c r="I10" s="8" t="s">
        <v>76</v>
      </c>
      <c r="J10" s="7">
        <v>3</v>
      </c>
      <c r="K10" s="8">
        <v>0</v>
      </c>
      <c r="L10" s="7">
        <v>5</v>
      </c>
      <c r="M10" s="12">
        <v>0</v>
      </c>
      <c r="N10" s="13">
        <v>5</v>
      </c>
      <c r="O10" s="7">
        <f>E10+H10+J10+L10+N10</f>
        <v>17.399999999999999</v>
      </c>
      <c r="P10" s="9">
        <v>2</v>
      </c>
      <c r="Q10" s="9">
        <v>3</v>
      </c>
      <c r="R10" s="18">
        <v>3</v>
      </c>
      <c r="S10" s="9">
        <v>3</v>
      </c>
      <c r="T10" s="7">
        <f>Q10+S10</f>
        <v>6</v>
      </c>
      <c r="U10" s="8">
        <v>2.8545941123996402E-2</v>
      </c>
      <c r="V10" s="7">
        <v>2</v>
      </c>
      <c r="W10" s="8">
        <v>0.98220640569395001</v>
      </c>
      <c r="X10" s="13">
        <v>2</v>
      </c>
      <c r="Y10" s="8">
        <v>0.99108532616386003</v>
      </c>
      <c r="Z10" s="13">
        <v>1</v>
      </c>
      <c r="AA10" s="8">
        <v>0.747559077402009</v>
      </c>
      <c r="AB10" s="13">
        <v>0</v>
      </c>
      <c r="AC10" s="8">
        <v>0.88737201365187701</v>
      </c>
      <c r="AD10" s="13">
        <v>0.89897610921501603</v>
      </c>
      <c r="AE10" s="5">
        <v>0.98370000000000002</v>
      </c>
      <c r="AF10" s="13">
        <v>3</v>
      </c>
      <c r="AG10" s="21">
        <v>7916</v>
      </c>
      <c r="AH10" s="7">
        <v>1.5</v>
      </c>
      <c r="AI10" s="21">
        <v>7832</v>
      </c>
      <c r="AJ10" s="7">
        <v>1.5</v>
      </c>
      <c r="AK10" s="5">
        <v>1</v>
      </c>
      <c r="AL10" s="9">
        <v>0</v>
      </c>
      <c r="AM10" s="5">
        <v>1</v>
      </c>
      <c r="AN10" s="9">
        <v>0</v>
      </c>
      <c r="AO10" s="8">
        <v>0.99</v>
      </c>
      <c r="AP10" s="28">
        <v>2</v>
      </c>
      <c r="AQ10" s="29">
        <v>1</v>
      </c>
      <c r="AR10" s="28">
        <v>2</v>
      </c>
      <c r="AS10" s="29">
        <v>1</v>
      </c>
      <c r="AT10" s="28">
        <v>0.5</v>
      </c>
      <c r="AU10" s="28">
        <v>0</v>
      </c>
      <c r="AV10" s="28">
        <v>1</v>
      </c>
      <c r="AW10" s="28">
        <v>0</v>
      </c>
      <c r="AX10" s="28">
        <v>0.5</v>
      </c>
      <c r="AY10" s="30">
        <f t="shared" si="0"/>
        <v>17.898976109215017</v>
      </c>
      <c r="AZ10" s="9">
        <v>14</v>
      </c>
      <c r="BA10" s="9">
        <v>15</v>
      </c>
      <c r="BB10" s="9">
        <v>8</v>
      </c>
      <c r="BC10" s="9">
        <v>11</v>
      </c>
      <c r="BD10" s="9">
        <v>2</v>
      </c>
      <c r="BE10" s="9">
        <v>17</v>
      </c>
      <c r="BF10" s="20">
        <v>17</v>
      </c>
      <c r="BG10" s="20">
        <v>9</v>
      </c>
      <c r="BH10" s="9">
        <v>13</v>
      </c>
      <c r="BI10" s="9">
        <v>2</v>
      </c>
      <c r="BJ10" s="9">
        <v>35</v>
      </c>
      <c r="BK10" s="9">
        <v>37</v>
      </c>
      <c r="BL10" s="9">
        <v>1</v>
      </c>
      <c r="BM10" s="17">
        <v>0.03</v>
      </c>
      <c r="BN10" s="17">
        <v>8.8888888888888906E-3</v>
      </c>
      <c r="BO10" s="32">
        <v>1</v>
      </c>
      <c r="BP10" s="32">
        <v>0</v>
      </c>
      <c r="BQ10" s="9">
        <v>1</v>
      </c>
      <c r="BR10" s="13">
        <v>3115.64</v>
      </c>
      <c r="BS10" s="13">
        <v>3150</v>
      </c>
      <c r="BT10" s="8">
        <v>1.10282317597669E-2</v>
      </c>
      <c r="BU10" s="9">
        <v>1</v>
      </c>
      <c r="BV10" s="9">
        <v>0</v>
      </c>
      <c r="BW10" s="9">
        <v>0</v>
      </c>
      <c r="BX10" s="9">
        <v>25</v>
      </c>
      <c r="BY10" s="9">
        <v>25</v>
      </c>
      <c r="BZ10" s="9">
        <v>0</v>
      </c>
      <c r="CA10" s="9">
        <v>1.5</v>
      </c>
      <c r="CB10" s="9" t="s">
        <v>107</v>
      </c>
      <c r="CC10" s="9">
        <v>5</v>
      </c>
      <c r="CD10" s="9">
        <v>1.5</v>
      </c>
      <c r="CE10" s="3">
        <f t="shared" si="1"/>
        <v>10</v>
      </c>
      <c r="CF10" s="7">
        <f t="shared" si="2"/>
        <v>51.298976109215019</v>
      </c>
      <c r="CG10" s="3">
        <v>18</v>
      </c>
      <c r="CH10" s="3">
        <v>20</v>
      </c>
      <c r="CI10" s="11">
        <f t="shared" si="3"/>
        <v>1.1111111111111112</v>
      </c>
      <c r="CJ10" s="34">
        <v>4</v>
      </c>
      <c r="CK10" s="3">
        <v>9</v>
      </c>
      <c r="CL10" s="3">
        <v>1</v>
      </c>
      <c r="CM10" s="11">
        <f t="shared" si="4"/>
        <v>0.1111111111111111</v>
      </c>
      <c r="CN10" s="34">
        <v>0</v>
      </c>
      <c r="CO10" s="3">
        <v>54</v>
      </c>
      <c r="CP10" s="3">
        <v>7</v>
      </c>
      <c r="CQ10" s="31">
        <v>4</v>
      </c>
      <c r="CR10" s="11">
        <f t="shared" si="5"/>
        <v>0.5714285714285714</v>
      </c>
      <c r="CS10" s="11">
        <f t="shared" si="6"/>
        <v>7.407407407407407E-2</v>
      </c>
      <c r="CT10" s="34">
        <v>0</v>
      </c>
      <c r="CU10" s="3">
        <v>10</v>
      </c>
      <c r="CV10" s="3">
        <v>10</v>
      </c>
      <c r="CW10" s="3">
        <v>8</v>
      </c>
      <c r="CX10" s="11">
        <f t="shared" si="7"/>
        <v>0.8</v>
      </c>
      <c r="CY10" s="11">
        <f t="shared" si="8"/>
        <v>0.8</v>
      </c>
      <c r="CZ10" s="34">
        <v>4</v>
      </c>
      <c r="DA10" s="31">
        <f t="shared" si="9"/>
        <v>8</v>
      </c>
      <c r="DB10" s="20" t="s">
        <v>76</v>
      </c>
      <c r="DC10" s="7">
        <v>4</v>
      </c>
      <c r="DD10" s="8">
        <v>0.58192651439920595</v>
      </c>
      <c r="DE10" s="7">
        <v>2</v>
      </c>
      <c r="DF10" s="8">
        <v>1</v>
      </c>
      <c r="DG10" s="8">
        <v>0.96060606060606102</v>
      </c>
      <c r="DH10" s="7">
        <v>2</v>
      </c>
      <c r="DI10" s="13">
        <f t="shared" si="10"/>
        <v>8</v>
      </c>
      <c r="DJ10" s="12">
        <v>29</v>
      </c>
      <c r="DK10" s="12">
        <v>28</v>
      </c>
      <c r="DL10" s="11">
        <v>0.96551724137931005</v>
      </c>
      <c r="DM10" s="13">
        <v>4</v>
      </c>
      <c r="DN10" s="12">
        <v>5</v>
      </c>
      <c r="DO10" s="12">
        <v>5</v>
      </c>
      <c r="DP10" s="13">
        <v>4</v>
      </c>
      <c r="DQ10" s="13">
        <f t="shared" si="11"/>
        <v>8</v>
      </c>
      <c r="DR10" s="41">
        <v>0.80136986301369895</v>
      </c>
      <c r="DS10" s="7">
        <v>1.8082191780821899</v>
      </c>
      <c r="DT10" s="8">
        <v>0.41463414634146301</v>
      </c>
      <c r="DU10" s="7">
        <v>0</v>
      </c>
      <c r="DV10" s="8">
        <v>0.40350000000000003</v>
      </c>
      <c r="DW10" s="9">
        <v>1</v>
      </c>
      <c r="DX10" s="8">
        <v>0.19157814871016701</v>
      </c>
      <c r="DY10" s="7">
        <v>0</v>
      </c>
      <c r="DZ10" s="44">
        <v>0</v>
      </c>
      <c r="EA10" s="7">
        <v>0</v>
      </c>
      <c r="EB10" s="7">
        <f>DS10+DU10+DW10+DY10+EA10</f>
        <v>2.8082191780821901</v>
      </c>
      <c r="EC10" s="7">
        <f t="shared" si="12"/>
        <v>26.80821917808219</v>
      </c>
      <c r="ED10" s="11"/>
      <c r="EE10" s="7"/>
      <c r="EF10" s="3"/>
      <c r="EG10" s="3"/>
      <c r="EH10" s="3"/>
      <c r="EJ10" s="13">
        <v>5.77</v>
      </c>
      <c r="EK10" s="20">
        <v>8</v>
      </c>
      <c r="EL10" s="11"/>
      <c r="EM10" s="9"/>
      <c r="EN10" s="46">
        <v>3</v>
      </c>
      <c r="EO10" s="49">
        <v>0</v>
      </c>
      <c r="EP10" s="7"/>
      <c r="EQ10" s="7"/>
      <c r="ER10" s="7"/>
      <c r="ES10" s="7"/>
      <c r="ET10" s="50">
        <f t="shared" si="13"/>
        <v>0</v>
      </c>
      <c r="EU10" s="30">
        <f t="shared" si="14"/>
        <v>78.107195287297202</v>
      </c>
      <c r="EV10" s="51">
        <f t="shared" si="15"/>
        <v>3.9053597643648601</v>
      </c>
    </row>
    <row r="11" spans="1:152" ht="27" x14ac:dyDescent="0.15">
      <c r="A11" s="3" t="s">
        <v>115</v>
      </c>
      <c r="B11" s="5">
        <v>0.33496932515337402</v>
      </c>
      <c r="C11" s="6">
        <v>6</v>
      </c>
      <c r="D11" s="5">
        <v>2.2200000000000001E-2</v>
      </c>
      <c r="E11" s="7">
        <v>-5</v>
      </c>
      <c r="F11" s="8">
        <v>0.61728395061728403</v>
      </c>
      <c r="G11" s="8">
        <v>0.65671641791044799</v>
      </c>
      <c r="H11" s="7">
        <v>-45.2</v>
      </c>
      <c r="I11" s="8">
        <v>1</v>
      </c>
      <c r="J11" s="7">
        <v>3</v>
      </c>
      <c r="K11" s="8">
        <v>0</v>
      </c>
      <c r="L11" s="7">
        <v>5</v>
      </c>
      <c r="M11" s="12">
        <v>0</v>
      </c>
      <c r="N11" s="13">
        <v>5</v>
      </c>
      <c r="O11" s="7">
        <v>0</v>
      </c>
      <c r="P11" s="9">
        <v>2</v>
      </c>
      <c r="Q11" s="9">
        <v>-3</v>
      </c>
      <c r="R11" s="18">
        <v>3</v>
      </c>
      <c r="S11" s="9">
        <v>3</v>
      </c>
      <c r="T11" s="7">
        <f>Q11+S11</f>
        <v>0</v>
      </c>
      <c r="U11" s="8">
        <v>4.2886317222600397E-2</v>
      </c>
      <c r="V11" s="7">
        <v>1.94227365554799</v>
      </c>
      <c r="W11" s="8">
        <v>0.96406513194834398</v>
      </c>
      <c r="X11" s="7">
        <v>1.57507018528917</v>
      </c>
      <c r="Y11" s="8">
        <v>0.98770190895741605</v>
      </c>
      <c r="Z11" s="13">
        <v>1</v>
      </c>
      <c r="AA11" s="8">
        <v>0.67804698972099897</v>
      </c>
      <c r="AB11" s="13">
        <v>-7</v>
      </c>
      <c r="AC11" s="8">
        <v>0.8515625</v>
      </c>
      <c r="AD11" s="13">
        <v>0.61250000000000004</v>
      </c>
      <c r="AE11" s="5">
        <v>0.98109999999999997</v>
      </c>
      <c r="AF11" s="13">
        <v>2.6880000000000002</v>
      </c>
      <c r="AG11" s="21">
        <v>5152</v>
      </c>
      <c r="AH11" s="7">
        <v>0</v>
      </c>
      <c r="AI11" s="21">
        <v>5864</v>
      </c>
      <c r="AJ11" s="7">
        <v>1.1000000000000001</v>
      </c>
      <c r="AK11" s="5">
        <v>1</v>
      </c>
      <c r="AL11" s="9">
        <v>0</v>
      </c>
      <c r="AM11" s="5">
        <v>1</v>
      </c>
      <c r="AN11" s="9">
        <v>0</v>
      </c>
      <c r="AO11" s="8">
        <v>0.99380000000000002</v>
      </c>
      <c r="AP11" s="28">
        <v>2</v>
      </c>
      <c r="AQ11" s="29">
        <v>1</v>
      </c>
      <c r="AR11" s="28">
        <v>2</v>
      </c>
      <c r="AS11" s="29">
        <v>1</v>
      </c>
      <c r="AT11" s="28">
        <v>0.5</v>
      </c>
      <c r="AU11" s="28">
        <v>0</v>
      </c>
      <c r="AV11" s="28">
        <v>1</v>
      </c>
      <c r="AW11" s="28">
        <v>0</v>
      </c>
      <c r="AX11" s="28">
        <v>0.5</v>
      </c>
      <c r="AY11" s="30">
        <f t="shared" si="0"/>
        <v>7.9178438408371603</v>
      </c>
      <c r="AZ11" s="9">
        <v>4</v>
      </c>
      <c r="BA11" s="9">
        <v>4</v>
      </c>
      <c r="BB11" s="9">
        <v>2</v>
      </c>
      <c r="BC11" s="9">
        <v>4</v>
      </c>
      <c r="BD11" s="9">
        <v>2</v>
      </c>
      <c r="BE11" s="9">
        <v>6</v>
      </c>
      <c r="BF11" s="20">
        <v>6</v>
      </c>
      <c r="BG11" s="20">
        <v>3</v>
      </c>
      <c r="BH11" s="9">
        <v>4</v>
      </c>
      <c r="BI11" s="9">
        <v>2</v>
      </c>
      <c r="BJ11" s="9">
        <v>35</v>
      </c>
      <c r="BK11" s="9">
        <v>35</v>
      </c>
      <c r="BL11" s="9">
        <v>1</v>
      </c>
      <c r="BM11" s="17">
        <v>0.03</v>
      </c>
      <c r="BN11" s="17">
        <v>2.2099447513812199E-2</v>
      </c>
      <c r="BO11" s="32">
        <v>1</v>
      </c>
      <c r="BP11" s="32">
        <v>0</v>
      </c>
      <c r="BQ11" s="9">
        <v>1</v>
      </c>
      <c r="BR11" s="13">
        <v>3440.6632653061201</v>
      </c>
      <c r="BS11" s="13">
        <v>3504</v>
      </c>
      <c r="BT11" s="8">
        <v>1.8408292183816701E-2</v>
      </c>
      <c r="BU11" s="9">
        <v>1</v>
      </c>
      <c r="BV11" s="9">
        <v>0</v>
      </c>
      <c r="BW11" s="9">
        <v>0</v>
      </c>
      <c r="BX11" s="9">
        <v>25</v>
      </c>
      <c r="BY11" s="9">
        <v>25</v>
      </c>
      <c r="BZ11" s="9">
        <v>0</v>
      </c>
      <c r="CA11" s="9">
        <v>1.5</v>
      </c>
      <c r="CB11" s="9" t="s">
        <v>107</v>
      </c>
      <c r="CC11" s="9">
        <v>5</v>
      </c>
      <c r="CD11" s="9">
        <v>1.5</v>
      </c>
      <c r="CE11" s="3">
        <f t="shared" si="1"/>
        <v>10</v>
      </c>
      <c r="CF11" s="7">
        <f t="shared" si="2"/>
        <v>17.917843840837161</v>
      </c>
      <c r="CG11" s="3">
        <v>5</v>
      </c>
      <c r="CH11" s="3">
        <v>7</v>
      </c>
      <c r="CI11" s="11">
        <f t="shared" si="3"/>
        <v>1.4</v>
      </c>
      <c r="CJ11" s="34">
        <v>4</v>
      </c>
      <c r="CK11" s="3">
        <v>9</v>
      </c>
      <c r="CL11" s="3">
        <v>10</v>
      </c>
      <c r="CM11" s="11">
        <f t="shared" si="4"/>
        <v>1.1111111111111112</v>
      </c>
      <c r="CN11" s="34">
        <v>4</v>
      </c>
      <c r="CO11" s="3">
        <v>26</v>
      </c>
      <c r="CP11" s="3">
        <v>4</v>
      </c>
      <c r="CQ11" s="31">
        <v>2</v>
      </c>
      <c r="CR11" s="11">
        <f t="shared" si="5"/>
        <v>0.5</v>
      </c>
      <c r="CS11" s="11">
        <f t="shared" si="6"/>
        <v>7.6923076923076927E-2</v>
      </c>
      <c r="CT11" s="34">
        <v>0</v>
      </c>
      <c r="CU11" s="3">
        <v>12</v>
      </c>
      <c r="CV11" s="3">
        <v>11</v>
      </c>
      <c r="CW11" s="3">
        <v>7</v>
      </c>
      <c r="CX11" s="11">
        <f t="shared" si="7"/>
        <v>0.63636363636363635</v>
      </c>
      <c r="CY11" s="11">
        <f t="shared" si="8"/>
        <v>0.58333333333333337</v>
      </c>
      <c r="CZ11" s="34">
        <v>4</v>
      </c>
      <c r="DA11" s="31">
        <f t="shared" si="9"/>
        <v>12</v>
      </c>
      <c r="DB11" s="20" t="s">
        <v>76</v>
      </c>
      <c r="DC11" s="7">
        <v>4</v>
      </c>
      <c r="DD11" s="8">
        <v>0.51896207584830301</v>
      </c>
      <c r="DE11" s="7">
        <v>2</v>
      </c>
      <c r="DF11" s="8">
        <v>1</v>
      </c>
      <c r="DG11" s="8">
        <v>0.97112860892388497</v>
      </c>
      <c r="DH11" s="7">
        <v>2</v>
      </c>
      <c r="DI11" s="13">
        <f t="shared" si="10"/>
        <v>8</v>
      </c>
      <c r="DJ11" s="12">
        <v>11</v>
      </c>
      <c r="DK11" s="12">
        <v>11</v>
      </c>
      <c r="DL11" s="11">
        <v>1</v>
      </c>
      <c r="DM11" s="13">
        <v>4</v>
      </c>
      <c r="DN11" s="12">
        <v>6</v>
      </c>
      <c r="DO11" s="12">
        <v>6</v>
      </c>
      <c r="DP11" s="13">
        <v>4</v>
      </c>
      <c r="DQ11" s="13">
        <f t="shared" si="11"/>
        <v>8</v>
      </c>
      <c r="DR11" s="41">
        <v>0.80128205128205099</v>
      </c>
      <c r="DS11" s="7">
        <v>1.8076923076923099</v>
      </c>
      <c r="DT11" s="8">
        <v>0.31847133757961799</v>
      </c>
      <c r="DU11" s="7">
        <v>0</v>
      </c>
      <c r="DV11" s="8">
        <v>0.38550000000000001</v>
      </c>
      <c r="DW11" s="9">
        <v>1</v>
      </c>
      <c r="DX11" s="8">
        <v>0.234224598930481</v>
      </c>
      <c r="DY11" s="7">
        <v>0</v>
      </c>
      <c r="DZ11" s="44">
        <v>3</v>
      </c>
      <c r="EA11" s="7">
        <v>-3</v>
      </c>
      <c r="EB11" s="7">
        <v>0</v>
      </c>
      <c r="EC11" s="7">
        <f t="shared" si="12"/>
        <v>28</v>
      </c>
      <c r="ED11" s="3"/>
      <c r="EE11" s="3"/>
      <c r="EF11" s="3"/>
      <c r="EG11" s="3"/>
      <c r="EH11" s="3"/>
      <c r="EI11" s="3"/>
      <c r="EJ11" s="13">
        <v>7.61</v>
      </c>
      <c r="EK11" s="20">
        <v>14</v>
      </c>
      <c r="EL11" s="11" t="s">
        <v>109</v>
      </c>
      <c r="EM11" s="9">
        <v>-5</v>
      </c>
      <c r="EN11" s="46">
        <v>16</v>
      </c>
      <c r="EO11" s="49">
        <v>-10</v>
      </c>
      <c r="EP11" s="7"/>
      <c r="EQ11" s="7"/>
      <c r="ER11" s="7"/>
      <c r="ES11" s="7"/>
      <c r="ET11" s="50">
        <f t="shared" si="13"/>
        <v>-15</v>
      </c>
      <c r="EU11" s="30">
        <f t="shared" si="14"/>
        <v>30.917843840837165</v>
      </c>
      <c r="EV11" s="51">
        <f t="shared" si="15"/>
        <v>1.5458921920418582</v>
      </c>
    </row>
    <row r="12" spans="1:152" x14ac:dyDescent="0.15">
      <c r="A12" s="3" t="s">
        <v>116</v>
      </c>
      <c r="B12" s="5">
        <v>0.29411764705882398</v>
      </c>
      <c r="C12" s="6">
        <v>4</v>
      </c>
      <c r="D12" s="5">
        <v>8.4199999999999997E-2</v>
      </c>
      <c r="E12" s="7">
        <v>2.6208</v>
      </c>
      <c r="F12" s="8">
        <v>0.77192982456140302</v>
      </c>
      <c r="G12" s="8">
        <v>0.88</v>
      </c>
      <c r="H12" s="7">
        <v>4</v>
      </c>
      <c r="I12" s="8">
        <v>1</v>
      </c>
      <c r="J12" s="7">
        <v>3</v>
      </c>
      <c r="K12" s="8">
        <v>0</v>
      </c>
      <c r="L12" s="7">
        <v>5</v>
      </c>
      <c r="M12" s="12">
        <v>0</v>
      </c>
      <c r="N12" s="13">
        <v>5</v>
      </c>
      <c r="O12" s="7">
        <f>E12+H12+J12+L12+N12</f>
        <v>19.620799999999999</v>
      </c>
      <c r="P12" s="9">
        <v>1</v>
      </c>
      <c r="Q12" s="9">
        <v>3</v>
      </c>
      <c r="R12" s="18">
        <v>2</v>
      </c>
      <c r="S12" s="9">
        <v>3</v>
      </c>
      <c r="T12" s="7">
        <f>Q12+S12</f>
        <v>6</v>
      </c>
      <c r="U12" s="8">
        <v>5.4699537750385198E-2</v>
      </c>
      <c r="V12" s="7">
        <v>1.7060092449922999</v>
      </c>
      <c r="W12" s="8">
        <v>0.95306633291614495</v>
      </c>
      <c r="X12" s="7">
        <v>1.2817688777638701</v>
      </c>
      <c r="Y12" s="8">
        <v>0.98383968972204305</v>
      </c>
      <c r="Z12" s="13">
        <v>1</v>
      </c>
      <c r="AA12" s="8">
        <v>0.68390433096315495</v>
      </c>
      <c r="AB12" s="13">
        <v>-4</v>
      </c>
      <c r="AC12" s="8">
        <v>0.82038834951456296</v>
      </c>
      <c r="AD12" s="13">
        <v>0.36310679611650398</v>
      </c>
      <c r="AE12" s="5">
        <v>0.98260000000000003</v>
      </c>
      <c r="AF12" s="13">
        <v>2.8079999999999998</v>
      </c>
      <c r="AG12" s="21">
        <v>4013</v>
      </c>
      <c r="AH12" s="7">
        <v>0</v>
      </c>
      <c r="AI12" s="21">
        <v>4561</v>
      </c>
      <c r="AJ12" s="7">
        <v>0</v>
      </c>
      <c r="AK12" s="5">
        <v>1</v>
      </c>
      <c r="AL12" s="9">
        <v>0</v>
      </c>
      <c r="AM12" s="22">
        <v>1</v>
      </c>
      <c r="AN12" s="9">
        <v>0</v>
      </c>
      <c r="AO12" s="8">
        <v>0.95150000000000001</v>
      </c>
      <c r="AP12" s="28">
        <v>0</v>
      </c>
      <c r="AQ12" s="29">
        <v>1</v>
      </c>
      <c r="AR12" s="28">
        <v>2</v>
      </c>
      <c r="AS12" s="29">
        <v>0.71730000000000005</v>
      </c>
      <c r="AT12" s="28">
        <v>0</v>
      </c>
      <c r="AU12" s="28">
        <v>0</v>
      </c>
      <c r="AV12" s="28">
        <v>1</v>
      </c>
      <c r="AW12" s="28">
        <v>0</v>
      </c>
      <c r="AX12" s="28">
        <v>0.5</v>
      </c>
      <c r="AY12" s="30">
        <f t="shared" si="0"/>
        <v>6.6588849188726744</v>
      </c>
      <c r="AZ12" s="9">
        <v>3</v>
      </c>
      <c r="BA12" s="9">
        <v>3</v>
      </c>
      <c r="BB12" s="9">
        <v>2</v>
      </c>
      <c r="BC12" s="9">
        <v>3</v>
      </c>
      <c r="BD12" s="9">
        <v>2</v>
      </c>
      <c r="BE12" s="9">
        <v>11</v>
      </c>
      <c r="BF12" s="20">
        <v>11</v>
      </c>
      <c r="BG12" s="20">
        <v>6</v>
      </c>
      <c r="BH12" s="9">
        <v>8</v>
      </c>
      <c r="BI12" s="9">
        <v>2</v>
      </c>
      <c r="BJ12" s="9">
        <v>35</v>
      </c>
      <c r="BK12" s="9">
        <v>35</v>
      </c>
      <c r="BL12" s="9">
        <v>1</v>
      </c>
      <c r="BM12" s="17">
        <v>0.03</v>
      </c>
      <c r="BN12" s="17">
        <v>1.88679245283019E-2</v>
      </c>
      <c r="BO12" s="32">
        <v>1</v>
      </c>
      <c r="BP12" s="32">
        <v>0</v>
      </c>
      <c r="BQ12" s="9">
        <v>1</v>
      </c>
      <c r="BR12" s="13">
        <v>4279.0024790913403</v>
      </c>
      <c r="BS12" s="13">
        <v>4404.6867262882997</v>
      </c>
      <c r="BT12" s="8">
        <v>2.9372323996327498E-2</v>
      </c>
      <c r="BU12" s="9">
        <v>1</v>
      </c>
      <c r="BV12" s="9">
        <v>0</v>
      </c>
      <c r="BW12" s="9">
        <v>0</v>
      </c>
      <c r="BX12" s="9">
        <v>25</v>
      </c>
      <c r="BY12" s="9">
        <v>25</v>
      </c>
      <c r="BZ12" s="9">
        <v>0</v>
      </c>
      <c r="CA12" s="9">
        <v>1.5</v>
      </c>
      <c r="CB12" s="9" t="s">
        <v>107</v>
      </c>
      <c r="CC12" s="9">
        <v>5</v>
      </c>
      <c r="CD12" s="9">
        <v>1.5</v>
      </c>
      <c r="CE12" s="3">
        <f t="shared" si="1"/>
        <v>10</v>
      </c>
      <c r="CF12" s="7">
        <f t="shared" si="2"/>
        <v>42.279684918872675</v>
      </c>
      <c r="CG12" s="3">
        <v>11</v>
      </c>
      <c r="CH12" s="3">
        <v>10</v>
      </c>
      <c r="CI12" s="11">
        <f t="shared" si="3"/>
        <v>0.90909090909090906</v>
      </c>
      <c r="CJ12" s="34">
        <v>0</v>
      </c>
      <c r="CK12" s="3">
        <v>2</v>
      </c>
      <c r="CL12" s="3">
        <v>3</v>
      </c>
      <c r="CM12" s="11">
        <f t="shared" si="4"/>
        <v>1.5</v>
      </c>
      <c r="CN12" s="34">
        <v>4</v>
      </c>
      <c r="CO12" s="3">
        <v>40</v>
      </c>
      <c r="CP12" s="3">
        <v>5</v>
      </c>
      <c r="CQ12" s="31">
        <v>2</v>
      </c>
      <c r="CR12" s="11">
        <f t="shared" si="5"/>
        <v>0.4</v>
      </c>
      <c r="CS12" s="11">
        <f t="shared" si="6"/>
        <v>0.05</v>
      </c>
      <c r="CT12" s="34">
        <v>0</v>
      </c>
      <c r="CU12" s="3">
        <v>9</v>
      </c>
      <c r="CV12" s="3">
        <v>9</v>
      </c>
      <c r="CW12" s="3">
        <v>5</v>
      </c>
      <c r="CX12" s="11">
        <f t="shared" si="7"/>
        <v>0.55555555555555558</v>
      </c>
      <c r="CY12" s="11">
        <f t="shared" si="8"/>
        <v>0.55555555555555558</v>
      </c>
      <c r="CZ12" s="34">
        <v>4</v>
      </c>
      <c r="DA12" s="31">
        <f t="shared" si="9"/>
        <v>8</v>
      </c>
      <c r="DB12" s="20" t="s">
        <v>76</v>
      </c>
      <c r="DC12" s="7">
        <v>4</v>
      </c>
      <c r="DD12" s="8">
        <v>0.59946236559139798</v>
      </c>
      <c r="DE12" s="7">
        <v>2</v>
      </c>
      <c r="DF12" s="8">
        <v>1</v>
      </c>
      <c r="DG12" s="8">
        <v>0.92692307692307696</v>
      </c>
      <c r="DH12" s="7">
        <v>2</v>
      </c>
      <c r="DI12" s="13">
        <f t="shared" si="10"/>
        <v>8</v>
      </c>
      <c r="DJ12" s="12">
        <v>14</v>
      </c>
      <c r="DK12" s="12">
        <v>14</v>
      </c>
      <c r="DL12" s="11">
        <v>1</v>
      </c>
      <c r="DM12" s="13">
        <v>4</v>
      </c>
      <c r="DN12" s="12">
        <v>7</v>
      </c>
      <c r="DO12" s="12">
        <v>7</v>
      </c>
      <c r="DP12" s="13">
        <v>4</v>
      </c>
      <c r="DQ12" s="13">
        <f t="shared" si="11"/>
        <v>8</v>
      </c>
      <c r="DR12" s="41">
        <v>0.658119658119658</v>
      </c>
      <c r="DS12" s="7">
        <v>0</v>
      </c>
      <c r="DT12" s="8">
        <v>0.365079365079365</v>
      </c>
      <c r="DU12" s="7">
        <v>0</v>
      </c>
      <c r="DV12" s="8">
        <v>0.48649999999999999</v>
      </c>
      <c r="DW12" s="9">
        <v>1</v>
      </c>
      <c r="DX12" s="8">
        <v>0.12636415852958099</v>
      </c>
      <c r="DY12" s="7">
        <v>0</v>
      </c>
      <c r="DZ12" s="44">
        <v>3</v>
      </c>
      <c r="EA12" s="7">
        <v>-3</v>
      </c>
      <c r="EB12" s="7">
        <v>0</v>
      </c>
      <c r="EC12" s="7">
        <f t="shared" si="12"/>
        <v>24</v>
      </c>
      <c r="ED12" s="3"/>
      <c r="EE12" s="3"/>
      <c r="EF12" s="3"/>
      <c r="EG12" s="3"/>
      <c r="EH12" s="3"/>
      <c r="EI12" s="3"/>
      <c r="EJ12" s="13">
        <v>8.4</v>
      </c>
      <c r="EK12" s="20">
        <v>16</v>
      </c>
      <c r="EL12" s="9" t="s">
        <v>110</v>
      </c>
      <c r="EM12" s="9">
        <v>-15</v>
      </c>
      <c r="EN12" s="46">
        <v>16</v>
      </c>
      <c r="EO12" s="49">
        <v>-10</v>
      </c>
      <c r="EP12" s="7"/>
      <c r="EQ12" s="7"/>
      <c r="ER12" s="7"/>
      <c r="ES12" s="7"/>
      <c r="ET12" s="50">
        <f t="shared" si="13"/>
        <v>-25</v>
      </c>
      <c r="EU12" s="30">
        <f t="shared" si="14"/>
        <v>41.279684918872675</v>
      </c>
      <c r="EV12" s="51">
        <f t="shared" si="15"/>
        <v>2.0639842459436339</v>
      </c>
    </row>
    <row r="13" spans="1:152" x14ac:dyDescent="0.15">
      <c r="A13" s="3" t="s">
        <v>121</v>
      </c>
      <c r="B13" s="5">
        <v>0.152988855116515</v>
      </c>
      <c r="C13" s="6">
        <v>1</v>
      </c>
      <c r="D13" s="5">
        <v>4.5999999999999999E-2</v>
      </c>
      <c r="E13" s="7">
        <v>3</v>
      </c>
      <c r="F13" s="8">
        <v>0.875</v>
      </c>
      <c r="G13" s="8">
        <v>0.92857142857142905</v>
      </c>
      <c r="H13" s="7">
        <v>4</v>
      </c>
      <c r="I13" s="8">
        <v>1</v>
      </c>
      <c r="J13" s="7">
        <v>3</v>
      </c>
      <c r="K13" s="8">
        <v>0</v>
      </c>
      <c r="L13" s="7">
        <v>5</v>
      </c>
      <c r="M13" s="12">
        <v>0</v>
      </c>
      <c r="N13" s="13">
        <v>5</v>
      </c>
      <c r="O13" s="7">
        <f>E13+H13+J13+L13+N13</f>
        <v>20</v>
      </c>
      <c r="P13" s="9">
        <v>2</v>
      </c>
      <c r="Q13" s="9">
        <v>3</v>
      </c>
      <c r="R13" s="18">
        <v>2</v>
      </c>
      <c r="S13" s="9">
        <v>5</v>
      </c>
      <c r="T13" s="7">
        <f>Q13+S13</f>
        <v>8</v>
      </c>
      <c r="U13" s="8">
        <v>4.4698050404184501E-2</v>
      </c>
      <c r="V13" s="7">
        <v>1.9060389919163101</v>
      </c>
      <c r="W13" s="8">
        <v>0.97863078749505295</v>
      </c>
      <c r="X13" s="7">
        <v>1.96348766653475</v>
      </c>
      <c r="Y13" s="8">
        <v>0.93921491400813994</v>
      </c>
      <c r="Z13" s="13">
        <v>0</v>
      </c>
      <c r="AA13" s="8">
        <v>0.66601024025206801</v>
      </c>
      <c r="AB13" s="13">
        <v>-10</v>
      </c>
      <c r="AC13" s="8">
        <v>0.89830508474576298</v>
      </c>
      <c r="AD13" s="13">
        <v>0.98644067796610402</v>
      </c>
      <c r="AE13" s="5">
        <v>0.9788</v>
      </c>
      <c r="AF13" s="13">
        <v>2.504</v>
      </c>
      <c r="AG13" s="21">
        <v>7916</v>
      </c>
      <c r="AH13" s="7">
        <v>1.5</v>
      </c>
      <c r="AI13" s="21">
        <v>7463</v>
      </c>
      <c r="AJ13" s="7">
        <v>1.5</v>
      </c>
      <c r="AK13" s="5">
        <v>1</v>
      </c>
      <c r="AL13" s="9">
        <v>0</v>
      </c>
      <c r="AM13" s="5">
        <v>1</v>
      </c>
      <c r="AN13" s="9">
        <v>0</v>
      </c>
      <c r="AO13" s="8">
        <v>0.9919</v>
      </c>
      <c r="AP13" s="28">
        <v>2</v>
      </c>
      <c r="AQ13" s="29">
        <v>1</v>
      </c>
      <c r="AR13" s="28">
        <v>2</v>
      </c>
      <c r="AS13" s="29">
        <v>1</v>
      </c>
      <c r="AT13" s="28">
        <v>0.5</v>
      </c>
      <c r="AU13" s="28">
        <v>0</v>
      </c>
      <c r="AV13" s="28">
        <v>1</v>
      </c>
      <c r="AW13" s="28">
        <v>0</v>
      </c>
      <c r="AX13" s="28">
        <v>0.5</v>
      </c>
      <c r="AY13" s="30">
        <f t="shared" si="0"/>
        <v>6.3599673364171636</v>
      </c>
      <c r="AZ13" s="9">
        <v>2</v>
      </c>
      <c r="BA13" s="9">
        <v>2</v>
      </c>
      <c r="BB13" s="9">
        <v>1</v>
      </c>
      <c r="BC13" s="9">
        <v>3</v>
      </c>
      <c r="BD13" s="9">
        <v>2</v>
      </c>
      <c r="BE13" s="9">
        <v>9</v>
      </c>
      <c r="BF13" s="20">
        <v>9</v>
      </c>
      <c r="BG13" s="20">
        <v>5</v>
      </c>
      <c r="BH13" s="9">
        <v>9</v>
      </c>
      <c r="BI13" s="9">
        <v>2</v>
      </c>
      <c r="BJ13" s="9">
        <v>35</v>
      </c>
      <c r="BK13" s="9">
        <v>43</v>
      </c>
      <c r="BL13" s="9">
        <v>1</v>
      </c>
      <c r="BM13" s="17">
        <v>0.03</v>
      </c>
      <c r="BN13" s="17">
        <v>1.8050541516245501E-2</v>
      </c>
      <c r="BO13" s="32">
        <v>1</v>
      </c>
      <c r="BP13" s="32">
        <v>0</v>
      </c>
      <c r="BQ13" s="9">
        <v>1</v>
      </c>
      <c r="BR13" s="13">
        <v>3371.2932009925598</v>
      </c>
      <c r="BS13" s="13">
        <v>3350.46</v>
      </c>
      <c r="BT13" s="8">
        <v>-6.1795874017798796E-3</v>
      </c>
      <c r="BU13" s="9">
        <v>1</v>
      </c>
      <c r="BV13" s="9">
        <v>0</v>
      </c>
      <c r="BW13" s="9">
        <v>0</v>
      </c>
      <c r="BX13" s="9">
        <v>25</v>
      </c>
      <c r="BY13" s="9">
        <v>25</v>
      </c>
      <c r="BZ13" s="9">
        <v>0</v>
      </c>
      <c r="CA13" s="9">
        <v>1.5</v>
      </c>
      <c r="CB13" s="9" t="s">
        <v>107</v>
      </c>
      <c r="CC13" s="9">
        <v>5</v>
      </c>
      <c r="CD13" s="9">
        <v>1.5</v>
      </c>
      <c r="CE13" s="3">
        <f t="shared" si="1"/>
        <v>10</v>
      </c>
      <c r="CF13" s="7">
        <f t="shared" si="2"/>
        <v>44.359967336417164</v>
      </c>
      <c r="CG13" s="3">
        <v>21</v>
      </c>
      <c r="CH13" s="3">
        <v>23</v>
      </c>
      <c r="CI13" s="11">
        <f t="shared" si="3"/>
        <v>1.0952380952380953</v>
      </c>
      <c r="CJ13" s="34">
        <v>4</v>
      </c>
      <c r="CK13" s="3">
        <v>3</v>
      </c>
      <c r="CL13" s="3">
        <v>3</v>
      </c>
      <c r="CM13" s="11">
        <f t="shared" si="4"/>
        <v>1</v>
      </c>
      <c r="CN13" s="34">
        <v>4</v>
      </c>
      <c r="CO13" s="3">
        <v>47</v>
      </c>
      <c r="CP13" s="3">
        <v>6</v>
      </c>
      <c r="CQ13" s="31">
        <v>8</v>
      </c>
      <c r="CR13" s="11">
        <f t="shared" si="5"/>
        <v>1.3333333333333333</v>
      </c>
      <c r="CS13" s="11">
        <f t="shared" si="6"/>
        <v>0.1702127659574468</v>
      </c>
      <c r="CT13" s="34">
        <v>4</v>
      </c>
      <c r="CU13" s="3">
        <v>18</v>
      </c>
      <c r="CV13" s="3">
        <v>17</v>
      </c>
      <c r="CW13" s="3">
        <v>14</v>
      </c>
      <c r="CX13" s="11">
        <f t="shared" si="7"/>
        <v>0.82352941176470584</v>
      </c>
      <c r="CY13" s="11">
        <f t="shared" si="8"/>
        <v>0.77777777777777779</v>
      </c>
      <c r="CZ13" s="34">
        <v>4</v>
      </c>
      <c r="DA13" s="31">
        <f t="shared" si="9"/>
        <v>16</v>
      </c>
      <c r="DB13" s="20" t="s">
        <v>76</v>
      </c>
      <c r="DC13" s="7">
        <v>4</v>
      </c>
      <c r="DD13" s="8">
        <v>0.62410714285714297</v>
      </c>
      <c r="DE13" s="7">
        <v>2</v>
      </c>
      <c r="DF13" s="8">
        <v>1</v>
      </c>
      <c r="DG13" s="8">
        <v>0.97777777777777797</v>
      </c>
      <c r="DH13" s="7">
        <v>2</v>
      </c>
      <c r="DI13" s="13">
        <f t="shared" si="10"/>
        <v>8</v>
      </c>
      <c r="DJ13" s="12">
        <v>26</v>
      </c>
      <c r="DK13" s="12">
        <v>25</v>
      </c>
      <c r="DL13" s="11">
        <v>0.96153846153846201</v>
      </c>
      <c r="DM13" s="13">
        <v>4</v>
      </c>
      <c r="DN13" s="12">
        <v>8</v>
      </c>
      <c r="DO13" s="12">
        <v>8</v>
      </c>
      <c r="DP13" s="13">
        <v>4</v>
      </c>
      <c r="DQ13" s="13">
        <f t="shared" si="11"/>
        <v>8</v>
      </c>
      <c r="DR13" s="41">
        <v>0.8</v>
      </c>
      <c r="DS13" s="7">
        <v>1.8</v>
      </c>
      <c r="DT13" s="8">
        <v>0.33755274261603402</v>
      </c>
      <c r="DU13" s="7">
        <v>0</v>
      </c>
      <c r="DV13" s="8">
        <v>0.35299999999999998</v>
      </c>
      <c r="DW13" s="9">
        <v>1</v>
      </c>
      <c r="DX13" s="8">
        <v>0.19950356810425099</v>
      </c>
      <c r="DY13" s="7">
        <v>0</v>
      </c>
      <c r="DZ13" s="44">
        <v>8</v>
      </c>
      <c r="EA13" s="7">
        <v>-8</v>
      </c>
      <c r="EB13" s="7">
        <v>0</v>
      </c>
      <c r="EC13" s="7">
        <f t="shared" si="12"/>
        <v>32</v>
      </c>
      <c r="ED13" s="3"/>
      <c r="EE13" s="3"/>
      <c r="EF13" s="11"/>
      <c r="EG13" s="9"/>
      <c r="EH13" s="3"/>
      <c r="EI13" s="3"/>
      <c r="EJ13" s="13">
        <v>5.76</v>
      </c>
      <c r="EK13" s="20">
        <v>8</v>
      </c>
      <c r="EL13" s="8"/>
      <c r="EM13" s="9"/>
      <c r="EN13" s="46">
        <v>16</v>
      </c>
      <c r="EO13" s="49">
        <v>-10</v>
      </c>
      <c r="EP13" s="7"/>
      <c r="EQ13" s="7"/>
      <c r="ER13" s="7"/>
      <c r="ES13" s="7"/>
      <c r="ET13" s="50">
        <f t="shared" si="13"/>
        <v>-10</v>
      </c>
      <c r="EU13" s="30">
        <f t="shared" si="14"/>
        <v>66.359967336417157</v>
      </c>
      <c r="EV13" s="51">
        <f t="shared" si="15"/>
        <v>3.3179983668208579</v>
      </c>
    </row>
    <row r="14" spans="1:152" x14ac:dyDescent="0.15">
      <c r="A14" s="3"/>
      <c r="B14" s="5">
        <v>0.26937269372693701</v>
      </c>
      <c r="C14" s="6"/>
      <c r="D14" s="5">
        <v>1.17E-2</v>
      </c>
      <c r="E14" s="5"/>
      <c r="F14" s="8">
        <v>0.74111675126903598</v>
      </c>
      <c r="G14" s="8">
        <v>0.76817288801571704</v>
      </c>
      <c r="H14" s="9"/>
      <c r="I14" s="8">
        <v>0.8125</v>
      </c>
      <c r="J14" s="9"/>
      <c r="K14" s="14">
        <v>0</v>
      </c>
      <c r="L14" s="15"/>
      <c r="M14" s="11">
        <v>1.1999999999999999E-3</v>
      </c>
      <c r="N14" s="9"/>
      <c r="O14" s="7"/>
      <c r="P14" s="9">
        <v>13</v>
      </c>
      <c r="Q14" s="9"/>
      <c r="R14" s="20">
        <v>19</v>
      </c>
      <c r="S14" s="9"/>
      <c r="T14" s="7"/>
      <c r="U14" s="8">
        <v>4.02E-2</v>
      </c>
      <c r="V14" s="7"/>
      <c r="W14" s="8">
        <v>0.96690460739779405</v>
      </c>
      <c r="X14" s="9"/>
      <c r="Y14" s="8">
        <v>0.97363293934277195</v>
      </c>
      <c r="Z14" s="9"/>
      <c r="AA14" s="8">
        <v>0.696168333549812</v>
      </c>
      <c r="AB14" s="9"/>
      <c r="AC14" s="8">
        <v>0.87330316742081404</v>
      </c>
      <c r="AD14" s="9"/>
      <c r="AE14" s="8">
        <v>0.98199999999999998</v>
      </c>
      <c r="AF14" s="9"/>
      <c r="AG14" s="23">
        <v>43672</v>
      </c>
      <c r="AH14" s="15"/>
      <c r="AI14" s="23">
        <v>43337</v>
      </c>
      <c r="AJ14" s="15"/>
      <c r="AK14" s="5">
        <v>1</v>
      </c>
      <c r="AL14" s="9"/>
      <c r="AM14" s="5">
        <v>1</v>
      </c>
      <c r="AN14" s="9"/>
      <c r="AO14" s="8">
        <v>0.98880000000000001</v>
      </c>
      <c r="AP14" s="28">
        <v>1.95</v>
      </c>
      <c r="AQ14" s="29">
        <v>1</v>
      </c>
      <c r="AR14" s="28">
        <v>2</v>
      </c>
      <c r="AS14" s="29">
        <v>0.95140000000000002</v>
      </c>
      <c r="AT14" s="28">
        <v>0</v>
      </c>
      <c r="AU14" s="28">
        <v>0</v>
      </c>
      <c r="AV14" s="28">
        <v>1</v>
      </c>
      <c r="AW14" s="28">
        <v>0</v>
      </c>
      <c r="AX14" s="28">
        <v>0.5</v>
      </c>
      <c r="AY14" s="30"/>
      <c r="AZ14" s="9">
        <v>96</v>
      </c>
      <c r="BA14" s="9">
        <v>99</v>
      </c>
      <c r="BB14" s="9">
        <v>51</v>
      </c>
      <c r="BC14" s="9">
        <v>83</v>
      </c>
      <c r="BD14" s="9"/>
      <c r="BE14" s="9">
        <v>119</v>
      </c>
      <c r="BF14" s="9">
        <v>121</v>
      </c>
      <c r="BG14" s="9">
        <v>62</v>
      </c>
      <c r="BH14" s="9">
        <v>85</v>
      </c>
      <c r="BI14" s="9"/>
      <c r="BJ14" s="9">
        <v>210</v>
      </c>
      <c r="BK14" s="9"/>
      <c r="BL14" s="9"/>
      <c r="BM14" s="17">
        <v>0.03</v>
      </c>
      <c r="BN14" s="17">
        <v>0.03</v>
      </c>
      <c r="BO14" s="32"/>
      <c r="BP14" s="32"/>
      <c r="BQ14" s="9"/>
      <c r="BR14" s="33"/>
      <c r="BS14" s="33"/>
      <c r="BT14" s="33"/>
      <c r="BU14" s="33"/>
      <c r="BV14" s="33"/>
      <c r="BW14" s="33"/>
      <c r="BX14" s="9">
        <v>150</v>
      </c>
      <c r="BY14" s="9">
        <v>150</v>
      </c>
      <c r="BZ14" s="9" t="s">
        <v>76</v>
      </c>
      <c r="CA14" s="9" t="s">
        <v>76</v>
      </c>
      <c r="CB14" s="9" t="s">
        <v>111</v>
      </c>
      <c r="CC14" s="9">
        <v>30</v>
      </c>
      <c r="CD14" s="9" t="s">
        <v>76</v>
      </c>
      <c r="CE14" s="3" t="s">
        <v>76</v>
      </c>
      <c r="CF14" s="7"/>
      <c r="CG14" s="31">
        <f>SUM(CG8:CG13)</f>
        <v>104</v>
      </c>
      <c r="CH14" s="31">
        <f>SUM(CH8:CH13)</f>
        <v>107</v>
      </c>
      <c r="CI14" s="11">
        <f t="shared" si="3"/>
        <v>1.0288461538461537</v>
      </c>
      <c r="CJ14" s="31"/>
      <c r="CK14" s="31"/>
      <c r="CL14" s="31"/>
      <c r="CM14" s="31"/>
      <c r="CN14" s="31"/>
      <c r="CO14" s="31"/>
      <c r="CP14" s="31"/>
      <c r="CQ14" s="31"/>
      <c r="CR14" s="31"/>
      <c r="CS14" s="31"/>
      <c r="CT14" s="31"/>
      <c r="CU14" s="31"/>
      <c r="CV14" s="31"/>
      <c r="CW14" s="31"/>
      <c r="CX14" s="31"/>
      <c r="CY14" s="31"/>
      <c r="CZ14" s="31"/>
      <c r="DA14" s="31"/>
      <c r="DB14" s="8"/>
      <c r="DC14" s="7"/>
      <c r="DD14" s="8">
        <v>0.56724392041267502</v>
      </c>
      <c r="DE14" s="7"/>
      <c r="DF14" s="8">
        <v>1</v>
      </c>
      <c r="DG14" s="8">
        <v>0.93632159373888302</v>
      </c>
      <c r="DH14" s="14"/>
      <c r="DI14" s="3"/>
      <c r="DJ14" s="12">
        <v>199</v>
      </c>
      <c r="DK14" s="12">
        <v>192</v>
      </c>
      <c r="DL14" s="11">
        <v>0.96482412060301503</v>
      </c>
      <c r="DM14" s="13"/>
      <c r="DN14" s="12">
        <v>38</v>
      </c>
      <c r="DO14" s="20">
        <v>38</v>
      </c>
      <c r="DP14" s="13"/>
      <c r="DQ14" s="13"/>
      <c r="DR14" s="42">
        <v>0.80989999999999995</v>
      </c>
      <c r="DS14" s="7"/>
      <c r="DT14" s="8">
        <v>0.32806324110671897</v>
      </c>
      <c r="DU14" s="7">
        <v>0</v>
      </c>
      <c r="DV14" s="8">
        <v>0.39689999999999998</v>
      </c>
      <c r="DW14" s="9">
        <v>1</v>
      </c>
      <c r="DX14" s="8">
        <v>0.21149999999999999</v>
      </c>
      <c r="DY14" s="8"/>
      <c r="EB14" s="8"/>
      <c r="EC14" s="7"/>
      <c r="ED14" s="7"/>
      <c r="EE14" s="7"/>
      <c r="EF14" s="3"/>
      <c r="EG14" s="3"/>
      <c r="EH14" s="3"/>
      <c r="EI14" s="3"/>
      <c r="EJ14" s="13">
        <v>8</v>
      </c>
      <c r="EK14" s="20">
        <v>16</v>
      </c>
      <c r="EL14" s="8"/>
      <c r="EM14" s="9"/>
      <c r="EN14" s="21">
        <v>16</v>
      </c>
      <c r="EO14" s="52"/>
      <c r="EP14" s="7"/>
      <c r="EQ14" s="7"/>
      <c r="ER14" s="7"/>
      <c r="ES14" s="7"/>
      <c r="ET14" s="7"/>
      <c r="EU14" s="30"/>
    </row>
    <row r="15" spans="1:152" x14ac:dyDescent="0.15">
      <c r="BX15" s="2"/>
      <c r="BY15" s="2"/>
      <c r="BZ15" s="2"/>
      <c r="CA15" s="2"/>
      <c r="CB15" s="2"/>
      <c r="CC15" s="2"/>
      <c r="CD15" s="2"/>
      <c r="CE15" s="2"/>
    </row>
    <row r="16" spans="1:152" x14ac:dyDescent="0.15">
      <c r="BX16" s="2"/>
      <c r="BY16" s="2"/>
      <c r="BZ16" s="2"/>
      <c r="CA16" s="2"/>
      <c r="CB16" s="2"/>
      <c r="CC16" s="2"/>
      <c r="CD16" s="2"/>
      <c r="CE16" s="2"/>
    </row>
    <row r="17" spans="76:83" x14ac:dyDescent="0.15">
      <c r="BX17" s="2"/>
      <c r="BY17" s="2"/>
      <c r="BZ17" s="2"/>
      <c r="CA17" s="2"/>
      <c r="CB17" s="2"/>
      <c r="CC17" s="2"/>
      <c r="CD17" s="2"/>
      <c r="CE17" s="2"/>
    </row>
    <row r="18" spans="76:83" x14ac:dyDescent="0.15">
      <c r="BX18" s="2"/>
      <c r="BY18" s="2"/>
      <c r="BZ18" s="2"/>
      <c r="CA18" s="2"/>
      <c r="CB18" s="2"/>
      <c r="CC18" s="2"/>
      <c r="CD18" s="2"/>
      <c r="CE18" s="2"/>
    </row>
    <row r="19" spans="76:83" x14ac:dyDescent="0.15">
      <c r="BX19" s="2"/>
      <c r="BY19" s="2"/>
      <c r="BZ19" s="2"/>
      <c r="CA19" s="2"/>
      <c r="CB19" s="2"/>
      <c r="CC19" s="2"/>
      <c r="CD19" s="2"/>
      <c r="CE19" s="2"/>
    </row>
    <row r="20" spans="76:83" x14ac:dyDescent="0.15">
      <c r="BX20" s="2"/>
      <c r="BY20" s="2"/>
      <c r="BZ20" s="2"/>
      <c r="CA20" s="2"/>
      <c r="CB20" s="2"/>
      <c r="CC20" s="2"/>
      <c r="CD20" s="2"/>
      <c r="CE20" s="2"/>
    </row>
    <row r="21" spans="76:83" x14ac:dyDescent="0.15">
      <c r="BX21" s="2"/>
      <c r="BY21" s="2"/>
      <c r="BZ21" s="2"/>
      <c r="CA21" s="2"/>
      <c r="CB21" s="2"/>
      <c r="CC21" s="2"/>
      <c r="CD21" s="2"/>
      <c r="CE21" s="2"/>
    </row>
    <row r="22" spans="76:83" x14ac:dyDescent="0.15">
      <c r="BX22" s="2"/>
      <c r="BY22" s="2"/>
      <c r="BZ22" s="2"/>
      <c r="CA22" s="2"/>
      <c r="CB22" s="2"/>
      <c r="CC22" s="2"/>
      <c r="CD22" s="2"/>
      <c r="CE22" s="2"/>
    </row>
    <row r="23" spans="76:83" x14ac:dyDescent="0.15">
      <c r="BX23" s="2"/>
      <c r="BY23" s="2"/>
      <c r="BZ23" s="2"/>
      <c r="CA23" s="2"/>
      <c r="CB23" s="2"/>
      <c r="CC23" s="2"/>
      <c r="CD23" s="2"/>
      <c r="CE23" s="2"/>
    </row>
    <row r="24" spans="76:83" x14ac:dyDescent="0.15">
      <c r="BX24" s="2"/>
      <c r="BY24" s="2"/>
      <c r="BZ24" s="2"/>
      <c r="CA24" s="2"/>
      <c r="CB24" s="2"/>
      <c r="CC24" s="2"/>
      <c r="CD24" s="2"/>
      <c r="CE24" s="2"/>
    </row>
    <row r="25" spans="76:83" x14ac:dyDescent="0.15">
      <c r="BX25" s="2"/>
      <c r="BY25" s="2"/>
      <c r="BZ25" s="2"/>
      <c r="CA25" s="2"/>
      <c r="CB25" s="2"/>
      <c r="CC25" s="2"/>
      <c r="CD25" s="2"/>
      <c r="CE25" s="2"/>
    </row>
  </sheetData>
  <protectedRanges>
    <protectedRange sqref="AO8:AX14" name="Range1"/>
  </protectedRanges>
  <mergeCells count="147">
    <mergeCell ref="EB4:EB7"/>
    <mergeCell ref="EC3:EC7"/>
    <mergeCell ref="ET3:ET7"/>
    <mergeCell ref="EU1:EU7"/>
    <mergeCell ref="ED3:EE6"/>
    <mergeCell ref="EF3:EG6"/>
    <mergeCell ref="EH3:EI6"/>
    <mergeCell ref="EN3:EO6"/>
    <mergeCell ref="EP3:EQ6"/>
    <mergeCell ref="ER3:ES6"/>
    <mergeCell ref="EJ3:EM6"/>
    <mergeCell ref="CG1:EC2"/>
    <mergeCell ref="ED1:ET2"/>
    <mergeCell ref="CO6:CT6"/>
    <mergeCell ref="CU6:CZ6"/>
    <mergeCell ref="DB6:DC6"/>
    <mergeCell ref="DD6:DE6"/>
    <mergeCell ref="DF6:DH6"/>
    <mergeCell ref="DJ6:DM6"/>
    <mergeCell ref="DN6:DP6"/>
    <mergeCell ref="DZ6:EA6"/>
    <mergeCell ref="A1:A3"/>
    <mergeCell ref="A5:A6"/>
    <mergeCell ref="O3:O7"/>
    <mergeCell ref="T3:T7"/>
    <mergeCell ref="AY3:AY7"/>
    <mergeCell ref="CE3:CE7"/>
    <mergeCell ref="CF2:CF7"/>
    <mergeCell ref="DA5:DA7"/>
    <mergeCell ref="DI4:DI7"/>
    <mergeCell ref="DQ4:DQ7"/>
    <mergeCell ref="CB4:CD5"/>
    <mergeCell ref="BX4:CA5"/>
    <mergeCell ref="DJ5:DM5"/>
    <mergeCell ref="DN5:DP5"/>
    <mergeCell ref="DR5:DS5"/>
    <mergeCell ref="DT5:DU5"/>
    <mergeCell ref="DV5:DW5"/>
    <mergeCell ref="DX5:DY5"/>
    <mergeCell ref="DZ5:EA5"/>
    <mergeCell ref="B6:E6"/>
    <mergeCell ref="F6:H6"/>
    <mergeCell ref="I6:J6"/>
    <mergeCell ref="AG6:AH6"/>
    <mergeCell ref="AI6:AJ6"/>
    <mergeCell ref="AK6:AL6"/>
    <mergeCell ref="AM6:AN6"/>
    <mergeCell ref="AZ6:BD6"/>
    <mergeCell ref="BE6:BI6"/>
    <mergeCell ref="BJ6:BL6"/>
    <mergeCell ref="BM6:BQ6"/>
    <mergeCell ref="BR6:BU6"/>
    <mergeCell ref="BV6:BW6"/>
    <mergeCell ref="BX6:CA6"/>
    <mergeCell ref="CB6:CD6"/>
    <mergeCell ref="CG6:CJ6"/>
    <mergeCell ref="CK6:CN6"/>
    <mergeCell ref="DF4:DH4"/>
    <mergeCell ref="DJ4:DM4"/>
    <mergeCell ref="DN4:DP4"/>
    <mergeCell ref="DR4:DS4"/>
    <mergeCell ref="DT4:DU4"/>
    <mergeCell ref="DV4:DW4"/>
    <mergeCell ref="DX4:DY4"/>
    <mergeCell ref="DZ4:EA4"/>
    <mergeCell ref="B5:E5"/>
    <mergeCell ref="F5:H5"/>
    <mergeCell ref="I5:J5"/>
    <mergeCell ref="AZ5:BD5"/>
    <mergeCell ref="BE5:BI5"/>
    <mergeCell ref="BJ5:BL5"/>
    <mergeCell ref="BM5:BQ5"/>
    <mergeCell ref="BR5:BU5"/>
    <mergeCell ref="BV5:BW5"/>
    <mergeCell ref="CG5:CJ5"/>
    <mergeCell ref="CK5:CN5"/>
    <mergeCell ref="CO5:CT5"/>
    <mergeCell ref="CU5:CZ5"/>
    <mergeCell ref="DB5:DC5"/>
    <mergeCell ref="DD5:DE5"/>
    <mergeCell ref="DF5:DH5"/>
    <mergeCell ref="BJ4:BQ4"/>
    <mergeCell ref="BR4:BU4"/>
    <mergeCell ref="BV4:BW4"/>
    <mergeCell ref="CG4:CJ4"/>
    <mergeCell ref="CK4:CN4"/>
    <mergeCell ref="CO4:CT4"/>
    <mergeCell ref="CU4:CZ4"/>
    <mergeCell ref="DB4:DC4"/>
    <mergeCell ref="DD4:DE4"/>
    <mergeCell ref="DR3:EB3"/>
    <mergeCell ref="B4:E4"/>
    <mergeCell ref="F4:H4"/>
    <mergeCell ref="I4:J4"/>
    <mergeCell ref="K4:L4"/>
    <mergeCell ref="M4:N4"/>
    <mergeCell ref="P4:Q4"/>
    <mergeCell ref="R4:S4"/>
    <mergeCell ref="U4:V4"/>
    <mergeCell ref="W4:X4"/>
    <mergeCell ref="Y4:Z4"/>
    <mergeCell ref="AA4:AB4"/>
    <mergeCell ref="AC4:AD4"/>
    <mergeCell ref="AE4:AF4"/>
    <mergeCell ref="AG4:AH4"/>
    <mergeCell ref="AI4:AJ4"/>
    <mergeCell ref="AK4:AL4"/>
    <mergeCell ref="AM4:AN4"/>
    <mergeCell ref="AO4:AP4"/>
    <mergeCell ref="AQ4:AR4"/>
    <mergeCell ref="AS4:AT4"/>
    <mergeCell ref="AU4:AV4"/>
    <mergeCell ref="AW4:AX4"/>
    <mergeCell ref="AZ4:BI4"/>
    <mergeCell ref="AS3:AT3"/>
    <mergeCell ref="AU3:AV3"/>
    <mergeCell ref="AW3:AX3"/>
    <mergeCell ref="AZ3:BQ3"/>
    <mergeCell ref="BR3:BW3"/>
    <mergeCell ref="BX3:CD3"/>
    <mergeCell ref="CG3:DA3"/>
    <mergeCell ref="DB3:DI3"/>
    <mergeCell ref="DJ3:DQ3"/>
    <mergeCell ref="B1:CF1"/>
    <mergeCell ref="B2:O2"/>
    <mergeCell ref="P2:T2"/>
    <mergeCell ref="U2:AY2"/>
    <mergeCell ref="AZ2:CE2"/>
    <mergeCell ref="B3:E3"/>
    <mergeCell ref="F3:H3"/>
    <mergeCell ref="I3:J3"/>
    <mergeCell ref="K3:L3"/>
    <mergeCell ref="M3:N3"/>
    <mergeCell ref="P3:Q3"/>
    <mergeCell ref="R3:S3"/>
    <mergeCell ref="U3:V3"/>
    <mergeCell ref="W3:X3"/>
    <mergeCell ref="Y3:Z3"/>
    <mergeCell ref="AA3:AB3"/>
    <mergeCell ref="AC3:AD3"/>
    <mergeCell ref="AE3:AF3"/>
    <mergeCell ref="AG3:AH3"/>
    <mergeCell ref="AI3:AJ3"/>
    <mergeCell ref="AK3:AL3"/>
    <mergeCell ref="AM3:AN3"/>
    <mergeCell ref="AO3:AP3"/>
    <mergeCell ref="AQ3:AR3"/>
  </mergeCells>
  <phoneticPr fontId="10" type="noConversion"/>
  <pageMargins left="0.75" right="0.75" top="1" bottom="1" header="0.5" footer="0.5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河南有限公司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安丹</dc:creator>
  <cp:lastModifiedBy>Administrator</cp:lastModifiedBy>
  <dcterms:created xsi:type="dcterms:W3CDTF">2021-08-09T06:39:00Z</dcterms:created>
  <dcterms:modified xsi:type="dcterms:W3CDTF">2023-03-03T09:25:01Z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2052-11.8.2.10912</vt:lpwstr>
  </property>
  <property fmtid="{D5CDD505-2E9C-101B-9397-08002B2CF9AE}" pid="3" name="ICV">
    <vt:lpwstr>6AD46A891DB64D29BDD6A22871D1F817</vt:lpwstr>
  </property>
</Properties>
</file>