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no\Desktop\hw periode 4\IPASS\"/>
    </mc:Choice>
  </mc:AlternateContent>
  <xr:revisionPtr revIDLastSave="0" documentId="13_ncr:1_{B2C5FAEB-4407-4B88-B55F-F841F5C797F4}" xr6:coauthVersionLast="47" xr6:coauthVersionMax="47" xr10:uidLastSave="{00000000-0000-0000-0000-000000000000}"/>
  <bookViews>
    <workbookView xWindow="28680" yWindow="-120" windowWidth="29040" windowHeight="15840" xr2:uid="{4EC3B2E3-206A-42BC-B6B3-954F402DF77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9" i="1" l="1"/>
  <c r="K29" i="1"/>
  <c r="G29" i="1"/>
  <c r="O35" i="1"/>
  <c r="K35" i="1"/>
  <c r="G35" i="1"/>
  <c r="O37" i="1"/>
  <c r="O36" i="1"/>
  <c r="K36" i="1"/>
  <c r="K37" i="1"/>
  <c r="G37" i="1"/>
  <c r="G36" i="1"/>
  <c r="O30" i="1"/>
  <c r="O31" i="1"/>
  <c r="K31" i="1"/>
  <c r="K30" i="1"/>
  <c r="G31" i="1"/>
  <c r="G30" i="1"/>
  <c r="O27" i="1"/>
  <c r="O26" i="1"/>
  <c r="K27" i="1"/>
  <c r="K26" i="1"/>
  <c r="G27" i="1"/>
  <c r="G26" i="1"/>
  <c r="G22" i="1"/>
  <c r="G21" i="1"/>
  <c r="K21" i="1"/>
  <c r="K22" i="1"/>
  <c r="O22" i="1"/>
  <c r="O21" i="1"/>
  <c r="G15" i="1"/>
  <c r="G16" i="1"/>
  <c r="K16" i="1"/>
  <c r="K15" i="1"/>
  <c r="O15" i="1"/>
  <c r="O16" i="1"/>
  <c r="G11" i="1"/>
  <c r="K10" i="1"/>
  <c r="K11" i="1"/>
  <c r="O10" i="1"/>
  <c r="O11" i="1"/>
  <c r="G5" i="1"/>
  <c r="G6" i="1"/>
  <c r="K5" i="1"/>
  <c r="K6" i="1"/>
  <c r="O5" i="1"/>
  <c r="O6" i="1"/>
</calcChain>
</file>

<file path=xl/sharedStrings.xml><?xml version="1.0" encoding="utf-8"?>
<sst xmlns="http://schemas.openxmlformats.org/spreadsheetml/2006/main" count="56" uniqueCount="26">
  <si>
    <t>red:</t>
  </si>
  <si>
    <t>clear</t>
  </si>
  <si>
    <t>red</t>
  </si>
  <si>
    <t>green</t>
  </si>
  <si>
    <t>blue</t>
  </si>
  <si>
    <t>orange:</t>
  </si>
  <si>
    <t>yellow:</t>
  </si>
  <si>
    <t>green:</t>
  </si>
  <si>
    <t>blue:</t>
  </si>
  <si>
    <t>brown:</t>
  </si>
  <si>
    <t>nothing:</t>
  </si>
  <si>
    <t>n</t>
  </si>
  <si>
    <t>n = bad data</t>
  </si>
  <si>
    <t>-</t>
  </si>
  <si>
    <t>1,7-1,9</t>
  </si>
  <si>
    <t>1,5-1,6</t>
  </si>
  <si>
    <t>2,1-2,4</t>
  </si>
  <si>
    <t>2,3-2,7</t>
  </si>
  <si>
    <t>1,8-1,9</t>
  </si>
  <si>
    <t>1,9-2,2</t>
  </si>
  <si>
    <t>1,1-1,2</t>
  </si>
  <si>
    <t>3,6-3,8</t>
  </si>
  <si>
    <t>3,4-3,6</t>
  </si>
  <si>
    <t>code values</t>
  </si>
  <si>
    <t>values</t>
  </si>
  <si>
    <t>program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</si>
</sst>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2" borderId="0" xfId="0" applyFont="1" applyFill="1"/>
    <xf numFmtId="0" fontId="1" fillId="0" borderId="0" xfId="0" applyFont="1" applyFill="1"/>
    <xf numFmtId="0" fontId="0" fillId="0" borderId="0" xfId="0" applyFill="1"/>
    <xf numFmtId="1" fontId="0" fillId="0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B2CE-4362-402B-9A4F-961BBC0FF899}">
  <dimension ref="C1:Z38"/>
  <sheetViews>
    <sheetView tabSelected="1" workbookViewId="0">
      <selection activeCell="T29" sqref="T29"/>
    </sheetView>
  </sheetViews>
  <sheetFormatPr defaultRowHeight="15" x14ac:dyDescent="0.25"/>
  <cols>
    <col min="5" max="5" width="2.42578125" customWidth="1"/>
    <col min="7" max="7" width="9.140625" customWidth="1"/>
    <col min="20" max="20" width="9" customWidth="1"/>
  </cols>
  <sheetData>
    <row r="1" spans="3:26" x14ac:dyDescent="0.25">
      <c r="C1" t="s">
        <v>12</v>
      </c>
    </row>
    <row r="2" spans="3:26" x14ac:dyDescent="0.25">
      <c r="F2">
        <v>1</v>
      </c>
      <c r="J2">
        <v>2</v>
      </c>
      <c r="N2">
        <v>3</v>
      </c>
      <c r="Q2" t="s">
        <v>23</v>
      </c>
    </row>
    <row r="3" spans="3:26" x14ac:dyDescent="0.25">
      <c r="C3" s="2"/>
      <c r="D3" s="2"/>
      <c r="E3" s="2"/>
      <c r="F3" s="8" t="s">
        <v>24</v>
      </c>
      <c r="G3" s="8" t="s">
        <v>25</v>
      </c>
      <c r="H3" s="2"/>
      <c r="I3" s="2"/>
      <c r="J3" s="8" t="s">
        <v>24</v>
      </c>
      <c r="K3" s="8" t="s">
        <v>25</v>
      </c>
      <c r="L3" s="2"/>
      <c r="M3" s="2"/>
      <c r="N3" s="8" t="s">
        <v>24</v>
      </c>
      <c r="O3" s="8" t="s">
        <v>25</v>
      </c>
      <c r="P3" s="2"/>
      <c r="Q3" s="8" t="s">
        <v>25</v>
      </c>
      <c r="R3" s="2"/>
      <c r="S3" s="9"/>
      <c r="T3" s="9"/>
      <c r="U3" s="9"/>
      <c r="V3" s="9"/>
      <c r="W3" s="9"/>
      <c r="X3" s="9"/>
      <c r="Y3" s="9"/>
      <c r="Z3" s="9"/>
    </row>
    <row r="4" spans="3:26" x14ac:dyDescent="0.25">
      <c r="C4" t="s">
        <v>0</v>
      </c>
      <c r="D4" t="s">
        <v>1</v>
      </c>
      <c r="F4">
        <v>1898</v>
      </c>
      <c r="J4">
        <v>1590</v>
      </c>
      <c r="N4">
        <v>1541</v>
      </c>
      <c r="S4" s="10"/>
      <c r="T4" s="10"/>
      <c r="U4" s="10"/>
      <c r="V4" s="10"/>
      <c r="W4" s="11"/>
      <c r="X4" s="10"/>
      <c r="Y4" s="10"/>
      <c r="Z4" s="10"/>
    </row>
    <row r="5" spans="3:26" x14ac:dyDescent="0.25">
      <c r="D5" t="s">
        <v>2</v>
      </c>
      <c r="F5">
        <v>779</v>
      </c>
      <c r="G5">
        <f>779/443</f>
        <v>1.7584650112866818</v>
      </c>
      <c r="J5">
        <v>583</v>
      </c>
      <c r="K5">
        <f>583/396</f>
        <v>1.4722222222222223</v>
      </c>
      <c r="N5">
        <v>602</v>
      </c>
      <c r="O5">
        <f>602/397</f>
        <v>1.5163727959697733</v>
      </c>
      <c r="Q5">
        <v>1.5</v>
      </c>
      <c r="S5" s="10"/>
      <c r="T5" s="10"/>
      <c r="U5" s="10"/>
      <c r="V5" s="10"/>
      <c r="W5" s="11"/>
      <c r="X5" s="10"/>
      <c r="Y5" s="10"/>
      <c r="Z5" s="10"/>
    </row>
    <row r="6" spans="3:26" x14ac:dyDescent="0.25">
      <c r="D6" t="s">
        <v>3</v>
      </c>
      <c r="F6">
        <v>580</v>
      </c>
      <c r="G6">
        <f>580/443</f>
        <v>1.3092550790067721</v>
      </c>
      <c r="J6">
        <v>521</v>
      </c>
      <c r="K6">
        <f>521/396</f>
        <v>1.3156565656565657</v>
      </c>
      <c r="N6">
        <v>501</v>
      </c>
      <c r="O6">
        <f>501/397</f>
        <v>1.2619647355163728</v>
      </c>
      <c r="Q6">
        <v>1.3</v>
      </c>
      <c r="S6" s="10"/>
      <c r="T6" s="10"/>
      <c r="U6" s="10"/>
      <c r="V6" s="10"/>
      <c r="W6" s="11"/>
      <c r="X6" s="10"/>
      <c r="Y6" s="10"/>
      <c r="Z6" s="10"/>
    </row>
    <row r="7" spans="3:26" x14ac:dyDescent="0.25">
      <c r="D7" t="s">
        <v>4</v>
      </c>
      <c r="F7">
        <v>443</v>
      </c>
      <c r="G7">
        <v>1</v>
      </c>
      <c r="J7">
        <v>396</v>
      </c>
      <c r="K7">
        <v>1</v>
      </c>
      <c r="N7">
        <v>397</v>
      </c>
      <c r="O7">
        <v>1</v>
      </c>
      <c r="Q7">
        <v>1</v>
      </c>
      <c r="S7" s="10"/>
      <c r="T7" s="10"/>
      <c r="U7" s="10"/>
      <c r="V7" s="10"/>
      <c r="W7" s="11"/>
      <c r="X7" s="10"/>
      <c r="Y7" s="10"/>
      <c r="Z7" s="10"/>
    </row>
    <row r="8" spans="3:26" x14ac:dyDescent="0.2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0"/>
      <c r="T8" s="10"/>
      <c r="U8" s="10"/>
      <c r="V8" s="10"/>
      <c r="W8" s="11"/>
      <c r="X8" s="10"/>
      <c r="Y8" s="10"/>
      <c r="Z8" s="10"/>
    </row>
    <row r="9" spans="3:26" x14ac:dyDescent="0.25">
      <c r="C9" t="s">
        <v>5</v>
      </c>
      <c r="D9" t="s">
        <v>1</v>
      </c>
      <c r="F9">
        <v>1708</v>
      </c>
      <c r="J9">
        <v>2031</v>
      </c>
      <c r="N9">
        <v>1833</v>
      </c>
      <c r="S9" s="10"/>
      <c r="T9" s="10"/>
      <c r="U9" s="10"/>
      <c r="V9" s="10"/>
      <c r="W9" s="11"/>
      <c r="X9" s="10"/>
      <c r="Y9" s="10"/>
      <c r="Z9" s="10"/>
    </row>
    <row r="10" spans="3:26" x14ac:dyDescent="0.25">
      <c r="D10" t="s">
        <v>2</v>
      </c>
      <c r="F10" t="s">
        <v>11</v>
      </c>
      <c r="G10" t="s">
        <v>13</v>
      </c>
      <c r="J10">
        <v>801</v>
      </c>
      <c r="K10">
        <f>801/416</f>
        <v>1.9254807692307692</v>
      </c>
      <c r="N10">
        <v>686</v>
      </c>
      <c r="O10">
        <f>686/391</f>
        <v>1.7544757033248082</v>
      </c>
      <c r="Q10" t="s">
        <v>14</v>
      </c>
      <c r="S10" s="10"/>
      <c r="T10" s="10"/>
      <c r="U10" s="10"/>
      <c r="V10" s="10"/>
      <c r="W10" s="11"/>
      <c r="X10" s="10"/>
      <c r="Y10" s="10"/>
      <c r="Z10" s="10"/>
    </row>
    <row r="11" spans="3:26" x14ac:dyDescent="0.25">
      <c r="D11" t="s">
        <v>3</v>
      </c>
      <c r="F11">
        <v>554</v>
      </c>
      <c r="G11">
        <f>554/361</f>
        <v>1.5346260387811634</v>
      </c>
      <c r="J11">
        <v>665</v>
      </c>
      <c r="K11">
        <f>665/416</f>
        <v>1.5985576923076923</v>
      </c>
      <c r="N11">
        <v>620</v>
      </c>
      <c r="O11">
        <f>620/391</f>
        <v>1.5856777493606138</v>
      </c>
      <c r="Q11" t="s">
        <v>15</v>
      </c>
      <c r="S11" s="10"/>
      <c r="T11" s="10"/>
      <c r="U11" s="10"/>
      <c r="V11" s="10"/>
      <c r="W11" s="11"/>
      <c r="X11" s="10"/>
      <c r="Y11" s="10"/>
      <c r="Z11" s="10"/>
    </row>
    <row r="12" spans="3:26" x14ac:dyDescent="0.25">
      <c r="D12" t="s">
        <v>4</v>
      </c>
      <c r="F12">
        <v>361</v>
      </c>
      <c r="G12">
        <v>1</v>
      </c>
      <c r="J12">
        <v>416</v>
      </c>
      <c r="K12">
        <v>1</v>
      </c>
      <c r="N12">
        <v>391</v>
      </c>
      <c r="O12">
        <v>1</v>
      </c>
      <c r="Q12">
        <v>1</v>
      </c>
      <c r="S12" s="10"/>
      <c r="T12" s="10"/>
      <c r="U12" s="10"/>
      <c r="V12" s="10"/>
      <c r="W12" s="11"/>
      <c r="X12" s="10"/>
      <c r="Y12" s="10"/>
      <c r="Z12" s="10"/>
    </row>
    <row r="13" spans="3:26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0"/>
      <c r="T13" s="10"/>
      <c r="U13" s="10"/>
      <c r="V13" s="10"/>
      <c r="W13" s="11"/>
      <c r="X13" s="10"/>
      <c r="Y13" s="10"/>
      <c r="Z13" s="10"/>
    </row>
    <row r="14" spans="3:26" x14ac:dyDescent="0.25">
      <c r="C14" t="s">
        <v>6</v>
      </c>
      <c r="D14" t="s">
        <v>1</v>
      </c>
      <c r="F14">
        <v>4125</v>
      </c>
      <c r="J14">
        <v>3740</v>
      </c>
      <c r="N14">
        <v>4529</v>
      </c>
      <c r="S14" s="10"/>
      <c r="T14" s="10"/>
      <c r="U14" s="10"/>
      <c r="V14" s="10"/>
      <c r="W14" s="11"/>
      <c r="X14" s="10"/>
      <c r="Y14" s="10"/>
      <c r="Z14" s="10"/>
    </row>
    <row r="15" spans="3:26" x14ac:dyDescent="0.25">
      <c r="D15" t="s">
        <v>2</v>
      </c>
      <c r="F15">
        <v>1511</v>
      </c>
      <c r="G15">
        <f>1511/641</f>
        <v>2.3572542901716069</v>
      </c>
      <c r="J15">
        <v>1331</v>
      </c>
      <c r="K15">
        <f>1331/638</f>
        <v>2.0862068965517242</v>
      </c>
      <c r="N15">
        <v>1630</v>
      </c>
      <c r="O15">
        <f>1630/706</f>
        <v>2.3087818696883851</v>
      </c>
      <c r="Q15" t="s">
        <v>16</v>
      </c>
      <c r="S15" s="10"/>
      <c r="T15" s="10"/>
      <c r="U15" s="10"/>
      <c r="V15" s="10"/>
      <c r="W15" s="11"/>
      <c r="X15" s="10"/>
      <c r="Y15" s="10"/>
      <c r="Z15" s="10"/>
    </row>
    <row r="16" spans="3:26" x14ac:dyDescent="0.25">
      <c r="D16" t="s">
        <v>3</v>
      </c>
      <c r="F16">
        <v>1666</v>
      </c>
      <c r="G16">
        <f>1666/641</f>
        <v>2.5990639625585024</v>
      </c>
      <c r="J16">
        <v>1490</v>
      </c>
      <c r="K16">
        <f>1490/638</f>
        <v>2.3354231974921631</v>
      </c>
      <c r="N16">
        <v>1874</v>
      </c>
      <c r="O16">
        <f>1874/706</f>
        <v>2.6543909348441925</v>
      </c>
      <c r="Q16" t="s">
        <v>17</v>
      </c>
      <c r="S16" s="10"/>
      <c r="T16" s="10"/>
      <c r="U16" s="10"/>
      <c r="V16" s="10"/>
      <c r="W16" s="11"/>
      <c r="X16" s="10"/>
      <c r="Y16" s="10"/>
      <c r="Z16" s="10"/>
    </row>
    <row r="17" spans="3:26" x14ac:dyDescent="0.25">
      <c r="D17" t="s">
        <v>4</v>
      </c>
      <c r="F17">
        <v>641</v>
      </c>
      <c r="G17">
        <v>1</v>
      </c>
      <c r="J17">
        <v>638</v>
      </c>
      <c r="K17">
        <v>1</v>
      </c>
      <c r="N17">
        <v>706</v>
      </c>
      <c r="O17">
        <v>1</v>
      </c>
      <c r="Q17">
        <v>1</v>
      </c>
      <c r="S17" s="10"/>
      <c r="T17" s="10"/>
      <c r="U17" s="10"/>
      <c r="V17" s="10"/>
      <c r="W17" s="11"/>
      <c r="X17" s="10"/>
      <c r="Y17" s="10"/>
      <c r="Z17" s="10"/>
    </row>
    <row r="18" spans="3:26" x14ac:dyDescent="0.2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0"/>
      <c r="T18" s="10"/>
      <c r="U18" s="10"/>
      <c r="V18" s="10"/>
      <c r="W18" s="11"/>
      <c r="X18" s="10"/>
      <c r="Y18" s="10"/>
      <c r="Z18" s="10"/>
    </row>
    <row r="19" spans="3:26" x14ac:dyDescent="0.25">
      <c r="C19" t="s">
        <v>7</v>
      </c>
      <c r="D19" t="s">
        <v>1</v>
      </c>
      <c r="F19">
        <v>1568</v>
      </c>
      <c r="J19">
        <v>1988</v>
      </c>
      <c r="N19">
        <v>2229</v>
      </c>
      <c r="S19" s="10"/>
      <c r="T19" s="10"/>
      <c r="U19" s="10"/>
      <c r="V19" s="10"/>
      <c r="W19" s="11"/>
      <c r="X19" s="10"/>
      <c r="Y19" s="10"/>
      <c r="Z19" s="10"/>
    </row>
    <row r="20" spans="3:26" x14ac:dyDescent="0.25">
      <c r="D20" t="s">
        <v>2</v>
      </c>
      <c r="F20">
        <v>391</v>
      </c>
      <c r="G20">
        <v>1</v>
      </c>
      <c r="J20">
        <v>471</v>
      </c>
      <c r="K20">
        <v>1</v>
      </c>
      <c r="N20">
        <v>535</v>
      </c>
      <c r="O20">
        <v>1</v>
      </c>
      <c r="Q20">
        <v>1</v>
      </c>
      <c r="S20" s="10"/>
      <c r="T20" s="10"/>
      <c r="U20" s="10"/>
      <c r="V20" s="10"/>
      <c r="W20" s="11"/>
      <c r="X20" s="10"/>
      <c r="Y20" s="10"/>
      <c r="Z20" s="10"/>
    </row>
    <row r="21" spans="3:26" x14ac:dyDescent="0.25">
      <c r="D21" t="s">
        <v>3</v>
      </c>
      <c r="F21">
        <v>670</v>
      </c>
      <c r="G21">
        <f>670/391</f>
        <v>1.7135549872122762</v>
      </c>
      <c r="J21">
        <v>880</v>
      </c>
      <c r="K21">
        <f>880/471</f>
        <v>1.8683651804670913</v>
      </c>
      <c r="N21">
        <v>998</v>
      </c>
      <c r="O21">
        <f>998/535</f>
        <v>1.8654205607476635</v>
      </c>
      <c r="Q21" t="s">
        <v>14</v>
      </c>
      <c r="S21" s="10"/>
      <c r="T21" s="10"/>
      <c r="U21" s="10"/>
      <c r="V21" s="10"/>
      <c r="W21" s="11"/>
      <c r="X21" s="10"/>
      <c r="Y21" s="10"/>
      <c r="Z21" s="10"/>
    </row>
    <row r="22" spans="3:26" x14ac:dyDescent="0.25">
      <c r="D22" t="s">
        <v>4</v>
      </c>
      <c r="F22">
        <v>400</v>
      </c>
      <c r="G22">
        <f>400/391</f>
        <v>1.0230179028132993</v>
      </c>
      <c r="J22">
        <v>485</v>
      </c>
      <c r="K22">
        <f>485/471</f>
        <v>1.029723991507431</v>
      </c>
      <c r="N22">
        <v>554</v>
      </c>
      <c r="O22">
        <f>554/535</f>
        <v>1.0355140186915888</v>
      </c>
      <c r="Q22">
        <v>1</v>
      </c>
      <c r="S22" s="10"/>
      <c r="T22" s="10"/>
      <c r="U22" s="10"/>
      <c r="V22" s="10"/>
      <c r="W22" s="11"/>
      <c r="X22" s="10"/>
      <c r="Y22" s="10"/>
      <c r="Z22" s="10"/>
    </row>
    <row r="23" spans="3:26" x14ac:dyDescent="0.25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10"/>
      <c r="T23" s="10"/>
      <c r="U23" s="10"/>
      <c r="V23" s="10"/>
      <c r="W23" s="11"/>
      <c r="X23" s="10"/>
      <c r="Y23" s="10"/>
      <c r="Z23" s="10"/>
    </row>
    <row r="24" spans="3:26" x14ac:dyDescent="0.25">
      <c r="C24" t="s">
        <v>8</v>
      </c>
      <c r="D24" t="s">
        <v>1</v>
      </c>
      <c r="F24">
        <v>1729</v>
      </c>
      <c r="J24">
        <v>1540</v>
      </c>
      <c r="N24">
        <v>1807</v>
      </c>
      <c r="S24" s="10"/>
      <c r="T24" s="10"/>
      <c r="U24" s="10"/>
      <c r="V24" s="10"/>
      <c r="W24" s="11"/>
      <c r="X24" s="10"/>
      <c r="Y24" s="10"/>
      <c r="Z24" s="10"/>
    </row>
    <row r="25" spans="3:26" x14ac:dyDescent="0.25">
      <c r="D25" t="s">
        <v>2</v>
      </c>
      <c r="F25">
        <v>317</v>
      </c>
      <c r="G25">
        <v>1</v>
      </c>
      <c r="J25">
        <v>312</v>
      </c>
      <c r="K25">
        <v>1</v>
      </c>
      <c r="N25">
        <v>352</v>
      </c>
      <c r="O25">
        <v>1</v>
      </c>
      <c r="Q25">
        <v>1</v>
      </c>
      <c r="S25" s="10"/>
      <c r="T25" s="10"/>
      <c r="U25" s="10"/>
      <c r="V25" s="10"/>
      <c r="W25" s="11"/>
      <c r="X25" s="10"/>
      <c r="Y25" s="10"/>
      <c r="Z25" s="10"/>
    </row>
    <row r="26" spans="3:26" x14ac:dyDescent="0.25">
      <c r="D26" t="s">
        <v>3</v>
      </c>
      <c r="F26">
        <v>611</v>
      </c>
      <c r="G26">
        <f>611/317</f>
        <v>1.9274447949526814</v>
      </c>
      <c r="J26">
        <v>549</v>
      </c>
      <c r="K26">
        <f>549/312</f>
        <v>1.7596153846153846</v>
      </c>
      <c r="N26">
        <v>641</v>
      </c>
      <c r="O26">
        <f>641/352</f>
        <v>1.8210227272727273</v>
      </c>
      <c r="Q26" t="s">
        <v>18</v>
      </c>
      <c r="S26" s="10"/>
      <c r="T26" s="10"/>
      <c r="U26" s="10"/>
      <c r="V26" s="10"/>
      <c r="W26" s="11"/>
      <c r="X26" s="10"/>
      <c r="Y26" s="10"/>
      <c r="Z26" s="10"/>
    </row>
    <row r="27" spans="3:26" x14ac:dyDescent="0.25">
      <c r="D27" t="s">
        <v>4</v>
      </c>
      <c r="F27">
        <v>689</v>
      </c>
      <c r="G27">
        <f>689/317</f>
        <v>2.1735015772870661</v>
      </c>
      <c r="J27">
        <v>608</v>
      </c>
      <c r="K27">
        <f>608/312</f>
        <v>1.9487179487179487</v>
      </c>
      <c r="N27">
        <v>716</v>
      </c>
      <c r="O27">
        <f>716/352</f>
        <v>2.0340909090909092</v>
      </c>
      <c r="Q27" t="s">
        <v>19</v>
      </c>
      <c r="S27" s="10"/>
      <c r="T27" s="10"/>
      <c r="U27" s="10"/>
      <c r="V27" s="10"/>
      <c r="W27" s="11"/>
      <c r="X27" s="10"/>
      <c r="Y27" s="10"/>
      <c r="Z27" s="10"/>
    </row>
    <row r="28" spans="3:26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10"/>
      <c r="T28" s="10"/>
      <c r="U28" s="10"/>
      <c r="V28" s="10"/>
      <c r="W28" s="11"/>
      <c r="X28" s="10"/>
      <c r="Y28" s="10"/>
      <c r="Z28" s="10"/>
    </row>
    <row r="29" spans="3:26" x14ac:dyDescent="0.25">
      <c r="C29" t="s">
        <v>9</v>
      </c>
      <c r="D29" t="s">
        <v>1</v>
      </c>
      <c r="F29">
        <v>1273</v>
      </c>
      <c r="G29">
        <f>1273/342</f>
        <v>3.7222222222222223</v>
      </c>
      <c r="J29">
        <v>1336</v>
      </c>
      <c r="K29">
        <f>1336/356</f>
        <v>3.7528089887640448</v>
      </c>
      <c r="N29">
        <v>1343</v>
      </c>
      <c r="O29">
        <f>N29/N32</f>
        <v>3.6494565217391304</v>
      </c>
      <c r="Q29" t="s">
        <v>21</v>
      </c>
      <c r="S29" s="10"/>
      <c r="T29" s="10"/>
      <c r="U29" s="10"/>
      <c r="V29" s="10"/>
      <c r="W29" s="11"/>
      <c r="X29" s="10"/>
      <c r="Y29" s="10"/>
      <c r="Z29" s="10"/>
    </row>
    <row r="30" spans="3:26" x14ac:dyDescent="0.25">
      <c r="D30" t="s">
        <v>2</v>
      </c>
      <c r="F30">
        <v>393</v>
      </c>
      <c r="G30">
        <f>393/342</f>
        <v>1.1491228070175439</v>
      </c>
      <c r="J30">
        <v>413</v>
      </c>
      <c r="K30">
        <f>413/356</f>
        <v>1.1601123595505618</v>
      </c>
      <c r="N30">
        <v>415</v>
      </c>
      <c r="O30">
        <f>415/368</f>
        <v>1.1277173913043479</v>
      </c>
      <c r="Q30" t="s">
        <v>20</v>
      </c>
      <c r="W30" s="1"/>
    </row>
    <row r="31" spans="3:26" x14ac:dyDescent="0.25">
      <c r="D31" t="s">
        <v>3</v>
      </c>
      <c r="F31">
        <v>446</v>
      </c>
      <c r="G31">
        <f>446/342</f>
        <v>1.304093567251462</v>
      </c>
      <c r="J31">
        <v>470</v>
      </c>
      <c r="K31">
        <f>470/356</f>
        <v>1.3202247191011236</v>
      </c>
      <c r="N31">
        <v>477</v>
      </c>
      <c r="O31">
        <f>477/368</f>
        <v>1.2961956521739131</v>
      </c>
      <c r="Q31">
        <v>1.3</v>
      </c>
      <c r="W31" s="1"/>
    </row>
    <row r="32" spans="3:26" x14ac:dyDescent="0.25">
      <c r="D32" t="s">
        <v>4</v>
      </c>
      <c r="F32">
        <v>342</v>
      </c>
      <c r="G32">
        <v>1</v>
      </c>
      <c r="J32">
        <v>356</v>
      </c>
      <c r="K32">
        <v>1</v>
      </c>
      <c r="N32">
        <v>368</v>
      </c>
      <c r="O32">
        <v>1</v>
      </c>
      <c r="Q32">
        <v>1</v>
      </c>
      <c r="W32" s="1"/>
    </row>
    <row r="33" spans="3:23" x14ac:dyDescent="0.25">
      <c r="W33" s="1"/>
    </row>
    <row r="35" spans="3:23" x14ac:dyDescent="0.25">
      <c r="C35" t="s">
        <v>10</v>
      </c>
      <c r="D35" t="s">
        <v>1</v>
      </c>
      <c r="F35">
        <v>989</v>
      </c>
      <c r="G35">
        <f>989/279</f>
        <v>3.5448028673835124</v>
      </c>
      <c r="J35">
        <v>1090</v>
      </c>
      <c r="K35">
        <f>1090/313</f>
        <v>3.4824281150159746</v>
      </c>
      <c r="N35">
        <v>1140</v>
      </c>
      <c r="O35">
        <f>1140/324</f>
        <v>3.5185185185185186</v>
      </c>
      <c r="Q35" t="s">
        <v>22</v>
      </c>
      <c r="W35" s="1"/>
    </row>
    <row r="36" spans="3:23" x14ac:dyDescent="0.25">
      <c r="D36" t="s">
        <v>2</v>
      </c>
      <c r="F36">
        <v>282</v>
      </c>
      <c r="G36">
        <f>282/279</f>
        <v>1.010752688172043</v>
      </c>
      <c r="J36">
        <v>317</v>
      </c>
      <c r="K36">
        <f>317/313</f>
        <v>1.0127795527156549</v>
      </c>
      <c r="N36">
        <v>327</v>
      </c>
      <c r="O36">
        <f>327/324</f>
        <v>1.0092592592592593</v>
      </c>
      <c r="Q36">
        <v>1</v>
      </c>
      <c r="W36" s="1"/>
    </row>
    <row r="37" spans="3:23" x14ac:dyDescent="0.25">
      <c r="D37" t="s">
        <v>3</v>
      </c>
      <c r="F37">
        <v>358</v>
      </c>
      <c r="G37">
        <f>358/279</f>
        <v>1.2831541218637992</v>
      </c>
      <c r="J37">
        <v>401</v>
      </c>
      <c r="K37">
        <f>401/313</f>
        <v>1.281150159744409</v>
      </c>
      <c r="N37">
        <v>414</v>
      </c>
      <c r="O37">
        <f>414/324</f>
        <v>1.2777777777777777</v>
      </c>
      <c r="Q37">
        <v>1.3</v>
      </c>
      <c r="W37" s="1"/>
    </row>
    <row r="38" spans="3:23" x14ac:dyDescent="0.25">
      <c r="D38" t="s">
        <v>4</v>
      </c>
      <c r="F38">
        <v>279</v>
      </c>
      <c r="G38">
        <v>1</v>
      </c>
      <c r="J38">
        <v>313</v>
      </c>
      <c r="K38">
        <v>1</v>
      </c>
      <c r="N38">
        <v>324</v>
      </c>
      <c r="O38">
        <v>1</v>
      </c>
      <c r="Q38">
        <v>1</v>
      </c>
      <c r="W38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Bröcker</dc:creator>
  <cp:lastModifiedBy>Jarno Bröcker</cp:lastModifiedBy>
  <dcterms:created xsi:type="dcterms:W3CDTF">2021-07-16T07:56:30Z</dcterms:created>
  <dcterms:modified xsi:type="dcterms:W3CDTF">2021-07-21T14:11:59Z</dcterms:modified>
</cp:coreProperties>
</file>