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charts/style9.xml" ContentType="application/vnd.ms-office.chartstyle+xml"/>
  <Override PartName="/xl/charts/chart9.xml" ContentType="application/vnd.openxmlformats-officedocument.drawingml.chart+xml"/>
  <Override PartName="/xl/charts/style8.xml" ContentType="application/vnd.ms-office.chartstyle+xml"/>
  <Override PartName="/xl/charts/chart8.xml" ContentType="application/vnd.openxmlformats-officedocument.drawingml.chart+xml"/>
  <Override PartName="/xl/charts/style7.xml" ContentType="application/vnd.ms-office.chartstyle+xml"/>
  <Override PartName="/xl/charts/chart7.xml" ContentType="application/vnd.openxmlformats-officedocument.drawingml.chart+xml"/>
  <Override PartName="/xl/charts/style6.xml" ContentType="application/vnd.ms-office.chartstyle+xml"/>
  <Override PartName="/xl/worksheets/sheet5.xml" ContentType="application/vnd.openxmlformats-officedocument.spreadsheetml.worksheet+xml"/>
  <Override PartName="/xl/charts/colors6.xml" ContentType="application/vnd.ms-office.chartcolorstyle+xml"/>
  <Override PartName="/xl/charts/colors9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8.xml" ContentType="application/vnd.ms-office.chartcolorstyl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olors4.xml" ContentType="application/vnd.ms-office.chartcolorstyle+xml"/>
  <Override PartName="/xl/charts/style4.xml" ContentType="application/vnd.ms-office.chartstyle+xml"/>
  <Override PartName="/xl/charts/chart2.xml" ContentType="application/vnd.openxmlformats-officedocument.drawingml.chart+xml"/>
  <Override PartName="/xl/charts/colors7.xml" ContentType="application/vnd.ms-office.chartcolorstyl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hart4.xml" ContentType="application/vnd.openxmlformats-officedocument.drawingml.chart+xml"/>
  <Override PartName="/xl/charts/colors1.xml" ContentType="application/vnd.ms-office.chartcolorstyle+xml"/>
  <Override PartName="/xl/charts/chart1.xml" ContentType="application/vnd.openxmlformats-officedocument.drawingml.chart+xml"/>
  <Override PartName="/xl/charts/colors5.xml" ContentType="application/vnd.ms-office.chartcolorstyle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trasmittanza-fotocorrente" sheetId="1" state="visible" r:id="rId1"/>
    <sheet name="lock-in bozza" sheetId="2" state="visible" r:id="rId2"/>
    <sheet name="Capacità da oscilloscop lock-in" sheetId="3" state="visible" r:id="rId3"/>
    <sheet name="Trasm fotocorrente lock-in" sheetId="4" state="visible" r:id="rId4"/>
    <sheet name="camipone 2" sheetId="5" state="visible" r:id="rId5"/>
  </sheets>
  <calcPr/>
</workbook>
</file>

<file path=xl/sharedStrings.xml><?xml version="1.0" encoding="utf-8"?>
<sst xmlns="http://schemas.openxmlformats.org/spreadsheetml/2006/main" count="66" uniqueCount="66">
  <si>
    <t xml:space="preserve">sensibilità tacche 1non 0.2 per gioco</t>
  </si>
  <si>
    <t xml:space="preserve">(Amplificazione in corrente x100)</t>
  </si>
  <si>
    <t xml:space="preserve">no è x500</t>
  </si>
  <si>
    <t xml:space="preserve">I0 fondo con straccio nero</t>
  </si>
  <si>
    <t xml:space="preserve">trasmittanza ch1</t>
  </si>
  <si>
    <t xml:space="preserve">fotocorrente ch2 </t>
  </si>
  <si>
    <t xml:space="preserve">Oss:diminuzioni di intensità inattese perché sono da spettro di corpo nero</t>
  </si>
  <si>
    <t>sens</t>
  </si>
  <si>
    <t xml:space="preserve">n misura</t>
  </si>
  <si>
    <t>lambda[ua]</t>
  </si>
  <si>
    <t xml:space="preserve">Vpp [mV]</t>
  </si>
  <si>
    <t xml:space="preserve">Vpp err [mV/div]</t>
  </si>
  <si>
    <t xml:space="preserve">range lambda: &gt; 400 nm step 10 ua</t>
  </si>
  <si>
    <t xml:space="preserve">Ripresa per ch2 in flesso</t>
  </si>
  <si>
    <t xml:space="preserve">rms = Vpp/2sqrt(2)</t>
  </si>
  <si>
    <t xml:space="preserve">fase 0 0,001</t>
  </si>
  <si>
    <t xml:space="preserve">fase 90  0,001</t>
  </si>
  <si>
    <t>0.001</t>
  </si>
  <si>
    <t xml:space="preserve">time constant [s]</t>
  </si>
  <si>
    <t xml:space="preserve">scala [V]</t>
  </si>
  <si>
    <t xml:space="preserve">Freq [Hz]</t>
  </si>
  <si>
    <t xml:space="preserve">Vpp_in  [V]</t>
  </si>
  <si>
    <t xml:space="preserve">Vpp_out [mV]</t>
  </si>
  <si>
    <t>C1</t>
  </si>
  <si>
    <t xml:space="preserve">lock in</t>
  </si>
  <si>
    <t>scala</t>
  </si>
  <si>
    <t xml:space="preserve">3 mV</t>
  </si>
  <si>
    <t>1mV</t>
  </si>
  <si>
    <t xml:space="preserve">C1: Oscilloscopio</t>
  </si>
  <si>
    <t xml:space="preserve">C1&lt;&lt;C2 per Vout &lt;&lt;Vin</t>
  </si>
  <si>
    <t xml:space="preserve">C2 [?]</t>
  </si>
  <si>
    <t xml:space="preserve">Freq [Hz] incert:1</t>
  </si>
  <si>
    <t xml:space="preserve">Vpp_in  [V] incert:?</t>
  </si>
  <si>
    <t xml:space="preserve">Vpp_out [mV] incert ?</t>
  </si>
  <si>
    <t xml:space="preserve">C1 = (? +-?) ?</t>
  </si>
  <si>
    <t>Medie</t>
  </si>
  <si>
    <t xml:space="preserve">C1: lock-in</t>
  </si>
  <si>
    <t xml:space="preserve">fase 0</t>
  </si>
  <si>
    <t xml:space="preserve">V0_in RMS [V] incert:?</t>
  </si>
  <si>
    <t xml:space="preserve">V0_out RMS [mV] incert ?</t>
  </si>
  <si>
    <t>Media</t>
  </si>
  <si>
    <t>oscilloscopio</t>
  </si>
  <si>
    <t xml:space="preserve">err = scala</t>
  </si>
  <si>
    <t>trasmittanza</t>
  </si>
  <si>
    <t>fotocorrente</t>
  </si>
  <si>
    <t xml:space="preserve">controlla unità di misura</t>
  </si>
  <si>
    <t xml:space="preserve">(lambda +-1 ) [ua]</t>
  </si>
  <si>
    <t xml:space="preserve">Vrms [mV] fase 0</t>
  </si>
  <si>
    <t xml:space="preserve">Vrms err [mV/div]</t>
  </si>
  <si>
    <t xml:space="preserve">Vrms [V] fase 0</t>
  </si>
  <si>
    <t xml:space="preserve">Vrms err [V] fase 0</t>
  </si>
  <si>
    <t xml:space="preserve">Vrms [V] fase 90</t>
  </si>
  <si>
    <t xml:space="preserve">Vrms err [V] fase 90</t>
  </si>
  <si>
    <t xml:space="preserve">media RMS [V]</t>
  </si>
  <si>
    <t xml:space="preserve">SENZA lock-in [mV]</t>
  </si>
  <si>
    <t xml:space="preserve">check Ampli</t>
  </si>
  <si>
    <t>conduzione</t>
  </si>
  <si>
    <t xml:space="preserve">determinare che semiconduttore con confronto su google</t>
  </si>
  <si>
    <t xml:space="preserve">strati geometri</t>
  </si>
  <si>
    <t xml:space="preserve">composizione del materiale</t>
  </si>
  <si>
    <t xml:space="preserve">raccolta di carica</t>
  </si>
  <si>
    <t xml:space="preserve">Vpp [mV] fase 0</t>
  </si>
  <si>
    <t xml:space="preserve">Vpp  err [mV/div]</t>
  </si>
  <si>
    <t xml:space="preserve">Vrms [microV] fase 0</t>
  </si>
  <si>
    <t xml:space="preserve">scala [microV] fase 0</t>
  </si>
  <si>
    <t xml:space="preserve">scala [V] fase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</si>
</sst>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indexed="2"/>
        <bgColor indexed="2"/>
      </patternFill>
    </fill>
    <fill>
      <patternFill patternType="solid">
        <fgColor rgb="FFFFC000"/>
        <bgColor rgb="FFFFC000"/>
      </patternFill>
    </fill>
    <fill>
      <patternFill patternType="solid">
        <fgColor rgb="FFFF4242"/>
        <bgColor rgb="FFFF4242"/>
      </patternFill>
    </fill>
    <fill/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9">
    <xf fontId="0" fillId="0" borderId="0" numFmtId="0" xfId="0"/>
    <xf fontId="0" fillId="0" borderId="0" numFmtId="0" xfId="0">
      <protection hidden="0" locked="1"/>
    </xf>
    <xf fontId="0" fillId="0" borderId="0" numFmtId="0" xfId="0"/>
    <xf fontId="0" fillId="0" borderId="0" numFmtId="0" xfId="0" applyAlignment="1">
      <alignment horizontal="center"/>
    </xf>
    <xf fontId="0" fillId="2" borderId="0" numFmtId="0" xfId="0" applyFill="1"/>
    <xf fontId="0" fillId="3" borderId="0" numFmtId="0" xfId="0" applyFill="1">
      <protection hidden="0" locked="1"/>
    </xf>
    <xf fontId="0" fillId="0" borderId="0" numFmtId="16" xfId="0" applyNumberFormat="1"/>
    <xf fontId="0" fillId="4" borderId="0" numFmtId="0" xfId="0" applyFill="1"/>
    <xf fontId="0" fillId="5" borderId="0" numFmtId="0" xfId="0" applyFill="1">
      <protection hidden="0" locked="1"/>
    </xf>
    <xf fontId="0" fillId="5" borderId="0" numFmtId="0" xfId="0" applyFill="1"/>
    <xf fontId="0" fillId="0" borderId="0" numFmtId="0" xfId="0">
      <protection hidden="0" locked="1"/>
    </xf>
    <xf fontId="0" fillId="0" borderId="0" numFmtId="0" xfId="0">
      <protection hidden="0" locked="1"/>
    </xf>
    <xf fontId="0" fillId="4" borderId="0" numFmtId="0" xfId="0" applyFill="1" applyAlignment="1">
      <alignment horizontal="center"/>
    </xf>
    <xf fontId="0" fillId="6" borderId="0" numFmtId="0" xfId="0" applyFill="1"/>
    <xf fontId="0" fillId="2" borderId="0" numFmtId="0" xfId="0" applyFill="1"/>
    <xf fontId="0" fillId="6" borderId="0" numFmtId="0" xfId="0" applyFill="1">
      <protection hidden="0" locked="1"/>
    </xf>
    <xf fontId="0" fillId="0" borderId="0" numFmtId="0" xfId="0"/>
    <xf fontId="0" fillId="4" borderId="0" numFmtId="0" xfId="0" applyFill="1" applyAlignment="1">
      <alignment horizontal="center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style4.xml" /><Relationship Id="rId2" Type="http://schemas.microsoft.com/office/2011/relationships/chartColorStyle" Target="colors4.xml" 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style5.xml" /><Relationship Id="rId2" Type="http://schemas.microsoft.com/office/2011/relationships/chartColorStyle" Target="colors5.xml" 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style6.xml" /><Relationship Id="rId2" Type="http://schemas.microsoft.com/office/2011/relationships/chartColorStyle" Target="colors6.xml" 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style7.xml" /><Relationship Id="rId2" Type="http://schemas.microsoft.com/office/2011/relationships/chartColorStyle" Target="colors7.xml" 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style8.xml" /><Relationship Id="rId2" Type="http://schemas.microsoft.com/office/2011/relationships/chartColorStyle" Target="colors8.xml" 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style9.xml" /><Relationship Id="rId2" Type="http://schemas.microsoft.com/office/2011/relationships/chartColorStyle" Target="colors9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>
        <c:manualLayout>
          <c:x val="0"/>
          <c:y val="0.0069899999999999997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strRef>
              <c:f>'trasmittanza-fotocorrente'!$E$4:$E$34</c:f>
            </c:strRef>
          </c:xVal>
          <c:yVal>
            <c:numRef>
              <c:f>'trasmittanza-fotocorrente'!$F$4:$F$34</c:f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664969064"/>
        <c:axId val="664969065"/>
      </c:scatterChart>
      <c:valAx>
        <c:axId val="664969064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664969065"/>
        <c:crosses val="autoZero"/>
        <c:crossBetween val="between"/>
      </c:valAx>
      <c:valAx>
        <c:axId val="664969065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664969064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showDLblsOverMax val="0"/>
  </c:chart>
  <c:spPr bwMode="auto">
    <a:xfrm>
      <a:off x="8572500" y="683418"/>
      <a:ext cx="5667374" cy="355520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0.065820000000000004"/>
          <c:y val="0.1351"/>
          <c:w val="0.91103000000000001"/>
          <c:h val="0.75549999999999995"/>
        </c:manualLayout>
      </c:layout>
      <c:scatterChart>
        <c:scatterStyle val="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strRef>
              <c:f>'trasmittanza-fotocorrente'!$E$36:$E$49</c:f>
            </c:strRef>
          </c:xVal>
          <c:yVal>
            <c:numRef>
              <c:f>'trasmittanza-fotocorrente'!$F$36:$F$49</c:f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664969071"/>
        <c:axId val="664969072"/>
      </c:scatterChart>
      <c:valAx>
        <c:axId val="664969071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664969072"/>
        <c:crosses val="autoZero"/>
        <c:crossBetween val="between"/>
      </c:valAx>
      <c:valAx>
        <c:axId val="66496907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66496907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showDLblsOverMax val="0"/>
  </c:chart>
  <c:spPr bwMode="auto">
    <a:xfrm>
      <a:off x="9048749" y="1587996"/>
      <a:ext cx="2738437" cy="1746051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strRef>
              <c:f>'trasmittanza-fotocorrente'!$H$4:$H$34</c:f>
            </c:strRef>
          </c:xVal>
          <c:yVal>
            <c:numRef>
              <c:f>'trasmittanza-fotocorrente'!$I$4:$I$34</c:f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664969078"/>
        <c:axId val="664969079"/>
      </c:scatterChart>
      <c:valAx>
        <c:axId val="664969078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664969079"/>
        <c:crosses val="autoZero"/>
        <c:crossBetween val="between"/>
      </c:valAx>
      <c:valAx>
        <c:axId val="664969079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664969078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showDLblsOverMax val="0"/>
  </c:chart>
  <c:spPr bwMode="auto">
    <a:xfrm>
      <a:off x="8572500" y="4631531"/>
      <a:ext cx="5667374" cy="3702843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strRef>
              <c:f>'trasmittanza-fotocorrente'!$H$36:$H$49</c:f>
            </c:strRef>
          </c:xVal>
          <c:yVal>
            <c:numRef>
              <c:f>'trasmittanza-fotocorrente'!$I$36:$I$49</c:f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664969092"/>
        <c:axId val="664969093"/>
      </c:scatterChart>
      <c:valAx>
        <c:axId val="664969092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664969093"/>
        <c:crosses val="autoZero"/>
        <c:crossBetween val="between"/>
      </c:valAx>
      <c:valAx>
        <c:axId val="664969093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664969092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showDLblsOverMax val="0"/>
  </c:chart>
  <c:spPr bwMode="auto">
    <a:xfrm>
      <a:off x="9048749" y="5881687"/>
      <a:ext cx="2738437" cy="1928812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strRef>
              <c:f>'trasmittanza-fotocorrente'!$B$4:$B$34</c:f>
              <c:strCache>
                <c:ptCount val="31"/>
                <c:pt idx="0">
                  <c:v>699,8</c:v>
                </c:pt>
                <c:pt idx="1">
                  <c:v>690</c:v>
                </c:pt>
                <c:pt idx="2">
                  <c:v>680</c:v>
                </c:pt>
                <c:pt idx="3">
                  <c:v>677,6</c:v>
                </c:pt>
                <c:pt idx="4">
                  <c:v>677,2</c:v>
                </c:pt>
                <c:pt idx="5">
                  <c:v>676,4</c:v>
                </c:pt>
                <c:pt idx="6">
                  <c:v>676,2</c:v>
                </c:pt>
                <c:pt idx="7">
                  <c:v>676</c:v>
                </c:pt>
                <c:pt idx="8">
                  <c:v>675,4</c:v>
                </c:pt>
                <c:pt idx="9">
                  <c:v>674,8</c:v>
                </c:pt>
                <c:pt idx="10">
                  <c:v>710</c:v>
                </c:pt>
                <c:pt idx="11">
                  <c:v>715</c:v>
                </c:pt>
                <c:pt idx="12">
                  <c:v>720</c:v>
                </c:pt>
                <c:pt idx="13">
                  <c:v>694,6</c:v>
                </c:pt>
                <c:pt idx="14">
                  <c:v>688</c:v>
                </c:pt>
                <c:pt idx="15">
                  <c:v>686</c:v>
                </c:pt>
                <c:pt idx="16">
                  <c:v>684</c:v>
                </c:pt>
                <c:pt idx="17">
                  <c:v>681,8</c:v>
                </c:pt>
                <c:pt idx="18">
                  <c:v>683,2</c:v>
                </c:pt>
                <c:pt idx="19">
                  <c:v>681</c:v>
                </c:pt>
                <c:pt idx="20">
                  <c:v>679,4</c:v>
                </c:pt>
                <c:pt idx="21">
                  <c:v>679</c:v>
                </c:pt>
                <c:pt idx="22">
                  <c:v>678,4</c:v>
                </c:pt>
                <c:pt idx="23">
                  <c:v>678</c:v>
                </c:pt>
                <c:pt idx="24">
                  <c:v>704,8</c:v>
                </c:pt>
                <c:pt idx="25">
                  <c:v>700</c:v>
                </c:pt>
                <c:pt idx="26">
                  <c:v>672,8</c:v>
                </c:pt>
                <c:pt idx="27">
                  <c:v>662,4</c:v>
                </c:pt>
                <c:pt idx="28">
                  <c:v>650,4</c:v>
                </c:pt>
                <c:pt idx="29">
                  <c:v>640</c:v>
                </c:pt>
                <c:pt idx="30">
                  <c:v>630</c:v>
                </c:pt>
              </c:strCache>
            </c:strRef>
          </c:xVal>
          <c:yVal>
            <c:numRef>
              <c:f>'trasmittanza-fotocorrente'!$C$4:$C$34</c:f>
              <c:numCache>
                <c:formatCode>General</c:formatCode>
                <c:ptCount val="31"/>
                <c:pt idx="0">
                  <c:v>102.35</c:v>
                </c:pt>
                <c:pt idx="1">
                  <c:v>102.9</c:v>
                </c:pt>
                <c:pt idx="2">
                  <c:v>103.6</c:v>
                </c:pt>
                <c:pt idx="3">
                  <c:v>103.3</c:v>
                </c:pt>
                <c:pt idx="4">
                  <c:v>103.58</c:v>
                </c:pt>
                <c:pt idx="5">
                  <c:v>103.78</c:v>
                </c:pt>
                <c:pt idx="6">
                  <c:v>103.82</c:v>
                </c:pt>
                <c:pt idx="7">
                  <c:v>103.67</c:v>
                </c:pt>
                <c:pt idx="8">
                  <c:v>103.7</c:v>
                </c:pt>
                <c:pt idx="9">
                  <c:v>103.5</c:v>
                </c:pt>
                <c:pt idx="10">
                  <c:v>102.17</c:v>
                </c:pt>
                <c:pt idx="11">
                  <c:v>101.8</c:v>
                </c:pt>
                <c:pt idx="12">
                  <c:v>101.87</c:v>
                </c:pt>
                <c:pt idx="13">
                  <c:v>102.55</c:v>
                </c:pt>
                <c:pt idx="14">
                  <c:v>103.2</c:v>
                </c:pt>
                <c:pt idx="15">
                  <c:v>103.4</c:v>
                </c:pt>
                <c:pt idx="16">
                  <c:v>103.55</c:v>
                </c:pt>
                <c:pt idx="17">
                  <c:v>103.3</c:v>
                </c:pt>
                <c:pt idx="18">
                  <c:v>103.5</c:v>
                </c:pt>
                <c:pt idx="19">
                  <c:v>103.75</c:v>
                </c:pt>
                <c:pt idx="20">
                  <c:v>103.95</c:v>
                </c:pt>
                <c:pt idx="21">
                  <c:v>103.7</c:v>
                </c:pt>
                <c:pt idx="22">
                  <c:v>103.52</c:v>
                </c:pt>
                <c:pt idx="23">
                  <c:v>103.86</c:v>
                </c:pt>
                <c:pt idx="24">
                  <c:v>101.6</c:v>
                </c:pt>
                <c:pt idx="25">
                  <c:v>102.15</c:v>
                </c:pt>
                <c:pt idx="26">
                  <c:v>104.05</c:v>
                </c:pt>
                <c:pt idx="27">
                  <c:v>103.8</c:v>
                </c:pt>
                <c:pt idx="28">
                  <c:v>103.1</c:v>
                </c:pt>
                <c:pt idx="29">
                  <c:v>102.5</c:v>
                </c:pt>
                <c:pt idx="30">
                  <c:v>102.54</c:v>
                </c:pt>
              </c:numCache>
            </c:numRef>
          </c:yVal>
          <c:smooth val="0"/>
        </c:ser>
        <c:dLbls>
          <c:dLblPos val="ctr"/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664969124"/>
        <c:axId val="664969125"/>
      </c:scatterChart>
      <c:valAx>
        <c:axId val="664969124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664969125"/>
        <c:crosses val="autoZero"/>
        <c:crossBetween val="between"/>
      </c:valAx>
      <c:valAx>
        <c:axId val="664969125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664969124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showDLblsOverMax val="0"/>
  </c:chart>
  <c:spPr bwMode="auto">
    <a:xfrm>
      <a:off x="8863351" y="8499360"/>
      <a:ext cx="5708196" cy="3891641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strRef>
              <c:f>'trasmittanza-fotocorrente'!$B$36:$B$49</c:f>
            </c:strRef>
          </c:xVal>
          <c:yVal>
            <c:numRef>
              <c:f>'trasmittanza-fotocorrente'!$C$36:$C$49</c:f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664969113"/>
        <c:axId val="664969114"/>
      </c:scatterChart>
      <c:valAx>
        <c:axId val="664969113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664969114"/>
        <c:crosses val="autoZero"/>
        <c:crossBetween val="between"/>
      </c:valAx>
      <c:valAx>
        <c:axId val="66496911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66496911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showDLblsOverMax val="0"/>
  </c:chart>
  <c:spPr bwMode="auto">
    <a:xfrm>
      <a:off x="9402535" y="9837964"/>
      <a:ext cx="2803071" cy="1986642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 xml:space="preserve">'Trasm fotocorrente lock-in'!$C$6:$C$50</c:f>
            </c:numRef>
          </c:xVal>
          <c:yVal>
            <c:numRef>
              <c:f xml:space="preserve">'Trasm fotocorrente lock-in'!$K$6:$K$50</c:f>
            </c:numRef>
          </c:y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axId val="664969142"/>
        <c:axId val="664969143"/>
      </c:scatterChart>
      <c:valAx>
        <c:axId val="664969142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664969143"/>
        <c:crosses val="autoZero"/>
        <c:crossBetween val="between"/>
      </c:valAx>
      <c:valAx>
        <c:axId val="664969143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664969142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showDLblsOverMax val="0"/>
  </c:chart>
  <c:spPr bwMode="auto">
    <a:xfrm>
      <a:off x="2231571" y="9035142"/>
      <a:ext cx="6599464" cy="454478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 xml:space="preserve">'Trasm fotocorrente lock-in'!$C$6:$C$50</c:f>
            </c:numRef>
          </c:xVal>
          <c:yVal>
            <c:numRef>
              <c:f xml:space="preserve">'Trasm fotocorrente lock-in'!$D$6:$D$50</c:f>
            </c:numRef>
          </c:y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axId val="664969149"/>
        <c:axId val="664969150"/>
      </c:scatterChart>
      <c:valAx>
        <c:axId val="664969149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664969150"/>
        <c:crosses val="autoZero"/>
        <c:crossBetween val="between"/>
      </c:valAx>
      <c:valAx>
        <c:axId val="66496915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66496914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showDLblsOverMax val="0"/>
  </c:chart>
  <c:spPr bwMode="auto">
    <a:xfrm>
      <a:off x="9972334" y="9121887"/>
      <a:ext cx="9615146" cy="4587308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 xml:space="preserve">'camipone 2'!$C$6:$C$50</c:f>
            </c:numRef>
          </c:xVal>
          <c:yVal>
            <c:numRef>
              <c:f xml:space="preserve">'camipone 2'!$K$6:$K$50</c:f>
            </c:numRef>
          </c:yVal>
        </c:ser>
        <c:axId val="664969160"/>
        <c:axId val="664969161"/>
      </c:scatterChart>
      <c:valAx>
        <c:axId val="664969160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664969161"/>
        <c:crosses val="autoZero"/>
      </c:valAx>
      <c:valAx>
        <c:axId val="664969161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664969160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</c:chart>
  <c:spPr bwMode="auto">
    <a:xfrm>
      <a:off x="1251856" y="9171214"/>
      <a:ext cx="6504213" cy="3891642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Relationship Id="rId5" Type="http://schemas.openxmlformats.org/officeDocument/2006/relationships/chart" Target="../charts/chart5.xml" /><Relationship Id="rId6" Type="http://schemas.openxmlformats.org/officeDocument/2006/relationships/chart" Target="../charts/chart6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 /><Relationship Id="rId2" Type="http://schemas.openxmlformats.org/officeDocument/2006/relationships/chart" Target="../charts/chart8.xml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9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10</xdr:col>
      <xdr:colOff>726280</xdr:colOff>
      <xdr:row>3</xdr:row>
      <xdr:rowOff>147637</xdr:rowOff>
    </xdr:from>
    <xdr:to>
      <xdr:col>19</xdr:col>
      <xdr:colOff>583405</xdr:colOff>
      <xdr:row>23</xdr:row>
      <xdr:rowOff>130968</xdr:rowOff>
    </xdr:to>
    <xdr:graphicFrame>
      <xdr:nvGraphicFramePr>
        <xdr:cNvPr id="664969061" name="" hidden="0"/>
        <xdr:cNvGraphicFramePr>
          <a:graphicFrameLocks xmlns:a="http://schemas.openxmlformats.org/drawingml/2006/main"/>
        </xdr:cNvGraphicFramePr>
      </xdr:nvGraphicFramePr>
      <xdr:xfrm>
        <a:off x="8572500" y="683418"/>
        <a:ext cx="5667374" cy="35552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11</xdr:col>
      <xdr:colOff>464343</xdr:colOff>
      <xdr:row>8</xdr:row>
      <xdr:rowOff>159245</xdr:rowOff>
    </xdr:from>
    <xdr:to>
      <xdr:col>15</xdr:col>
      <xdr:colOff>559593</xdr:colOff>
      <xdr:row>18</xdr:row>
      <xdr:rowOff>119359</xdr:rowOff>
    </xdr:to>
    <xdr:graphicFrame>
      <xdr:nvGraphicFramePr>
        <xdr:cNvPr id="664969068" name="" hidden="0"/>
        <xdr:cNvGraphicFramePr>
          <a:graphicFrameLocks xmlns:a="http://schemas.openxmlformats.org/drawingml/2006/main"/>
        </xdr:cNvGraphicFramePr>
      </xdr:nvGraphicFramePr>
      <xdr:xfrm>
        <a:off x="9048749" y="1587996"/>
        <a:ext cx="2738437" cy="1746051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10</xdr:col>
      <xdr:colOff>726280</xdr:colOff>
      <xdr:row>25</xdr:row>
      <xdr:rowOff>166687</xdr:rowOff>
    </xdr:from>
    <xdr:to>
      <xdr:col>19</xdr:col>
      <xdr:colOff>583405</xdr:colOff>
      <xdr:row>46</xdr:row>
      <xdr:rowOff>119062</xdr:rowOff>
    </xdr:to>
    <xdr:graphicFrame>
      <xdr:nvGraphicFramePr>
        <xdr:cNvPr id="664969075" name="" hidden="0"/>
        <xdr:cNvGraphicFramePr>
          <a:graphicFrameLocks xmlns:a="http://schemas.openxmlformats.org/drawingml/2006/main"/>
        </xdr:cNvGraphicFramePr>
      </xdr:nvGraphicFramePr>
      <xdr:xfrm>
        <a:off x="8572500" y="4631531"/>
        <a:ext cx="5667374" cy="370284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twoCell">
    <xdr:from>
      <xdr:col>11</xdr:col>
      <xdr:colOff>464343</xdr:colOff>
      <xdr:row>32</xdr:row>
      <xdr:rowOff>166687</xdr:rowOff>
    </xdr:from>
    <xdr:to>
      <xdr:col>15</xdr:col>
      <xdr:colOff>559593</xdr:colOff>
      <xdr:row>43</xdr:row>
      <xdr:rowOff>130968</xdr:rowOff>
    </xdr:to>
    <xdr:graphicFrame>
      <xdr:nvGraphicFramePr>
        <xdr:cNvPr id="664969089" name="" hidden="0"/>
        <xdr:cNvGraphicFramePr>
          <a:graphicFrameLocks xmlns:a="http://schemas.openxmlformats.org/drawingml/2006/main"/>
        </xdr:cNvGraphicFramePr>
      </xdr:nvGraphicFramePr>
      <xdr:xfrm>
        <a:off x="9048749" y="5881687"/>
        <a:ext cx="2738437" cy="192881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twoCell">
    <xdr:from>
      <xdr:col>10</xdr:col>
      <xdr:colOff>726278</xdr:colOff>
      <xdr:row>48</xdr:row>
      <xdr:rowOff>8503</xdr:rowOff>
    </xdr:from>
    <xdr:to>
      <xdr:col>19</xdr:col>
      <xdr:colOff>583404</xdr:colOff>
      <xdr:row>70</xdr:row>
      <xdr:rowOff>8501</xdr:rowOff>
    </xdr:to>
    <xdr:graphicFrame>
      <xdr:nvGraphicFramePr>
        <xdr:cNvPr id="664969117" name="" hidden="0"/>
        <xdr:cNvGraphicFramePr>
          <a:graphicFrameLocks xmlns:a="http://schemas.openxmlformats.org/drawingml/2006/main"/>
        </xdr:cNvGraphicFramePr>
      </xdr:nvGraphicFramePr>
      <xdr:xfrm>
        <a:off x="8863351" y="8499360"/>
        <a:ext cx="5708196" cy="3891641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twoCell">
    <xdr:from>
      <xdr:col>11</xdr:col>
      <xdr:colOff>517069</xdr:colOff>
      <xdr:row>55</xdr:row>
      <xdr:rowOff>108856</xdr:rowOff>
    </xdr:from>
    <xdr:to>
      <xdr:col>16</xdr:col>
      <xdr:colOff>54428</xdr:colOff>
      <xdr:row>66</xdr:row>
      <xdr:rowOff>149678</xdr:rowOff>
    </xdr:to>
    <xdr:graphicFrame>
      <xdr:nvGraphicFramePr>
        <xdr:cNvPr id="664969110" name="" hidden="0"/>
        <xdr:cNvGraphicFramePr>
          <a:graphicFrameLocks xmlns:a="http://schemas.openxmlformats.org/drawingml/2006/main"/>
        </xdr:cNvGraphicFramePr>
      </xdr:nvGraphicFramePr>
      <xdr:xfrm>
        <a:off x="9402535" y="9837964"/>
        <a:ext cx="2803071" cy="198664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1074963</xdr:colOff>
      <xdr:row>51</xdr:row>
      <xdr:rowOff>13605</xdr:rowOff>
    </xdr:from>
    <xdr:to>
      <xdr:col>7</xdr:col>
      <xdr:colOff>1306285</xdr:colOff>
      <xdr:row>76</xdr:row>
      <xdr:rowOff>136070</xdr:rowOff>
    </xdr:to>
    <xdr:graphicFrame>
      <xdr:nvGraphicFramePr>
        <xdr:cNvPr id="664969139" name="" hidden="0"/>
        <xdr:cNvGraphicFramePr>
          <a:graphicFrameLocks xmlns:a="http://schemas.openxmlformats.org/drawingml/2006/main"/>
        </xdr:cNvGraphicFramePr>
      </xdr:nvGraphicFramePr>
      <xdr:xfrm>
        <a:off x="2231571" y="9035142"/>
        <a:ext cx="6599464" cy="4544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8</xdr:col>
      <xdr:colOff>1102177</xdr:colOff>
      <xdr:row>51</xdr:row>
      <xdr:rowOff>13605</xdr:rowOff>
    </xdr:from>
    <xdr:to>
      <xdr:col>17</xdr:col>
      <xdr:colOff>13605</xdr:colOff>
      <xdr:row>76</xdr:row>
      <xdr:rowOff>136070</xdr:rowOff>
    </xdr:to>
    <xdr:graphicFrame>
      <xdr:nvGraphicFramePr>
        <xdr:cNvPr id="664969146" name="" hidden="0"/>
        <xdr:cNvGraphicFramePr>
          <a:graphicFrameLocks xmlns:a="http://schemas.openxmlformats.org/drawingml/2006/main"/>
        </xdr:cNvGraphicFramePr>
      </xdr:nvGraphicFramePr>
      <xdr:xfrm>
        <a:off x="9972334" y="9121887"/>
        <a:ext cx="9615146" cy="4587308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27214</xdr:colOff>
      <xdr:row>51</xdr:row>
      <xdr:rowOff>149678</xdr:rowOff>
    </xdr:from>
    <xdr:to>
      <xdr:col>7</xdr:col>
      <xdr:colOff>1142999</xdr:colOff>
      <xdr:row>73</xdr:row>
      <xdr:rowOff>149678</xdr:rowOff>
    </xdr:to>
    <xdr:graphicFrame>
      <xdr:nvGraphicFramePr>
        <xdr:cNvPr id="664969157" name="" hidden="0"/>
        <xdr:cNvGraphicFramePr>
          <a:graphicFrameLocks xmlns:a="http://schemas.openxmlformats.org/drawingml/2006/main"/>
        </xdr:cNvGraphicFramePr>
      </xdr:nvGraphicFramePr>
      <xdr:xfrm>
        <a:off x="1251856" y="9171214"/>
        <a:ext cx="6504213" cy="389164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8" workbookViewId="0" zoomScale="100">
      <selection activeCell="A1" activeCellId="0" sqref="A1"/>
    </sheetView>
  </sheetViews>
  <sheetFormatPr defaultRowHeight="14.25"/>
  <cols>
    <col bestFit="1" min="1" max="1" width="8.140625"/>
    <col bestFit="1" min="2" max="2" width="10.421875"/>
    <col bestFit="1" min="3" max="3" width="8.57421875"/>
    <col bestFit="1" min="4" max="4" width="14.8515625"/>
    <col min="5" max="5" width="10.421875"/>
    <col bestFit="1" min="6" max="6" width="15.3515625"/>
    <col bestFit="1" customWidth="1" min="7" max="7" width="15.00390625"/>
    <col customWidth="1" min="8" max="8" width="11.57421875"/>
    <col customWidth="1" min="9" max="9" width="12.7109375"/>
    <col bestFit="1" customWidth="1" min="10" max="10" width="14.8515625"/>
    <col bestFit="1" min="11" max="11" width="11.140625"/>
    <col customWidth="1" min="12" max="12" width="12.28125"/>
  </cols>
  <sheetData>
    <row r="1" ht="14.25">
      <c r="B1" t="s">
        <v>0</v>
      </c>
      <c r="E1" s="1"/>
      <c r="I1" s="2" t="s">
        <v>1</v>
      </c>
      <c r="K1" t="s">
        <v>2</v>
      </c>
    </row>
    <row r="2" ht="14.25">
      <c r="C2" s="3" t="s">
        <v>3</v>
      </c>
      <c r="D2" s="3"/>
      <c r="E2" s="1"/>
      <c r="F2" s="3" t="s">
        <v>4</v>
      </c>
      <c r="G2" s="3"/>
      <c r="I2" s="3" t="s">
        <v>5</v>
      </c>
      <c r="J2" s="3"/>
      <c r="L2" s="4" t="s">
        <v>6</v>
      </c>
      <c r="S2" t="s">
        <v>7</v>
      </c>
    </row>
    <row r="3" ht="14.25">
      <c r="A3" s="1" t="s">
        <v>8</v>
      </c>
      <c r="B3" s="1" t="s">
        <v>9</v>
      </c>
      <c r="C3" s="1" t="s">
        <v>10</v>
      </c>
      <c r="D3" s="1" t="s">
        <v>11</v>
      </c>
      <c r="E3" s="1" t="s">
        <v>9</v>
      </c>
      <c r="F3" t="s">
        <v>10</v>
      </c>
      <c r="G3" t="s">
        <v>11</v>
      </c>
      <c r="H3" s="2" t="str">
        <f t="shared" ref="H3:H9" si="0">B3</f>
        <v>lambda[ua]</v>
      </c>
      <c r="I3" s="2" t="s">
        <v>10</v>
      </c>
      <c r="J3" s="2" t="s">
        <v>11</v>
      </c>
      <c r="L3" t="s">
        <v>12</v>
      </c>
    </row>
    <row r="4" ht="14.25">
      <c r="A4" s="1">
        <v>1</v>
      </c>
      <c r="B4" s="1">
        <v>699.79999999999995</v>
      </c>
      <c r="C4" s="1">
        <v>102.34999999999999</v>
      </c>
      <c r="D4" s="1">
        <v>20</v>
      </c>
      <c r="E4" s="1">
        <f t="shared" ref="E4:E9" si="1">B4</f>
        <v>699.79999999999995</v>
      </c>
      <c r="F4" s="1">
        <v>55.600000000000001</v>
      </c>
      <c r="G4">
        <v>10</v>
      </c>
      <c r="H4" s="2">
        <f t="shared" si="0"/>
        <v>699.79999999999995</v>
      </c>
      <c r="I4" s="1">
        <v>4</v>
      </c>
      <c r="J4">
        <v>2</v>
      </c>
    </row>
    <row r="5" ht="14.25">
      <c r="A5" s="1">
        <f t="shared" ref="A5:A10" si="2">1+A4</f>
        <v>2</v>
      </c>
      <c r="B5" s="1">
        <v>690</v>
      </c>
      <c r="C5" s="1">
        <v>102.90000000000001</v>
      </c>
      <c r="D5" s="1">
        <v>20</v>
      </c>
      <c r="E5" s="1">
        <f t="shared" si="1"/>
        <v>690</v>
      </c>
      <c r="F5" s="1">
        <v>55.600000000000001</v>
      </c>
      <c r="G5">
        <v>10</v>
      </c>
      <c r="H5" s="2">
        <f t="shared" si="0"/>
        <v>690</v>
      </c>
      <c r="I5" s="1">
        <v>7.5999999999999996</v>
      </c>
      <c r="J5">
        <v>2</v>
      </c>
    </row>
    <row r="6" ht="14.25">
      <c r="A6" s="1">
        <f t="shared" si="2"/>
        <v>3</v>
      </c>
      <c r="B6" s="1">
        <v>680</v>
      </c>
      <c r="C6" s="1">
        <v>103.59999999999999</v>
      </c>
      <c r="D6" s="1">
        <v>20</v>
      </c>
      <c r="E6" s="1">
        <f t="shared" si="1"/>
        <v>680</v>
      </c>
      <c r="F6" s="1">
        <v>36.399999999999999</v>
      </c>
      <c r="G6">
        <v>10</v>
      </c>
      <c r="H6" s="2">
        <f t="shared" si="0"/>
        <v>680</v>
      </c>
      <c r="I6" s="1">
        <v>12.4</v>
      </c>
      <c r="J6">
        <v>2</v>
      </c>
    </row>
    <row r="7" ht="14.25">
      <c r="A7" s="1">
        <f t="shared" si="2"/>
        <v>4</v>
      </c>
      <c r="B7" s="1">
        <v>677.60000000000002</v>
      </c>
      <c r="C7" s="1">
        <v>103.3</v>
      </c>
      <c r="D7" s="1">
        <v>20</v>
      </c>
      <c r="E7" s="1">
        <f t="shared" si="1"/>
        <v>677.60000000000002</v>
      </c>
      <c r="F7" s="1">
        <v>23.199999999999999</v>
      </c>
      <c r="G7">
        <v>5</v>
      </c>
      <c r="H7" s="2">
        <f t="shared" si="0"/>
        <v>677.60000000000002</v>
      </c>
      <c r="I7" s="1">
        <v>12.800000000000001</v>
      </c>
      <c r="J7">
        <v>2</v>
      </c>
    </row>
    <row r="8" ht="14.25">
      <c r="A8" s="1">
        <f t="shared" si="2"/>
        <v>5</v>
      </c>
      <c r="B8" s="1">
        <v>677.20000000000005</v>
      </c>
      <c r="C8" s="1">
        <v>103.58</v>
      </c>
      <c r="D8" s="1">
        <v>20</v>
      </c>
      <c r="E8" s="1">
        <f t="shared" si="1"/>
        <v>677.20000000000005</v>
      </c>
      <c r="F8" s="1">
        <v>21.399999999999999</v>
      </c>
      <c r="G8">
        <v>5</v>
      </c>
      <c r="H8" s="2">
        <f t="shared" si="0"/>
        <v>677.20000000000005</v>
      </c>
      <c r="I8" s="1">
        <v>13</v>
      </c>
      <c r="J8">
        <v>2</v>
      </c>
    </row>
    <row r="9" ht="14.25">
      <c r="A9" s="1">
        <f t="shared" si="2"/>
        <v>6</v>
      </c>
      <c r="B9" s="1">
        <v>676.39999999999998</v>
      </c>
      <c r="C9" s="1">
        <v>103.78</v>
      </c>
      <c r="D9" s="1">
        <v>20</v>
      </c>
      <c r="E9" s="1">
        <f t="shared" si="1"/>
        <v>676.39999999999998</v>
      </c>
      <c r="F9" s="1">
        <v>16</v>
      </c>
      <c r="G9">
        <v>5</v>
      </c>
      <c r="H9" s="2">
        <f t="shared" si="0"/>
        <v>676.39999999999998</v>
      </c>
      <c r="I9" s="1">
        <v>13</v>
      </c>
      <c r="J9">
        <v>2</v>
      </c>
    </row>
    <row r="10" ht="14.25">
      <c r="A10" s="1">
        <f t="shared" si="2"/>
        <v>7</v>
      </c>
      <c r="B10" s="1">
        <v>676.20000000000005</v>
      </c>
      <c r="C10" s="1">
        <v>103.81999999999999</v>
      </c>
      <c r="D10" s="1">
        <v>20</v>
      </c>
      <c r="E10" s="1">
        <f t="shared" ref="E10:E49" si="3">B10</f>
        <v>676.20000000000005</v>
      </c>
      <c r="F10" s="1">
        <v>13.800000000000001</v>
      </c>
      <c r="G10">
        <v>2</v>
      </c>
      <c r="H10" s="2">
        <f t="shared" ref="H10:H49" si="4">B10</f>
        <v>676.20000000000005</v>
      </c>
      <c r="I10" s="1">
        <v>12.6</v>
      </c>
      <c r="J10">
        <v>2</v>
      </c>
    </row>
    <row r="11" ht="14.25">
      <c r="A11" s="1">
        <f t="shared" ref="A11:A49" si="5">1+A10</f>
        <v>8</v>
      </c>
      <c r="B11" s="1">
        <v>676</v>
      </c>
      <c r="C11" s="1">
        <v>103.67</v>
      </c>
      <c r="D11" s="1">
        <v>20</v>
      </c>
      <c r="E11" s="1">
        <f t="shared" si="3"/>
        <v>676</v>
      </c>
      <c r="F11" s="1">
        <v>13.4</v>
      </c>
      <c r="G11">
        <v>2</v>
      </c>
      <c r="H11" s="2">
        <f t="shared" si="4"/>
        <v>676</v>
      </c>
      <c r="I11" s="1">
        <v>12.4</v>
      </c>
      <c r="J11">
        <v>2</v>
      </c>
    </row>
    <row r="12" ht="14.25">
      <c r="A12" s="1">
        <f t="shared" si="5"/>
        <v>9</v>
      </c>
      <c r="B12" s="1">
        <v>675.39999999999998</v>
      </c>
      <c r="C12" s="1">
        <v>103.7</v>
      </c>
      <c r="D12" s="1">
        <v>20</v>
      </c>
      <c r="E12" s="1">
        <f t="shared" si="3"/>
        <v>675.39999999999998</v>
      </c>
      <c r="F12" s="1">
        <v>8.8000000000000007</v>
      </c>
      <c r="G12">
        <v>2</v>
      </c>
      <c r="H12" s="2">
        <f t="shared" si="4"/>
        <v>675.39999999999998</v>
      </c>
      <c r="I12" s="1">
        <v>12</v>
      </c>
      <c r="J12">
        <v>2</v>
      </c>
    </row>
    <row r="13" ht="14.25">
      <c r="A13" s="1">
        <f t="shared" si="5"/>
        <v>10</v>
      </c>
      <c r="B13" s="1">
        <v>674.79999999999995</v>
      </c>
      <c r="C13" s="1">
        <v>103.5</v>
      </c>
      <c r="D13" s="1">
        <v>20</v>
      </c>
      <c r="E13" s="1">
        <f t="shared" si="3"/>
        <v>674.79999999999995</v>
      </c>
      <c r="F13" s="1">
        <v>8.4000000000000004</v>
      </c>
      <c r="G13">
        <v>2</v>
      </c>
      <c r="H13" s="2">
        <f t="shared" si="4"/>
        <v>674.79999999999995</v>
      </c>
      <c r="I13" s="1">
        <v>12.4</v>
      </c>
      <c r="J13">
        <v>2</v>
      </c>
    </row>
    <row r="14" ht="14.25">
      <c r="A14" s="1">
        <f t="shared" si="5"/>
        <v>11</v>
      </c>
      <c r="B14" s="1">
        <v>710</v>
      </c>
      <c r="C14" s="1">
        <v>102.17</v>
      </c>
      <c r="D14" s="1">
        <v>20</v>
      </c>
      <c r="E14" s="1">
        <f t="shared" si="3"/>
        <v>710</v>
      </c>
      <c r="F14" s="1">
        <v>56</v>
      </c>
      <c r="G14">
        <v>10</v>
      </c>
      <c r="H14" s="2">
        <f t="shared" si="4"/>
        <v>710</v>
      </c>
      <c r="I14" s="1">
        <v>3.2000000000000002</v>
      </c>
      <c r="J14">
        <v>2</v>
      </c>
    </row>
    <row r="15" ht="14.25">
      <c r="A15" s="1">
        <f t="shared" si="5"/>
        <v>12</v>
      </c>
      <c r="B15" s="1">
        <v>715</v>
      </c>
      <c r="C15" s="1">
        <v>101.8</v>
      </c>
      <c r="D15" s="1">
        <v>20</v>
      </c>
      <c r="E15" s="1">
        <f t="shared" si="3"/>
        <v>715</v>
      </c>
      <c r="F15" s="1">
        <v>56.399999999999999</v>
      </c>
      <c r="G15">
        <v>10</v>
      </c>
      <c r="H15" s="2">
        <f t="shared" si="4"/>
        <v>715</v>
      </c>
      <c r="I15" s="1">
        <v>2.8999999999999999</v>
      </c>
      <c r="J15">
        <v>2</v>
      </c>
    </row>
    <row r="16" ht="14.25">
      <c r="A16" s="1">
        <f t="shared" si="5"/>
        <v>13</v>
      </c>
      <c r="B16" s="1">
        <v>720</v>
      </c>
      <c r="C16" s="1">
        <v>101.87</v>
      </c>
      <c r="D16" s="1">
        <v>20</v>
      </c>
      <c r="E16" s="1">
        <f t="shared" si="3"/>
        <v>720</v>
      </c>
      <c r="F16" s="1">
        <v>56.399999999999999</v>
      </c>
      <c r="G16">
        <v>10</v>
      </c>
      <c r="H16" s="2">
        <f t="shared" si="4"/>
        <v>720</v>
      </c>
      <c r="I16" s="1">
        <v>2.7200000000000002</v>
      </c>
      <c r="J16">
        <v>2</v>
      </c>
    </row>
    <row r="17" ht="14.25">
      <c r="A17" s="1">
        <f t="shared" si="5"/>
        <v>14</v>
      </c>
      <c r="B17" s="1">
        <v>694.60000000000002</v>
      </c>
      <c r="C17" s="1">
        <v>102.55</v>
      </c>
      <c r="D17" s="1">
        <v>20</v>
      </c>
      <c r="E17" s="1">
        <f t="shared" si="3"/>
        <v>694.60000000000002</v>
      </c>
      <c r="F17" s="1">
        <v>55.600000000000001</v>
      </c>
      <c r="G17">
        <v>10</v>
      </c>
      <c r="H17" s="2">
        <f t="shared" si="4"/>
        <v>694.60000000000002</v>
      </c>
      <c r="I17" s="1">
        <v>5.2999999999999998</v>
      </c>
      <c r="J17">
        <v>2</v>
      </c>
    </row>
    <row r="18" ht="14.25">
      <c r="A18" s="1">
        <f t="shared" si="5"/>
        <v>15</v>
      </c>
      <c r="B18" s="1">
        <v>688</v>
      </c>
      <c r="C18" s="1">
        <v>103.2</v>
      </c>
      <c r="D18" s="1">
        <v>20</v>
      </c>
      <c r="E18" s="1">
        <f t="shared" si="3"/>
        <v>688</v>
      </c>
      <c r="F18" s="1">
        <v>54.399999999999999</v>
      </c>
      <c r="G18">
        <v>10</v>
      </c>
      <c r="H18" s="2">
        <f t="shared" si="4"/>
        <v>688</v>
      </c>
      <c r="I18" s="1">
        <v>8.4000000000000004</v>
      </c>
      <c r="J18">
        <v>2</v>
      </c>
    </row>
    <row r="19" ht="14.25">
      <c r="A19" s="1">
        <f t="shared" si="5"/>
        <v>16</v>
      </c>
      <c r="B19" s="1">
        <v>686</v>
      </c>
      <c r="C19" s="1">
        <v>103.40000000000001</v>
      </c>
      <c r="D19" s="1">
        <v>20</v>
      </c>
      <c r="E19" s="1">
        <f t="shared" si="3"/>
        <v>686</v>
      </c>
      <c r="F19" s="1">
        <v>53.200000000000003</v>
      </c>
      <c r="G19">
        <v>10</v>
      </c>
      <c r="H19" s="2">
        <f t="shared" si="4"/>
        <v>686</v>
      </c>
      <c r="I19" s="1">
        <v>9.5999999999999996</v>
      </c>
      <c r="J19">
        <v>2</v>
      </c>
    </row>
    <row r="20" ht="14.25">
      <c r="A20" s="1">
        <f t="shared" si="5"/>
        <v>17</v>
      </c>
      <c r="B20" s="1">
        <v>684</v>
      </c>
      <c r="C20" s="1">
        <v>103.55</v>
      </c>
      <c r="D20" s="1">
        <v>20</v>
      </c>
      <c r="E20" s="1">
        <f t="shared" si="3"/>
        <v>684</v>
      </c>
      <c r="F20" s="1">
        <v>51.200000000000003</v>
      </c>
      <c r="G20">
        <v>10</v>
      </c>
      <c r="H20" s="2">
        <f t="shared" si="4"/>
        <v>684</v>
      </c>
      <c r="I20" s="1">
        <v>10.199999999999999</v>
      </c>
      <c r="J20">
        <v>2</v>
      </c>
    </row>
    <row r="21" ht="14.25">
      <c r="A21" s="1">
        <f t="shared" si="5"/>
        <v>18</v>
      </c>
      <c r="B21" s="1">
        <v>681.79999999999995</v>
      </c>
      <c r="C21" s="1">
        <v>103.3</v>
      </c>
      <c r="D21" s="1">
        <v>20</v>
      </c>
      <c r="E21" s="1">
        <f t="shared" si="3"/>
        <v>681.79999999999995</v>
      </c>
      <c r="F21" s="1">
        <v>45.600000000000001</v>
      </c>
      <c r="G21">
        <v>10</v>
      </c>
      <c r="H21" s="2">
        <f t="shared" si="4"/>
        <v>681.79999999999995</v>
      </c>
      <c r="I21" s="1">
        <v>11.4</v>
      </c>
      <c r="J21">
        <v>2</v>
      </c>
    </row>
    <row r="22" ht="14.25">
      <c r="A22" s="1">
        <f t="shared" si="5"/>
        <v>19</v>
      </c>
      <c r="B22" s="1">
        <v>683.20000000000005</v>
      </c>
      <c r="C22" s="1">
        <v>103.5</v>
      </c>
      <c r="D22" s="1">
        <v>20</v>
      </c>
      <c r="E22" s="1">
        <f t="shared" si="3"/>
        <v>683.20000000000005</v>
      </c>
      <c r="F22" s="1">
        <v>48.399999999999999</v>
      </c>
      <c r="G22">
        <v>10</v>
      </c>
      <c r="H22" s="2">
        <f t="shared" si="4"/>
        <v>683.20000000000005</v>
      </c>
      <c r="I22" s="1">
        <v>11.5</v>
      </c>
      <c r="J22">
        <v>2</v>
      </c>
    </row>
    <row r="23" ht="14.25">
      <c r="A23" s="1">
        <f t="shared" si="5"/>
        <v>20</v>
      </c>
      <c r="B23" s="1">
        <v>681</v>
      </c>
      <c r="C23" s="1">
        <v>103.75</v>
      </c>
      <c r="D23" s="1">
        <v>20</v>
      </c>
      <c r="E23" s="1">
        <f t="shared" si="3"/>
        <v>681</v>
      </c>
      <c r="F23" s="1">
        <v>42</v>
      </c>
      <c r="G23">
        <v>10</v>
      </c>
      <c r="H23" s="2">
        <f t="shared" si="4"/>
        <v>681</v>
      </c>
      <c r="I23" s="1">
        <v>12</v>
      </c>
      <c r="J23">
        <v>2</v>
      </c>
    </row>
    <row r="24" ht="14.25">
      <c r="A24" s="1">
        <f t="shared" si="5"/>
        <v>21</v>
      </c>
      <c r="B24">
        <v>679.39999999999998</v>
      </c>
      <c r="C24" s="2">
        <v>103.95</v>
      </c>
      <c r="D24" s="2">
        <v>20</v>
      </c>
      <c r="E24" s="1">
        <f t="shared" si="3"/>
        <v>679.39999999999998</v>
      </c>
      <c r="F24">
        <v>34.799999999999997</v>
      </c>
      <c r="G24">
        <v>10</v>
      </c>
      <c r="H24" s="2">
        <f t="shared" si="4"/>
        <v>679.39999999999998</v>
      </c>
      <c r="I24">
        <v>13.5</v>
      </c>
      <c r="J24">
        <v>2</v>
      </c>
    </row>
    <row r="25" ht="14.25">
      <c r="A25" s="1">
        <f t="shared" si="5"/>
        <v>22</v>
      </c>
      <c r="B25">
        <v>679</v>
      </c>
      <c r="C25" s="2">
        <v>103.7</v>
      </c>
      <c r="D25" s="2">
        <v>20</v>
      </c>
      <c r="E25" s="1">
        <f t="shared" si="3"/>
        <v>679</v>
      </c>
      <c r="F25">
        <v>32.600000000000001</v>
      </c>
      <c r="G25">
        <v>5</v>
      </c>
      <c r="H25" s="2">
        <f t="shared" si="4"/>
        <v>679</v>
      </c>
      <c r="I25">
        <v>13.5</v>
      </c>
      <c r="J25">
        <v>2</v>
      </c>
    </row>
    <row r="26" ht="14.25">
      <c r="A26" s="1">
        <f t="shared" si="5"/>
        <v>23</v>
      </c>
      <c r="B26">
        <v>678.39999999999998</v>
      </c>
      <c r="C26" s="2">
        <v>103.52</v>
      </c>
      <c r="D26" s="2">
        <v>20</v>
      </c>
      <c r="E26" s="1">
        <f t="shared" si="3"/>
        <v>678.39999999999998</v>
      </c>
      <c r="F26">
        <v>28.600000000000001</v>
      </c>
      <c r="G26">
        <v>5</v>
      </c>
      <c r="H26" s="2">
        <f t="shared" si="4"/>
        <v>678.39999999999998</v>
      </c>
      <c r="I26">
        <v>13.800000000000001</v>
      </c>
      <c r="J26">
        <v>2</v>
      </c>
    </row>
    <row r="27" ht="14.25">
      <c r="A27" s="1">
        <f t="shared" si="5"/>
        <v>24</v>
      </c>
      <c r="B27">
        <v>678</v>
      </c>
      <c r="C27" s="2">
        <v>103.86</v>
      </c>
      <c r="D27" s="2">
        <v>20</v>
      </c>
      <c r="E27" s="1">
        <f t="shared" si="3"/>
        <v>678</v>
      </c>
      <c r="F27">
        <v>27.399999999999999</v>
      </c>
      <c r="G27">
        <v>5</v>
      </c>
      <c r="H27" s="2">
        <f t="shared" si="4"/>
        <v>678</v>
      </c>
      <c r="I27">
        <v>13.199999999999999</v>
      </c>
      <c r="J27">
        <v>2</v>
      </c>
    </row>
    <row r="28" ht="14.25">
      <c r="A28" s="1">
        <f t="shared" si="5"/>
        <v>25</v>
      </c>
      <c r="B28">
        <v>704.79999999999995</v>
      </c>
      <c r="C28" s="2">
        <v>101.59999999999999</v>
      </c>
      <c r="D28" s="2">
        <v>20</v>
      </c>
      <c r="E28" s="1">
        <f t="shared" si="3"/>
        <v>704.79999999999995</v>
      </c>
      <c r="F28">
        <v>55.600000000000001</v>
      </c>
      <c r="G28">
        <v>10</v>
      </c>
      <c r="H28" s="2">
        <f t="shared" si="4"/>
        <v>704.79999999999995</v>
      </c>
      <c r="I28">
        <v>3.5099999999999998</v>
      </c>
      <c r="J28">
        <v>2</v>
      </c>
      <c r="L28" s="1"/>
      <c r="M28" s="1"/>
    </row>
    <row r="29" ht="14.25">
      <c r="A29" s="1">
        <f t="shared" si="5"/>
        <v>26</v>
      </c>
      <c r="B29">
        <v>700</v>
      </c>
      <c r="C29" s="2">
        <v>102.15000000000001</v>
      </c>
      <c r="D29" s="2">
        <v>20</v>
      </c>
      <c r="E29" s="1">
        <f t="shared" si="3"/>
        <v>700</v>
      </c>
      <c r="F29">
        <v>55.600000000000001</v>
      </c>
      <c r="G29">
        <v>10</v>
      </c>
      <c r="H29" s="2">
        <f t="shared" si="4"/>
        <v>700</v>
      </c>
      <c r="I29">
        <v>3.9199999999999999</v>
      </c>
      <c r="J29">
        <v>2</v>
      </c>
      <c r="L29" s="1"/>
      <c r="M29" s="1"/>
    </row>
    <row r="30" ht="14.25">
      <c r="A30" s="1">
        <f t="shared" si="5"/>
        <v>27</v>
      </c>
      <c r="B30">
        <v>672.79999999999995</v>
      </c>
      <c r="C30" s="2">
        <v>104.05</v>
      </c>
      <c r="D30" s="2">
        <v>20</v>
      </c>
      <c r="E30" s="1">
        <f t="shared" si="3"/>
        <v>672.79999999999995</v>
      </c>
      <c r="F30">
        <v>1.6000000000000001</v>
      </c>
      <c r="G30">
        <v>2</v>
      </c>
      <c r="H30" s="2">
        <f t="shared" si="4"/>
        <v>672.79999999999995</v>
      </c>
      <c r="I30">
        <v>14.199999999999999</v>
      </c>
      <c r="J30">
        <v>2</v>
      </c>
      <c r="L30" s="1"/>
      <c r="M30" s="1"/>
    </row>
    <row r="31" ht="14.25">
      <c r="A31" s="1">
        <f t="shared" si="5"/>
        <v>28</v>
      </c>
      <c r="B31">
        <v>662.39999999999998</v>
      </c>
      <c r="C31" s="2">
        <v>103.8</v>
      </c>
      <c r="D31" s="2">
        <v>20</v>
      </c>
      <c r="E31" s="1">
        <f t="shared" si="3"/>
        <v>662.39999999999998</v>
      </c>
      <c r="F31">
        <v>0.40000000000000002</v>
      </c>
      <c r="G31">
        <v>2</v>
      </c>
      <c r="H31" s="2">
        <f t="shared" si="4"/>
        <v>662.39999999999998</v>
      </c>
      <c r="I31">
        <v>16.800000000000001</v>
      </c>
      <c r="J31">
        <v>5</v>
      </c>
      <c r="L31" s="1"/>
      <c r="M31" s="1"/>
    </row>
    <row r="32" ht="14.25">
      <c r="A32" s="1">
        <f t="shared" si="5"/>
        <v>29</v>
      </c>
      <c r="B32">
        <v>650.39999999999998</v>
      </c>
      <c r="C32" s="2">
        <v>103.09999999999999</v>
      </c>
      <c r="D32" s="2"/>
      <c r="E32" s="1">
        <f t="shared" si="3"/>
        <v>650.39999999999998</v>
      </c>
      <c r="F32">
        <v>0.29999999999999999</v>
      </c>
      <c r="G32">
        <v>2</v>
      </c>
      <c r="H32" s="2">
        <f t="shared" si="4"/>
        <v>650.39999999999998</v>
      </c>
      <c r="I32">
        <v>14.800000000000001</v>
      </c>
      <c r="J32">
        <v>5</v>
      </c>
      <c r="L32" s="1"/>
      <c r="M32" s="1"/>
    </row>
    <row r="33" ht="14.25">
      <c r="A33" s="1">
        <f t="shared" si="5"/>
        <v>30</v>
      </c>
      <c r="B33">
        <v>640</v>
      </c>
      <c r="C33" s="2">
        <v>102.5</v>
      </c>
      <c r="D33" s="2"/>
      <c r="E33" s="1">
        <f t="shared" si="3"/>
        <v>640</v>
      </c>
      <c r="F33">
        <v>0.32000000000000001</v>
      </c>
      <c r="G33">
        <v>2</v>
      </c>
      <c r="H33" s="2">
        <f t="shared" si="4"/>
        <v>640</v>
      </c>
      <c r="I33">
        <v>15</v>
      </c>
      <c r="J33">
        <v>2</v>
      </c>
      <c r="L33" s="1"/>
      <c r="M33" s="1"/>
    </row>
    <row r="34" ht="14.25">
      <c r="A34" s="1">
        <f t="shared" si="5"/>
        <v>31</v>
      </c>
      <c r="B34">
        <v>630</v>
      </c>
      <c r="C34" s="2">
        <v>102.54000000000001</v>
      </c>
      <c r="D34" s="2"/>
      <c r="E34" s="1">
        <f t="shared" si="3"/>
        <v>630</v>
      </c>
      <c r="F34">
        <v>0.32000000000000001</v>
      </c>
      <c r="G34">
        <v>2</v>
      </c>
      <c r="H34" s="2">
        <f t="shared" si="4"/>
        <v>630</v>
      </c>
      <c r="I34">
        <v>14.5</v>
      </c>
      <c r="J34">
        <v>2</v>
      </c>
      <c r="L34" s="1"/>
      <c r="M34" s="1"/>
    </row>
    <row r="35" ht="14.25">
      <c r="A35" s="5">
        <f t="shared" si="5"/>
        <v>32</v>
      </c>
      <c r="B35" t="s">
        <v>13</v>
      </c>
      <c r="C35" s="2"/>
      <c r="D35" s="2"/>
      <c r="E35" s="1" t="str">
        <f t="shared" si="3"/>
        <v xml:space="preserve">Ripresa per ch2 in flesso</v>
      </c>
      <c r="H35" s="2" t="str">
        <f t="shared" si="4"/>
        <v xml:space="preserve">Ripresa per ch2 in flesso</v>
      </c>
      <c r="L35" s="1"/>
      <c r="M35" s="1"/>
    </row>
    <row r="36" ht="14.25">
      <c r="A36" s="1">
        <f t="shared" si="5"/>
        <v>33</v>
      </c>
      <c r="B36">
        <v>640.20000000000005</v>
      </c>
      <c r="C36" s="2">
        <v>102.3</v>
      </c>
      <c r="D36" s="2"/>
      <c r="E36" s="1">
        <f t="shared" si="3"/>
        <v>640.20000000000005</v>
      </c>
      <c r="F36">
        <v>0.40000000000000002</v>
      </c>
      <c r="G36">
        <v>2</v>
      </c>
      <c r="H36" s="2">
        <f t="shared" si="4"/>
        <v>640.20000000000005</v>
      </c>
      <c r="I36">
        <v>14</v>
      </c>
      <c r="J36">
        <v>2</v>
      </c>
      <c r="L36" s="1"/>
      <c r="M36" s="1"/>
    </row>
    <row r="37" ht="14.25">
      <c r="A37" s="1">
        <f t="shared" si="5"/>
        <v>34</v>
      </c>
      <c r="B37">
        <v>645</v>
      </c>
      <c r="C37" s="2">
        <v>102.7</v>
      </c>
      <c r="D37" s="2"/>
      <c r="E37" s="1">
        <f t="shared" si="3"/>
        <v>645</v>
      </c>
      <c r="F37">
        <v>0.32000000000000001</v>
      </c>
      <c r="G37">
        <v>2</v>
      </c>
      <c r="H37" s="2">
        <f t="shared" si="4"/>
        <v>645</v>
      </c>
      <c r="I37">
        <v>14.300000000000001</v>
      </c>
      <c r="J37">
        <v>2</v>
      </c>
      <c r="L37" s="1"/>
      <c r="M37" s="1"/>
    </row>
    <row r="38" ht="14.25">
      <c r="A38" s="1">
        <f t="shared" si="5"/>
        <v>35</v>
      </c>
      <c r="B38">
        <v>650</v>
      </c>
      <c r="C38" s="2">
        <v>102.22</v>
      </c>
      <c r="D38" s="2"/>
      <c r="E38" s="1">
        <f t="shared" si="3"/>
        <v>650</v>
      </c>
      <c r="F38">
        <v>0.32000000000000001</v>
      </c>
      <c r="G38">
        <v>2</v>
      </c>
      <c r="H38" s="2">
        <f t="shared" si="4"/>
        <v>650</v>
      </c>
      <c r="I38">
        <v>14.9</v>
      </c>
      <c r="J38">
        <v>2</v>
      </c>
      <c r="L38" s="1"/>
      <c r="M38" s="1"/>
    </row>
    <row r="39" ht="14.25">
      <c r="A39" s="1">
        <f t="shared" si="5"/>
        <v>36</v>
      </c>
      <c r="B39">
        <v>652</v>
      </c>
      <c r="C39" s="2">
        <v>102.40000000000001</v>
      </c>
      <c r="D39" s="2"/>
      <c r="E39" s="1">
        <f t="shared" si="3"/>
        <v>652</v>
      </c>
      <c r="F39">
        <v>0.32000000000000001</v>
      </c>
      <c r="G39">
        <v>2</v>
      </c>
      <c r="H39" s="2">
        <f t="shared" si="4"/>
        <v>652</v>
      </c>
      <c r="I39">
        <v>14.6</v>
      </c>
      <c r="J39">
        <v>2</v>
      </c>
      <c r="L39" s="1"/>
      <c r="M39" s="1"/>
    </row>
    <row r="40" ht="14.25">
      <c r="A40" s="1">
        <f t="shared" si="5"/>
        <v>37</v>
      </c>
      <c r="B40">
        <v>655.20000000000005</v>
      </c>
      <c r="C40" s="2">
        <v>102.76000000000001</v>
      </c>
      <c r="D40" s="2"/>
      <c r="E40" s="1">
        <f t="shared" si="3"/>
        <v>655.20000000000005</v>
      </c>
      <c r="F40">
        <v>0.40000000000000002</v>
      </c>
      <c r="G40">
        <v>2</v>
      </c>
      <c r="H40" s="2">
        <f t="shared" si="4"/>
        <v>655.20000000000005</v>
      </c>
      <c r="I40">
        <v>15</v>
      </c>
      <c r="J40">
        <v>5</v>
      </c>
      <c r="L40" s="1"/>
      <c r="M40" s="1"/>
    </row>
    <row r="41" ht="14.25">
      <c r="A41" s="1">
        <f t="shared" si="5"/>
        <v>38</v>
      </c>
      <c r="B41">
        <v>657</v>
      </c>
      <c r="C41" s="2">
        <v>103.8</v>
      </c>
      <c r="D41" s="2"/>
      <c r="E41" s="1">
        <f t="shared" si="3"/>
        <v>657</v>
      </c>
      <c r="F41">
        <v>0.32000000000000001</v>
      </c>
      <c r="G41">
        <v>2</v>
      </c>
      <c r="H41" s="2">
        <f t="shared" si="4"/>
        <v>657</v>
      </c>
      <c r="I41">
        <v>15.6</v>
      </c>
      <c r="J41">
        <v>5</v>
      </c>
      <c r="L41" s="1"/>
      <c r="M41" s="1"/>
    </row>
    <row r="42" ht="14.25">
      <c r="A42" s="1">
        <f t="shared" si="5"/>
        <v>39</v>
      </c>
      <c r="B42">
        <v>660.39999999999998</v>
      </c>
      <c r="C42" s="2">
        <v>103.73999999999999</v>
      </c>
      <c r="D42" s="2"/>
      <c r="E42" s="1">
        <f t="shared" si="3"/>
        <v>660.39999999999998</v>
      </c>
      <c r="F42">
        <v>0.40000000000000002</v>
      </c>
      <c r="G42">
        <v>2</v>
      </c>
      <c r="H42" s="2">
        <f t="shared" si="4"/>
        <v>660.39999999999998</v>
      </c>
      <c r="I42">
        <v>16</v>
      </c>
      <c r="J42">
        <v>5</v>
      </c>
      <c r="L42" s="1"/>
      <c r="M42" s="1"/>
    </row>
    <row r="43" ht="14.25">
      <c r="A43" s="1">
        <f t="shared" si="5"/>
        <v>40</v>
      </c>
      <c r="B43">
        <v>665.39999999999998</v>
      </c>
      <c r="C43" s="2">
        <v>103.92</v>
      </c>
      <c r="D43" s="2"/>
      <c r="E43" s="1">
        <f t="shared" si="3"/>
        <v>665.39999999999998</v>
      </c>
      <c r="F43">
        <v>0.40000000000000002</v>
      </c>
      <c r="G43">
        <v>2</v>
      </c>
      <c r="H43" s="2">
        <f t="shared" si="4"/>
        <v>665.39999999999998</v>
      </c>
      <c r="I43">
        <v>17</v>
      </c>
      <c r="J43">
        <v>5</v>
      </c>
      <c r="L43" s="1"/>
      <c r="M43" s="1"/>
    </row>
    <row r="44" ht="14.25">
      <c r="A44" s="1">
        <f t="shared" si="5"/>
        <v>41</v>
      </c>
      <c r="B44">
        <v>667</v>
      </c>
      <c r="C44" s="2">
        <v>103.84</v>
      </c>
      <c r="D44" s="2"/>
      <c r="E44" s="1">
        <f t="shared" si="3"/>
        <v>667</v>
      </c>
      <c r="F44">
        <v>0.40000000000000002</v>
      </c>
      <c r="G44">
        <v>2</v>
      </c>
      <c r="H44" s="2">
        <f t="shared" si="4"/>
        <v>667</v>
      </c>
      <c r="I44">
        <v>17.399999999999999</v>
      </c>
      <c r="J44">
        <v>5</v>
      </c>
      <c r="L44" s="1"/>
      <c r="M44" s="1"/>
    </row>
    <row r="45" ht="14.25">
      <c r="A45" s="1">
        <f t="shared" si="5"/>
        <v>42</v>
      </c>
      <c r="B45">
        <v>670</v>
      </c>
      <c r="C45" s="2">
        <v>104.09999999999999</v>
      </c>
      <c r="D45" s="2"/>
      <c r="E45" s="1">
        <f t="shared" si="3"/>
        <v>670</v>
      </c>
      <c r="F45">
        <v>0.47999999999999998</v>
      </c>
      <c r="G45">
        <v>2</v>
      </c>
      <c r="H45" s="2">
        <f t="shared" si="4"/>
        <v>670</v>
      </c>
      <c r="I45" s="4">
        <v>16.5</v>
      </c>
      <c r="J45">
        <v>5</v>
      </c>
      <c r="L45" s="1"/>
      <c r="M45" s="1"/>
    </row>
    <row r="46" ht="14.25">
      <c r="A46" s="1">
        <f t="shared" si="5"/>
        <v>43</v>
      </c>
      <c r="B46">
        <v>675</v>
      </c>
      <c r="C46" s="2">
        <v>103.98999999999999</v>
      </c>
      <c r="D46" s="2"/>
      <c r="E46" s="1">
        <f t="shared" si="3"/>
        <v>675</v>
      </c>
      <c r="F46">
        <v>6.7999999999999998</v>
      </c>
      <c r="G46">
        <v>2</v>
      </c>
      <c r="H46" s="2">
        <f t="shared" si="4"/>
        <v>675</v>
      </c>
      <c r="I46">
        <v>13.300000000000001</v>
      </c>
      <c r="J46">
        <v>2</v>
      </c>
      <c r="L46" s="1"/>
      <c r="M46" s="1"/>
    </row>
    <row r="47" ht="14.25">
      <c r="A47" s="1">
        <f t="shared" si="5"/>
        <v>44</v>
      </c>
      <c r="B47">
        <v>675.39999999999998</v>
      </c>
      <c r="C47" s="2">
        <v>103.7</v>
      </c>
      <c r="D47" s="2"/>
      <c r="E47" s="1">
        <f t="shared" si="3"/>
        <v>675.39999999999998</v>
      </c>
      <c r="F47">
        <v>0.40000000000000002</v>
      </c>
      <c r="G47">
        <v>2</v>
      </c>
      <c r="H47" s="2">
        <f t="shared" si="4"/>
        <v>675.39999999999998</v>
      </c>
      <c r="I47">
        <v>13.699999999999999</v>
      </c>
      <c r="J47">
        <v>2</v>
      </c>
      <c r="L47" s="1"/>
      <c r="M47" s="1"/>
    </row>
    <row r="48" ht="14.25">
      <c r="A48" s="1">
        <f t="shared" si="5"/>
        <v>45</v>
      </c>
      <c r="B48">
        <v>676</v>
      </c>
      <c r="C48" s="2">
        <v>103.77</v>
      </c>
      <c r="D48" s="2"/>
      <c r="E48" s="1">
        <f t="shared" si="3"/>
        <v>676</v>
      </c>
      <c r="F48">
        <v>11.4</v>
      </c>
      <c r="G48">
        <v>2</v>
      </c>
      <c r="H48" s="2">
        <f t="shared" si="4"/>
        <v>676</v>
      </c>
      <c r="I48">
        <v>13.800000000000001</v>
      </c>
      <c r="J48">
        <v>2</v>
      </c>
    </row>
    <row r="49" ht="14.25">
      <c r="A49" s="1">
        <f t="shared" si="5"/>
        <v>46</v>
      </c>
      <c r="B49">
        <v>676.79999999999995</v>
      </c>
      <c r="C49" s="2">
        <v>103.77</v>
      </c>
      <c r="D49" s="2"/>
      <c r="E49" s="1">
        <f t="shared" si="3"/>
        <v>676.79999999999995</v>
      </c>
      <c r="F49">
        <v>14</v>
      </c>
      <c r="G49">
        <v>2</v>
      </c>
      <c r="H49" s="2">
        <f t="shared" si="4"/>
        <v>676.79999999999995</v>
      </c>
      <c r="I49">
        <v>13.800000000000001</v>
      </c>
      <c r="J49">
        <v>2</v>
      </c>
    </row>
    <row r="50" ht="14.25">
      <c r="A50" s="1"/>
      <c r="E50" s="1"/>
      <c r="H50" s="2"/>
    </row>
    <row r="51" ht="14.25">
      <c r="A51" s="1"/>
      <c r="E51" s="1"/>
      <c r="H51" s="2"/>
    </row>
    <row r="52" ht="14.25">
      <c r="A52" s="1"/>
      <c r="E52" s="1"/>
      <c r="H52" s="2"/>
    </row>
    <row r="53" ht="14.25">
      <c r="A53" s="1"/>
      <c r="C53" s="2"/>
      <c r="D53" s="2"/>
      <c r="E53" s="1"/>
      <c r="H53" s="2"/>
    </row>
    <row r="54" ht="14.25">
      <c r="A54" s="1"/>
      <c r="C54" s="2"/>
      <c r="D54" s="2"/>
      <c r="E54" s="1"/>
      <c r="H54" s="2"/>
    </row>
    <row r="55" ht="14.25">
      <c r="A55" s="1"/>
      <c r="C55" s="2"/>
      <c r="D55" s="2"/>
      <c r="E55" s="1"/>
      <c r="H55" s="2"/>
    </row>
    <row r="56" ht="14.25">
      <c r="A56" s="1"/>
      <c r="C56" s="2"/>
      <c r="D56" s="2"/>
      <c r="E56" s="1"/>
      <c r="H56" s="2"/>
    </row>
    <row r="57" ht="14.25">
      <c r="A57" s="1"/>
      <c r="C57" s="2"/>
      <c r="D57" s="2"/>
      <c r="E57" s="1"/>
      <c r="H57" s="2"/>
    </row>
    <row r="58" ht="14.25">
      <c r="A58" s="1"/>
      <c r="C58" s="2"/>
      <c r="D58" s="2"/>
      <c r="E58" s="1"/>
      <c r="H58" s="2"/>
    </row>
    <row r="59" ht="14.25">
      <c r="A59" s="1"/>
      <c r="C59" s="2"/>
      <c r="D59" s="2"/>
      <c r="E59" s="1"/>
      <c r="H59" s="2"/>
    </row>
    <row r="60" ht="14.25">
      <c r="A60" s="1"/>
      <c r="C60" s="2"/>
      <c r="D60" s="2"/>
      <c r="E60" s="1"/>
      <c r="H60" s="2"/>
    </row>
    <row r="61" ht="14.25">
      <c r="A61" s="1"/>
      <c r="C61" s="2"/>
      <c r="D61" s="2"/>
      <c r="E61" s="1"/>
      <c r="H61" s="2"/>
    </row>
    <row r="62" ht="14.25">
      <c r="A62" s="1"/>
      <c r="C62" s="2"/>
      <c r="D62" s="2"/>
      <c r="E62" s="1"/>
      <c r="H62" s="2"/>
    </row>
    <row r="63" ht="14.25">
      <c r="A63" s="1"/>
      <c r="C63" s="2"/>
      <c r="D63" s="2"/>
      <c r="E63" s="1"/>
      <c r="H63" s="2"/>
    </row>
    <row r="64" ht="14.25">
      <c r="A64" s="1"/>
      <c r="C64" s="2"/>
      <c r="D64" s="2"/>
      <c r="E64" s="1"/>
      <c r="H64" s="2"/>
    </row>
    <row r="65" ht="14.25">
      <c r="A65" s="1"/>
      <c r="C65" s="2"/>
      <c r="D65" s="2"/>
      <c r="E65" s="1"/>
      <c r="H65" s="2"/>
    </row>
    <row r="66" ht="14.25">
      <c r="A66" s="1"/>
      <c r="C66" s="2"/>
      <c r="D66" s="2"/>
      <c r="E66" s="1"/>
      <c r="H66" s="2"/>
    </row>
    <row r="67" ht="14.25">
      <c r="A67" s="1"/>
      <c r="C67" s="2"/>
      <c r="D67" s="2"/>
      <c r="E67" s="1"/>
      <c r="H67" s="2"/>
    </row>
    <row r="68" ht="14.25">
      <c r="A68" s="1"/>
      <c r="C68" s="2"/>
      <c r="D68" s="2"/>
      <c r="E68" s="1"/>
      <c r="H68" s="2"/>
    </row>
    <row r="69" ht="14.25">
      <c r="C69" s="2"/>
      <c r="D69" s="2"/>
      <c r="E69" s="1"/>
    </row>
    <row r="70" ht="14.25">
      <c r="C70" s="2"/>
      <c r="D70" s="2"/>
      <c r="E70" s="1"/>
    </row>
    <row r="71" ht="14.25">
      <c r="C71" s="2"/>
      <c r="D71" s="2"/>
      <c r="E71" s="1"/>
    </row>
    <row r="72" ht="14.25">
      <c r="C72" s="2"/>
      <c r="D72" s="2"/>
      <c r="E72" s="1"/>
    </row>
    <row r="73" ht="14.25">
      <c r="C73" s="2"/>
      <c r="D73" s="2"/>
      <c r="E73" s="1"/>
    </row>
    <row r="74" ht="14.25">
      <c r="C74" s="2"/>
      <c r="D74" s="2"/>
      <c r="E74" s="1"/>
    </row>
    <row r="75" ht="14.25">
      <c r="C75" s="2"/>
      <c r="D75" s="2"/>
      <c r="E75" s="1"/>
    </row>
    <row r="76" ht="14.25">
      <c r="C76" s="2"/>
      <c r="D76" s="2"/>
      <c r="E76" s="1"/>
    </row>
    <row r="77" ht="14.25">
      <c r="C77" s="2"/>
      <c r="D77" s="2"/>
      <c r="E77" s="1"/>
    </row>
    <row r="78" ht="14.25">
      <c r="C78" s="2"/>
      <c r="D78" s="2"/>
      <c r="E78" s="1"/>
    </row>
    <row r="79" ht="14.25">
      <c r="C79" s="2"/>
      <c r="D79" s="2"/>
      <c r="E79" s="1"/>
    </row>
    <row r="80" ht="14.25">
      <c r="C80" s="2"/>
      <c r="D80" s="2"/>
      <c r="E80" s="1"/>
    </row>
    <row r="81" ht="14.25">
      <c r="C81" s="2"/>
      <c r="D81" s="2"/>
      <c r="E81" s="1"/>
    </row>
    <row r="82" ht="14.25">
      <c r="C82" s="2"/>
      <c r="D82" s="2"/>
      <c r="E82" s="1"/>
    </row>
    <row r="83" ht="14.25">
      <c r="C83" s="2"/>
      <c r="D83" s="2"/>
      <c r="E83" s="1"/>
    </row>
    <row r="84" ht="14.25">
      <c r="C84" s="2"/>
      <c r="D84" s="2"/>
      <c r="E84" s="1"/>
    </row>
    <row r="85" ht="14.25">
      <c r="C85" s="2"/>
      <c r="D85" s="2"/>
      <c r="E85" s="1"/>
    </row>
    <row r="86" ht="14.25">
      <c r="C86" s="2"/>
      <c r="D86" s="2"/>
      <c r="E86" s="1"/>
    </row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>
      <c r="C110" s="2"/>
      <c r="D110" s="2"/>
      <c r="E110" s="1"/>
    </row>
    <row r="111" ht="14.25">
      <c r="C111" s="2"/>
      <c r="D111" s="2"/>
      <c r="E111" s="1"/>
    </row>
    <row r="112" ht="14.25">
      <c r="C112" s="2"/>
      <c r="D112" s="2"/>
      <c r="E112" s="1"/>
    </row>
    <row r="113" ht="14.25">
      <c r="C113" s="2"/>
      <c r="D113" s="2"/>
      <c r="E113" s="1"/>
    </row>
    <row r="114" ht="14.25">
      <c r="C114" s="2"/>
      <c r="D114" s="2"/>
      <c r="E114" s="1"/>
    </row>
    <row r="115" ht="14.25">
      <c r="C115" s="2"/>
      <c r="D115" s="2"/>
      <c r="E115" s="1"/>
    </row>
    <row r="116" ht="14.25">
      <c r="C116" s="2"/>
      <c r="D116" s="2"/>
      <c r="E116" s="1"/>
    </row>
    <row r="117" ht="14.25">
      <c r="C117" s="2"/>
      <c r="D117" s="2"/>
      <c r="E117" s="1"/>
    </row>
    <row r="118" ht="14.25">
      <c r="C118" s="2"/>
      <c r="D118" s="2"/>
      <c r="E118" s="1"/>
    </row>
    <row r="119" ht="14.25">
      <c r="C119" s="2"/>
      <c r="D119" s="2"/>
      <c r="E119" s="1"/>
    </row>
  </sheetData>
  <mergeCells count="3">
    <mergeCell ref="C2:D2"/>
    <mergeCell ref="F2:G2"/>
    <mergeCell ref="I2:J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2" max="2" width="14.18359375"/>
    <col min="3" max="3" width="14.18359375"/>
    <col bestFit="1" min="4" max="4" width="8.26171875"/>
    <col bestFit="1" min="5" max="5" width="10.7109375"/>
    <col bestFit="1" min="6" max="6" width="12.75390625"/>
    <col min="7" max="7" width="12.75390625"/>
    <col bestFit="1" min="8" max="8" width="10.8515625"/>
  </cols>
  <sheetData>
    <row r="1" ht="14.25">
      <c r="F1" t="s">
        <v>14</v>
      </c>
      <c r="G1" s="1"/>
      <c r="Q1" s="1"/>
      <c r="R1" s="2"/>
      <c r="S1" s="1"/>
      <c r="T1" s="1"/>
      <c r="U1" s="1"/>
      <c r="V1" s="1"/>
      <c r="W1" s="1"/>
      <c r="X1" s="1"/>
      <c r="Y1" s="2"/>
      <c r="Z1" s="1"/>
    </row>
    <row r="2" ht="14.25">
      <c r="D2">
        <v>1</v>
      </c>
      <c r="E2">
        <v>0.001</v>
      </c>
      <c r="F2" t="s">
        <v>15</v>
      </c>
      <c r="G2" s="2" t="s">
        <v>16</v>
      </c>
      <c r="H2">
        <v>0.97999999999999998</v>
      </c>
      <c r="I2" s="6" t="s">
        <v>17</v>
      </c>
      <c r="Q2" s="1"/>
      <c r="R2" s="1"/>
      <c r="S2" s="3"/>
      <c r="T2" s="3"/>
      <c r="U2" s="1"/>
      <c r="V2" s="3"/>
      <c r="W2" s="3"/>
      <c r="X2" s="1"/>
      <c r="Y2" s="3"/>
      <c r="Z2" s="3"/>
    </row>
    <row r="3" ht="14.25">
      <c r="A3" t="s">
        <v>8</v>
      </c>
      <c r="B3" t="s">
        <v>18</v>
      </c>
      <c r="C3" s="2" t="s">
        <v>19</v>
      </c>
      <c r="D3" t="s">
        <v>20</v>
      </c>
      <c r="E3" s="2" t="s">
        <v>21</v>
      </c>
      <c r="F3" t="s">
        <v>22</v>
      </c>
      <c r="G3" s="2" t="s">
        <v>22</v>
      </c>
      <c r="H3" t="s">
        <v>23</v>
      </c>
      <c r="Q3" s="1"/>
      <c r="R3" s="1"/>
      <c r="S3" s="1"/>
      <c r="T3" s="1"/>
      <c r="U3" s="1"/>
      <c r="V3" s="1"/>
      <c r="W3" s="1"/>
      <c r="X3" s="2"/>
      <c r="Y3" s="2"/>
      <c r="Z3" s="2"/>
    </row>
    <row r="4" ht="14.25">
      <c r="A4">
        <v>1</v>
      </c>
      <c r="D4">
        <v>80</v>
      </c>
      <c r="E4">
        <v>7</v>
      </c>
      <c r="F4">
        <v>3.9999999999999998e-06</v>
      </c>
      <c r="G4" s="2">
        <v>3.9999999999999998e-06</v>
      </c>
      <c r="H4">
        <f t="shared" ref="H4:H9" si="6">F4*0.001/E4*$H$2</f>
        <v>5.6000000000000003e-10</v>
      </c>
    </row>
    <row r="5" ht="14.25">
      <c r="A5">
        <f>A4+1</f>
        <v>2</v>
      </c>
      <c r="D5">
        <v>1000</v>
      </c>
      <c r="G5" s="1"/>
      <c r="H5" t="e">
        <f t="shared" si="6"/>
        <v>#DIV/0!</v>
      </c>
    </row>
    <row r="6" ht="14.25">
      <c r="D6">
        <v>2000</v>
      </c>
      <c r="E6">
        <v>3</v>
      </c>
      <c r="G6" s="1"/>
      <c r="H6">
        <f t="shared" si="6"/>
        <v>0</v>
      </c>
    </row>
    <row r="7" ht="14.25">
      <c r="G7" s="1"/>
      <c r="H7" t="e">
        <f t="shared" si="6"/>
        <v>#DIV/0!</v>
      </c>
    </row>
    <row r="8" ht="14.25">
      <c r="G8" s="1"/>
      <c r="H8" t="e">
        <f t="shared" si="6"/>
        <v>#DIV/0!</v>
      </c>
    </row>
    <row r="9" ht="14.25">
      <c r="A9" t="s">
        <v>24</v>
      </c>
      <c r="B9" t="s">
        <v>25</v>
      </c>
      <c r="C9" s="2"/>
      <c r="G9" s="1"/>
      <c r="H9" t="e">
        <f t="shared" si="6"/>
        <v>#DIV/0!</v>
      </c>
    </row>
    <row r="10" ht="14.25">
      <c r="A10" s="4">
        <v>1</v>
      </c>
      <c r="D10">
        <v>1000</v>
      </c>
      <c r="E10">
        <v>9</v>
      </c>
      <c r="F10">
        <v>3.9500000000000002</v>
      </c>
      <c r="G10" s="2">
        <v>-0.080000000000000002</v>
      </c>
      <c r="H10">
        <f t="shared" ref="H10:H18" si="7">F10*0.001/E10*$H$2</f>
        <v>0.00043011111111111115</v>
      </c>
    </row>
    <row r="11" ht="14.25">
      <c r="A11">
        <f t="shared" ref="A11:A18" si="8">A10+1</f>
        <v>2</v>
      </c>
      <c r="D11">
        <v>2000</v>
      </c>
      <c r="E11">
        <v>9</v>
      </c>
      <c r="F11" s="2">
        <v>3.96</v>
      </c>
      <c r="G11" s="2">
        <v>-0.10000000000000001</v>
      </c>
      <c r="H11">
        <f t="shared" si="7"/>
        <v>0.00043120000000000002</v>
      </c>
    </row>
    <row r="12" ht="14.25">
      <c r="A12">
        <f t="shared" si="8"/>
        <v>3</v>
      </c>
      <c r="D12">
        <v>80</v>
      </c>
      <c r="E12">
        <v>9</v>
      </c>
      <c r="F12">
        <v>3.96</v>
      </c>
      <c r="G12" s="1">
        <v>-0.059999999999999998</v>
      </c>
      <c r="H12">
        <f t="shared" si="7"/>
        <v>0.00043120000000000002</v>
      </c>
    </row>
    <row r="13" ht="14.25">
      <c r="A13">
        <f t="shared" si="8"/>
        <v>4</v>
      </c>
      <c r="D13">
        <v>80</v>
      </c>
      <c r="E13">
        <v>4</v>
      </c>
      <c r="F13">
        <v>1.76</v>
      </c>
      <c r="G13">
        <v>-0.02</v>
      </c>
      <c r="H13">
        <f t="shared" si="7"/>
        <v>0.00043120000000000002</v>
      </c>
    </row>
    <row r="14" ht="14.25">
      <c r="A14">
        <f t="shared" si="8"/>
        <v>5</v>
      </c>
      <c r="D14">
        <v>80</v>
      </c>
      <c r="E14">
        <v>1</v>
      </c>
      <c r="F14">
        <v>0.441</v>
      </c>
      <c r="G14">
        <v>-0.0080000000000000002</v>
      </c>
      <c r="H14">
        <f t="shared" si="7"/>
        <v>0.00043218</v>
      </c>
    </row>
    <row r="15" ht="14.25">
      <c r="A15">
        <f t="shared" si="8"/>
        <v>6</v>
      </c>
      <c r="D15">
        <v>1000</v>
      </c>
      <c r="E15">
        <v>1</v>
      </c>
      <c r="F15">
        <v>0.44</v>
      </c>
      <c r="G15">
        <v>-0.01</v>
      </c>
      <c r="H15">
        <f t="shared" si="7"/>
        <v>0.00043120000000000002</v>
      </c>
    </row>
    <row r="16" ht="14.25">
      <c r="A16">
        <f t="shared" si="8"/>
        <v>7</v>
      </c>
      <c r="C16" t="s">
        <v>26</v>
      </c>
      <c r="D16">
        <v>1000</v>
      </c>
      <c r="E16">
        <v>3</v>
      </c>
      <c r="F16">
        <v>1.74</v>
      </c>
      <c r="G16">
        <v>-0.029999999999999999</v>
      </c>
      <c r="H16">
        <f t="shared" si="7"/>
        <v>0.00056840000000000005</v>
      </c>
    </row>
    <row r="17" ht="14.25">
      <c r="A17">
        <f t="shared" si="8"/>
        <v>8</v>
      </c>
      <c r="C17" t="s">
        <v>26</v>
      </c>
      <c r="D17">
        <v>2000</v>
      </c>
      <c r="E17">
        <v>4</v>
      </c>
      <c r="F17">
        <v>1.74</v>
      </c>
      <c r="G17">
        <v>-0.040000000000000001</v>
      </c>
      <c r="H17">
        <f t="shared" si="7"/>
        <v>0.00042630000000000001</v>
      </c>
    </row>
    <row r="18" ht="14.25">
      <c r="A18">
        <f t="shared" si="8"/>
        <v>9</v>
      </c>
      <c r="C18" t="s">
        <v>27</v>
      </c>
      <c r="D18">
        <v>2000</v>
      </c>
      <c r="E18">
        <v>1</v>
      </c>
      <c r="F18">
        <v>0.441</v>
      </c>
      <c r="G18">
        <v>-0.01</v>
      </c>
      <c r="H18">
        <f t="shared" si="7"/>
        <v>0.00043218</v>
      </c>
    </row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</sheetData>
  <mergeCells count="3">
    <mergeCell ref="S2:T2"/>
    <mergeCell ref="V2:W2"/>
    <mergeCell ref="Y2:Z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4" max="4" width="20.7109375"/>
    <col bestFit="1" min="5" max="5" width="15.7109375"/>
    <col bestFit="1" min="6" max="6" width="8.390625"/>
    <col bestFit="1" min="7" max="7" width="20.171875"/>
    <col bestFit="1" min="8" max="8" width="23.03125"/>
    <col bestFit="1" min="9" max="9" width="11.9609375"/>
    <col bestFit="1" min="10" max="10" width="5.53125"/>
    <col bestFit="1" min="11" max="11" width="9.140625"/>
  </cols>
  <sheetData>
    <row r="2" ht="14.25">
      <c r="B2" s="7" t="s">
        <v>28</v>
      </c>
      <c r="D2" t="s">
        <v>29</v>
      </c>
    </row>
    <row r="3" ht="14.25"/>
    <row r="4" ht="14.25"/>
    <row r="5" ht="14.25">
      <c r="C5" s="1"/>
      <c r="D5" s="1"/>
      <c r="E5" s="1"/>
      <c r="F5" s="1"/>
      <c r="G5" s="1"/>
      <c r="H5" s="1"/>
      <c r="I5" s="8" t="s">
        <v>30</v>
      </c>
      <c r="J5" s="8"/>
    </row>
    <row r="6" ht="14.25">
      <c r="C6" s="1"/>
      <c r="D6" s="1"/>
      <c r="E6" s="1"/>
      <c r="G6" s="1"/>
      <c r="H6" s="1"/>
      <c r="I6" s="8">
        <v>0.97999999999999998</v>
      </c>
      <c r="J6" s="9">
        <v>0.001</v>
      </c>
    </row>
    <row r="7" ht="14.25">
      <c r="C7" s="1" t="s">
        <v>8</v>
      </c>
      <c r="D7" s="1" t="s">
        <v>18</v>
      </c>
      <c r="E7" s="1" t="s">
        <v>31</v>
      </c>
      <c r="F7" s="2" t="s">
        <v>19</v>
      </c>
      <c r="G7" s="2" t="s">
        <v>32</v>
      </c>
      <c r="H7" s="1" t="s">
        <v>33</v>
      </c>
      <c r="I7" s="1" t="s">
        <v>34</v>
      </c>
      <c r="J7" s="1"/>
    </row>
    <row r="8" ht="14.25">
      <c r="C8" s="1">
        <v>1</v>
      </c>
      <c r="D8" s="1"/>
      <c r="E8" s="1"/>
      <c r="F8" s="2"/>
      <c r="G8" s="1"/>
      <c r="H8" s="1"/>
      <c r="I8" s="1" t="e">
        <f>$I$6*H8/G8</f>
        <v>#DIV/0!</v>
      </c>
      <c r="J8" s="1"/>
    </row>
    <row r="9" ht="14.25">
      <c r="C9" s="2">
        <f t="shared" ref="C9:C10" si="9">C8+1</f>
        <v>2</v>
      </c>
      <c r="D9" s="2"/>
      <c r="E9" s="2"/>
      <c r="F9" s="2"/>
      <c r="G9" s="2"/>
      <c r="H9" s="2"/>
      <c r="I9" s="2"/>
      <c r="J9" s="2"/>
    </row>
    <row r="10" ht="14.25">
      <c r="A10" s="2"/>
      <c r="B10" s="2"/>
      <c r="C10" s="2">
        <f t="shared" si="9"/>
        <v>3</v>
      </c>
      <c r="D10" s="2"/>
      <c r="E10" s="2"/>
      <c r="F10" s="2"/>
      <c r="G10" s="2"/>
      <c r="H10" s="2"/>
      <c r="I10" s="2"/>
      <c r="K10" s="2"/>
      <c r="L10" s="2"/>
      <c r="M10" s="2"/>
    </row>
    <row r="11" ht="14.25">
      <c r="A11" s="2"/>
      <c r="B11" s="2"/>
      <c r="C11" s="2">
        <f t="shared" ref="C11:C44" si="10">C10+1</f>
        <v>4</v>
      </c>
      <c r="D11" s="2"/>
      <c r="E11" s="2"/>
      <c r="F11" s="2"/>
      <c r="G11" s="2"/>
      <c r="H11" s="2"/>
      <c r="I11" s="2"/>
      <c r="K11" s="2"/>
      <c r="L11" s="2"/>
      <c r="M11" s="2"/>
    </row>
    <row r="12" ht="14.25">
      <c r="A12" s="2"/>
      <c r="B12" s="2"/>
      <c r="C12" s="2">
        <f t="shared" si="10"/>
        <v>5</v>
      </c>
      <c r="D12" s="2"/>
      <c r="E12" s="2"/>
      <c r="F12" s="2"/>
      <c r="G12" s="2"/>
      <c r="H12" s="2"/>
      <c r="I12" s="2"/>
      <c r="K12" s="2"/>
      <c r="L12" s="2"/>
      <c r="M12" s="2"/>
    </row>
    <row r="13" ht="14.25">
      <c r="A13" s="2"/>
      <c r="B13" s="2"/>
      <c r="C13" s="2">
        <f t="shared" si="10"/>
        <v>6</v>
      </c>
      <c r="D13" s="2"/>
      <c r="E13" s="2"/>
      <c r="F13" s="2"/>
      <c r="G13" s="2"/>
      <c r="H13" s="2"/>
      <c r="I13" s="2"/>
      <c r="K13" s="2"/>
      <c r="L13" s="2"/>
      <c r="M13" s="2"/>
    </row>
    <row r="14" ht="14.25">
      <c r="A14" s="2"/>
      <c r="B14" s="2"/>
      <c r="C14" s="2">
        <f t="shared" si="10"/>
        <v>7</v>
      </c>
      <c r="D14" s="2"/>
      <c r="E14" s="2"/>
      <c r="F14" s="2"/>
      <c r="G14" s="2"/>
      <c r="H14" s="2"/>
      <c r="I14" s="2"/>
      <c r="K14" s="2"/>
      <c r="L14" s="2"/>
      <c r="M14" s="2"/>
    </row>
    <row r="15" ht="14.25">
      <c r="A15" s="2"/>
      <c r="B15" s="2"/>
      <c r="C15" s="2">
        <f t="shared" si="10"/>
        <v>8</v>
      </c>
      <c r="D15" s="2"/>
      <c r="E15" s="2"/>
      <c r="F15" s="2"/>
      <c r="G15" s="2"/>
      <c r="H15" s="2"/>
      <c r="I15" s="2"/>
      <c r="K15" s="2"/>
      <c r="L15" s="2"/>
      <c r="M15" s="2"/>
    </row>
    <row r="16" ht="14.25">
      <c r="A16" s="2"/>
      <c r="B16" s="2"/>
      <c r="C16" s="2">
        <f t="shared" si="10"/>
        <v>9</v>
      </c>
      <c r="D16" s="2"/>
      <c r="E16" s="2"/>
      <c r="F16" s="2"/>
      <c r="G16" s="2"/>
      <c r="H16" s="2"/>
      <c r="I16" s="2"/>
      <c r="K16" s="2"/>
      <c r="L16" s="2"/>
      <c r="M16" s="2"/>
    </row>
    <row r="17" ht="14.25">
      <c r="A17" s="2"/>
      <c r="B17" s="2"/>
      <c r="C17" s="2">
        <f t="shared" si="10"/>
        <v>10</v>
      </c>
      <c r="D17" s="2"/>
      <c r="E17" s="2"/>
      <c r="F17" s="2"/>
      <c r="G17" s="2"/>
      <c r="H17" s="2"/>
      <c r="I17" s="2"/>
      <c r="K17" s="2"/>
      <c r="L17" s="2"/>
      <c r="M17" s="2"/>
    </row>
    <row r="18" ht="14.25">
      <c r="A18" s="2"/>
      <c r="B18" s="2"/>
      <c r="C18" s="2" t="s">
        <v>35</v>
      </c>
      <c r="D18" s="2"/>
      <c r="E18" s="2"/>
      <c r="F18" s="2"/>
      <c r="G18" s="2"/>
      <c r="H18" s="2"/>
      <c r="I18" s="2" t="e">
        <f>AVERAGE(I8:I17)</f>
        <v>#DIV/0!</v>
      </c>
      <c r="K18" s="2"/>
      <c r="L18" s="2"/>
      <c r="M18" s="2"/>
    </row>
    <row r="19" ht="14.25">
      <c r="A19" s="2"/>
      <c r="B19" s="2"/>
      <c r="C19" s="2"/>
      <c r="D19" s="2"/>
      <c r="E19" s="2"/>
      <c r="F19" s="2"/>
      <c r="G19" s="2"/>
      <c r="H19" s="2"/>
      <c r="I19" s="2"/>
      <c r="K19" s="2"/>
      <c r="L19" s="2"/>
      <c r="M19" s="2"/>
    </row>
    <row r="20" ht="14.25">
      <c r="A20" s="2"/>
      <c r="B20" s="2"/>
      <c r="C20" s="2"/>
      <c r="D20" s="2"/>
      <c r="E20" s="2"/>
      <c r="F20" s="2"/>
      <c r="G20" s="2"/>
      <c r="H20" s="2"/>
      <c r="I20" s="2"/>
      <c r="L20" s="2"/>
      <c r="M20" s="2"/>
    </row>
    <row r="21" ht="14.25">
      <c r="A21" s="2"/>
      <c r="B21" s="7" t="s">
        <v>36</v>
      </c>
      <c r="C21" s="2"/>
      <c r="D21" s="2"/>
      <c r="E21" s="2"/>
      <c r="F21" s="2"/>
      <c r="G21" s="2"/>
      <c r="H21" s="2"/>
      <c r="L21" s="2"/>
      <c r="M21" s="2"/>
    </row>
    <row r="22" ht="14.25">
      <c r="A22" s="2"/>
      <c r="B22" s="2"/>
      <c r="C22" s="1"/>
      <c r="D22" s="1"/>
      <c r="E22" s="1"/>
      <c r="F22" s="1"/>
      <c r="G22" s="1"/>
      <c r="H22" s="1"/>
      <c r="I22" s="8" t="s">
        <v>30</v>
      </c>
      <c r="J22" s="8"/>
      <c r="L22" s="2"/>
      <c r="M22" s="2"/>
    </row>
    <row r="23" ht="14.25">
      <c r="C23" s="1"/>
      <c r="D23" s="1"/>
      <c r="E23" s="1"/>
      <c r="F23" s="1"/>
      <c r="G23" s="1"/>
      <c r="H23" s="1" t="s">
        <v>37</v>
      </c>
      <c r="I23" s="8">
        <v>0.97999999999999998</v>
      </c>
      <c r="J23" s="9">
        <v>0.001</v>
      </c>
      <c r="K23" s="2"/>
      <c r="L23" s="2"/>
      <c r="M23" s="2"/>
    </row>
    <row r="24" ht="14.25">
      <c r="C24" s="1" t="s">
        <v>8</v>
      </c>
      <c r="D24" s="1" t="s">
        <v>18</v>
      </c>
      <c r="E24" s="1" t="s">
        <v>31</v>
      </c>
      <c r="F24" s="2" t="s">
        <v>19</v>
      </c>
      <c r="G24" s="2" t="s">
        <v>38</v>
      </c>
      <c r="H24" s="1" t="s">
        <v>39</v>
      </c>
      <c r="I24" s="1" t="s">
        <v>34</v>
      </c>
      <c r="J24" s="1"/>
      <c r="K24" s="2"/>
      <c r="L24" s="2"/>
      <c r="M24" s="2"/>
    </row>
    <row r="25" ht="14.25">
      <c r="C25" s="1">
        <v>1</v>
      </c>
      <c r="D25" s="1"/>
      <c r="E25" s="1">
        <v>50</v>
      </c>
      <c r="F25" s="2"/>
      <c r="G25" s="1"/>
      <c r="H25" s="1"/>
      <c r="I25" s="1" t="e">
        <f>$I$6*H25/G25</f>
        <v>#DIV/0!</v>
      </c>
      <c r="J25" s="1"/>
      <c r="K25" s="1"/>
      <c r="L25" s="2"/>
      <c r="M25" s="2"/>
    </row>
    <row r="26" ht="14.25">
      <c r="C26" s="2">
        <f t="shared" si="10"/>
        <v>2</v>
      </c>
      <c r="D26" s="2"/>
      <c r="E26" s="2"/>
      <c r="F26" s="2"/>
      <c r="G26" s="2"/>
      <c r="H26" s="2"/>
      <c r="L26" s="2"/>
      <c r="M26" s="2"/>
    </row>
    <row r="27" ht="14.25">
      <c r="C27" s="2">
        <f t="shared" si="10"/>
        <v>3</v>
      </c>
      <c r="D27" s="2"/>
      <c r="E27" s="2"/>
      <c r="F27" s="2"/>
      <c r="G27" s="2"/>
      <c r="H27" s="2"/>
      <c r="L27" s="2"/>
      <c r="M27" s="2"/>
    </row>
    <row r="28" ht="14.25">
      <c r="C28" s="2">
        <f t="shared" si="10"/>
        <v>4</v>
      </c>
      <c r="D28" s="2"/>
      <c r="E28" s="2"/>
      <c r="F28" s="2"/>
      <c r="G28" s="2"/>
      <c r="H28" s="2"/>
      <c r="I28" s="2"/>
      <c r="L28" s="2"/>
      <c r="M28" s="2"/>
    </row>
    <row r="29" ht="14.25">
      <c r="C29" s="2">
        <f t="shared" si="10"/>
        <v>5</v>
      </c>
      <c r="D29" s="2"/>
      <c r="E29" s="2"/>
      <c r="F29" s="2"/>
      <c r="G29" s="2"/>
      <c r="H29" s="2"/>
      <c r="I29" s="2"/>
      <c r="L29" s="2"/>
      <c r="M29" s="2"/>
    </row>
    <row r="30" ht="14.25">
      <c r="C30" s="2">
        <f t="shared" si="10"/>
        <v>6</v>
      </c>
      <c r="D30" s="2"/>
      <c r="E30" s="2"/>
      <c r="F30" s="2"/>
      <c r="G30" s="2"/>
      <c r="H30" s="2"/>
      <c r="I30" s="2"/>
      <c r="L30" s="2"/>
      <c r="M30" s="2"/>
    </row>
    <row r="31" ht="14.25">
      <c r="C31" s="2">
        <f t="shared" si="10"/>
        <v>7</v>
      </c>
      <c r="D31" s="2"/>
      <c r="E31" s="2"/>
      <c r="F31" s="2"/>
      <c r="G31" s="2"/>
      <c r="H31" s="2"/>
      <c r="I31" s="2"/>
      <c r="J31" s="1"/>
      <c r="K31" s="2"/>
      <c r="M31" s="2"/>
    </row>
    <row r="32" ht="14.25">
      <c r="C32" s="2">
        <f t="shared" si="10"/>
        <v>8</v>
      </c>
      <c r="D32" s="2"/>
      <c r="E32" s="2"/>
      <c r="F32" s="2"/>
      <c r="G32" s="2"/>
      <c r="H32" s="2"/>
      <c r="I32" s="2"/>
      <c r="J32" s="1"/>
      <c r="K32" s="2"/>
    </row>
    <row r="33" ht="14.25">
      <c r="C33" s="2">
        <f t="shared" si="10"/>
        <v>9</v>
      </c>
      <c r="D33" s="2"/>
      <c r="E33" s="2"/>
      <c r="F33" s="2"/>
      <c r="G33" s="2"/>
      <c r="H33" s="2"/>
      <c r="I33" s="2"/>
      <c r="J33" s="1"/>
      <c r="K33" s="2"/>
    </row>
    <row r="34" ht="14.25">
      <c r="C34" s="2">
        <f t="shared" si="10"/>
        <v>10</v>
      </c>
    </row>
    <row r="35" ht="14.25">
      <c r="C35" s="2">
        <f t="shared" si="10"/>
        <v>11</v>
      </c>
      <c r="R35" s="2"/>
    </row>
    <row r="36" ht="14.25">
      <c r="C36" s="2">
        <f t="shared" si="10"/>
        <v>12</v>
      </c>
      <c r="P36" s="2"/>
      <c r="Q36" s="2"/>
      <c r="R36" s="2"/>
    </row>
    <row r="37" ht="14.25">
      <c r="C37" s="2">
        <f t="shared" si="10"/>
        <v>13</v>
      </c>
      <c r="P37" s="2"/>
      <c r="Q37" s="2"/>
      <c r="R37" s="2"/>
    </row>
    <row r="38" ht="14.25">
      <c r="C38" s="2">
        <f t="shared" si="10"/>
        <v>14</v>
      </c>
      <c r="O38" s="1"/>
      <c r="R38" s="1"/>
    </row>
    <row r="39" ht="14.25">
      <c r="C39" s="2">
        <f t="shared" si="10"/>
        <v>15</v>
      </c>
      <c r="O39" s="1"/>
      <c r="R39" s="1"/>
    </row>
    <row r="40" ht="14.25">
      <c r="C40" s="2">
        <f t="shared" si="10"/>
        <v>16</v>
      </c>
      <c r="O40" s="1"/>
      <c r="R40" s="1"/>
    </row>
    <row r="41" ht="14.25">
      <c r="C41" s="2">
        <f t="shared" si="10"/>
        <v>17</v>
      </c>
      <c r="O41" s="1"/>
      <c r="R41" s="2"/>
    </row>
    <row r="42" ht="14.25">
      <c r="C42" s="2">
        <f t="shared" si="10"/>
        <v>18</v>
      </c>
      <c r="O42" s="1"/>
      <c r="P42" s="2"/>
      <c r="Q42" s="2"/>
      <c r="R42" s="2"/>
    </row>
    <row r="43" ht="14.25">
      <c r="C43" s="2">
        <f t="shared" si="10"/>
        <v>19</v>
      </c>
      <c r="O43" s="1"/>
      <c r="P43" s="2"/>
      <c r="Q43" s="2"/>
      <c r="R43" s="2"/>
    </row>
    <row r="44" ht="14.25">
      <c r="C44" s="2">
        <f t="shared" si="10"/>
        <v>20</v>
      </c>
      <c r="L44" s="2"/>
      <c r="M44" s="2"/>
      <c r="O44" s="1"/>
      <c r="P44" s="2"/>
      <c r="Q44" s="2"/>
      <c r="R44" s="2"/>
    </row>
    <row r="45" ht="14.25">
      <c r="C45" t="s">
        <v>40</v>
      </c>
      <c r="I45" t="e">
        <f>AVERAGE(I25:I44)</f>
        <v>#DIV/0!</v>
      </c>
      <c r="L45" s="2"/>
      <c r="M45" s="2"/>
      <c r="O45" s="1"/>
      <c r="P45" s="2"/>
      <c r="Q45" s="2"/>
      <c r="R45" s="2"/>
    </row>
    <row r="46" ht="14.25">
      <c r="L46" s="2"/>
      <c r="M46" s="2"/>
      <c r="O46" s="1"/>
      <c r="P46" s="2"/>
      <c r="Q46" s="2"/>
      <c r="R46" s="2"/>
    </row>
    <row r="47" ht="14.25">
      <c r="C47" s="2"/>
      <c r="D47" s="2"/>
      <c r="E47" s="2"/>
      <c r="F47" s="2"/>
      <c r="G47" s="2"/>
      <c r="H47" s="2"/>
      <c r="I47" s="2"/>
      <c r="J47" s="1"/>
      <c r="K47" s="2"/>
      <c r="L47" s="2"/>
      <c r="M47" s="2"/>
    </row>
    <row r="48" ht="14.25">
      <c r="C48" s="2"/>
      <c r="D48" s="2"/>
      <c r="E48" s="2"/>
      <c r="F48" s="2"/>
      <c r="G48" s="2"/>
      <c r="H48" s="2"/>
      <c r="I48" s="2"/>
      <c r="J48" s="1"/>
      <c r="K48" s="2"/>
      <c r="L48" s="2"/>
      <c r="M48" s="2"/>
    </row>
    <row r="49" ht="14.25">
      <c r="C49" s="2"/>
      <c r="D49" s="2"/>
      <c r="E49" s="2"/>
      <c r="F49" s="2"/>
      <c r="G49" s="2"/>
      <c r="H49" s="2"/>
      <c r="I49" s="2"/>
      <c r="J49" s="1"/>
      <c r="K49" s="2"/>
      <c r="L49" s="2"/>
      <c r="M49" s="2"/>
    </row>
    <row r="50" ht="14.25">
      <c r="C50" s="2"/>
      <c r="D50" s="2"/>
      <c r="E50" s="2"/>
      <c r="F50" s="2"/>
      <c r="G50" s="2"/>
      <c r="H50" s="2"/>
      <c r="I50" s="2"/>
      <c r="J50" s="1"/>
      <c r="K50" s="2"/>
      <c r="L50" s="2"/>
      <c r="M50" s="2"/>
    </row>
    <row r="51" ht="14.25">
      <c r="C51" s="2"/>
      <c r="D51" s="2"/>
      <c r="E51" s="2"/>
      <c r="F51" s="2"/>
      <c r="G51" s="2"/>
      <c r="H51" s="2"/>
      <c r="I51" s="2"/>
      <c r="J51" s="1"/>
      <c r="K51" s="2"/>
      <c r="L51" s="2"/>
      <c r="M51" s="2"/>
    </row>
    <row r="52" ht="14.25">
      <c r="C52" s="2"/>
      <c r="D52" s="2"/>
      <c r="E52" s="2"/>
      <c r="F52" s="2"/>
      <c r="G52" s="2"/>
      <c r="H52" s="2"/>
      <c r="I52" s="2"/>
      <c r="J52" s="1"/>
      <c r="K52" s="2"/>
      <c r="L52" s="2"/>
      <c r="M52" s="2"/>
    </row>
    <row r="53" ht="14.25">
      <c r="C53" s="2"/>
      <c r="D53" s="2"/>
      <c r="E53" s="2"/>
      <c r="F53" s="2"/>
      <c r="G53" s="2"/>
      <c r="H53" s="2"/>
      <c r="I53" s="2"/>
      <c r="J53" s="1"/>
      <c r="K53" s="2"/>
      <c r="L53" s="2"/>
      <c r="M53" s="2"/>
    </row>
    <row r="54" ht="14.25">
      <c r="C54" s="2"/>
      <c r="D54" s="2"/>
      <c r="E54" s="2"/>
      <c r="F54" s="2"/>
      <c r="G54" s="2"/>
      <c r="H54" s="2"/>
      <c r="I54" s="2"/>
      <c r="J54" s="1"/>
      <c r="K54" s="2"/>
      <c r="L54" s="2"/>
      <c r="M54" s="2"/>
    </row>
    <row r="55" ht="14.25">
      <c r="C55" s="2"/>
      <c r="D55" s="2"/>
      <c r="E55" s="2"/>
      <c r="F55" s="2"/>
      <c r="G55" s="2"/>
      <c r="H55" s="2"/>
      <c r="I55" s="2"/>
      <c r="J55" s="1"/>
      <c r="K55" s="2"/>
      <c r="L55" s="2"/>
      <c r="M55" s="2"/>
    </row>
    <row r="56" ht="14.25">
      <c r="C56" s="2"/>
      <c r="D56" s="2"/>
      <c r="E56" s="2"/>
      <c r="F56" s="2"/>
      <c r="G56" s="2"/>
      <c r="H56" s="2"/>
      <c r="I56" s="2"/>
      <c r="J56" s="1"/>
      <c r="K56" s="2"/>
      <c r="L56" s="2"/>
      <c r="M56" s="2"/>
    </row>
    <row r="57" ht="14.25">
      <c r="C57" s="2"/>
      <c r="D57" s="2"/>
      <c r="E57" s="2"/>
      <c r="F57" s="2"/>
      <c r="G57" s="2"/>
      <c r="H57" s="2"/>
      <c r="I57" s="2"/>
      <c r="J57" s="1"/>
      <c r="K57" s="2"/>
      <c r="L57" s="2"/>
      <c r="M57" s="2"/>
    </row>
    <row r="58" ht="14.25">
      <c r="C58" s="2"/>
      <c r="D58" s="2"/>
      <c r="E58" s="2"/>
      <c r="F58" s="2"/>
      <c r="G58" s="2"/>
      <c r="H58" s="2"/>
      <c r="I58" s="2"/>
      <c r="J58" s="1"/>
      <c r="K58" s="2"/>
      <c r="L58" s="2"/>
      <c r="M58" s="2"/>
    </row>
    <row r="59" ht="14.25">
      <c r="C59" s="2"/>
      <c r="D59" s="2"/>
      <c r="E59" s="2"/>
      <c r="F59" s="2"/>
      <c r="G59" s="2"/>
      <c r="H59" s="2"/>
      <c r="I59" s="2"/>
      <c r="J59" s="1"/>
      <c r="K59" s="2"/>
      <c r="L59" s="2"/>
      <c r="M59" s="2"/>
    </row>
    <row r="60" ht="14.25">
      <c r="C60" s="2"/>
      <c r="D60" s="2"/>
      <c r="E60" s="2"/>
      <c r="F60" s="2"/>
      <c r="G60" s="2"/>
      <c r="H60" s="2"/>
      <c r="I60" s="2"/>
      <c r="J60" s="1"/>
      <c r="K60" s="2"/>
      <c r="L60" s="2"/>
      <c r="M60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8" workbookViewId="0" zoomScale="100">
      <selection activeCell="A1" activeCellId="0" sqref="A1"/>
    </sheetView>
  </sheetViews>
  <sheetFormatPr defaultRowHeight="14.25"/>
  <cols>
    <col bestFit="1" min="2" max="2" width="8.140625"/>
    <col bestFit="1" min="3" max="3" width="16.6015625"/>
    <col bestFit="1" min="4" max="4" width="19.82421875"/>
    <col bestFit="1" min="5" max="5" width="22.32421875"/>
    <col bestFit="1" min="6" max="6" width="16.9609375"/>
    <col bestFit="1" min="7" max="7" width="20.00390625"/>
    <col min="8" max="8" width="20.00390625"/>
    <col bestFit="1" min="9" max="9" width="16.6015625"/>
    <col min="10" max="10" width="16.6015625"/>
    <col bestFit="1" min="11" max="11" width="16.7109375"/>
    <col bestFit="1" min="12" max="12" width="18.921875"/>
    <col bestFit="1" min="13" max="13" width="16.9609375"/>
    <col bestFit="1" min="14" max="14" width="20.00390625"/>
    <col bestFit="1" min="15" max="15" width="15.171875"/>
    <col bestFit="1" min="16" max="16" width="17.50390625"/>
    <col bestFit="1" min="17" max="17" width="21.9609375"/>
  </cols>
  <sheetData>
    <row r="1">
      <c r="I1" s="1"/>
      <c r="J1" s="10"/>
    </row>
    <row r="2">
      <c r="I2" s="1"/>
      <c r="J2" s="10"/>
    </row>
    <row r="3">
      <c r="B3" s="1"/>
      <c r="C3" s="1"/>
      <c r="D3" s="11" t="s">
        <v>41</v>
      </c>
      <c r="E3" s="1"/>
      <c r="F3" s="1"/>
      <c r="G3" s="2"/>
      <c r="H3" s="11" t="s">
        <v>42</v>
      </c>
      <c r="I3" s="1"/>
    </row>
    <row r="4">
      <c r="B4" s="1"/>
      <c r="C4" s="1"/>
      <c r="D4" s="12" t="s">
        <v>43</v>
      </c>
      <c r="E4" s="12"/>
      <c r="F4" s="13"/>
      <c r="G4" s="14" t="s">
        <v>44</v>
      </c>
      <c r="H4" s="14"/>
      <c r="I4" s="14"/>
      <c r="J4" s="14"/>
      <c r="K4" s="14"/>
      <c r="M4" t="s">
        <v>45</v>
      </c>
    </row>
    <row r="5">
      <c r="B5" s="1" t="s">
        <v>8</v>
      </c>
      <c r="C5" s="1" t="s">
        <v>46</v>
      </c>
      <c r="D5" s="11" t="s">
        <v>47</v>
      </c>
      <c r="E5" s="11" t="s">
        <v>48</v>
      </c>
      <c r="F5" s="1"/>
      <c r="G5" s="11" t="s">
        <v>49</v>
      </c>
      <c r="H5" s="11" t="s">
        <v>50</v>
      </c>
      <c r="I5" s="11" t="s">
        <v>51</v>
      </c>
      <c r="J5" s="11" t="s">
        <v>52</v>
      </c>
      <c r="K5" s="11" t="s">
        <v>53</v>
      </c>
      <c r="L5" t="s">
        <v>54</v>
      </c>
      <c r="M5" t="s">
        <v>55</v>
      </c>
    </row>
    <row r="6">
      <c r="B6" s="1">
        <v>1</v>
      </c>
      <c r="C6" s="1">
        <v>630</v>
      </c>
      <c r="D6">
        <v>0.5</v>
      </c>
      <c r="E6">
        <v>2</v>
      </c>
      <c r="G6">
        <v>2.37e-05</v>
      </c>
      <c r="H6" s="10">
        <v>3.0000000000000001e-05</v>
      </c>
      <c r="I6">
        <v>1.45e-05</v>
      </c>
      <c r="J6">
        <v>3.0000000000000001e-05</v>
      </c>
      <c r="K6" s="1">
        <f>SQRT(G6^2+I6^2)</f>
        <v>2.7783808234293584e-05</v>
      </c>
      <c r="L6" s="2">
        <v>14.5</v>
      </c>
      <c r="M6">
        <f>L6*0.001/(2*SQRT(2)*K6)</f>
        <v>184.51481238179562</v>
      </c>
    </row>
    <row r="7">
      <c r="B7" s="1">
        <f t="shared" ref="B7:B10" si="11">1+B6</f>
        <v>2</v>
      </c>
      <c r="C7" s="1">
        <v>640</v>
      </c>
      <c r="D7">
        <v>0.00069999999999999999</v>
      </c>
      <c r="E7">
        <v>2</v>
      </c>
      <c r="G7">
        <v>2.5299999999999998e-05</v>
      </c>
      <c r="H7">
        <v>0.0001</v>
      </c>
      <c r="I7">
        <v>1.5299999999999999e-05</v>
      </c>
      <c r="J7">
        <v>3.0000000000000001e-05</v>
      </c>
      <c r="K7" s="1">
        <f>SQRT(G7^2+I7^2)</f>
        <v>2.9566535136873915e-05</v>
      </c>
      <c r="L7" s="2">
        <v>15</v>
      </c>
      <c r="M7">
        <f>L7*0.001/(2*SQRT(2)*K7)</f>
        <v>179.36835798811921</v>
      </c>
    </row>
    <row r="8">
      <c r="B8" s="1">
        <f t="shared" si="11"/>
        <v>3</v>
      </c>
      <c r="C8" s="1">
        <v>640.20000000000005</v>
      </c>
      <c r="K8" s="1">
        <f>SQRT(G8^2+I8^2)</f>
        <v>0</v>
      </c>
      <c r="L8" s="2">
        <v>14</v>
      </c>
      <c r="M8" t="e">
        <f>L8*0.001/(2*SQRT(2)*K8)</f>
        <v>#DIV/0!</v>
      </c>
    </row>
    <row r="9">
      <c r="B9" s="1">
        <f t="shared" si="11"/>
        <v>4</v>
      </c>
      <c r="C9" s="1">
        <v>645</v>
      </c>
      <c r="D9">
        <v>0.69999999999999996</v>
      </c>
      <c r="E9">
        <v>2</v>
      </c>
      <c r="G9">
        <v>2.5400000000000001e-05</v>
      </c>
      <c r="H9">
        <v>3.0000000000000001e-05</v>
      </c>
      <c r="I9">
        <v>1.5800000000000001e-05</v>
      </c>
      <c r="J9">
        <v>3.0000000000000001e-05</v>
      </c>
      <c r="K9" s="1">
        <f>SQRT(G9^2+I9^2)</f>
        <v>2.991320778519081e-05</v>
      </c>
      <c r="L9" s="2">
        <v>14.300000000000001</v>
      </c>
      <c r="M9">
        <f>L9*0.001/(2*SQRT(2)*K9)</f>
        <v>169.01609221551979</v>
      </c>
    </row>
    <row r="10">
      <c r="B10" s="1">
        <f t="shared" si="11"/>
        <v>5</v>
      </c>
      <c r="C10" s="1">
        <v>650</v>
      </c>
      <c r="D10">
        <v>0.71999999999999997</v>
      </c>
      <c r="E10">
        <v>2</v>
      </c>
      <c r="G10">
        <v>2.6699999999999998e-05</v>
      </c>
      <c r="H10">
        <v>0.0001</v>
      </c>
      <c r="I10">
        <v>1.7e-05</v>
      </c>
      <c r="J10">
        <v>3.0000000000000001e-05</v>
      </c>
      <c r="K10" s="1">
        <f>SQRT(G10^2+I10^2)</f>
        <v>3.1652646018934969e-05</v>
      </c>
      <c r="L10" s="2">
        <v>14.9</v>
      </c>
      <c r="M10">
        <f>L10*0.001/(2*SQRT(2)*K10)</f>
        <v>166.42986234668768</v>
      </c>
    </row>
    <row r="11">
      <c r="B11" s="1">
        <f t="shared" ref="B11:B50" si="12">1+B10</f>
        <v>6</v>
      </c>
      <c r="C11" s="1">
        <v>650.39999999999998</v>
      </c>
      <c r="K11" s="1">
        <f>SQRT(G11^2+I11^2)</f>
        <v>0</v>
      </c>
      <c r="L11" s="2">
        <v>14.800000000000001</v>
      </c>
      <c r="M11" t="e">
        <f>L11*0.001/(2*SQRT(2)*K11)</f>
        <v>#DIV/0!</v>
      </c>
    </row>
    <row r="12">
      <c r="B12" s="1">
        <f t="shared" si="12"/>
        <v>7</v>
      </c>
      <c r="C12" s="1">
        <v>652</v>
      </c>
      <c r="D12">
        <v>0.80000000000000004</v>
      </c>
      <c r="E12">
        <v>2</v>
      </c>
      <c r="G12">
        <v>2.6599999999999999e-05</v>
      </c>
      <c r="H12">
        <v>3.0000000000000001e-05</v>
      </c>
      <c r="I12">
        <v>1.7499999999999998e-05</v>
      </c>
      <c r="J12">
        <v>3.0000000000000001e-05</v>
      </c>
      <c r="K12" s="1">
        <f>SQRT(G12^2+I12^2)</f>
        <v>3.1840383163523642e-05</v>
      </c>
      <c r="L12" s="2">
        <v>14.6</v>
      </c>
      <c r="M12">
        <f>L12*0.001/(2*SQRT(2)*K12)</f>
        <v>162.11738018829021</v>
      </c>
    </row>
    <row r="13">
      <c r="B13" s="1">
        <f t="shared" si="12"/>
        <v>8</v>
      </c>
      <c r="C13" s="1">
        <v>655.20000000000005</v>
      </c>
      <c r="K13" s="1">
        <f>SQRT(G13^2+I13^2)</f>
        <v>0</v>
      </c>
      <c r="L13" s="2">
        <v>15</v>
      </c>
      <c r="M13" t="e">
        <f>L13*0.001/(2*SQRT(2)*K13)</f>
        <v>#DIV/0!</v>
      </c>
    </row>
    <row r="14">
      <c r="B14" s="1">
        <f t="shared" si="12"/>
        <v>9</v>
      </c>
      <c r="C14" s="1">
        <v>657</v>
      </c>
      <c r="D14">
        <v>0.69999999999999996</v>
      </c>
      <c r="E14">
        <v>2</v>
      </c>
      <c r="G14">
        <v>2.8399999999999999e-05</v>
      </c>
      <c r="H14">
        <v>3.0000000000000001e-05</v>
      </c>
      <c r="I14">
        <v>1.8499999999999999e-05</v>
      </c>
      <c r="J14">
        <v>3.0000000000000001e-05</v>
      </c>
      <c r="K14" s="1">
        <f>SQRT(G14^2+I14^2)</f>
        <v>3.3894099781525393e-05</v>
      </c>
      <c r="L14" s="2">
        <v>15.6</v>
      </c>
      <c r="M14">
        <f>L14*0.001/(2*SQRT(2)*K14)</f>
        <v>162.72545749279226</v>
      </c>
    </row>
    <row r="15">
      <c r="B15" s="1">
        <f t="shared" si="12"/>
        <v>10</v>
      </c>
      <c r="C15" s="1">
        <v>660.39999999999998</v>
      </c>
      <c r="D15">
        <v>0.80000000000000004</v>
      </c>
      <c r="E15">
        <v>2</v>
      </c>
      <c r="G15">
        <v>2.8399999999999999e-05</v>
      </c>
      <c r="H15">
        <v>3.0000000000000001e-05</v>
      </c>
      <c r="I15">
        <v>1.8199999999999999e-05</v>
      </c>
      <c r="J15">
        <v>3.0000000000000001e-05</v>
      </c>
      <c r="K15" s="1">
        <f>SQRT(G15^2+I15^2)</f>
        <v>3.3731291110777241e-05</v>
      </c>
      <c r="L15" s="2">
        <v>16</v>
      </c>
      <c r="M15">
        <f>L15*0.001/(2*SQRT(2)*K15)</f>
        <v>167.70346059137356</v>
      </c>
    </row>
    <row r="16">
      <c r="B16" s="1">
        <f t="shared" si="12"/>
        <v>11</v>
      </c>
      <c r="C16" s="1">
        <v>662.39999999999998</v>
      </c>
      <c r="D16">
        <v>0.69999999999999996</v>
      </c>
      <c r="E16">
        <v>2</v>
      </c>
      <c r="G16">
        <v>2.8200000000000001e-05</v>
      </c>
      <c r="H16">
        <v>3.0000000000000001e-05</v>
      </c>
      <c r="I16">
        <v>1.88e-05</v>
      </c>
      <c r="J16">
        <v>3.0000000000000001e-05</v>
      </c>
      <c r="K16" s="1">
        <f>SQRT(G16^2+I16^2)</f>
        <v>3.3892181989361501e-05</v>
      </c>
      <c r="L16" s="2">
        <v>16.800000000000001</v>
      </c>
      <c r="M16">
        <f>L16*0.001/(2*SQRT(2)*K16)</f>
        <v>175.25271650646232</v>
      </c>
    </row>
    <row r="17">
      <c r="B17" s="1">
        <f t="shared" si="12"/>
        <v>12</v>
      </c>
      <c r="C17" s="1">
        <v>665.39999999999998</v>
      </c>
      <c r="D17">
        <v>0.80000000000000004</v>
      </c>
      <c r="E17">
        <v>2</v>
      </c>
      <c r="G17">
        <v>2.8799999999999999e-05</v>
      </c>
      <c r="H17">
        <v>3.0000000000000001e-05</v>
      </c>
      <c r="I17">
        <v>1.95e-05</v>
      </c>
      <c r="J17">
        <v>3.0000000000000001e-05</v>
      </c>
      <c r="K17" s="1">
        <f>SQRT(G17^2+I17^2)</f>
        <v>3.4780598039711735e-05</v>
      </c>
      <c r="L17" s="2">
        <v>17</v>
      </c>
      <c r="M17">
        <f>L17*0.001/(2*SQRT(2)*K17)</f>
        <v>172.80920912352056</v>
      </c>
    </row>
    <row r="18">
      <c r="B18" s="1">
        <f t="shared" si="12"/>
        <v>13</v>
      </c>
      <c r="C18" s="1">
        <v>667</v>
      </c>
      <c r="D18">
        <v>0.80000000000000004</v>
      </c>
      <c r="E18">
        <v>2</v>
      </c>
      <c r="G18">
        <v>2.9600000000000001e-05</v>
      </c>
      <c r="H18">
        <v>0.0001</v>
      </c>
      <c r="I18">
        <v>1.98e-05</v>
      </c>
      <c r="J18">
        <v>3.0000000000000001e-05</v>
      </c>
      <c r="K18" s="1">
        <f>SQRT(G18^2+I18^2)</f>
        <v>3.5611795798583371e-05</v>
      </c>
      <c r="L18" s="2">
        <v>17.399999999999999</v>
      </c>
      <c r="M18">
        <f>L18*0.001/(2*SQRT(2)*K18)</f>
        <v>172.7469468576387</v>
      </c>
    </row>
    <row r="19">
      <c r="B19" s="1">
        <f t="shared" si="12"/>
        <v>14</v>
      </c>
      <c r="C19" s="1">
        <v>670</v>
      </c>
      <c r="D19">
        <v>0.80000000000000004</v>
      </c>
      <c r="E19">
        <v>2</v>
      </c>
      <c r="G19">
        <v>2.9600000000000001e-05</v>
      </c>
      <c r="H19">
        <v>0.0001</v>
      </c>
      <c r="I19">
        <v>1.9000000000000001e-05</v>
      </c>
      <c r="J19">
        <v>0.0001</v>
      </c>
      <c r="K19" s="1">
        <f>SQRT(G19^2+I19^2)</f>
        <v>3.5173285317126692e-05</v>
      </c>
      <c r="L19" s="2">
        <v>16.5</v>
      </c>
      <c r="M19">
        <f>L19*0.001/(2*SQRT(2)*K19)</f>
        <v>165.85402507022812</v>
      </c>
    </row>
    <row r="20">
      <c r="B20" s="1">
        <f t="shared" si="12"/>
        <v>15</v>
      </c>
      <c r="C20" s="1">
        <v>672.79999999999995</v>
      </c>
      <c r="D20">
        <v>0.10000000000000001</v>
      </c>
      <c r="E20">
        <v>2</v>
      </c>
      <c r="G20">
        <v>2.94e-05</v>
      </c>
      <c r="H20">
        <v>0.0001</v>
      </c>
      <c r="I20">
        <v>1.5800000000000001e-05</v>
      </c>
      <c r="J20">
        <v>3.0000000000000001e-05</v>
      </c>
      <c r="K20" s="1">
        <f>SQRT(G20^2+I20^2)</f>
        <v>3.3376638536557275e-05</v>
      </c>
      <c r="L20" s="2">
        <v>14.199999999999999</v>
      </c>
      <c r="M20">
        <f>L20*0.001/(2*SQRT(2)*K20)</f>
        <v>150.41832750549767</v>
      </c>
    </row>
    <row r="21">
      <c r="B21" s="1">
        <f t="shared" si="12"/>
        <v>16</v>
      </c>
      <c r="C21" s="1">
        <v>674.79999999999995</v>
      </c>
      <c r="K21" s="1">
        <f>SQRT(G21^2+I21^2)</f>
        <v>0</v>
      </c>
      <c r="L21" s="2">
        <v>12.4</v>
      </c>
      <c r="M21" t="e">
        <f>L21*0.001/(2*SQRT(2)*K21)</f>
        <v>#DIV/0!</v>
      </c>
    </row>
    <row r="22">
      <c r="B22" s="1">
        <f t="shared" si="12"/>
        <v>17</v>
      </c>
      <c r="C22" s="1">
        <v>675</v>
      </c>
      <c r="D22">
        <v>8.5199999999999996</v>
      </c>
      <c r="E22">
        <v>2</v>
      </c>
      <c r="G22">
        <v>3.3500000000000001e-05</v>
      </c>
      <c r="H22">
        <v>0.0001</v>
      </c>
      <c r="I22">
        <v>1.27e-05</v>
      </c>
      <c r="J22">
        <v>3.0000000000000001e-05</v>
      </c>
      <c r="K22" s="1">
        <f>SQRT(G22^2+I22^2)</f>
        <v>3.5826526485273454e-05</v>
      </c>
      <c r="L22" s="2">
        <v>13.300000000000001</v>
      </c>
      <c r="M22">
        <f>L22*0.001/(2*SQRT(2)*K22)</f>
        <v>131.25079532405721</v>
      </c>
    </row>
    <row r="23">
      <c r="B23" s="1">
        <f t="shared" si="12"/>
        <v>18</v>
      </c>
      <c r="C23" s="1">
        <v>675.39999999999998</v>
      </c>
      <c r="K23" s="1">
        <f>SQRT(G23^2+I23^2)</f>
        <v>0</v>
      </c>
      <c r="L23" s="2">
        <v>12</v>
      </c>
      <c r="M23" t="e">
        <f>L23*0.001/(2*SQRT(2)*K23)</f>
        <v>#DIV/0!</v>
      </c>
    </row>
    <row r="24">
      <c r="B24" s="1">
        <f t="shared" si="12"/>
        <v>19</v>
      </c>
      <c r="C24" s="1">
        <v>675.39999999999998</v>
      </c>
      <c r="K24" s="1">
        <f>SQRT(G24^2+I24^2)</f>
        <v>0</v>
      </c>
      <c r="L24" s="2">
        <v>13.699999999999999</v>
      </c>
      <c r="M24" t="e">
        <f>L24*0.001/(2*SQRT(2)*K24)</f>
        <v>#DIV/0!</v>
      </c>
    </row>
    <row r="25">
      <c r="B25" s="1">
        <f t="shared" si="12"/>
        <v>20</v>
      </c>
      <c r="C25" s="1">
        <v>676</v>
      </c>
      <c r="D25">
        <v>12.4</v>
      </c>
      <c r="E25">
        <v>2</v>
      </c>
      <c r="G25">
        <v>3.3200000000000001e-05</v>
      </c>
      <c r="H25">
        <v>0.0001</v>
      </c>
      <c r="I25">
        <v>1.2e-05</v>
      </c>
      <c r="J25">
        <v>3.0000000000000001e-05</v>
      </c>
      <c r="K25" s="1">
        <f>SQRT(G25^2+I25^2)</f>
        <v>3.530212458195682e-05</v>
      </c>
      <c r="L25" s="2">
        <v>12.4</v>
      </c>
      <c r="M25">
        <f>L25*0.001/(2*SQRT(2)*K25)</f>
        <v>124.1869177924017</v>
      </c>
    </row>
    <row r="26">
      <c r="B26" s="1">
        <f t="shared" si="12"/>
        <v>21</v>
      </c>
      <c r="C26" s="1">
        <v>676</v>
      </c>
      <c r="K26" s="1">
        <f>SQRT(G26^2+I26^2)</f>
        <v>0</v>
      </c>
      <c r="L26" s="2">
        <v>13.800000000000001</v>
      </c>
      <c r="M26" t="e">
        <f>L26*0.001/(2*SQRT(2)*K26)</f>
        <v>#DIV/0!</v>
      </c>
    </row>
    <row r="27">
      <c r="B27" s="1">
        <f t="shared" si="12"/>
        <v>22</v>
      </c>
      <c r="C27" s="1">
        <v>676.20000000000005</v>
      </c>
      <c r="K27" s="1">
        <f>SQRT(G27^2+I27^2)</f>
        <v>0</v>
      </c>
      <c r="L27" s="2">
        <v>12.6</v>
      </c>
      <c r="M27" t="e">
        <f>L27*0.001/(2*SQRT(2)*K27)</f>
        <v>#DIV/0!</v>
      </c>
    </row>
    <row r="28">
      <c r="B28" s="1">
        <f t="shared" si="12"/>
        <v>23</v>
      </c>
      <c r="C28" s="1">
        <v>676.39999999999998</v>
      </c>
      <c r="K28" s="1">
        <f>SQRT(G28^2+I28^2)</f>
        <v>0</v>
      </c>
      <c r="L28" s="2">
        <v>13</v>
      </c>
      <c r="M28" t="e">
        <f>L28*0.001/(2*SQRT(2)*K28)</f>
        <v>#DIV/0!</v>
      </c>
    </row>
    <row r="29">
      <c r="B29" s="1">
        <f t="shared" si="12"/>
        <v>24</v>
      </c>
      <c r="C29" s="1">
        <v>676.79999999999995</v>
      </c>
      <c r="K29" s="1">
        <f>SQRT(G29^2+I29^2)</f>
        <v>0</v>
      </c>
      <c r="L29" s="2">
        <v>13.800000000000001</v>
      </c>
      <c r="M29" t="e">
        <f>L29*0.001/(2*SQRT(2)*K29)</f>
        <v>#DIV/0!</v>
      </c>
    </row>
    <row r="30">
      <c r="B30" s="1">
        <f t="shared" si="12"/>
        <v>25</v>
      </c>
      <c r="C30" s="1">
        <v>677.20000000000005</v>
      </c>
      <c r="D30">
        <v>22</v>
      </c>
      <c r="E30">
        <v>1</v>
      </c>
      <c r="G30">
        <v>4.74e-05</v>
      </c>
      <c r="H30">
        <v>0.0001</v>
      </c>
      <c r="I30">
        <v>1.1399999999999999e-05</v>
      </c>
      <c r="J30">
        <v>3.0000000000000001e-05</v>
      </c>
      <c r="K30" s="1">
        <f>SQRT(G30^2+I30^2)</f>
        <v>4.8751615357852505e-05</v>
      </c>
      <c r="L30" s="2">
        <v>13</v>
      </c>
      <c r="M30">
        <f>L30*0.001/(2*SQRT(2)*K30)</f>
        <v>94.277780212512326</v>
      </c>
    </row>
    <row r="31">
      <c r="B31" s="1">
        <f t="shared" si="12"/>
        <v>26</v>
      </c>
      <c r="C31" s="1">
        <v>677.60000000000002</v>
      </c>
      <c r="K31" s="1">
        <f>SQRT(G31^2+I31^2)</f>
        <v>0</v>
      </c>
      <c r="L31" s="2">
        <v>12.800000000000001</v>
      </c>
      <c r="M31" t="e">
        <f>L31*0.001/(2*SQRT(2)*K31)</f>
        <v>#DIV/0!</v>
      </c>
    </row>
    <row r="32">
      <c r="B32" s="1">
        <f t="shared" si="12"/>
        <v>27</v>
      </c>
      <c r="C32" s="1">
        <v>678</v>
      </c>
      <c r="G32">
        <v>4.7599999999999998e-05</v>
      </c>
      <c r="H32">
        <v>0.0001</v>
      </c>
      <c r="I32">
        <v>1.15e-05</v>
      </c>
      <c r="J32">
        <v>3.0000000000000001e-05</v>
      </c>
      <c r="K32" s="1">
        <f>SQRT(G32^2+I32^2)</f>
        <v>4.8969480291299799e-05</v>
      </c>
      <c r="L32" s="2">
        <v>13.199999999999999</v>
      </c>
      <c r="M32">
        <f>L32*0.001/(2*SQRT(2)*K32)</f>
        <v>95.302313360682376</v>
      </c>
    </row>
    <row r="33">
      <c r="B33" s="1">
        <f t="shared" si="12"/>
        <v>28</v>
      </c>
      <c r="C33" s="1">
        <v>678.39999999999998</v>
      </c>
      <c r="K33" s="1">
        <f>SQRT(G33^2+I33^2)</f>
        <v>0</v>
      </c>
      <c r="L33" s="2">
        <v>13.800000000000001</v>
      </c>
      <c r="M33" t="e">
        <f>L33*0.001/(2*SQRT(2)*K33)</f>
        <v>#DIV/0!</v>
      </c>
    </row>
    <row r="34">
      <c r="B34" s="1">
        <f t="shared" si="12"/>
        <v>29</v>
      </c>
      <c r="C34" s="1">
        <v>679</v>
      </c>
      <c r="D34">
        <v>40</v>
      </c>
      <c r="E34">
        <v>10</v>
      </c>
      <c r="G34">
        <v>5.1400000000000003e-05</v>
      </c>
      <c r="H34">
        <v>0.0001</v>
      </c>
      <c r="I34">
        <v>1.0699999999999999e-05</v>
      </c>
      <c r="J34">
        <v>3.0000000000000001e-05</v>
      </c>
      <c r="K34" s="1">
        <f>SQRT(G34^2+I34^2)</f>
        <v>5.2501904727352515e-05</v>
      </c>
      <c r="L34" s="2">
        <v>13.5</v>
      </c>
      <c r="M34">
        <f>L34*0.001/(2*SQRT(2)*K34)</f>
        <v>90.910430731907653</v>
      </c>
    </row>
    <row r="35">
      <c r="B35" s="1">
        <f t="shared" si="12"/>
        <v>30</v>
      </c>
      <c r="C35" s="1">
        <v>679.39999999999998</v>
      </c>
      <c r="K35" s="1">
        <f>SQRT(G35^2+I35^2)</f>
        <v>0</v>
      </c>
      <c r="L35" s="2">
        <v>13.5</v>
      </c>
      <c r="M35" t="e">
        <f>L35*0.001/(2*SQRT(2)*K35)</f>
        <v>#DIV/0!</v>
      </c>
    </row>
    <row r="36">
      <c r="B36" s="1">
        <f t="shared" si="12"/>
        <v>31</v>
      </c>
      <c r="C36" s="1">
        <v>680</v>
      </c>
      <c r="D36">
        <v>45</v>
      </c>
      <c r="E36">
        <v>10</v>
      </c>
      <c r="G36">
        <v>4.6e-05</v>
      </c>
      <c r="H36">
        <v>0.0001</v>
      </c>
      <c r="I36">
        <v>1.04e-05</v>
      </c>
      <c r="J36">
        <v>3.0000000000000001e-05</v>
      </c>
      <c r="K36" s="1">
        <f>SQRT(G36^2+I36^2)</f>
        <v>4.7161000837556449e-05</v>
      </c>
      <c r="L36" s="2">
        <v>12.4</v>
      </c>
      <c r="M36">
        <f>L36*0.001/(2*SQRT(2)*K36)</f>
        <v>92.959478499136665</v>
      </c>
    </row>
    <row r="37">
      <c r="B37" s="15">
        <f t="shared" si="12"/>
        <v>32</v>
      </c>
      <c r="C37" s="1">
        <v>681</v>
      </c>
      <c r="D37">
        <v>50</v>
      </c>
      <c r="E37">
        <v>10</v>
      </c>
      <c r="G37">
        <v>4.4799999999999998e-05</v>
      </c>
      <c r="H37">
        <v>0.0001</v>
      </c>
      <c r="I37">
        <v>1.0000000000000001e-05</v>
      </c>
      <c r="J37">
        <v>3.0000000000000001e-05</v>
      </c>
      <c r="K37" s="1">
        <f>SQRT(G37^2+I37^2)</f>
        <v>4.5902505378247052e-05</v>
      </c>
      <c r="L37" s="2">
        <v>12</v>
      </c>
      <c r="M37">
        <f>L37*0.001/(2*SQRT(2)*K37)</f>
        <v>92.42721398666508</v>
      </c>
    </row>
    <row r="38">
      <c r="B38" s="1">
        <f t="shared" si="12"/>
        <v>33</v>
      </c>
      <c r="C38" s="1">
        <v>681.79999999999995</v>
      </c>
      <c r="D38">
        <v>55</v>
      </c>
      <c r="E38">
        <v>10</v>
      </c>
      <c r="G38">
        <v>4.2500000000000003e-05</v>
      </c>
      <c r="H38">
        <v>0.0001</v>
      </c>
      <c r="I38">
        <v>9.5000000000000005e-06</v>
      </c>
      <c r="J38">
        <v>3.0000000000000001e-05</v>
      </c>
      <c r="K38" s="1">
        <f>SQRT(G38^2+I38^2)</f>
        <v>4.3548823175833355e-05</v>
      </c>
      <c r="L38" s="2">
        <v>11.4</v>
      </c>
      <c r="M38">
        <f>L38*0.001/(2*SQRT(2)*K38)</f>
        <v>92.55149413543694</v>
      </c>
    </row>
    <row r="39">
      <c r="B39" s="1">
        <f t="shared" si="12"/>
        <v>34</v>
      </c>
      <c r="C39" s="1">
        <v>683.20000000000005</v>
      </c>
      <c r="D39">
        <v>58</v>
      </c>
      <c r="E39">
        <v>10</v>
      </c>
      <c r="G39">
        <v>4.0399999999999999e-05</v>
      </c>
      <c r="H39">
        <v>0.0001</v>
      </c>
      <c r="I39">
        <v>8.8999999999999995e-06</v>
      </c>
      <c r="J39">
        <v>3.0000000000000001e-05</v>
      </c>
      <c r="K39" s="1">
        <f>SQRT(G39^2+I39^2)</f>
        <v>4.1368707980791472e-05</v>
      </c>
      <c r="L39" s="2">
        <v>11.5</v>
      </c>
      <c r="M39">
        <f>L39*0.001/(2*SQRT(2)*K39)</f>
        <v>98.28356238997192</v>
      </c>
    </row>
    <row r="40">
      <c r="B40" s="1">
        <f t="shared" si="12"/>
        <v>35</v>
      </c>
      <c r="C40" s="1">
        <v>684</v>
      </c>
      <c r="D40">
        <v>60</v>
      </c>
      <c r="E40">
        <v>10</v>
      </c>
      <c r="G40">
        <v>3.82e-05</v>
      </c>
      <c r="H40">
        <v>0.0001</v>
      </c>
      <c r="I40">
        <v>8.3000000000000002e-06</v>
      </c>
      <c r="J40">
        <v>1.0000000000000001e-05</v>
      </c>
      <c r="K40" s="1">
        <f>SQRT(G40^2+I40^2)</f>
        <v>3.9091303380675347e-05</v>
      </c>
      <c r="L40" s="2">
        <v>10.199999999999999</v>
      </c>
      <c r="M40">
        <f>L40*0.001/(2*SQRT(2)*K40)</f>
        <v>92.251837932682648</v>
      </c>
    </row>
    <row r="41">
      <c r="B41" s="1">
        <f t="shared" si="12"/>
        <v>36</v>
      </c>
      <c r="C41" s="1">
        <v>686</v>
      </c>
      <c r="D41">
        <v>62.700000000000003</v>
      </c>
      <c r="E41">
        <v>10</v>
      </c>
      <c r="G41">
        <v>3.4e-05</v>
      </c>
      <c r="H41">
        <v>0.0001</v>
      </c>
      <c r="I41">
        <v>7.0099999999999998e-06</v>
      </c>
      <c r="J41">
        <v>1.0000000000000001e-05</v>
      </c>
      <c r="K41" s="1">
        <f>SQRT(G41^2+I41^2)</f>
        <v>3.4715127826352587e-05</v>
      </c>
      <c r="L41" s="2">
        <v>9.5999999999999996</v>
      </c>
      <c r="M41">
        <f>L41*0.001/(2*SQRT(2)*K41)</f>
        <v>97.770417746205851</v>
      </c>
    </row>
    <row r="42">
      <c r="B42" s="1">
        <f t="shared" si="12"/>
        <v>37</v>
      </c>
      <c r="C42" s="1">
        <v>688</v>
      </c>
      <c r="D42">
        <v>64.099999999999994</v>
      </c>
      <c r="E42">
        <v>10</v>
      </c>
      <c r="G42">
        <v>2.9e-05</v>
      </c>
      <c r="H42">
        <v>3.0000000000000001e-05</v>
      </c>
      <c r="I42">
        <v>6.0000000000000002e-06</v>
      </c>
      <c r="J42">
        <v>1.0000000000000001e-05</v>
      </c>
      <c r="K42" s="1">
        <f>SQRT(G42^2+I42^2)</f>
        <v>2.9614185789921694e-05</v>
      </c>
      <c r="L42" s="2">
        <v>8.4000000000000004</v>
      </c>
      <c r="M42">
        <f>L42*0.001/(2*SQRT(2)*K42)</f>
        <v>100.28465756415291</v>
      </c>
    </row>
    <row r="43">
      <c r="B43" s="1">
        <f t="shared" si="12"/>
        <v>38</v>
      </c>
      <c r="C43" s="1">
        <v>690</v>
      </c>
      <c r="D43">
        <v>64.599999999999994</v>
      </c>
      <c r="E43">
        <v>10</v>
      </c>
      <c r="G43">
        <v>2.51e-05</v>
      </c>
      <c r="H43">
        <v>3.0000000000000001e-05</v>
      </c>
      <c r="I43">
        <v>5.1200000000000001e-06</v>
      </c>
      <c r="J43">
        <v>1.0000000000000001e-05</v>
      </c>
      <c r="K43" s="1">
        <f>SQRT(G43^2+I43^2)</f>
        <v>2.5616877249188669e-05</v>
      </c>
      <c r="L43" s="2">
        <v>7.5999999999999996</v>
      </c>
      <c r="M43">
        <f>L43*0.001/(2*SQRT(2)*K43)</f>
        <v>104.89201093368952</v>
      </c>
    </row>
    <row r="44">
      <c r="B44" s="1">
        <f t="shared" si="12"/>
        <v>39</v>
      </c>
      <c r="C44" s="1">
        <v>694.60000000000002</v>
      </c>
      <c r="D44">
        <v>65.280000000000001</v>
      </c>
      <c r="E44">
        <v>10</v>
      </c>
      <c r="G44">
        <v>1.8199999999999999e-05</v>
      </c>
      <c r="H44">
        <v>3.0000000000000001e-05</v>
      </c>
      <c r="I44">
        <v>3.7100000000000001e-06</v>
      </c>
      <c r="J44">
        <v>1.0000000000000001e-05</v>
      </c>
      <c r="K44" s="1">
        <f>SQRT(G44^2+I44^2)</f>
        <v>1.8574285988968725e-05</v>
      </c>
      <c r="L44" s="2">
        <v>5.2999999999999998</v>
      </c>
      <c r="M44">
        <f>L44*0.001/(2*SQRT(2)*K44)</f>
        <v>100.88317641158432</v>
      </c>
    </row>
    <row r="45">
      <c r="B45" s="1">
        <f t="shared" si="12"/>
        <v>40</v>
      </c>
      <c r="C45" s="1">
        <v>699.79999999999995</v>
      </c>
      <c r="K45" s="1">
        <f>SQRT(G45^2+I45^2)</f>
        <v>0</v>
      </c>
      <c r="L45" s="2">
        <v>4</v>
      </c>
      <c r="M45" t="e">
        <f>L45*0.001/(2*SQRT(2)*K45)</f>
        <v>#DIV/0!</v>
      </c>
    </row>
    <row r="46">
      <c r="B46" s="1">
        <f t="shared" si="12"/>
        <v>41</v>
      </c>
      <c r="C46" s="1">
        <v>700</v>
      </c>
      <c r="D46">
        <v>65.299999999999997</v>
      </c>
      <c r="E46">
        <v>10</v>
      </c>
      <c r="G46">
        <v>1.3699999999999999e-05</v>
      </c>
      <c r="H46">
        <v>3.0000000000000001e-05</v>
      </c>
      <c r="I46">
        <v>2.6400000000000001e-06</v>
      </c>
      <c r="J46">
        <v>3.0000000000000001e-06</v>
      </c>
      <c r="K46" s="1">
        <f>SQRT(G46^2+I46^2)</f>
        <v>1.3952046444876822e-05</v>
      </c>
      <c r="L46" s="2">
        <v>3.9199999999999999</v>
      </c>
      <c r="M46">
        <f>L46*0.001/(2*SQRT(2)*K46)</f>
        <v>99.335197642962612</v>
      </c>
    </row>
    <row r="47">
      <c r="B47" s="1">
        <f t="shared" si="12"/>
        <v>42</v>
      </c>
      <c r="C47" s="1">
        <v>704.79999999999995</v>
      </c>
      <c r="D47">
        <v>65.299999999999997</v>
      </c>
      <c r="E47">
        <v>10</v>
      </c>
      <c r="G47">
        <v>1.0499999999999999e-05</v>
      </c>
      <c r="H47">
        <v>3.0000000000000001e-05</v>
      </c>
      <c r="I47">
        <v>2.4200000000000001e-06</v>
      </c>
      <c r="J47">
        <v>3.0000000000000001e-06</v>
      </c>
      <c r="K47" s="1">
        <f>SQRT(G47^2+I47^2)</f>
        <v>1.0775267978106159e-05</v>
      </c>
      <c r="L47" s="2">
        <v>3.5099999999999998</v>
      </c>
      <c r="M47">
        <f>L47*0.001/(2*SQRT(2)*K47)</f>
        <v>115.16858824336188</v>
      </c>
    </row>
    <row r="48">
      <c r="B48" s="1">
        <f t="shared" si="12"/>
        <v>43</v>
      </c>
      <c r="C48" s="1">
        <v>710</v>
      </c>
      <c r="D48">
        <v>65.200000000000003</v>
      </c>
      <c r="E48">
        <v>20</v>
      </c>
      <c r="G48">
        <v>9.0999999999999993e-06</v>
      </c>
      <c r="H48">
        <v>1.0000000000000001e-05</v>
      </c>
      <c r="I48">
        <v>2.3300000000000001e-06</v>
      </c>
      <c r="J48">
        <v>3.0000000000000001e-06</v>
      </c>
      <c r="K48" s="1">
        <f>SQRT(G48^2+I48^2)</f>
        <v>9.3935563020615346e-06</v>
      </c>
      <c r="L48" s="2">
        <v>3.2000000000000002</v>
      </c>
      <c r="M48">
        <f>L48*0.001/(2*SQRT(2)*K48)</f>
        <v>120.44116344415612</v>
      </c>
    </row>
    <row r="49">
      <c r="B49" s="1">
        <f t="shared" si="12"/>
        <v>44</v>
      </c>
      <c r="C49" s="1">
        <v>715</v>
      </c>
      <c r="D49">
        <v>65.700000000000003</v>
      </c>
      <c r="E49">
        <v>20</v>
      </c>
      <c r="G49">
        <v>8.1000000000000004e-06</v>
      </c>
      <c r="H49">
        <v>1.0000000000000001e-05</v>
      </c>
      <c r="I49">
        <v>2.2199999999999999e-06</v>
      </c>
      <c r="J49">
        <v>3.0000000000000001e-06</v>
      </c>
      <c r="K49" s="1">
        <f>SQRT(G49^2+I49^2)</f>
        <v>8.3987141873027216e-06</v>
      </c>
      <c r="L49" s="2">
        <v>2.8999999999999999</v>
      </c>
      <c r="M49">
        <f>L49*0.001/(2*SQRT(2)*K49)</f>
        <v>122.07878609210944</v>
      </c>
    </row>
    <row r="50">
      <c r="B50" s="1">
        <f t="shared" si="12"/>
        <v>45</v>
      </c>
      <c r="C50" s="1">
        <v>720</v>
      </c>
      <c r="D50">
        <v>65.700000000000003</v>
      </c>
      <c r="E50">
        <v>20</v>
      </c>
      <c r="G50">
        <v>7.5000000000000002e-06</v>
      </c>
      <c r="H50">
        <v>1.0000000000000001e-05</v>
      </c>
      <c r="I50">
        <v>2.04e-06</v>
      </c>
      <c r="J50">
        <v>3.0000000000000001e-06</v>
      </c>
      <c r="K50" s="1">
        <f>SQRT(G50^2+I50^2)</f>
        <v>7.7724899485300072e-06</v>
      </c>
      <c r="L50" s="2">
        <v>2.7200000000000002</v>
      </c>
      <c r="M50">
        <f>L50*0.001/(2*SQRT(2)*K50)</f>
        <v>123.72678881309871</v>
      </c>
    </row>
    <row r="51">
      <c r="B51" s="1"/>
      <c r="I51" s="1"/>
      <c r="J51" s="10"/>
      <c r="M51" t="e">
        <f>L51*0.001/(2*SQRT(2)*K51)</f>
        <v>#DIV/0!</v>
      </c>
    </row>
    <row r="52">
      <c r="B52" s="1"/>
      <c r="C52" s="1"/>
      <c r="I52" s="1"/>
      <c r="J52" s="10"/>
    </row>
    <row r="53">
      <c r="B53" s="1"/>
      <c r="C53" s="2"/>
      <c r="I53" s="2"/>
      <c r="J53" s="16"/>
    </row>
    <row r="54">
      <c r="B54" s="1"/>
      <c r="C54" s="1"/>
      <c r="I54" s="1"/>
      <c r="J54" s="10"/>
    </row>
    <row r="55">
      <c r="B55" s="1"/>
      <c r="C55" s="1"/>
      <c r="I55" s="1"/>
      <c r="J55" s="10"/>
    </row>
    <row r="56">
      <c r="B56" s="1"/>
      <c r="C56" s="1"/>
      <c r="I56" s="1"/>
      <c r="J56" s="10"/>
    </row>
    <row r="57">
      <c r="B57" s="1"/>
      <c r="C57" s="1"/>
      <c r="I57" s="1"/>
      <c r="J57" s="10"/>
    </row>
    <row r="58">
      <c r="B58" s="1"/>
      <c r="C58" s="1"/>
      <c r="I58" s="1"/>
      <c r="J58" s="10"/>
    </row>
    <row r="59">
      <c r="B59" s="1"/>
      <c r="C59" s="1"/>
      <c r="I59" s="1"/>
      <c r="J59" s="10"/>
    </row>
    <row r="60">
      <c r="B60" s="1"/>
      <c r="C60" s="1"/>
      <c r="I60" s="1"/>
      <c r="J60" s="10"/>
    </row>
    <row r="61">
      <c r="B61" s="1"/>
      <c r="C61" s="1"/>
      <c r="I61" s="1"/>
      <c r="J61" s="10"/>
    </row>
    <row r="62">
      <c r="B62" s="1"/>
      <c r="C62" s="1"/>
      <c r="I62" s="1"/>
      <c r="J62" s="10"/>
    </row>
    <row r="63">
      <c r="B63" s="1"/>
      <c r="C63" s="1"/>
      <c r="I63" s="1"/>
      <c r="J63" s="10"/>
    </row>
    <row r="64">
      <c r="B64" s="1"/>
      <c r="C64" s="1"/>
      <c r="I64" s="1"/>
      <c r="J64" s="10"/>
    </row>
    <row r="65">
      <c r="B65" s="1"/>
      <c r="C65" s="1"/>
      <c r="I65" s="1"/>
      <c r="J65" s="10"/>
    </row>
    <row r="66">
      <c r="B66" s="1"/>
      <c r="C66" s="1"/>
      <c r="I66" s="1"/>
      <c r="J66" s="10"/>
    </row>
    <row r="67">
      <c r="B67" s="1"/>
      <c r="C67" s="1"/>
      <c r="I67" s="1"/>
      <c r="J67" s="10"/>
    </row>
    <row r="68">
      <c r="B68" s="1"/>
      <c r="C68" s="1"/>
      <c r="I68" s="1"/>
      <c r="J68" s="10"/>
    </row>
    <row r="69">
      <c r="B69" s="1"/>
      <c r="C69" s="1"/>
      <c r="I69" s="1"/>
      <c r="J69" s="10"/>
    </row>
    <row r="70">
      <c r="B70" s="1"/>
      <c r="C70" s="1"/>
      <c r="I70" s="1"/>
      <c r="J70" s="10"/>
    </row>
    <row r="82" ht="14.25">
      <c r="E82" t="s">
        <v>56</v>
      </c>
      <c r="G82" t="s">
        <v>57</v>
      </c>
    </row>
    <row r="83" ht="14.25">
      <c r="E83" t="s">
        <v>58</v>
      </c>
    </row>
    <row r="84" ht="14.25">
      <c r="E84" t="s">
        <v>59</v>
      </c>
    </row>
    <row r="85" ht="14.25">
      <c r="E85" t="s">
        <v>60</v>
      </c>
    </row>
  </sheetData>
  <sortState ref="C3:G70" columnSort="0">
    <sortCondition sortBy="value" descending="0" ref="C3:C70"/>
  </sortState>
  <mergeCells count="1">
    <mergeCell ref="D4:E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5" workbookViewId="0" zoomScale="100">
      <selection activeCell="A1" activeCellId="0" sqref="A1"/>
    </sheetView>
  </sheetViews>
  <sheetFormatPr defaultRowHeight="14.25"/>
  <cols>
    <col bestFit="1" min="4" max="4" width="15.890625"/>
    <col bestFit="1" min="5" max="5" width="18.921875"/>
    <col bestFit="1" min="6" max="6" width="16.9609375"/>
    <col bestFit="1" min="7" max="7" width="20.00390625"/>
    <col bestFit="1" min="8" max="8" width="21.12109375"/>
    <col bestFit="1" min="9" max="9" width="14.3828125"/>
    <col bestFit="1" min="10" max="10" width="29.640625"/>
    <col bestFit="1" min="11" max="11" width="18.921875"/>
    <col bestFit="1" min="12" max="12" width="16.9609375"/>
    <col bestFit="1" min="13" max="13" width="20.171875"/>
    <col bestFit="1" min="15" max="15" width="17.50390625"/>
    <col bestFit="1" min="16" max="16" width="21.9609375"/>
  </cols>
  <sheetData>
    <row r="1" ht="14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4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14.25">
      <c r="A3" s="1"/>
      <c r="B3" s="1"/>
      <c r="C3" s="1"/>
      <c r="D3" s="1" t="s">
        <v>41</v>
      </c>
      <c r="E3" s="1"/>
      <c r="F3" s="1"/>
      <c r="G3" s="2"/>
      <c r="H3" s="1"/>
      <c r="I3" s="1"/>
      <c r="J3" s="1"/>
      <c r="K3" s="1"/>
      <c r="L3" s="1"/>
      <c r="M3" s="1"/>
      <c r="N3" s="1"/>
      <c r="O3" s="1"/>
      <c r="P3" s="1"/>
      <c r="Q3" s="1"/>
    </row>
    <row r="4" ht="14.25">
      <c r="A4" s="1"/>
      <c r="B4" s="1"/>
      <c r="C4" s="1"/>
      <c r="D4" s="17" t="s">
        <v>43</v>
      </c>
      <c r="E4" s="17"/>
      <c r="F4" s="13"/>
      <c r="G4" s="14" t="s">
        <v>44</v>
      </c>
      <c r="H4" s="14"/>
      <c r="I4" s="4"/>
      <c r="J4" s="14"/>
      <c r="K4" s="14"/>
      <c r="L4" s="18"/>
      <c r="M4" s="18" t="s">
        <v>45</v>
      </c>
      <c r="N4" s="18"/>
      <c r="O4" s="1"/>
      <c r="P4" s="1"/>
      <c r="Q4" s="1"/>
    </row>
    <row r="5" ht="14.25">
      <c r="A5" s="1"/>
      <c r="B5" s="1" t="s">
        <v>8</v>
      </c>
      <c r="C5" s="1" t="s">
        <v>46</v>
      </c>
      <c r="D5" s="11" t="s">
        <v>61</v>
      </c>
      <c r="E5" s="11" t="s">
        <v>62</v>
      </c>
      <c r="F5" s="1"/>
      <c r="G5" s="11" t="s">
        <v>63</v>
      </c>
      <c r="H5" s="11" t="s">
        <v>64</v>
      </c>
      <c r="I5" s="1" t="s">
        <v>51</v>
      </c>
      <c r="J5" s="11" t="s">
        <v>65</v>
      </c>
      <c r="K5" s="1" t="s">
        <v>53</v>
      </c>
      <c r="L5" s="2" t="s">
        <v>54</v>
      </c>
      <c r="M5" s="2" t="s">
        <v>55</v>
      </c>
      <c r="N5" s="1"/>
      <c r="O5" s="1"/>
      <c r="P5" s="1"/>
      <c r="Q5" s="1"/>
    </row>
    <row r="6" ht="14.25">
      <c r="A6" s="1"/>
      <c r="B6" s="1">
        <v>1</v>
      </c>
      <c r="C6" s="1">
        <v>630</v>
      </c>
      <c r="D6" s="1">
        <v>0.40000000000000002</v>
      </c>
      <c r="E6" s="1">
        <v>2</v>
      </c>
      <c r="F6" s="1"/>
      <c r="G6" s="1">
        <v>1.6200000000000001</v>
      </c>
      <c r="H6" s="1">
        <v>3</v>
      </c>
      <c r="I6" s="1">
        <v>41.200000000000003</v>
      </c>
      <c r="J6" s="1">
        <v>100</v>
      </c>
      <c r="K6" s="1">
        <f>SQRT(G6^2+I6^2)</f>
        <v>41.231837213493172</v>
      </c>
      <c r="L6" s="2">
        <v>14.5</v>
      </c>
      <c r="M6" s="1">
        <f>L6*0.001/(2*SQRT(2)*K6*0.000001)</f>
        <v>124.33411921612864</v>
      </c>
      <c r="N6" s="1"/>
      <c r="O6" s="1"/>
      <c r="P6" s="1"/>
      <c r="Q6" s="1"/>
    </row>
    <row r="7" ht="14.25">
      <c r="A7" s="1"/>
      <c r="B7" s="1">
        <f>1+B6</f>
        <v>2</v>
      </c>
      <c r="C7" s="1">
        <v>640</v>
      </c>
      <c r="D7" s="1">
        <v>0.39000000000000001</v>
      </c>
      <c r="E7" s="1">
        <v>2</v>
      </c>
      <c r="F7" s="1"/>
      <c r="G7" s="1">
        <v>1.24</v>
      </c>
      <c r="H7" s="1">
        <v>3</v>
      </c>
      <c r="I7" s="1">
        <v>43.200000000000003</v>
      </c>
      <c r="J7" s="1">
        <v>100</v>
      </c>
      <c r="K7" s="1">
        <f>SQRT(G7^2+I7^2)</f>
        <v>43.217792632201849</v>
      </c>
      <c r="L7" s="2">
        <v>15</v>
      </c>
      <c r="M7" s="18">
        <f>L7*0.001/(2*SQRT(2)*K7*0.000001)</f>
        <v>122.71105338562765</v>
      </c>
      <c r="N7" s="1"/>
      <c r="O7" s="1"/>
      <c r="P7" s="1"/>
      <c r="Q7" s="1"/>
    </row>
    <row r="8" ht="14.25">
      <c r="A8" s="1"/>
      <c r="B8" s="1">
        <f>1+B7</f>
        <v>3</v>
      </c>
      <c r="C8" s="1">
        <v>640.20000000000005</v>
      </c>
      <c r="D8" s="1"/>
      <c r="E8" s="1"/>
      <c r="F8" s="1"/>
      <c r="G8" s="1"/>
      <c r="H8" s="1"/>
      <c r="I8" s="1"/>
      <c r="J8" s="1"/>
      <c r="K8" s="1">
        <f>SQRT(G8^2+I8^2)</f>
        <v>0</v>
      </c>
      <c r="L8" s="2">
        <v>14</v>
      </c>
      <c r="M8" s="18" t="e">
        <f>L8*0.001/(2*SQRT(2)*K8*0.000001)</f>
        <v>#DIV/0!</v>
      </c>
      <c r="N8" s="1"/>
      <c r="O8" s="1"/>
      <c r="P8" s="1"/>
      <c r="Q8" s="1"/>
    </row>
    <row r="9" ht="14.25">
      <c r="A9" s="1"/>
      <c r="B9" s="1">
        <f>1+B8</f>
        <v>4</v>
      </c>
      <c r="C9" s="1">
        <v>645</v>
      </c>
      <c r="D9" s="1">
        <v>0.29999999999999999</v>
      </c>
      <c r="E9" s="1">
        <v>2</v>
      </c>
      <c r="F9" s="1"/>
      <c r="G9" s="1">
        <v>1.1000000000000001</v>
      </c>
      <c r="H9" s="1">
        <v>3</v>
      </c>
      <c r="I9" s="1">
        <v>43.600000000000001</v>
      </c>
      <c r="J9" s="1">
        <v>100</v>
      </c>
      <c r="K9" s="1">
        <f>SQRT(G9^2+I9^2)</f>
        <v>43.613873939378514</v>
      </c>
      <c r="L9" s="2">
        <v>14.300000000000001</v>
      </c>
      <c r="M9" s="18">
        <f>L9*0.001/(2*SQRT(2)*K9*0.000001)</f>
        <v>115.92213735728193</v>
      </c>
      <c r="N9" s="1"/>
      <c r="O9" s="1"/>
      <c r="P9" s="1"/>
      <c r="Q9" s="1"/>
    </row>
    <row r="10" ht="14.25">
      <c r="A10" s="1"/>
      <c r="B10" s="1">
        <f>1+B9</f>
        <v>5</v>
      </c>
      <c r="C10" s="1">
        <v>650</v>
      </c>
      <c r="D10" s="1">
        <v>0.5</v>
      </c>
      <c r="E10" s="1">
        <v>2</v>
      </c>
      <c r="F10" s="1"/>
      <c r="G10" s="1">
        <v>0.66000000000000003</v>
      </c>
      <c r="H10" s="1">
        <v>1</v>
      </c>
      <c r="I10" s="1">
        <v>44</v>
      </c>
      <c r="J10" s="1">
        <v>100</v>
      </c>
      <c r="K10" s="1">
        <f>SQRT(G10^2+I10^2)</f>
        <v>44.004949721593817</v>
      </c>
      <c r="L10" s="2">
        <v>14.9</v>
      </c>
      <c r="M10" s="18">
        <f>L10*0.001/(2*SQRT(2)*K10*0.000001)</f>
        <v>119.71256763542505</v>
      </c>
      <c r="N10" s="1"/>
      <c r="O10" s="1"/>
      <c r="P10" s="1"/>
      <c r="Q10" s="1"/>
    </row>
    <row r="11" ht="14.25">
      <c r="A11" s="1"/>
      <c r="B11" s="1">
        <f>1+B10</f>
        <v>6</v>
      </c>
      <c r="C11" s="1">
        <v>650.39999999999998</v>
      </c>
      <c r="D11" s="1"/>
      <c r="E11" s="1"/>
      <c r="F11" s="1"/>
      <c r="G11" s="1"/>
      <c r="H11" s="1"/>
      <c r="I11" s="1"/>
      <c r="J11" s="1"/>
      <c r="K11" s="1">
        <f>SQRT(G11^2+I11^2)</f>
        <v>0</v>
      </c>
      <c r="L11" s="2">
        <v>14.800000000000001</v>
      </c>
      <c r="M11" s="18" t="e">
        <f>L11*0.001/(2*SQRT(2)*K11*0.000001)</f>
        <v>#DIV/0!</v>
      </c>
      <c r="N11" s="1"/>
      <c r="O11" s="1"/>
      <c r="P11" s="1"/>
      <c r="Q11" s="1"/>
    </row>
    <row r="12" ht="14.25">
      <c r="A12" s="1"/>
      <c r="B12" s="1">
        <f>1+B11</f>
        <v>7</v>
      </c>
      <c r="C12" s="1">
        <v>652</v>
      </c>
      <c r="D12" s="1">
        <v>0.40000000000000002</v>
      </c>
      <c r="E12" s="1">
        <v>2</v>
      </c>
      <c r="F12" s="1"/>
      <c r="G12" s="1">
        <v>0.53500000000000003</v>
      </c>
      <c r="H12" s="1">
        <v>1</v>
      </c>
      <c r="I12" s="1">
        <v>45.799999999999997</v>
      </c>
      <c r="J12" s="1">
        <v>100</v>
      </c>
      <c r="K12" s="1">
        <f>SQRT(G12^2+I12^2)</f>
        <v>45.803124620488497</v>
      </c>
      <c r="L12" s="2">
        <v>14.6</v>
      </c>
      <c r="M12" s="18">
        <f>L12*0.001/(2*SQRT(2)*K12*0.000001)</f>
        <v>112.697104082563</v>
      </c>
      <c r="N12" s="1"/>
      <c r="O12" s="1"/>
      <c r="P12" s="1"/>
      <c r="Q12" s="1"/>
    </row>
    <row r="13" ht="14.25">
      <c r="A13" s="1"/>
      <c r="B13" s="1">
        <f>1+B12</f>
        <v>8</v>
      </c>
      <c r="C13" s="1">
        <v>655.20000000000005</v>
      </c>
      <c r="D13" s="1">
        <v>0.5</v>
      </c>
      <c r="E13" s="1">
        <v>2</v>
      </c>
      <c r="F13" s="1"/>
      <c r="G13" s="1">
        <v>0.34999999999999998</v>
      </c>
      <c r="H13" s="1">
        <v>1</v>
      </c>
      <c r="I13" s="1">
        <v>46.700000000000003</v>
      </c>
      <c r="J13" s="1">
        <v>100</v>
      </c>
      <c r="K13" s="1">
        <f>SQRT(G13^2+I13^2)</f>
        <v>46.701311544752151</v>
      </c>
      <c r="L13" s="2">
        <v>15</v>
      </c>
      <c r="M13" s="18">
        <f>L13*0.001/(2*SQRT(2)*K13*0.000001)</f>
        <v>113.55785701686661</v>
      </c>
      <c r="N13" s="1"/>
      <c r="O13" s="1"/>
      <c r="P13" s="1"/>
      <c r="Q13" s="1"/>
    </row>
    <row r="14" ht="14.25">
      <c r="A14" s="1"/>
      <c r="B14" s="1">
        <f>1+B13</f>
        <v>9</v>
      </c>
      <c r="C14" s="1">
        <v>657</v>
      </c>
      <c r="D14" s="1">
        <v>0.59999999999999998</v>
      </c>
      <c r="E14" s="1">
        <v>2</v>
      </c>
      <c r="F14" s="1"/>
      <c r="G14" s="1">
        <v>0.29999999999999999</v>
      </c>
      <c r="H14" s="1">
        <v>1</v>
      </c>
      <c r="I14" s="1">
        <v>46</v>
      </c>
      <c r="J14" s="1">
        <v>100</v>
      </c>
      <c r="K14" s="1">
        <f>SQRT(G14^2+I14^2)</f>
        <v>46.000978250467675</v>
      </c>
      <c r="L14" s="2">
        <v>15.6</v>
      </c>
      <c r="M14" s="18">
        <f>L14*0.001/(2*SQRT(2)*K14*0.000001)</f>
        <v>119.89816527866982</v>
      </c>
      <c r="N14" s="1"/>
      <c r="O14" s="1"/>
      <c r="P14" s="1"/>
      <c r="Q14" s="1"/>
    </row>
    <row r="15" ht="14.25">
      <c r="A15" s="1"/>
      <c r="B15" s="1">
        <f>1+B14</f>
        <v>10</v>
      </c>
      <c r="C15" s="1">
        <v>660.39999999999998</v>
      </c>
      <c r="D15" s="1">
        <v>0.59999999999999998</v>
      </c>
      <c r="E15" s="1">
        <v>2</v>
      </c>
      <c r="F15" s="1"/>
      <c r="G15" s="1">
        <v>0.17000000000000001</v>
      </c>
      <c r="H15" s="1">
        <v>1</v>
      </c>
      <c r="I15" s="1">
        <v>47.100000000000001</v>
      </c>
      <c r="J15" s="1">
        <v>100</v>
      </c>
      <c r="K15" s="1">
        <f>SQRT(G15^2+I15^2)</f>
        <v>47.100306793056028</v>
      </c>
      <c r="L15" s="2">
        <v>16</v>
      </c>
      <c r="M15" s="18">
        <f>L15*0.001/(2*SQRT(2)*K15*0.000001)</f>
        <v>120.10228031734108</v>
      </c>
      <c r="N15" s="1"/>
      <c r="O15" s="1"/>
      <c r="P15" s="1"/>
      <c r="Q15" s="1"/>
    </row>
    <row r="16" ht="14.25">
      <c r="A16" s="1"/>
      <c r="B16" s="1">
        <f>1+B15</f>
        <v>11</v>
      </c>
      <c r="C16" s="1">
        <v>662.39999999999998</v>
      </c>
      <c r="D16" s="1">
        <v>0.69999999999999996</v>
      </c>
      <c r="E16" s="1">
        <v>2</v>
      </c>
      <c r="F16" s="1"/>
      <c r="G16" s="1">
        <v>0.20000000000000001</v>
      </c>
      <c r="H16" s="1">
        <v>1</v>
      </c>
      <c r="I16" s="1">
        <v>47.5</v>
      </c>
      <c r="J16" s="1">
        <v>100</v>
      </c>
      <c r="K16" s="1">
        <f>SQRT(G16^2+I16^2)</f>
        <v>47.500421050765432</v>
      </c>
      <c r="L16" s="2">
        <v>16.800000000000001</v>
      </c>
      <c r="M16" s="18">
        <f>L16*0.001/(2*SQRT(2)*K16*0.000001)</f>
        <v>125.04514340239278</v>
      </c>
      <c r="N16" s="1"/>
      <c r="O16" s="1"/>
      <c r="P16" s="1"/>
      <c r="Q16" s="1"/>
    </row>
    <row r="17" ht="14.25">
      <c r="A17" s="1"/>
      <c r="B17" s="1">
        <f>1+B16</f>
        <v>12</v>
      </c>
      <c r="C17" s="1">
        <v>665.39999999999998</v>
      </c>
      <c r="D17" s="1">
        <v>0.40000000000000002</v>
      </c>
      <c r="E17" s="1">
        <v>2</v>
      </c>
      <c r="F17" s="1"/>
      <c r="G17" s="1">
        <v>-0.69999999999999996</v>
      </c>
      <c r="H17" s="1">
        <v>1</v>
      </c>
      <c r="I17" s="1">
        <v>47.600000000000001</v>
      </c>
      <c r="J17" s="1">
        <v>100</v>
      </c>
      <c r="K17" s="1">
        <f>SQRT(G17^2+I17^2)</f>
        <v>47.605146780574053</v>
      </c>
      <c r="L17" s="2">
        <v>17</v>
      </c>
      <c r="M17" s="18">
        <f>L17*0.001/(2*SQRT(2)*K17*0.000001)</f>
        <v>126.25541662100882</v>
      </c>
      <c r="N17" s="1"/>
      <c r="O17" s="1"/>
      <c r="P17" s="1"/>
      <c r="Q17" s="1"/>
    </row>
    <row r="18" ht="14.25">
      <c r="A18" s="1"/>
      <c r="B18" s="1">
        <f>1+B17</f>
        <v>13</v>
      </c>
      <c r="C18" s="1">
        <v>667</v>
      </c>
      <c r="D18" s="1">
        <v>0.59999999999999998</v>
      </c>
      <c r="E18" s="1">
        <v>2</v>
      </c>
      <c r="F18" s="1"/>
      <c r="G18" s="1">
        <v>-1</v>
      </c>
      <c r="H18" s="1">
        <v>3</v>
      </c>
      <c r="I18" s="1">
        <v>48.5</v>
      </c>
      <c r="J18" s="1">
        <v>100</v>
      </c>
      <c r="K18" s="1">
        <f>SQRT(G18^2+I18^2)</f>
        <v>48.510308182900673</v>
      </c>
      <c r="L18" s="2">
        <v>17.399999999999999</v>
      </c>
      <c r="M18" s="18">
        <f>L18*0.001/(2*SQRT(2)*K18*0.000001)</f>
        <v>126.81488175932496</v>
      </c>
      <c r="N18" s="1"/>
      <c r="O18" s="1"/>
      <c r="P18" s="1"/>
      <c r="Q18" s="1"/>
    </row>
    <row r="19" ht="14.25">
      <c r="A19" s="1"/>
      <c r="B19" s="1">
        <f>1+B18</f>
        <v>14</v>
      </c>
      <c r="C19" s="1">
        <v>670</v>
      </c>
      <c r="D19" s="1">
        <v>0.40000000000000002</v>
      </c>
      <c r="E19" s="1">
        <v>2</v>
      </c>
      <c r="F19" s="1"/>
      <c r="G19" s="1">
        <v>-1.24</v>
      </c>
      <c r="H19" s="1">
        <v>3</v>
      </c>
      <c r="I19" s="1">
        <v>48.799999999999997</v>
      </c>
      <c r="J19" s="1">
        <v>100</v>
      </c>
      <c r="K19" s="1">
        <f>SQRT(G19^2+I19^2)</f>
        <v>48.815751556234382</v>
      </c>
      <c r="L19" s="2">
        <v>16.5</v>
      </c>
      <c r="M19" s="18">
        <f>L19*0.001/(2*SQRT(2)*K19*0.000001)</f>
        <v>119.50304479218839</v>
      </c>
      <c r="N19" s="1"/>
      <c r="O19" s="1"/>
      <c r="P19" s="1"/>
      <c r="Q19" s="1"/>
    </row>
    <row r="20" ht="14.25">
      <c r="A20" s="1"/>
      <c r="B20" s="1">
        <f>1+B19</f>
        <v>15</v>
      </c>
      <c r="C20" s="1">
        <v>672.79999999999995</v>
      </c>
      <c r="D20" s="1">
        <v>1</v>
      </c>
      <c r="E20" s="1">
        <v>2</v>
      </c>
      <c r="F20" s="1"/>
      <c r="G20" s="1">
        <v>1</v>
      </c>
      <c r="H20" s="1">
        <v>3</v>
      </c>
      <c r="I20" s="1">
        <v>46.399999999999999</v>
      </c>
      <c r="J20" s="1">
        <v>100</v>
      </c>
      <c r="K20" s="1">
        <f>SQRT(G20^2+I20^2)</f>
        <v>46.410774611074956</v>
      </c>
      <c r="L20" s="2">
        <v>14.199999999999999</v>
      </c>
      <c r="M20" s="18">
        <f>L20*0.001/(2*SQRT(2)*K20*0.000001)</f>
        <v>108.17440968172207</v>
      </c>
      <c r="N20" s="1"/>
      <c r="O20" s="1"/>
      <c r="P20" s="1"/>
      <c r="Q20" s="1"/>
    </row>
    <row r="21" ht="14.25">
      <c r="A21" s="1"/>
      <c r="B21" s="1">
        <f>1+B20</f>
        <v>16</v>
      </c>
      <c r="C21" s="1">
        <v>674.79999999999995</v>
      </c>
      <c r="K21" s="1">
        <f>SQRT(G22^2+I22^2)</f>
        <v>43.418083790052272</v>
      </c>
      <c r="L21" s="2">
        <v>12.4</v>
      </c>
      <c r="M21" s="18">
        <f>L21*0.001/(2*SQRT(2)*K21*0.000001)</f>
        <v>100.97318123378464</v>
      </c>
      <c r="N21" s="1"/>
      <c r="O21" s="1"/>
      <c r="P21" s="1"/>
      <c r="Q21" s="1"/>
    </row>
    <row r="22" ht="14.25">
      <c r="A22" s="1"/>
      <c r="B22" s="1">
        <f>1+B21</f>
        <v>17</v>
      </c>
      <c r="C22" s="1">
        <v>675</v>
      </c>
      <c r="D22" s="1">
        <v>13</v>
      </c>
      <c r="E22" s="1">
        <v>5</v>
      </c>
      <c r="F22" s="1"/>
      <c r="G22" s="1">
        <v>3.2000000000000002</v>
      </c>
      <c r="H22" s="1">
        <v>10</v>
      </c>
      <c r="I22" s="1">
        <v>43.299999999999997</v>
      </c>
      <c r="J22" s="1">
        <v>100</v>
      </c>
      <c r="K22" s="1" t="e">
        <f>SQRT(#REF!^2+#REF!^2)</f>
        <v>#REF!</v>
      </c>
      <c r="L22" s="2">
        <v>13.300000000000001</v>
      </c>
      <c r="M22" s="18" t="e">
        <f>L22*0.001/(2*SQRT(2)*K22*0.000001)</f>
        <v>#REF!</v>
      </c>
      <c r="N22" s="1"/>
      <c r="O22" s="1"/>
      <c r="P22" s="1"/>
      <c r="Q22" s="1"/>
    </row>
    <row r="23" ht="14.25">
      <c r="A23" s="1"/>
      <c r="B23" s="1">
        <f>1+B22</f>
        <v>18</v>
      </c>
      <c r="C23" s="1">
        <v>675.39999999999998</v>
      </c>
      <c r="D23" s="1"/>
      <c r="E23" s="1"/>
      <c r="F23" s="1"/>
      <c r="G23" s="1"/>
      <c r="H23" s="1"/>
      <c r="I23" s="1"/>
      <c r="J23" s="1"/>
      <c r="K23" s="1">
        <f>SQRT(G23^2+I23^2)</f>
        <v>0</v>
      </c>
      <c r="L23" s="2">
        <v>12</v>
      </c>
      <c r="M23" s="18" t="e">
        <f>L23*0.001/(2*SQRT(2)*K23*0.000001)</f>
        <v>#DIV/0!</v>
      </c>
      <c r="N23" s="1"/>
      <c r="O23" s="1"/>
      <c r="P23" s="1"/>
      <c r="Q23" s="1"/>
    </row>
    <row r="24" ht="14.25">
      <c r="A24" s="1"/>
      <c r="B24" s="1">
        <f>1+B23</f>
        <v>19</v>
      </c>
      <c r="C24" s="1">
        <v>675.39999999999998</v>
      </c>
      <c r="D24" s="1"/>
      <c r="E24" s="1"/>
      <c r="F24" s="1"/>
      <c r="G24" s="1"/>
      <c r="H24" s="1"/>
      <c r="I24" s="1"/>
      <c r="J24" s="1"/>
      <c r="K24" s="1">
        <f>SQRT(G24^2+I24^2)</f>
        <v>0</v>
      </c>
      <c r="L24" s="2">
        <v>13.699999999999999</v>
      </c>
      <c r="M24" s="18" t="e">
        <f>L24*0.001/(2*SQRT(2)*K24*0.000001)</f>
        <v>#DIV/0!</v>
      </c>
      <c r="N24" s="1"/>
      <c r="O24" s="1"/>
      <c r="P24" s="1"/>
      <c r="Q24" s="1"/>
    </row>
    <row r="25" ht="14.25">
      <c r="A25" s="1"/>
      <c r="B25" s="1">
        <f>1+B24</f>
        <v>20</v>
      </c>
      <c r="C25" s="1">
        <v>676</v>
      </c>
      <c r="D25" s="1">
        <v>19</v>
      </c>
      <c r="E25" s="1">
        <v>5</v>
      </c>
      <c r="F25" s="1"/>
      <c r="G25" s="1">
        <v>3.7999999999999998</v>
      </c>
      <c r="H25" s="1">
        <v>10</v>
      </c>
      <c r="I25" s="1">
        <v>41.399999999999999</v>
      </c>
      <c r="J25" s="1">
        <v>100</v>
      </c>
      <c r="K25" s="1">
        <f>SQRT(G25^2+I25^2)</f>
        <v>41.574030355499573</v>
      </c>
      <c r="L25" s="2">
        <v>12.4</v>
      </c>
      <c r="M25" s="18">
        <f>L25*0.001/(2*SQRT(2)*K25*0.000001)</f>
        <v>105.45193732405727</v>
      </c>
      <c r="N25" s="1"/>
      <c r="O25" s="1"/>
      <c r="P25" s="1"/>
      <c r="Q25" s="1"/>
    </row>
    <row r="26" ht="14.25">
      <c r="A26" s="1"/>
      <c r="B26" s="1">
        <f>1+B25</f>
        <v>21</v>
      </c>
      <c r="C26" s="1">
        <v>676</v>
      </c>
      <c r="D26" s="1"/>
      <c r="E26" s="1"/>
      <c r="F26" s="1"/>
      <c r="G26" s="1"/>
      <c r="H26" s="1"/>
      <c r="I26" s="1"/>
      <c r="J26" s="1"/>
      <c r="K26" s="1">
        <f>SQRT(G26^2+I26^2)</f>
        <v>0</v>
      </c>
      <c r="L26" s="2">
        <v>13.800000000000001</v>
      </c>
      <c r="M26" s="18" t="e">
        <f>L26*0.001/(2*SQRT(2)*K26*0.000001)</f>
        <v>#DIV/0!</v>
      </c>
      <c r="N26" s="1"/>
      <c r="O26" s="1"/>
      <c r="P26" s="1"/>
      <c r="Q26" s="1"/>
    </row>
    <row r="27" ht="14.25">
      <c r="A27" s="1"/>
      <c r="B27" s="1">
        <f>1+B26</f>
        <v>22</v>
      </c>
      <c r="C27" s="1">
        <v>676.20000000000005</v>
      </c>
      <c r="D27" s="1"/>
      <c r="E27" s="1"/>
      <c r="F27" s="1"/>
      <c r="G27" s="1"/>
      <c r="H27" s="1"/>
      <c r="I27" s="1"/>
      <c r="J27" s="1"/>
      <c r="K27" s="1">
        <f>SQRT(G27^2+I27^2)</f>
        <v>0</v>
      </c>
      <c r="L27" s="2">
        <v>12.6</v>
      </c>
      <c r="M27" s="18" t="e">
        <f>L27*0.001/(2*SQRT(2)*K27*0.000001)</f>
        <v>#DIV/0!</v>
      </c>
      <c r="N27" s="1"/>
      <c r="O27" s="1"/>
      <c r="P27" s="1"/>
      <c r="Q27" s="1"/>
    </row>
    <row r="28" ht="14.25">
      <c r="A28" s="1"/>
      <c r="B28" s="1">
        <f>1+B27</f>
        <v>23</v>
      </c>
      <c r="C28" s="1">
        <v>676.39999999999998</v>
      </c>
      <c r="D28" s="1"/>
      <c r="E28" s="1"/>
      <c r="F28" s="1"/>
      <c r="G28" s="1"/>
      <c r="H28" s="1"/>
      <c r="I28" s="1"/>
      <c r="J28" s="1"/>
      <c r="K28" s="1">
        <f>SQRT(G28^2+I28^2)</f>
        <v>0</v>
      </c>
      <c r="L28" s="2">
        <v>13</v>
      </c>
      <c r="M28" s="18" t="e">
        <f>L28*0.001/(2*SQRT(2)*K28*0.000001)</f>
        <v>#DIV/0!</v>
      </c>
      <c r="N28" s="1"/>
      <c r="O28" s="1"/>
      <c r="P28" s="1"/>
      <c r="Q28" s="1"/>
    </row>
    <row r="29" ht="14.25">
      <c r="A29" s="1"/>
      <c r="B29" s="1">
        <f>1+B28</f>
        <v>24</v>
      </c>
      <c r="C29" s="1">
        <v>676.79999999999995</v>
      </c>
      <c r="D29" s="1"/>
      <c r="E29" s="1"/>
      <c r="F29" s="1"/>
      <c r="G29" s="1"/>
      <c r="H29" s="1"/>
      <c r="I29" s="1"/>
      <c r="J29" s="1"/>
      <c r="K29" s="1">
        <f>SQRT(G29^2+I29^2)</f>
        <v>0</v>
      </c>
      <c r="L29" s="2">
        <v>13.800000000000001</v>
      </c>
      <c r="M29" s="18" t="e">
        <f>L29*0.001/(2*SQRT(2)*K29*0.000001)</f>
        <v>#DIV/0!</v>
      </c>
      <c r="N29" s="1"/>
      <c r="O29" s="1"/>
      <c r="P29" s="1"/>
      <c r="Q29" s="1"/>
    </row>
    <row r="30" ht="14.25">
      <c r="A30" s="1">
        <v>677</v>
      </c>
      <c r="B30" s="1">
        <f>1+B29</f>
        <v>25</v>
      </c>
      <c r="C30" s="1">
        <v>677.20000000000005</v>
      </c>
      <c r="D30" s="1">
        <v>34.600000000000001</v>
      </c>
      <c r="E30" s="1">
        <v>5</v>
      </c>
      <c r="F30" s="1"/>
      <c r="G30" s="1">
        <v>4</v>
      </c>
      <c r="H30" s="1">
        <v>10</v>
      </c>
      <c r="I30" s="1">
        <v>38.600000000000001</v>
      </c>
      <c r="J30" s="1">
        <v>100</v>
      </c>
      <c r="K30" s="1">
        <f>SQRT(G30^2+I30^2)</f>
        <v>38.806700452370336</v>
      </c>
      <c r="L30" s="2">
        <v>13</v>
      </c>
      <c r="M30" s="18">
        <f>L30*0.001/(2*SQRT(2)*K30*0.000001)</f>
        <v>118.43815691967238</v>
      </c>
      <c r="N30" s="1"/>
      <c r="O30" s="1"/>
      <c r="P30" s="1"/>
      <c r="Q30" s="1"/>
    </row>
    <row r="31" ht="14.25">
      <c r="A31" s="1"/>
      <c r="B31" s="1">
        <f>1+B30</f>
        <v>26</v>
      </c>
      <c r="C31" s="1">
        <v>677.60000000000002</v>
      </c>
      <c r="D31" s="1"/>
      <c r="E31" s="1"/>
      <c r="F31" s="1"/>
      <c r="G31" s="1"/>
      <c r="H31" s="1"/>
      <c r="I31" s="1"/>
      <c r="J31" s="1"/>
      <c r="K31" s="1">
        <f>SQRT(G31^2+I31^2)</f>
        <v>0</v>
      </c>
      <c r="L31" s="2">
        <v>12.800000000000001</v>
      </c>
      <c r="M31" s="18" t="e">
        <f>L31*0.001/(2*SQRT(2)*K31*0.000001)</f>
        <v>#DIV/0!</v>
      </c>
      <c r="N31" s="1"/>
      <c r="O31" s="1"/>
      <c r="P31" s="1"/>
      <c r="Q31" s="1"/>
    </row>
    <row r="32" ht="14.25">
      <c r="A32" s="1"/>
      <c r="B32" s="1">
        <f>1+B31</f>
        <v>27</v>
      </c>
      <c r="C32" s="1">
        <v>678</v>
      </c>
      <c r="D32" s="1">
        <v>45</v>
      </c>
      <c r="E32" s="1">
        <v>10</v>
      </c>
      <c r="F32" s="1"/>
      <c r="G32" s="1">
        <v>4.7000000000000002</v>
      </c>
      <c r="H32" s="1">
        <v>10</v>
      </c>
      <c r="I32" s="1">
        <v>34</v>
      </c>
      <c r="J32" s="1">
        <v>100</v>
      </c>
      <c r="K32" s="1">
        <f>SQRT(G32^2+I32^2)</f>
        <v>34.3233156906497</v>
      </c>
      <c r="L32" s="2">
        <v>13.199999999999999</v>
      </c>
      <c r="M32" s="18">
        <f>L32*0.001/(2*SQRT(2)*K32*0.000001)</f>
        <v>135.96893720563727</v>
      </c>
      <c r="N32" s="1"/>
      <c r="O32" s="1"/>
      <c r="P32" s="1"/>
      <c r="Q32" s="1"/>
    </row>
    <row r="33" ht="14.25">
      <c r="A33" s="1"/>
      <c r="B33" s="1">
        <f>1+B32</f>
        <v>28</v>
      </c>
      <c r="C33" s="1">
        <v>678.39999999999998</v>
      </c>
      <c r="D33" s="1"/>
      <c r="E33" s="1"/>
      <c r="F33" s="1"/>
      <c r="G33" s="1"/>
      <c r="H33" s="1"/>
      <c r="I33" s="1"/>
      <c r="J33" s="1"/>
      <c r="K33" s="1">
        <f>SQRT(G33^2+I33^2)</f>
        <v>0</v>
      </c>
      <c r="L33" s="2">
        <v>13.800000000000001</v>
      </c>
      <c r="M33" s="18" t="e">
        <f>L33*0.001/(2*SQRT(2)*K33*0.000001)</f>
        <v>#DIV/0!</v>
      </c>
      <c r="N33" s="1"/>
      <c r="O33" s="1"/>
      <c r="P33" s="1"/>
      <c r="Q33" s="1"/>
    </row>
    <row r="34" ht="14.25">
      <c r="A34" s="1"/>
      <c r="B34" s="1">
        <f>1+B33</f>
        <v>29</v>
      </c>
      <c r="C34" s="1">
        <v>679</v>
      </c>
      <c r="D34" s="1">
        <v>51.299999999999997</v>
      </c>
      <c r="E34" s="1">
        <v>10</v>
      </c>
      <c r="F34" s="1"/>
      <c r="G34" s="1">
        <v>5</v>
      </c>
      <c r="H34" s="1">
        <v>10</v>
      </c>
      <c r="I34" s="1">
        <v>33</v>
      </c>
      <c r="J34" s="1">
        <v>100</v>
      </c>
      <c r="K34" s="1">
        <f>SQRT(G34^2+I34^2)</f>
        <v>33.376638536557273</v>
      </c>
      <c r="L34" s="2">
        <v>13.5</v>
      </c>
      <c r="M34" s="18">
        <f>L34*0.001/(2*SQRT(2)*K34*0.000001)</f>
        <v>143.00333952987458</v>
      </c>
      <c r="N34" s="1"/>
      <c r="O34" s="1"/>
      <c r="P34" s="1"/>
      <c r="Q34" s="1"/>
    </row>
    <row r="35" ht="14.25">
      <c r="A35" s="1"/>
      <c r="B35" s="1">
        <f>1+B34</f>
        <v>30</v>
      </c>
      <c r="C35" s="1">
        <v>679.39999999999998</v>
      </c>
      <c r="D35" s="1"/>
      <c r="E35" s="1"/>
      <c r="F35" s="1"/>
      <c r="G35" s="1"/>
      <c r="H35" s="1"/>
      <c r="I35" s="1"/>
      <c r="J35" s="1"/>
      <c r="K35" s="1">
        <f>SQRT(G35^2+I35^2)</f>
        <v>0</v>
      </c>
      <c r="L35" s="2">
        <v>13.5</v>
      </c>
      <c r="M35" s="18" t="e">
        <f>L35*0.001/(2*SQRT(2)*K35*0.000001)</f>
        <v>#DIV/0!</v>
      </c>
      <c r="N35" s="1"/>
      <c r="O35" s="1"/>
      <c r="P35" s="1"/>
      <c r="Q35" s="1"/>
    </row>
    <row r="36" ht="14.25">
      <c r="A36" s="1"/>
      <c r="B36" s="1">
        <f>1+B35</f>
        <v>31</v>
      </c>
      <c r="C36" s="1">
        <v>680</v>
      </c>
      <c r="D36" s="1">
        <v>60.700000000000003</v>
      </c>
      <c r="E36" s="1">
        <v>10</v>
      </c>
      <c r="F36" s="1"/>
      <c r="G36" s="1">
        <v>5</v>
      </c>
      <c r="H36" s="1">
        <v>10</v>
      </c>
      <c r="I36" s="1">
        <v>27</v>
      </c>
      <c r="J36" s="1">
        <v>30</v>
      </c>
      <c r="K36" s="1">
        <f>SQRT(G36^2+I36^2)</f>
        <v>27.459060435491963</v>
      </c>
      <c r="L36" s="2">
        <v>12.4</v>
      </c>
      <c r="M36" s="18">
        <f>L36*0.001/(2*SQRT(2)*K36*0.000001)</f>
        <v>159.65812281362747</v>
      </c>
      <c r="N36" s="1"/>
      <c r="O36" s="1"/>
      <c r="P36" s="1"/>
      <c r="Q36" s="1"/>
    </row>
    <row r="37" ht="14.25">
      <c r="A37" s="1"/>
      <c r="B37" s="15">
        <f>1+B36</f>
        <v>32</v>
      </c>
      <c r="C37" s="1">
        <v>681</v>
      </c>
      <c r="D37" s="1">
        <v>65</v>
      </c>
      <c r="E37" s="1">
        <v>10</v>
      </c>
      <c r="F37" s="1"/>
      <c r="G37" s="1">
        <v>4.9000000000000004</v>
      </c>
      <c r="H37" s="1">
        <v>10</v>
      </c>
      <c r="I37" s="1">
        <v>23.300000000000001</v>
      </c>
      <c r="J37" s="1">
        <v>30</v>
      </c>
      <c r="K37" s="1">
        <f>SQRT(G37^2+I37^2)</f>
        <v>23.80966190436143</v>
      </c>
      <c r="L37" s="2">
        <v>12</v>
      </c>
      <c r="M37" s="18">
        <f>L37*0.001/(2*SQRT(2)*K37*0.000001)</f>
        <v>178.18987536073004</v>
      </c>
      <c r="N37" s="1"/>
      <c r="O37" s="1"/>
      <c r="P37" s="1"/>
      <c r="Q37" s="1"/>
    </row>
    <row r="38" ht="14.25">
      <c r="A38" s="1">
        <v>682</v>
      </c>
      <c r="B38" s="1">
        <f>1+B37</f>
        <v>33</v>
      </c>
      <c r="C38" s="1">
        <v>681.79999999999995</v>
      </c>
      <c r="D38" s="1">
        <v>68.939999999999998</v>
      </c>
      <c r="E38" s="1">
        <v>10</v>
      </c>
      <c r="F38" s="1"/>
      <c r="G38" s="1">
        <v>4.9000000000000004</v>
      </c>
      <c r="H38" s="1">
        <v>10</v>
      </c>
      <c r="I38" s="1">
        <v>19</v>
      </c>
      <c r="J38" s="1">
        <v>30</v>
      </c>
      <c r="K38" s="1">
        <f>SQRT(G38^2+I38^2)</f>
        <v>19.621671692289624</v>
      </c>
      <c r="L38" s="2">
        <v>11.4</v>
      </c>
      <c r="M38" s="1">
        <f>L38*0.001/(2*SQRT(2)*K38)</f>
        <v>0.00020541107383562621</v>
      </c>
      <c r="N38" s="1"/>
      <c r="O38" s="1"/>
      <c r="P38" s="1"/>
      <c r="Q38" s="1"/>
    </row>
    <row r="39" ht="14.25">
      <c r="A39" s="1">
        <v>683</v>
      </c>
      <c r="B39" s="1">
        <f>1+B38</f>
        <v>34</v>
      </c>
      <c r="C39" s="1">
        <v>683.20000000000005</v>
      </c>
      <c r="D39" s="1">
        <v>71.579999999999998</v>
      </c>
      <c r="E39" s="1">
        <v>20</v>
      </c>
      <c r="F39" s="1"/>
      <c r="G39" s="1">
        <v>4.7999999999999998</v>
      </c>
      <c r="H39" s="1">
        <v>10</v>
      </c>
      <c r="I39" s="1">
        <v>15</v>
      </c>
      <c r="J39" s="1">
        <v>30</v>
      </c>
      <c r="K39" s="1">
        <f>SQRT(G39^2+I39^2)</f>
        <v>15.749285698088025</v>
      </c>
      <c r="L39" s="2">
        <v>11.5</v>
      </c>
      <c r="M39" s="1">
        <f>L39*0.001/(2*SQRT(2)*K39)</f>
        <v>0.00025816180300267501</v>
      </c>
      <c r="N39" s="1"/>
      <c r="O39" s="1"/>
      <c r="P39" s="1"/>
      <c r="Q39" s="1"/>
    </row>
    <row r="40" ht="14.25">
      <c r="A40" s="1"/>
      <c r="B40" s="1">
        <f>1+B39</f>
        <v>35</v>
      </c>
      <c r="C40" s="1">
        <v>684</v>
      </c>
      <c r="D40" s="1">
        <v>73.150000000000006</v>
      </c>
      <c r="E40" s="1">
        <v>20</v>
      </c>
      <c r="F40" s="1"/>
      <c r="G40" s="1">
        <v>4.5999999999999996</v>
      </c>
      <c r="H40" s="1">
        <v>10</v>
      </c>
      <c r="I40" s="1">
        <v>13</v>
      </c>
      <c r="J40" s="1">
        <v>30</v>
      </c>
      <c r="K40" s="1">
        <f>SQRT(G40^2+I40^2)</f>
        <v>13.789851340750559</v>
      </c>
      <c r="L40" s="2">
        <v>10.199999999999999</v>
      </c>
      <c r="M40" s="1">
        <f>L40*0.001/(2*SQRT(2)*K40)</f>
        <v>0.00026151439163049818</v>
      </c>
      <c r="N40" s="1"/>
      <c r="O40" s="1"/>
      <c r="P40" s="1"/>
      <c r="Q40" s="1"/>
    </row>
    <row r="41" ht="14.25">
      <c r="A41" s="1"/>
      <c r="B41" s="1">
        <f>1+B40</f>
        <v>36</v>
      </c>
      <c r="C41" s="1">
        <v>686</v>
      </c>
      <c r="D41" s="1">
        <v>75.140000000000001</v>
      </c>
      <c r="E41" s="1">
        <v>20</v>
      </c>
      <c r="F41" s="1"/>
      <c r="G41" s="1">
        <v>4.4000000000000004</v>
      </c>
      <c r="H41" s="1">
        <v>10</v>
      </c>
      <c r="I41" s="1">
        <v>9</v>
      </c>
      <c r="J41" s="1">
        <v>10</v>
      </c>
      <c r="K41" s="1">
        <f>SQRT(G41^2+I41^2)</f>
        <v>10.017983829094554</v>
      </c>
      <c r="L41" s="2">
        <v>9.5999999999999996</v>
      </c>
      <c r="M41" s="1">
        <f>L41*0.001/(2*SQRT(2)*K41)</f>
        <v>0.00033880195931621849</v>
      </c>
      <c r="N41" s="1"/>
      <c r="O41" s="1"/>
      <c r="P41" s="1"/>
      <c r="Q41" s="1"/>
    </row>
    <row r="42" ht="14.25">
      <c r="A42" s="1"/>
      <c r="B42" s="1">
        <f>1+B41</f>
        <v>37</v>
      </c>
      <c r="C42" s="1">
        <v>688</v>
      </c>
      <c r="D42" s="1">
        <v>75.980000000000004</v>
      </c>
      <c r="E42" s="1">
        <v>20</v>
      </c>
      <c r="F42" s="1"/>
      <c r="G42" s="1">
        <v>4.0999999999999996</v>
      </c>
      <c r="H42" s="1">
        <v>10</v>
      </c>
      <c r="I42" s="1">
        <v>6.5</v>
      </c>
      <c r="J42" s="1">
        <v>10</v>
      </c>
      <c r="K42" s="1">
        <f>SQRT(G42^2+I42^2)</f>
        <v>7.6850504227363405</v>
      </c>
      <c r="L42" s="2">
        <v>8.4000000000000004</v>
      </c>
      <c r="M42" s="1">
        <f>L42*0.001/(2*SQRT(2)*K42)</f>
        <v>0.00038644489204614155</v>
      </c>
      <c r="N42" s="1"/>
      <c r="O42" s="1"/>
      <c r="P42" s="1"/>
      <c r="Q42" s="1"/>
    </row>
    <row r="43" ht="14.25">
      <c r="A43" s="1"/>
      <c r="B43" s="1">
        <f>1+B42</f>
        <v>38</v>
      </c>
      <c r="C43" s="1">
        <v>690</v>
      </c>
      <c r="D43" s="1">
        <v>76.400000000000006</v>
      </c>
      <c r="E43" s="1">
        <v>20</v>
      </c>
      <c r="F43" s="1"/>
      <c r="G43" s="1">
        <v>3.7000000000000002</v>
      </c>
      <c r="H43" s="1">
        <v>10</v>
      </c>
      <c r="I43" s="1">
        <v>5.7999999999999998</v>
      </c>
      <c r="J43" s="1">
        <v>10</v>
      </c>
      <c r="K43" s="1">
        <f>SQRT(G43^2+I43^2)</f>
        <v>6.8796802251267462</v>
      </c>
      <c r="L43" s="2">
        <v>7.5999999999999996</v>
      </c>
      <c r="M43" s="1">
        <f>L43*0.001/(2*SQRT(2)*K43)</f>
        <v>0.00039057131735499768</v>
      </c>
      <c r="N43" s="1"/>
      <c r="O43" s="1"/>
      <c r="P43" s="1"/>
      <c r="Q43" s="1"/>
    </row>
    <row r="44" ht="14.25">
      <c r="A44" s="1">
        <v>695</v>
      </c>
      <c r="B44" s="1">
        <f>1+B43</f>
        <v>39</v>
      </c>
      <c r="C44" s="1">
        <v>694.60000000000002</v>
      </c>
      <c r="D44" s="1">
        <v>76.5</v>
      </c>
      <c r="E44" s="1">
        <v>20</v>
      </c>
      <c r="F44" s="1"/>
      <c r="G44" s="1">
        <v>4.1799999999999997</v>
      </c>
      <c r="H44" s="1">
        <v>10</v>
      </c>
      <c r="I44" s="1">
        <v>5.0099999999999998</v>
      </c>
      <c r="J44" s="1">
        <v>10</v>
      </c>
      <c r="K44" s="1">
        <f>SQRT(G44^2+I44^2)</f>
        <v>6.5247605320042199</v>
      </c>
      <c r="L44" s="2">
        <v>5.2999999999999998</v>
      </c>
      <c r="M44" s="1">
        <f>L44*0.001/(2*SQRT(2)*K44)</f>
        <v>0.00028718800651044931</v>
      </c>
      <c r="N44" s="1"/>
      <c r="O44" s="1"/>
      <c r="P44" s="1"/>
      <c r="Q44" s="1"/>
    </row>
    <row r="45" ht="14.25">
      <c r="A45" s="1"/>
      <c r="B45" s="1">
        <f>1+B44</f>
        <v>40</v>
      </c>
      <c r="C45" s="1">
        <v>699.79999999999995</v>
      </c>
      <c r="D45" s="1"/>
      <c r="E45" s="1"/>
      <c r="F45" s="1"/>
      <c r="G45" s="1"/>
      <c r="H45" s="1"/>
      <c r="I45" s="1"/>
      <c r="J45" s="1"/>
      <c r="K45" s="1">
        <f>SQRT(G45^2+I45^2)</f>
        <v>0</v>
      </c>
      <c r="L45" s="2">
        <v>4</v>
      </c>
      <c r="M45" s="1" t="e">
        <f>L45*0.001/(2*SQRT(2)*K45)</f>
        <v>#DIV/0!</v>
      </c>
      <c r="N45" s="1"/>
      <c r="O45" s="1"/>
      <c r="P45" s="1"/>
      <c r="Q45" s="1"/>
    </row>
    <row r="46" ht="14.25">
      <c r="A46" s="1"/>
      <c r="B46" s="1">
        <f>1+B45</f>
        <v>41</v>
      </c>
      <c r="C46" s="1">
        <v>700</v>
      </c>
      <c r="D46" s="1">
        <v>76.799999999999997</v>
      </c>
      <c r="E46" s="1">
        <v>20</v>
      </c>
      <c r="F46" s="1"/>
      <c r="G46" s="1">
        <v>3.7999999999999998</v>
      </c>
      <c r="H46" s="1">
        <v>10</v>
      </c>
      <c r="I46" s="1">
        <v>4.4500000000000002</v>
      </c>
      <c r="J46" s="1">
        <v>10</v>
      </c>
      <c r="K46" s="1">
        <f>SQRT(G46^2+I46^2)</f>
        <v>5.8517091520341307</v>
      </c>
      <c r="L46" s="2">
        <v>3.9199999999999999</v>
      </c>
      <c r="M46" s="1">
        <f>L46*0.001/(2*SQRT(2)*K46)</f>
        <v>0.00023684179358843661</v>
      </c>
      <c r="N46" s="1"/>
      <c r="O46" s="1"/>
      <c r="P46" s="1"/>
      <c r="Q46" s="1"/>
    </row>
    <row r="47" ht="14.25">
      <c r="A47" s="1">
        <v>705</v>
      </c>
      <c r="B47" s="1">
        <f>1+B46</f>
        <v>42</v>
      </c>
      <c r="C47" s="1">
        <v>704.79999999999995</v>
      </c>
      <c r="D47" s="1">
        <v>77</v>
      </c>
      <c r="E47" s="1">
        <v>20</v>
      </c>
      <c r="F47" s="1"/>
      <c r="G47" s="1">
        <v>2.5</v>
      </c>
      <c r="H47" s="1">
        <v>3</v>
      </c>
      <c r="I47" s="1">
        <v>3.0600000000000001</v>
      </c>
      <c r="J47" s="1">
        <v>10</v>
      </c>
      <c r="K47" s="1">
        <f>SQRT(G47^2+I47^2)</f>
        <v>3.9514048134808966</v>
      </c>
      <c r="L47" s="2">
        <v>3.5099999999999998</v>
      </c>
      <c r="M47" s="1">
        <f>L47*0.001/(2*SQRT(2)*K47)</f>
        <v>0.00031405853349892172</v>
      </c>
      <c r="N47" s="1"/>
      <c r="O47" s="1"/>
      <c r="P47" s="1"/>
      <c r="Q47" s="1"/>
    </row>
    <row r="48" ht="14.25">
      <c r="A48" s="1"/>
      <c r="B48" s="1">
        <f>1+B47</f>
        <v>43</v>
      </c>
      <c r="C48" s="1">
        <v>710</v>
      </c>
      <c r="D48" s="1">
        <v>77.299999999999997</v>
      </c>
      <c r="E48" s="1">
        <v>20</v>
      </c>
      <c r="F48" s="1"/>
      <c r="G48" s="1">
        <v>2.2000000000000002</v>
      </c>
      <c r="H48" s="1">
        <v>3</v>
      </c>
      <c r="I48" s="1">
        <v>2.1000000000000001</v>
      </c>
      <c r="J48" s="1">
        <v>3</v>
      </c>
      <c r="K48" s="1">
        <f>SQRT(G48^2+I48^2)</f>
        <v>3.0413812651491097</v>
      </c>
      <c r="L48" s="2">
        <v>3.2000000000000002</v>
      </c>
      <c r="M48" s="1">
        <f>L48*0.001/(2*SQRT(2)*K48)</f>
        <v>0.0003719924439802217</v>
      </c>
      <c r="N48" s="1"/>
      <c r="O48" s="1"/>
      <c r="P48" s="1"/>
      <c r="Q48" s="1"/>
    </row>
    <row r="49" ht="14.25">
      <c r="A49" s="1"/>
      <c r="B49" s="1">
        <f>1+B48</f>
        <v>44</v>
      </c>
      <c r="C49" s="1">
        <v>715</v>
      </c>
      <c r="D49" s="1">
        <v>77.560000000000002</v>
      </c>
      <c r="E49" s="1">
        <v>20</v>
      </c>
      <c r="F49" s="1"/>
      <c r="G49" s="1">
        <v>2</v>
      </c>
      <c r="H49" s="1">
        <v>3</v>
      </c>
      <c r="I49" s="1">
        <v>1.45</v>
      </c>
      <c r="J49" s="1">
        <v>3</v>
      </c>
      <c r="K49" s="1">
        <f>SQRT(G49^2+I49^2)</f>
        <v>2.4703238654071251</v>
      </c>
      <c r="L49" s="2">
        <v>2.8999999999999999</v>
      </c>
      <c r="M49" s="1">
        <f>L49*0.001/(2*SQRT(2)*K49)</f>
        <v>0.00041504875011662371</v>
      </c>
      <c r="N49" s="1"/>
      <c r="O49" s="1"/>
      <c r="P49" s="1"/>
      <c r="Q49" s="1"/>
    </row>
    <row r="50" ht="14.25">
      <c r="A50" s="1"/>
      <c r="B50" s="1">
        <f>1+B49</f>
        <v>45</v>
      </c>
      <c r="C50" s="1">
        <v>720</v>
      </c>
      <c r="D50" s="1">
        <v>77.599999999999994</v>
      </c>
      <c r="E50" s="1">
        <v>20</v>
      </c>
      <c r="F50" s="1"/>
      <c r="G50" s="1">
        <v>1.3</v>
      </c>
      <c r="H50" s="1">
        <v>3</v>
      </c>
      <c r="I50" s="1">
        <v>1.6000000000000001</v>
      </c>
      <c r="J50" s="1">
        <v>3</v>
      </c>
      <c r="K50" s="1">
        <f>SQRT(G50^2+I50^2)</f>
        <v>2.0615528128088303</v>
      </c>
      <c r="L50" s="2">
        <v>2.7200000000000002</v>
      </c>
      <c r="M50" s="1">
        <f>L50*0.001/(2*SQRT(2)*K50)</f>
        <v>0.00046647615158762403</v>
      </c>
      <c r="N50" s="1"/>
      <c r="O50" s="1"/>
      <c r="P50" s="1"/>
      <c r="Q50" s="1"/>
    </row>
    <row r="51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e">
        <f>L51*0.001/(2*SQRT(2)*K51)</f>
        <v>#DIV/0!</v>
      </c>
      <c r="N51" s="1"/>
      <c r="O51" s="1"/>
      <c r="P51" s="1"/>
      <c r="Q51" s="1"/>
    </row>
    <row r="52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ht="14.25">
      <c r="A53" s="1"/>
      <c r="B53" s="1"/>
      <c r="C53" s="2"/>
      <c r="D53" s="1"/>
      <c r="E53" s="1"/>
      <c r="F53" s="1"/>
      <c r="G53" s="1"/>
      <c r="H53" s="1"/>
      <c r="I53" s="2"/>
      <c r="J53" s="2"/>
      <c r="K53" s="1"/>
      <c r="L53" s="1"/>
      <c r="M53" s="1"/>
      <c r="N53" s="1"/>
      <c r="O53" s="1"/>
      <c r="P53" s="1"/>
      <c r="Q53" s="1"/>
    </row>
    <row r="54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ht="14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ht="14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ht="14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ht="14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ht="14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ht="14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ht="14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ht="14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ht="14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ht="14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ht="14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ht="14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ht="14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ht="14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ht="14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ht="14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ht="14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ht="14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ht="14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ht="14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ht="14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ht="14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ht="14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ht="14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ht="14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ht="14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ht="14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ht="14.25">
      <c r="A82" s="1"/>
      <c r="B82" s="1"/>
      <c r="C82" s="1"/>
      <c r="D82" s="1"/>
      <c r="E82" s="2" t="s">
        <v>56</v>
      </c>
      <c r="F82" s="1"/>
      <c r="G82" s="2" t="s">
        <v>57</v>
      </c>
      <c r="H82" s="1"/>
      <c r="I82" s="1"/>
      <c r="J82" s="1"/>
      <c r="K82" s="1"/>
      <c r="L82" s="1"/>
      <c r="M82" s="1"/>
      <c r="N82" s="1"/>
      <c r="O82" s="1"/>
      <c r="P82" s="1"/>
      <c r="Q82" s="1"/>
    </row>
    <row r="83" ht="14.25">
      <c r="A83" s="1"/>
      <c r="B83" s="1"/>
      <c r="C83" s="1"/>
      <c r="D83" s="1"/>
      <c r="E83" s="2" t="s">
        <v>58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ht="14.25">
      <c r="A84" s="1"/>
      <c r="B84" s="1"/>
      <c r="C84" s="1"/>
      <c r="D84" s="1"/>
      <c r="E84" s="2" t="s">
        <v>59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ht="14.25">
      <c r="A85" s="1"/>
      <c r="B85" s="1"/>
      <c r="C85" s="1"/>
      <c r="D85" s="1"/>
      <c r="E85" s="2" t="s">
        <v>60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</sheetData>
  <mergeCells count="1">
    <mergeCell ref="D4:E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2022-05-05T15:39:27Z</dcterms:modified>
</cp:coreProperties>
</file>