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Programming\Repositories\Battlegrounds\Game Design Planner\"/>
    </mc:Choice>
  </mc:AlternateContent>
  <bookViews>
    <workbookView xWindow="0" yWindow="0" windowWidth="21570" windowHeight="7065" firstSheet="1" activeTab="2"/>
  </bookViews>
  <sheets>
    <sheet name="List of Elements" sheetId="1" r:id="rId1"/>
    <sheet name="Misc Calculations" sheetId="2" r:id="rId2"/>
    <sheet name="Equations and Resourc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H2" i="2"/>
  <c r="C3" i="2"/>
  <c r="E14" i="2"/>
  <c r="E15" i="2"/>
  <c r="E16" i="2"/>
  <c r="E17" i="2"/>
  <c r="D18" i="2"/>
  <c r="D17" i="2"/>
  <c r="D16" i="2"/>
  <c r="D15" i="2"/>
  <c r="D14" i="2"/>
  <c r="C18" i="2"/>
  <c r="C17" i="2"/>
  <c r="C16" i="2"/>
  <c r="C15" i="2"/>
  <c r="B18" i="2"/>
  <c r="B17" i="2"/>
  <c r="B16" i="2"/>
  <c r="B15" i="2"/>
  <c r="A25" i="2"/>
  <c r="G20" i="2"/>
  <c r="C24" i="2"/>
  <c r="C25" i="2"/>
  <c r="B25" i="2"/>
  <c r="F20" i="2"/>
  <c r="G9" i="2"/>
  <c r="C4" i="2"/>
  <c r="I9" i="2" s="1"/>
  <c r="J9" i="2" s="1"/>
  <c r="I5" i="2" l="1"/>
  <c r="J5" i="2" s="1"/>
  <c r="I6" i="2"/>
  <c r="J6" i="2" s="1"/>
  <c r="I7" i="2"/>
  <c r="J7" i="2" s="1"/>
  <c r="I8" i="2"/>
  <c r="J8" i="2" s="1"/>
  <c r="F15" i="2"/>
  <c r="J10" i="2" l="1"/>
</calcChain>
</file>

<file path=xl/sharedStrings.xml><?xml version="1.0" encoding="utf-8"?>
<sst xmlns="http://schemas.openxmlformats.org/spreadsheetml/2006/main" count="580" uniqueCount="465">
  <si>
    <t>H</t>
  </si>
  <si>
    <t>Element</t>
  </si>
  <si>
    <t>Group</t>
  </si>
  <si>
    <t>Period</t>
  </si>
  <si>
    <t>Atomic weight</t>
  </si>
  <si>
    <t>Density</t>
  </si>
  <si>
    <t>K</t>
  </si>
  <si>
    <t>Heat</t>
  </si>
  <si>
    <t>Hydrogen</t>
  </si>
  <si>
    <t>He</t>
  </si>
  <si>
    <t>Helium</t>
  </si>
  <si>
    <t>–</t>
  </si>
  <si>
    <t>Li</t>
  </si>
  <si>
    <t>Lithium</t>
  </si>
  <si>
    <t>Be</t>
  </si>
  <si>
    <t>Beryllium</t>
  </si>
  <si>
    <t>9.0121831(5)</t>
  </si>
  <si>
    <t>B</t>
  </si>
  <si>
    <t>Boron</t>
  </si>
  <si>
    <t>C</t>
  </si>
  <si>
    <t>Carbon</t>
  </si>
  <si>
    <t>N</t>
  </si>
  <si>
    <t>Nitrogen</t>
  </si>
  <si>
    <t>O</t>
  </si>
  <si>
    <t>Oxygen</t>
  </si>
  <si>
    <t>F</t>
  </si>
  <si>
    <t>Fluorine</t>
  </si>
  <si>
    <t>18.998403163(6)</t>
  </si>
  <si>
    <t>Ne</t>
  </si>
  <si>
    <t>Neon</t>
  </si>
  <si>
    <t>Na</t>
  </si>
  <si>
    <t>Sodium</t>
  </si>
  <si>
    <t>22.98976928(2)</t>
  </si>
  <si>
    <t>Mg</t>
  </si>
  <si>
    <t>Magnesium</t>
  </si>
  <si>
    <t>Al</t>
  </si>
  <si>
    <t>Aluminium</t>
  </si>
  <si>
    <t>26.9815385(7)</t>
  </si>
  <si>
    <t>933.47[4]</t>
  </si>
  <si>
    <t>Si</t>
  </si>
  <si>
    <t>Silicon</t>
  </si>
  <si>
    <t>P</t>
  </si>
  <si>
    <t>Phosphorus</t>
  </si>
  <si>
    <t>30.973761998(5)</t>
  </si>
  <si>
    <t>S</t>
  </si>
  <si>
    <t>Sulfur</t>
  </si>
  <si>
    <t>Cl</t>
  </si>
  <si>
    <t>Chlorine</t>
  </si>
  <si>
    <t>Ar</t>
  </si>
  <si>
    <t>Argon</t>
  </si>
  <si>
    <t>Potassium</t>
  </si>
  <si>
    <t>39.0983(1)</t>
  </si>
  <si>
    <t>Ca</t>
  </si>
  <si>
    <t>Calcium</t>
  </si>
  <si>
    <t>40.078(4)2</t>
  </si>
  <si>
    <t>Sc</t>
  </si>
  <si>
    <t>Scandium</t>
  </si>
  <si>
    <t>44.955908(5)</t>
  </si>
  <si>
    <t>Ti</t>
  </si>
  <si>
    <t>Titanium</t>
  </si>
  <si>
    <t>47.867(1)</t>
  </si>
  <si>
    <t>V</t>
  </si>
  <si>
    <t>Vanadium</t>
  </si>
  <si>
    <t>50.9415(1)</t>
  </si>
  <si>
    <t>Cr</t>
  </si>
  <si>
    <t>Chromium</t>
  </si>
  <si>
    <t>51.9961(6)</t>
  </si>
  <si>
    <t>Mn</t>
  </si>
  <si>
    <t>Manganese</t>
  </si>
  <si>
    <t>54.938044(3)</t>
  </si>
  <si>
    <t>Fe</t>
  </si>
  <si>
    <t>Iron</t>
  </si>
  <si>
    <t>55.845(2)</t>
  </si>
  <si>
    <t>Co</t>
  </si>
  <si>
    <t>Cobalt</t>
  </si>
  <si>
    <t>58.933194(4)</t>
  </si>
  <si>
    <t>Ni</t>
  </si>
  <si>
    <t>Nickel</t>
  </si>
  <si>
    <t>58.6934(4)</t>
  </si>
  <si>
    <t>Cu</t>
  </si>
  <si>
    <t>Copper</t>
  </si>
  <si>
    <t>63.546(3)4</t>
  </si>
  <si>
    <t>1357.77[4]</t>
  </si>
  <si>
    <t>Zn</t>
  </si>
  <si>
    <t>Zinc</t>
  </si>
  <si>
    <t>65.38(2)</t>
  </si>
  <si>
    <t>Ga</t>
  </si>
  <si>
    <t>Gallium</t>
  </si>
  <si>
    <t>69.723(1)</t>
  </si>
  <si>
    <t>Ge</t>
  </si>
  <si>
    <t>Germanium</t>
  </si>
  <si>
    <t>72.630(8)</t>
  </si>
  <si>
    <t>As</t>
  </si>
  <si>
    <t>Arsenic</t>
  </si>
  <si>
    <t>74.921595(6)</t>
  </si>
  <si>
    <t>1090 7</t>
  </si>
  <si>
    <t>Se</t>
  </si>
  <si>
    <t>Selenium</t>
  </si>
  <si>
    <t>78.971(8)4</t>
  </si>
  <si>
    <t>Br</t>
  </si>
  <si>
    <t>Bromine</t>
  </si>
  <si>
    <t>Kr</t>
  </si>
  <si>
    <t>Krypton</t>
  </si>
  <si>
    <t>Rb</t>
  </si>
  <si>
    <t>Rubidium</t>
  </si>
  <si>
    <t>85.4678(3)2</t>
  </si>
  <si>
    <t>Sr</t>
  </si>
  <si>
    <t>Strontium</t>
  </si>
  <si>
    <t>Y</t>
  </si>
  <si>
    <t>Yttrium</t>
  </si>
  <si>
    <t>88.90584(2)</t>
  </si>
  <si>
    <t>Zr</t>
  </si>
  <si>
    <t>Zirconium</t>
  </si>
  <si>
    <t>91.224(2)2</t>
  </si>
  <si>
    <t>Nb</t>
  </si>
  <si>
    <t>Niobium</t>
  </si>
  <si>
    <t>92.90637(2)</t>
  </si>
  <si>
    <t>Mo</t>
  </si>
  <si>
    <t>Molybdenum</t>
  </si>
  <si>
    <t>95.95(1)2</t>
  </si>
  <si>
    <t>Tc</t>
  </si>
  <si>
    <t>Technetium</t>
  </si>
  <si>
    <t>[98]1</t>
  </si>
  <si>
    <t>Ru</t>
  </si>
  <si>
    <t>Ruthenium</t>
  </si>
  <si>
    <t>101.07(2)2</t>
  </si>
  <si>
    <t>Rh</t>
  </si>
  <si>
    <t>Rhodium</t>
  </si>
  <si>
    <t>102.90550(2)</t>
  </si>
  <si>
    <t>Pd</t>
  </si>
  <si>
    <t>Palladium</t>
  </si>
  <si>
    <t>106.42(1)2</t>
  </si>
  <si>
    <t>Ag</t>
  </si>
  <si>
    <t>Silver</t>
  </si>
  <si>
    <t>107.8682(2)2</t>
  </si>
  <si>
    <t>1234.93[4]</t>
  </si>
  <si>
    <t>Cd</t>
  </si>
  <si>
    <t>Cadmium</t>
  </si>
  <si>
    <t>112.414(4)2</t>
  </si>
  <si>
    <t>In</t>
  </si>
  <si>
    <t>Indium</t>
  </si>
  <si>
    <t>114.818(1)</t>
  </si>
  <si>
    <t>Sn</t>
  </si>
  <si>
    <t>Tin</t>
  </si>
  <si>
    <t>118.710(7)2</t>
  </si>
  <si>
    <t>Sb</t>
  </si>
  <si>
    <t>Antimony</t>
  </si>
  <si>
    <t>121.760(1)2</t>
  </si>
  <si>
    <t>Te</t>
  </si>
  <si>
    <t>Tellurium</t>
  </si>
  <si>
    <t>127.60(3)2</t>
  </si>
  <si>
    <t>I</t>
  </si>
  <si>
    <t>Iodine</t>
  </si>
  <si>
    <t>126.90447(3)</t>
  </si>
  <si>
    <t>Xe</t>
  </si>
  <si>
    <t>Xenon</t>
  </si>
  <si>
    <t>Cs</t>
  </si>
  <si>
    <t>Caesium</t>
  </si>
  <si>
    <t>132.90545196(6)</t>
  </si>
  <si>
    <t>Ba</t>
  </si>
  <si>
    <t>Barium</t>
  </si>
  <si>
    <t>137.327(7)</t>
  </si>
  <si>
    <t>La</t>
  </si>
  <si>
    <t>Lanthanum</t>
  </si>
  <si>
    <t>138.90547(7)2</t>
  </si>
  <si>
    <t>Ce</t>
  </si>
  <si>
    <t>Cerium</t>
  </si>
  <si>
    <t>140.116(1)2</t>
  </si>
  <si>
    <t>Pr</t>
  </si>
  <si>
    <t>Praseodymium</t>
  </si>
  <si>
    <t>140.90766(2)</t>
  </si>
  <si>
    <t>Nd</t>
  </si>
  <si>
    <t>Neodymium</t>
  </si>
  <si>
    <t>144.242(3)2</t>
  </si>
  <si>
    <t>Pm</t>
  </si>
  <si>
    <t>Promethium</t>
  </si>
  <si>
    <t>[145]1</t>
  </si>
  <si>
    <t>Sm</t>
  </si>
  <si>
    <t>Samarium</t>
  </si>
  <si>
    <t>150.36(2)2</t>
  </si>
  <si>
    <t>Eu</t>
  </si>
  <si>
    <t>Europium</t>
  </si>
  <si>
    <t>151.964(1)2</t>
  </si>
  <si>
    <t>Gd</t>
  </si>
  <si>
    <t>Gadolinium</t>
  </si>
  <si>
    <t>157.25(3)2</t>
  </si>
  <si>
    <t>Tb</t>
  </si>
  <si>
    <t>Terbium</t>
  </si>
  <si>
    <t>158.92535(2)</t>
  </si>
  <si>
    <t>Dy</t>
  </si>
  <si>
    <t>Dysprosium</t>
  </si>
  <si>
    <t>162.500(1)2</t>
  </si>
  <si>
    <t>Ho</t>
  </si>
  <si>
    <t>Holmium</t>
  </si>
  <si>
    <t>164.93033(2)</t>
  </si>
  <si>
    <t>Er</t>
  </si>
  <si>
    <t>Erbium</t>
  </si>
  <si>
    <t>167.259(3)2</t>
  </si>
  <si>
    <t>Tm</t>
  </si>
  <si>
    <t>Thulium</t>
  </si>
  <si>
    <t>168.93422(2)</t>
  </si>
  <si>
    <t>Yb</t>
  </si>
  <si>
    <t>Ytterbium</t>
  </si>
  <si>
    <t>173.045(10)2</t>
  </si>
  <si>
    <t>Lu</t>
  </si>
  <si>
    <t>Lutetium</t>
  </si>
  <si>
    <t>174.9668(1)2</t>
  </si>
  <si>
    <t>Hf</t>
  </si>
  <si>
    <t>Hafnium</t>
  </si>
  <si>
    <t>178.49(2)</t>
  </si>
  <si>
    <t>Ta</t>
  </si>
  <si>
    <t>Tantalum</t>
  </si>
  <si>
    <t>180.94788(2)</t>
  </si>
  <si>
    <t>W</t>
  </si>
  <si>
    <t>Tungsten</t>
  </si>
  <si>
    <t>183.84(1)</t>
  </si>
  <si>
    <t>Re</t>
  </si>
  <si>
    <t>Rhenium</t>
  </si>
  <si>
    <t>186.207(1)</t>
  </si>
  <si>
    <t>Os</t>
  </si>
  <si>
    <t>Osmium</t>
  </si>
  <si>
    <t>190.23(3)2</t>
  </si>
  <si>
    <t>Ir</t>
  </si>
  <si>
    <t>Iridium</t>
  </si>
  <si>
    <t>192.217(3)</t>
  </si>
  <si>
    <t>Pt</t>
  </si>
  <si>
    <t>Platinum</t>
  </si>
  <si>
    <t>195.084(9)</t>
  </si>
  <si>
    <t>2041.4[4]</t>
  </si>
  <si>
    <t>Au</t>
  </si>
  <si>
    <t>Gold</t>
  </si>
  <si>
    <t>196.966569(5)</t>
  </si>
  <si>
    <t>1337.33[4]</t>
  </si>
  <si>
    <t>Hg</t>
  </si>
  <si>
    <t>Mercury</t>
  </si>
  <si>
    <t>200.592(3)</t>
  </si>
  <si>
    <t>Tl</t>
  </si>
  <si>
    <t>Thallium</t>
  </si>
  <si>
    <t>Pb</t>
  </si>
  <si>
    <t>Lead</t>
  </si>
  <si>
    <t>Bi</t>
  </si>
  <si>
    <t>Bismuth</t>
  </si>
  <si>
    <t>208.98040(1)1</t>
  </si>
  <si>
    <t>Po</t>
  </si>
  <si>
    <t>Polonium</t>
  </si>
  <si>
    <t>[209]1</t>
  </si>
  <si>
    <t>At</t>
  </si>
  <si>
    <t>Astatine</t>
  </si>
  <si>
    <t>[210]1</t>
  </si>
  <si>
    <t>Rn</t>
  </si>
  <si>
    <t>Radon</t>
  </si>
  <si>
    <t>[222]1</t>
  </si>
  <si>
    <t>Fr</t>
  </si>
  <si>
    <t>Francium</t>
  </si>
  <si>
    <t>[223]1</t>
  </si>
  <si>
    <t>Ra</t>
  </si>
  <si>
    <t>Radium</t>
  </si>
  <si>
    <t>[226]1</t>
  </si>
  <si>
    <t>Ac</t>
  </si>
  <si>
    <t>Actinium</t>
  </si>
  <si>
    <t>[227]1</t>
  </si>
  <si>
    <t>Th</t>
  </si>
  <si>
    <t>Thorium</t>
  </si>
  <si>
    <t>Pa</t>
  </si>
  <si>
    <t>Protactinium</t>
  </si>
  <si>
    <t>231.03588(2)1</t>
  </si>
  <si>
    <t>U</t>
  </si>
  <si>
    <t>Uranium</t>
  </si>
  <si>
    <t>238.02891(3)1</t>
  </si>
  <si>
    <t>Np</t>
  </si>
  <si>
    <t>Neptunium</t>
  </si>
  <si>
    <t>[237]1</t>
  </si>
  <si>
    <t>Pu</t>
  </si>
  <si>
    <t>Plutonium</t>
  </si>
  <si>
    <t>[244]1</t>
  </si>
  <si>
    <t>Am</t>
  </si>
  <si>
    <t>Americium</t>
  </si>
  <si>
    <t>[243]1</t>
  </si>
  <si>
    <t>Cm</t>
  </si>
  <si>
    <t>Curium</t>
  </si>
  <si>
    <t>[247]1</t>
  </si>
  <si>
    <t>Bk</t>
  </si>
  <si>
    <t>Berkelium</t>
  </si>
  <si>
    <t>Cf</t>
  </si>
  <si>
    <t>Californium</t>
  </si>
  <si>
    <t>[251]1</t>
  </si>
  <si>
    <t>(1743)11</t>
  </si>
  <si>
    <t>Es</t>
  </si>
  <si>
    <t>Einsteinium</t>
  </si>
  <si>
    <t>[252]1</t>
  </si>
  <si>
    <t>(1269)11</t>
  </si>
  <si>
    <t>Fm</t>
  </si>
  <si>
    <t>Fermium</t>
  </si>
  <si>
    <t>[257]1</t>
  </si>
  <si>
    <t>(1125)11</t>
  </si>
  <si>
    <t>Md</t>
  </si>
  <si>
    <t>Mendelevium</t>
  </si>
  <si>
    <t>[258]1</t>
  </si>
  <si>
    <t>(1100)11</t>
  </si>
  <si>
    <t>No</t>
  </si>
  <si>
    <t>Nobelium</t>
  </si>
  <si>
    <t>[259]1</t>
  </si>
  <si>
    <t>Lr</t>
  </si>
  <si>
    <t>Lawrencium</t>
  </si>
  <si>
    <t>[266]1</t>
  </si>
  <si>
    <t>(1900)11</t>
  </si>
  <si>
    <t>Rf</t>
  </si>
  <si>
    <t>Rutherfordium</t>
  </si>
  <si>
    <t>[267]1</t>
  </si>
  <si>
    <t>(23.2)11</t>
  </si>
  <si>
    <t>(2400)11</t>
  </si>
  <si>
    <t>(5800)11</t>
  </si>
  <si>
    <t>Db</t>
  </si>
  <si>
    <t>Dubnium</t>
  </si>
  <si>
    <t>[268]1</t>
  </si>
  <si>
    <t>(29.3)11</t>
  </si>
  <si>
    <t>Sg</t>
  </si>
  <si>
    <t>Seaborgium</t>
  </si>
  <si>
    <t>[269]1</t>
  </si>
  <si>
    <t>(35.0)11</t>
  </si>
  <si>
    <t>Bh</t>
  </si>
  <si>
    <t>Bohrium</t>
  </si>
  <si>
    <t>[270]1</t>
  </si>
  <si>
    <t>(37.1)11</t>
  </si>
  <si>
    <t>Hs</t>
  </si>
  <si>
    <t>Hassium</t>
  </si>
  <si>
    <t>(40.7)11</t>
  </si>
  <si>
    <t>Mt</t>
  </si>
  <si>
    <t>Meitnerium</t>
  </si>
  <si>
    <t>[278]1</t>
  </si>
  <si>
    <t>(37.4)11</t>
  </si>
  <si>
    <t>Ds</t>
  </si>
  <si>
    <t>Darmstadtium</t>
  </si>
  <si>
    <t>[281]1</t>
  </si>
  <si>
    <t>(34.8)11</t>
  </si>
  <si>
    <t>Rg</t>
  </si>
  <si>
    <t>Roentgenium</t>
  </si>
  <si>
    <t>[282]1</t>
  </si>
  <si>
    <t>(28.7)11</t>
  </si>
  <si>
    <t>Cn</t>
  </si>
  <si>
    <t>Copernicium</t>
  </si>
  <si>
    <t>[285]1</t>
  </si>
  <si>
    <t>(23.7)11</t>
  </si>
  <si>
    <t>357 12</t>
  </si>
  <si>
    <t>Uut</t>
  </si>
  <si>
    <t>Ununtrium</t>
  </si>
  <si>
    <t>[286]1</t>
  </si>
  <si>
    <t>(16)11</t>
  </si>
  <si>
    <t>(700)11</t>
  </si>
  <si>
    <t>(1400)11</t>
  </si>
  <si>
    <t>Fl</t>
  </si>
  <si>
    <t>Flerovium</t>
  </si>
  <si>
    <t>[289]1</t>
  </si>
  <si>
    <t>(14)11</t>
  </si>
  <si>
    <t>(340)11</t>
  </si>
  <si>
    <t>(420)11</t>
  </si>
  <si>
    <t>Uup</t>
  </si>
  <si>
    <t>Ununpentium</t>
  </si>
  <si>
    <t>(13.5)11</t>
  </si>
  <si>
    <t>Lv</t>
  </si>
  <si>
    <t>Livermorium</t>
  </si>
  <si>
    <t>[293]1</t>
  </si>
  <si>
    <t>(12.9)11</t>
  </si>
  <si>
    <t>(708.5)11</t>
  </si>
  <si>
    <t>(1085)11</t>
  </si>
  <si>
    <t>Uus</t>
  </si>
  <si>
    <t>Ununseptium</t>
  </si>
  <si>
    <t>[294]1</t>
  </si>
  <si>
    <t>(7.2)11</t>
  </si>
  <si>
    <t>(723)11</t>
  </si>
  <si>
    <t>(883)11</t>
  </si>
  <si>
    <t>Uuo</t>
  </si>
  <si>
    <t>Ununoctium</t>
  </si>
  <si>
    <t>(258)11</t>
  </si>
  <si>
    <t>(263)11</t>
  </si>
  <si>
    <t>u (±)</t>
  </si>
  <si>
    <t>g/cm3</t>
  </si>
  <si>
    <t>J/(g·K)</t>
  </si>
  <si>
    <t>1.0082 3 4 9</t>
  </si>
  <si>
    <t>4.002602(2)2 4</t>
  </si>
  <si>
    <t>6.942 3 4 5 9</t>
  </si>
  <si>
    <t>10.812 3 4 9</t>
  </si>
  <si>
    <t>12.0112 4 9</t>
  </si>
  <si>
    <t>14.0072 4 9</t>
  </si>
  <si>
    <t>15.9992 4 9</t>
  </si>
  <si>
    <t>20.1797(6)2 3</t>
  </si>
  <si>
    <t>28.0854 9</t>
  </si>
  <si>
    <t>32.062 4 9</t>
  </si>
  <si>
    <t>35.452 3 4 9</t>
  </si>
  <si>
    <t>39.948(1)2 4</t>
  </si>
  <si>
    <t>83.798(2)2 3</t>
  </si>
  <si>
    <t>87.62(1)2 4</t>
  </si>
  <si>
    <t>131.293(6)2 3</t>
  </si>
  <si>
    <t>207.2(1)2 4</t>
  </si>
  <si>
    <t>232.0377(4)1 2</t>
  </si>
  <si>
    <t>(5.0)11 13</t>
  </si>
  <si>
    <t>Atomic Number</t>
  </si>
  <si>
    <t>Symbol</t>
  </si>
  <si>
    <t>Kelvins</t>
  </si>
  <si>
    <t>Boiling Point</t>
  </si>
  <si>
    <t>https://en.wikipedia.org/wiki/Boiling_point</t>
  </si>
  <si>
    <t>Electronegativity</t>
  </si>
  <si>
    <t>Melting Point</t>
  </si>
  <si>
    <t>Mass</t>
  </si>
  <si>
    <t>Density = Mass/Volume</t>
  </si>
  <si>
    <t>Volume of a Sphere</t>
  </si>
  <si>
    <t>Volume = 4pi((r^3)/3)</t>
  </si>
  <si>
    <t>Mass = Density*Volume</t>
  </si>
  <si>
    <t>Radius</t>
  </si>
  <si>
    <t>Volume</t>
  </si>
  <si>
    <t>Composition</t>
  </si>
  <si>
    <t>Percentage</t>
  </si>
  <si>
    <t>meters</t>
  </si>
  <si>
    <t>meters^3</t>
  </si>
  <si>
    <t>Density kg/m^3</t>
  </si>
  <si>
    <t>Total Mass</t>
  </si>
  <si>
    <t>Average Density</t>
  </si>
  <si>
    <t>Rock</t>
  </si>
  <si>
    <t>Mass of Sun</t>
  </si>
  <si>
    <t>Mass of largest SuperGiant Star</t>
  </si>
  <si>
    <t>Ice</t>
  </si>
  <si>
    <t>1km Rock Asteroid</t>
  </si>
  <si>
    <t>1km Ice Asteroid</t>
  </si>
  <si>
    <t>Mass of 1km ice asteroid</t>
  </si>
  <si>
    <t>trillion kg</t>
  </si>
  <si>
    <t>140,000,000,000,000,000,000 trillion kg</t>
  </si>
  <si>
    <t>Kiliograms</t>
  </si>
  <si>
    <t>Mega-grams</t>
  </si>
  <si>
    <t>Giga-grams</t>
  </si>
  <si>
    <t>Tera-grams</t>
  </si>
  <si>
    <t>Peta-grams</t>
  </si>
  <si>
    <t>Name</t>
  </si>
  <si>
    <t>Equation</t>
  </si>
  <si>
    <t>Link</t>
  </si>
  <si>
    <t>Volume = 4pi((radius^3)/3)</t>
  </si>
  <si>
    <t>Notes</t>
  </si>
  <si>
    <t>Radius can be any unit of measurement</t>
  </si>
  <si>
    <t>Volume must be in meters^3 and Density in cm^3</t>
  </si>
  <si>
    <t>https://en.wikipedia.org/wiki/Density</t>
  </si>
  <si>
    <t xml:space="preserve"> </t>
  </si>
  <si>
    <t>Air Density</t>
  </si>
  <si>
    <t>Dry Air Density = Air Pressure/(Gas Constant.Temperature)</t>
  </si>
  <si>
    <t>http://www.brisbanehotairballooning.com.au/calculate-air-density/</t>
  </si>
  <si>
    <t>Gravitational Constant</t>
  </si>
  <si>
    <t>N-m^2/kg^2</t>
  </si>
  <si>
    <t>https://www.bing.com/search?q=gravitational+constant&amp;PC=U316&amp;FORM=CHROMN</t>
  </si>
  <si>
    <t>Equations</t>
  </si>
  <si>
    <t>Resources</t>
  </si>
  <si>
    <t>Topic</t>
  </si>
  <si>
    <t>Earth's Crust Composition</t>
  </si>
  <si>
    <t>http://chemistry.about.com/od/geochemistry/a/Chemical-Composition-Of-The-Earths-Crust.htm</t>
  </si>
  <si>
    <t>Gravity</t>
  </si>
  <si>
    <t>Mass in Kg and distance in meters</t>
  </si>
  <si>
    <t>Calculating Escape Velocity</t>
  </si>
  <si>
    <t>http://www.wikihow.com/Calculate-Escape-Velocity</t>
  </si>
  <si>
    <t>Fgravity = (Gravitational Constant * Object1Mass * Object2Mass)/distance^2</t>
  </si>
  <si>
    <t>Star Classifications</t>
  </si>
  <si>
    <t>https://en.wikipedia.org/wiki/Stellar_classification#White_dwarf_classifications</t>
  </si>
  <si>
    <t>http://www.atlasoftheuniverse.com/startype.html</t>
  </si>
  <si>
    <t>Solar Irradiance</t>
  </si>
  <si>
    <t>http://www.pveducation.org/pvcdrom/properties-of-sunlight/solar-radiation-in-space</t>
  </si>
  <si>
    <t>Solar Irradiance = ( (starRadius^2)/(distanceFromStarCenter^2))*PowerDensity at stars surface</t>
  </si>
  <si>
    <t>Irradiance measured in watts/meter^2. PowerDensity at stars surface calculated using Stefan-Boltzmann's blackbody equation.</t>
  </si>
  <si>
    <t>Planetary Equilibrium Temp</t>
  </si>
  <si>
    <t>https://en.wikipedia.org/wiki/Planetary_equilibrium_temperature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</si>
</sst>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/>
    <xf numFmtId="3" fontId="0" fillId="0" borderId="0" xfId="0" quotePrefix="1" applyNumberFormat="1"/>
    <xf numFmtId="3" fontId="0" fillId="0" borderId="0" xfId="0" applyNumberFormat="1"/>
    <xf numFmtId="0" fontId="1" fillId="0" borderId="0" xfId="0" applyFont="1"/>
    <xf numFmtId="0" fontId="0" fillId="0" borderId="0" xfId="0" applyAlignme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5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1</xdr:row>
      <xdr:rowOff>19050</xdr:rowOff>
    </xdr:from>
    <xdr:to>
      <xdr:col>5</xdr:col>
      <xdr:colOff>409575</xdr:colOff>
      <xdr:row>1</xdr:row>
      <xdr:rowOff>533400</xdr:rowOff>
    </xdr:to>
    <xdr:pic>
      <xdr:nvPicPr>
        <xdr:cNvPr id="2" name="Picture 1" descr="T_B = \Bigg(\frac{1}{T_0}-\frac{\,R\,\ln(\frac{P}{P_0})}{\Delta H_{vap}}\Bigg)^{-1}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209550"/>
          <a:ext cx="210502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E10" totalsRowShown="0" headerRowDxfId="3">
  <autoFilter ref="B3:E10"/>
  <tableColumns count="4">
    <tableColumn id="1" name="Name" dataDxfId="2"/>
    <tableColumn id="2" name="Equation" dataDxfId="1"/>
    <tableColumn id="3" name="Link"/>
    <tableColumn id="4" name="Notes" dataDxfId="0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3:I9" totalsRowShown="0" headerRowDxfId="4">
  <autoFilter ref="G3:I9"/>
  <tableColumns count="3">
    <tableColumn id="1" name="Topic"/>
    <tableColumn id="2" name="Link"/>
    <tableColumn id="3" name="Notes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7"/>
  <sheetViews>
    <sheetView topLeftCell="A4" workbookViewId="0">
      <selection activeCell="H35" sqref="H35"/>
    </sheetView>
  </sheetViews>
  <sheetFormatPr defaultRowHeight="15" x14ac:dyDescent="0.25"/>
  <cols>
    <col min="2" max="2" width="18.7109375" style="1" bestFit="1" customWidth="1"/>
    <col min="7" max="7" width="15.140625" bestFit="1" customWidth="1"/>
    <col min="8" max="8" width="12.5703125" customWidth="1"/>
    <col min="9" max="9" width="13.140625" bestFit="1" customWidth="1"/>
    <col min="10" max="10" width="12.28515625" bestFit="1" customWidth="1"/>
    <col min="11" max="11" width="7" bestFit="1" customWidth="1"/>
    <col min="12" max="12" width="16.140625" bestFit="1" customWidth="1"/>
    <col min="13" max="13" width="11" bestFit="1" customWidth="1"/>
  </cols>
  <sheetData>
    <row r="2" spans="2:12" ht="42.75" customHeight="1" x14ac:dyDescent="0.25">
      <c r="B2" s="2" t="s">
        <v>399</v>
      </c>
      <c r="C2" s="3"/>
      <c r="D2" s="3"/>
      <c r="E2" s="3"/>
      <c r="F2" s="3"/>
      <c r="G2" s="4" t="s">
        <v>400</v>
      </c>
      <c r="H2" s="4"/>
      <c r="I2" s="4"/>
      <c r="J2" s="5"/>
    </row>
    <row r="3" spans="2:12" x14ac:dyDescent="0.25">
      <c r="B3" s="1" t="s">
        <v>403</v>
      </c>
      <c r="C3" s="3" t="s">
        <v>407</v>
      </c>
      <c r="D3" s="3"/>
      <c r="E3" s="3"/>
      <c r="F3" s="3"/>
    </row>
    <row r="4" spans="2:12" x14ac:dyDescent="0.25">
      <c r="B4" s="1" t="s">
        <v>405</v>
      </c>
      <c r="C4" s="3" t="s">
        <v>406</v>
      </c>
      <c r="D4" s="3"/>
      <c r="E4" s="3"/>
      <c r="F4" s="3"/>
    </row>
    <row r="7" spans="2:12" x14ac:dyDescent="0.25">
      <c r="B7" s="1" t="s">
        <v>396</v>
      </c>
      <c r="C7" t="s">
        <v>397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402</v>
      </c>
      <c r="J7" t="s">
        <v>399</v>
      </c>
      <c r="K7" t="s">
        <v>7</v>
      </c>
      <c r="L7" t="s">
        <v>401</v>
      </c>
    </row>
    <row r="8" spans="2:12" x14ac:dyDescent="0.25">
      <c r="G8" t="s">
        <v>375</v>
      </c>
      <c r="H8" t="s">
        <v>376</v>
      </c>
      <c r="I8" t="s">
        <v>398</v>
      </c>
      <c r="J8" t="s">
        <v>398</v>
      </c>
      <c r="K8" t="s">
        <v>377</v>
      </c>
    </row>
    <row r="10" spans="2:12" x14ac:dyDescent="0.25">
      <c r="B10" s="1">
        <v>1</v>
      </c>
      <c r="C10" t="s">
        <v>0</v>
      </c>
      <c r="D10" t="s">
        <v>8</v>
      </c>
      <c r="E10">
        <v>1</v>
      </c>
      <c r="F10">
        <v>1</v>
      </c>
      <c r="G10" t="s">
        <v>378</v>
      </c>
      <c r="H10">
        <v>8.988E-5</v>
      </c>
      <c r="I10">
        <v>14.01</v>
      </c>
      <c r="J10">
        <v>20.28</v>
      </c>
      <c r="K10">
        <v>14.304</v>
      </c>
      <c r="L10">
        <v>2.2000000000000002</v>
      </c>
    </row>
    <row r="11" spans="2:12" x14ac:dyDescent="0.25">
      <c r="B11" s="1">
        <v>2</v>
      </c>
      <c r="C11" t="s">
        <v>9</v>
      </c>
      <c r="D11" t="s">
        <v>10</v>
      </c>
      <c r="E11">
        <v>18</v>
      </c>
      <c r="F11">
        <v>1</v>
      </c>
      <c r="G11" t="s">
        <v>379</v>
      </c>
      <c r="H11">
        <v>1.785E-4</v>
      </c>
      <c r="I11">
        <v>0.95599999999999996</v>
      </c>
      <c r="J11">
        <v>4.22</v>
      </c>
      <c r="K11">
        <v>5.1929999999999996</v>
      </c>
      <c r="L11" t="s">
        <v>11</v>
      </c>
    </row>
    <row r="12" spans="2:12" x14ac:dyDescent="0.25">
      <c r="B12" s="1">
        <v>3</v>
      </c>
      <c r="C12" t="s">
        <v>12</v>
      </c>
      <c r="D12" t="s">
        <v>13</v>
      </c>
      <c r="E12">
        <v>1</v>
      </c>
      <c r="F12">
        <v>2</v>
      </c>
      <c r="G12" t="s">
        <v>380</v>
      </c>
      <c r="H12">
        <v>0.53400000000000003</v>
      </c>
      <c r="I12">
        <v>453.69</v>
      </c>
      <c r="J12">
        <v>1560</v>
      </c>
      <c r="K12">
        <v>3.5819999999999999</v>
      </c>
      <c r="L12">
        <v>0.98</v>
      </c>
    </row>
    <row r="13" spans="2:12" x14ac:dyDescent="0.25">
      <c r="B13" s="1">
        <v>4</v>
      </c>
      <c r="C13" t="s">
        <v>14</v>
      </c>
      <c r="D13" t="s">
        <v>15</v>
      </c>
      <c r="E13">
        <v>2</v>
      </c>
      <c r="F13">
        <v>2</v>
      </c>
      <c r="G13" t="s">
        <v>16</v>
      </c>
      <c r="H13">
        <v>1.85</v>
      </c>
      <c r="I13">
        <v>1560</v>
      </c>
      <c r="J13">
        <v>2742</v>
      </c>
      <c r="K13">
        <v>1.825</v>
      </c>
      <c r="L13">
        <v>1.57</v>
      </c>
    </row>
    <row r="14" spans="2:12" x14ac:dyDescent="0.25">
      <c r="B14" s="1">
        <v>5</v>
      </c>
      <c r="C14" t="s">
        <v>17</v>
      </c>
      <c r="D14" t="s">
        <v>18</v>
      </c>
      <c r="E14">
        <v>13</v>
      </c>
      <c r="F14">
        <v>2</v>
      </c>
      <c r="G14" t="s">
        <v>381</v>
      </c>
      <c r="H14">
        <v>2.34</v>
      </c>
      <c r="I14">
        <v>2349</v>
      </c>
      <c r="J14">
        <v>4200</v>
      </c>
      <c r="K14">
        <v>1.026</v>
      </c>
      <c r="L14">
        <v>2.04</v>
      </c>
    </row>
    <row r="15" spans="2:12" x14ac:dyDescent="0.25">
      <c r="B15" s="1">
        <v>6</v>
      </c>
      <c r="C15" t="s">
        <v>19</v>
      </c>
      <c r="D15" t="s">
        <v>20</v>
      </c>
      <c r="E15">
        <v>14</v>
      </c>
      <c r="F15">
        <v>2</v>
      </c>
      <c r="G15" t="s">
        <v>382</v>
      </c>
      <c r="H15">
        <v>2.2669999999999999</v>
      </c>
      <c r="I15">
        <v>3800</v>
      </c>
      <c r="J15">
        <v>4300</v>
      </c>
      <c r="K15">
        <v>0.70899999999999996</v>
      </c>
      <c r="L15">
        <v>2.5499999999999998</v>
      </c>
    </row>
    <row r="16" spans="2:12" x14ac:dyDescent="0.25">
      <c r="B16" s="1">
        <v>7</v>
      </c>
      <c r="C16" t="s">
        <v>21</v>
      </c>
      <c r="D16" t="s">
        <v>22</v>
      </c>
      <c r="E16">
        <v>15</v>
      </c>
      <c r="F16">
        <v>2</v>
      </c>
      <c r="G16" t="s">
        <v>383</v>
      </c>
      <c r="H16">
        <v>1.2505999999999999E-3</v>
      </c>
      <c r="I16">
        <v>63.15</v>
      </c>
      <c r="J16">
        <v>77.36</v>
      </c>
      <c r="K16">
        <v>1.04</v>
      </c>
      <c r="L16">
        <v>3.04</v>
      </c>
    </row>
    <row r="17" spans="2:12" x14ac:dyDescent="0.25">
      <c r="B17" s="1">
        <v>8</v>
      </c>
      <c r="C17" t="s">
        <v>23</v>
      </c>
      <c r="D17" t="s">
        <v>24</v>
      </c>
      <c r="E17">
        <v>16</v>
      </c>
      <c r="F17">
        <v>2</v>
      </c>
      <c r="G17" t="s">
        <v>384</v>
      </c>
      <c r="H17">
        <v>1.4289999999999999E-3</v>
      </c>
      <c r="I17">
        <v>54.36</v>
      </c>
      <c r="J17">
        <v>90.2</v>
      </c>
      <c r="K17">
        <v>0.91800000000000004</v>
      </c>
      <c r="L17">
        <v>3.44</v>
      </c>
    </row>
    <row r="18" spans="2:12" x14ac:dyDescent="0.25">
      <c r="B18" s="1">
        <v>9</v>
      </c>
      <c r="C18" t="s">
        <v>25</v>
      </c>
      <c r="D18" t="s">
        <v>26</v>
      </c>
      <c r="E18">
        <v>17</v>
      </c>
      <c r="F18">
        <v>2</v>
      </c>
      <c r="G18" t="s">
        <v>27</v>
      </c>
      <c r="H18">
        <v>1.696E-3</v>
      </c>
      <c r="I18">
        <v>53.53</v>
      </c>
      <c r="J18">
        <v>85.03</v>
      </c>
      <c r="K18">
        <v>0.82399999999999995</v>
      </c>
      <c r="L18">
        <v>3.98</v>
      </c>
    </row>
    <row r="19" spans="2:12" x14ac:dyDescent="0.25">
      <c r="B19" s="1">
        <v>10</v>
      </c>
      <c r="C19" t="s">
        <v>28</v>
      </c>
      <c r="D19" t="s">
        <v>29</v>
      </c>
      <c r="E19">
        <v>18</v>
      </c>
      <c r="F19">
        <v>2</v>
      </c>
      <c r="G19" t="s">
        <v>385</v>
      </c>
      <c r="H19">
        <v>8.9990000000000003E-4</v>
      </c>
      <c r="I19">
        <v>24.56</v>
      </c>
      <c r="J19">
        <v>27.07</v>
      </c>
      <c r="K19">
        <v>1.03</v>
      </c>
      <c r="L19" t="s">
        <v>11</v>
      </c>
    </row>
    <row r="20" spans="2:12" x14ac:dyDescent="0.25">
      <c r="B20" s="1">
        <v>11</v>
      </c>
      <c r="C20" t="s">
        <v>30</v>
      </c>
      <c r="D20" t="s">
        <v>31</v>
      </c>
      <c r="E20">
        <v>1</v>
      </c>
      <c r="F20">
        <v>3</v>
      </c>
      <c r="G20" t="s">
        <v>32</v>
      </c>
      <c r="H20">
        <v>0.97099999999999997</v>
      </c>
      <c r="I20">
        <v>370.87</v>
      </c>
      <c r="J20">
        <v>1156</v>
      </c>
      <c r="K20">
        <v>1.228</v>
      </c>
      <c r="L20">
        <v>0.93</v>
      </c>
    </row>
    <row r="21" spans="2:12" x14ac:dyDescent="0.25">
      <c r="B21" s="1">
        <v>12</v>
      </c>
      <c r="C21" t="s">
        <v>33</v>
      </c>
      <c r="D21" t="s">
        <v>34</v>
      </c>
      <c r="E21">
        <v>2</v>
      </c>
      <c r="F21">
        <v>3</v>
      </c>
      <c r="G21">
        <v>24.305900000000001</v>
      </c>
      <c r="H21">
        <v>1.738</v>
      </c>
      <c r="I21">
        <v>923</v>
      </c>
      <c r="J21">
        <v>1363</v>
      </c>
      <c r="K21">
        <v>1.0229999999999999</v>
      </c>
      <c r="L21">
        <v>1.31</v>
      </c>
    </row>
    <row r="22" spans="2:12" x14ac:dyDescent="0.25">
      <c r="B22" s="1">
        <v>13</v>
      </c>
      <c r="C22" t="s">
        <v>35</v>
      </c>
      <c r="D22" t="s">
        <v>36</v>
      </c>
      <c r="E22">
        <v>13</v>
      </c>
      <c r="F22">
        <v>3</v>
      </c>
      <c r="G22" t="s">
        <v>37</v>
      </c>
      <c r="H22">
        <v>2.698</v>
      </c>
      <c r="I22" t="s">
        <v>38</v>
      </c>
      <c r="J22">
        <v>2792</v>
      </c>
      <c r="K22">
        <v>0.89700000000000002</v>
      </c>
      <c r="L22">
        <v>1.61</v>
      </c>
    </row>
    <row r="23" spans="2:12" x14ac:dyDescent="0.25">
      <c r="B23" s="1">
        <v>14</v>
      </c>
      <c r="C23" t="s">
        <v>39</v>
      </c>
      <c r="D23" t="s">
        <v>40</v>
      </c>
      <c r="E23">
        <v>14</v>
      </c>
      <c r="F23">
        <v>3</v>
      </c>
      <c r="G23" t="s">
        <v>386</v>
      </c>
      <c r="H23">
        <v>2.3296000000000001</v>
      </c>
      <c r="I23">
        <v>1687</v>
      </c>
      <c r="J23">
        <v>3538</v>
      </c>
      <c r="K23">
        <v>0.70499999999999996</v>
      </c>
      <c r="L23">
        <v>1.9</v>
      </c>
    </row>
    <row r="24" spans="2:12" x14ac:dyDescent="0.25">
      <c r="B24" s="1">
        <v>15</v>
      </c>
      <c r="C24" t="s">
        <v>41</v>
      </c>
      <c r="D24" t="s">
        <v>42</v>
      </c>
      <c r="E24">
        <v>15</v>
      </c>
      <c r="F24">
        <v>3</v>
      </c>
      <c r="G24" t="s">
        <v>43</v>
      </c>
      <c r="H24">
        <v>1.82</v>
      </c>
      <c r="I24">
        <v>317.3</v>
      </c>
      <c r="J24">
        <v>550</v>
      </c>
      <c r="K24">
        <v>0.76900000000000002</v>
      </c>
      <c r="L24">
        <v>2.19</v>
      </c>
    </row>
    <row r="25" spans="2:12" x14ac:dyDescent="0.25">
      <c r="B25" s="1">
        <v>16</v>
      </c>
      <c r="C25" t="s">
        <v>44</v>
      </c>
      <c r="D25" t="s">
        <v>45</v>
      </c>
      <c r="E25">
        <v>16</v>
      </c>
      <c r="F25">
        <v>3</v>
      </c>
      <c r="G25" t="s">
        <v>387</v>
      </c>
      <c r="H25">
        <v>2.0670000000000002</v>
      </c>
      <c r="I25">
        <v>388.36</v>
      </c>
      <c r="J25">
        <v>717.87</v>
      </c>
      <c r="K25">
        <v>0.71</v>
      </c>
      <c r="L25">
        <v>2.58</v>
      </c>
    </row>
    <row r="26" spans="2:12" x14ac:dyDescent="0.25">
      <c r="B26" s="1">
        <v>17</v>
      </c>
      <c r="C26" t="s">
        <v>46</v>
      </c>
      <c r="D26" t="s">
        <v>47</v>
      </c>
      <c r="E26">
        <v>17</v>
      </c>
      <c r="F26">
        <v>3</v>
      </c>
      <c r="G26" t="s">
        <v>388</v>
      </c>
      <c r="H26">
        <v>3.2139999999999998E-3</v>
      </c>
      <c r="I26">
        <v>171.6</v>
      </c>
      <c r="J26">
        <v>239.11</v>
      </c>
      <c r="K26">
        <v>0.47899999999999998</v>
      </c>
      <c r="L26">
        <v>3.16</v>
      </c>
    </row>
    <row r="27" spans="2:12" x14ac:dyDescent="0.25">
      <c r="B27" s="1">
        <v>18</v>
      </c>
      <c r="C27" t="s">
        <v>48</v>
      </c>
      <c r="D27" t="s">
        <v>49</v>
      </c>
      <c r="E27">
        <v>18</v>
      </c>
      <c r="F27">
        <v>3</v>
      </c>
      <c r="G27" t="s">
        <v>389</v>
      </c>
      <c r="H27">
        <v>1.7837E-3</v>
      </c>
      <c r="I27">
        <v>83.8</v>
      </c>
      <c r="J27">
        <v>87.3</v>
      </c>
      <c r="K27">
        <v>0.52</v>
      </c>
      <c r="L27" t="s">
        <v>11</v>
      </c>
    </row>
    <row r="28" spans="2:12" x14ac:dyDescent="0.25">
      <c r="B28" s="1">
        <v>19</v>
      </c>
      <c r="C28" t="s">
        <v>6</v>
      </c>
      <c r="D28" t="s">
        <v>50</v>
      </c>
      <c r="E28">
        <v>1</v>
      </c>
      <c r="F28">
        <v>4</v>
      </c>
      <c r="G28" t="s">
        <v>51</v>
      </c>
      <c r="H28">
        <v>0.86199999999999999</v>
      </c>
      <c r="I28">
        <v>336.53</v>
      </c>
      <c r="J28">
        <v>1032</v>
      </c>
      <c r="K28">
        <v>0.75700000000000001</v>
      </c>
      <c r="L28">
        <v>0.82</v>
      </c>
    </row>
    <row r="29" spans="2:12" x14ac:dyDescent="0.25">
      <c r="B29" s="1">
        <v>20</v>
      </c>
      <c r="C29" t="s">
        <v>52</v>
      </c>
      <c r="D29" t="s">
        <v>53</v>
      </c>
      <c r="E29">
        <v>2</v>
      </c>
      <c r="F29">
        <v>4</v>
      </c>
      <c r="G29" t="s">
        <v>54</v>
      </c>
      <c r="H29">
        <v>1.54</v>
      </c>
      <c r="I29">
        <v>1115</v>
      </c>
      <c r="J29">
        <v>1757</v>
      </c>
      <c r="K29">
        <v>0.64700000000000002</v>
      </c>
      <c r="L29">
        <v>1</v>
      </c>
    </row>
    <row r="30" spans="2:12" x14ac:dyDescent="0.25">
      <c r="B30" s="1">
        <v>21</v>
      </c>
      <c r="C30" t="s">
        <v>55</v>
      </c>
      <c r="D30" t="s">
        <v>56</v>
      </c>
      <c r="E30">
        <v>3</v>
      </c>
      <c r="F30">
        <v>4</v>
      </c>
      <c r="G30" t="s">
        <v>57</v>
      </c>
      <c r="H30">
        <v>2.9889999999999999</v>
      </c>
      <c r="I30">
        <v>1814</v>
      </c>
      <c r="J30">
        <v>3109</v>
      </c>
      <c r="K30">
        <v>0.56799999999999995</v>
      </c>
      <c r="L30">
        <v>1.36</v>
      </c>
    </row>
    <row r="31" spans="2:12" x14ac:dyDescent="0.25">
      <c r="B31" s="1">
        <v>22</v>
      </c>
      <c r="C31" t="s">
        <v>58</v>
      </c>
      <c r="D31" t="s">
        <v>59</v>
      </c>
      <c r="E31">
        <v>4</v>
      </c>
      <c r="F31">
        <v>4</v>
      </c>
      <c r="G31" t="s">
        <v>60</v>
      </c>
      <c r="H31">
        <v>4.54</v>
      </c>
      <c r="I31">
        <v>1941</v>
      </c>
      <c r="J31">
        <v>3560</v>
      </c>
      <c r="K31">
        <v>0.52300000000000002</v>
      </c>
      <c r="L31">
        <v>1.54</v>
      </c>
    </row>
    <row r="32" spans="2:12" x14ac:dyDescent="0.25">
      <c r="B32" s="1">
        <v>23</v>
      </c>
      <c r="C32" t="s">
        <v>61</v>
      </c>
      <c r="D32" t="s">
        <v>62</v>
      </c>
      <c r="E32">
        <v>5</v>
      </c>
      <c r="F32">
        <v>4</v>
      </c>
      <c r="G32" t="s">
        <v>63</v>
      </c>
      <c r="H32">
        <v>6.11</v>
      </c>
      <c r="I32">
        <v>2183</v>
      </c>
      <c r="J32">
        <v>3680</v>
      </c>
      <c r="K32">
        <v>0.48899999999999999</v>
      </c>
      <c r="L32">
        <v>1.63</v>
      </c>
    </row>
    <row r="33" spans="2:12" x14ac:dyDescent="0.25">
      <c r="B33" s="1">
        <v>24</v>
      </c>
      <c r="C33" t="s">
        <v>64</v>
      </c>
      <c r="D33" t="s">
        <v>65</v>
      </c>
      <c r="E33">
        <v>6</v>
      </c>
      <c r="F33">
        <v>4</v>
      </c>
      <c r="G33" t="s">
        <v>66</v>
      </c>
      <c r="H33">
        <v>7.15</v>
      </c>
      <c r="I33">
        <v>2180</v>
      </c>
      <c r="J33">
        <v>2944</v>
      </c>
      <c r="K33">
        <v>0.44900000000000001</v>
      </c>
      <c r="L33">
        <v>1.66</v>
      </c>
    </row>
    <row r="34" spans="2:12" x14ac:dyDescent="0.25">
      <c r="B34" s="1">
        <v>25</v>
      </c>
      <c r="C34" t="s">
        <v>67</v>
      </c>
      <c r="D34" t="s">
        <v>68</v>
      </c>
      <c r="E34">
        <v>7</v>
      </c>
      <c r="F34">
        <v>4</v>
      </c>
      <c r="G34" t="s">
        <v>69</v>
      </c>
      <c r="H34">
        <v>7.44</v>
      </c>
      <c r="I34">
        <v>1519</v>
      </c>
      <c r="J34">
        <v>2334</v>
      </c>
      <c r="K34">
        <v>0.47899999999999998</v>
      </c>
      <c r="L34">
        <v>1.55</v>
      </c>
    </row>
    <row r="35" spans="2:12" x14ac:dyDescent="0.25">
      <c r="B35" s="1">
        <v>26</v>
      </c>
      <c r="C35" t="s">
        <v>70</v>
      </c>
      <c r="D35" t="s">
        <v>71</v>
      </c>
      <c r="E35">
        <v>8</v>
      </c>
      <c r="F35">
        <v>4</v>
      </c>
      <c r="G35" t="s">
        <v>72</v>
      </c>
      <c r="H35">
        <v>7.8739999999999997</v>
      </c>
      <c r="I35">
        <v>1811</v>
      </c>
      <c r="J35">
        <v>3134</v>
      </c>
      <c r="K35">
        <v>0.44900000000000001</v>
      </c>
      <c r="L35">
        <v>1.83</v>
      </c>
    </row>
    <row r="36" spans="2:12" x14ac:dyDescent="0.25">
      <c r="B36" s="1">
        <v>27</v>
      </c>
      <c r="C36" t="s">
        <v>73</v>
      </c>
      <c r="D36" t="s">
        <v>74</v>
      </c>
      <c r="E36">
        <v>9</v>
      </c>
      <c r="F36">
        <v>4</v>
      </c>
      <c r="G36" t="s">
        <v>75</v>
      </c>
      <c r="H36">
        <v>8.86</v>
      </c>
      <c r="I36">
        <v>1768</v>
      </c>
      <c r="J36">
        <v>3200</v>
      </c>
      <c r="K36">
        <v>0.42099999999999999</v>
      </c>
      <c r="L36">
        <v>1.88</v>
      </c>
    </row>
    <row r="37" spans="2:12" x14ac:dyDescent="0.25">
      <c r="B37" s="1">
        <v>28</v>
      </c>
      <c r="C37" t="s">
        <v>76</v>
      </c>
      <c r="D37" t="s">
        <v>77</v>
      </c>
      <c r="E37">
        <v>10</v>
      </c>
      <c r="F37">
        <v>4</v>
      </c>
      <c r="G37" t="s">
        <v>78</v>
      </c>
      <c r="H37">
        <v>8.9120000000000008</v>
      </c>
      <c r="I37">
        <v>1728</v>
      </c>
      <c r="J37">
        <v>3186</v>
      </c>
      <c r="K37">
        <v>0.44400000000000001</v>
      </c>
      <c r="L37">
        <v>1.91</v>
      </c>
    </row>
    <row r="38" spans="2:12" x14ac:dyDescent="0.25">
      <c r="B38" s="1">
        <v>29</v>
      </c>
      <c r="C38" t="s">
        <v>79</v>
      </c>
      <c r="D38" t="s">
        <v>80</v>
      </c>
      <c r="E38">
        <v>11</v>
      </c>
      <c r="F38">
        <v>4</v>
      </c>
      <c r="G38" t="s">
        <v>81</v>
      </c>
      <c r="H38">
        <v>8.9600000000000009</v>
      </c>
      <c r="I38" t="s">
        <v>82</v>
      </c>
      <c r="J38">
        <v>2835</v>
      </c>
      <c r="K38">
        <v>0.38500000000000001</v>
      </c>
      <c r="L38">
        <v>1.9</v>
      </c>
    </row>
    <row r="39" spans="2:12" x14ac:dyDescent="0.25">
      <c r="B39" s="1">
        <v>30</v>
      </c>
      <c r="C39" t="s">
        <v>83</v>
      </c>
      <c r="D39" t="s">
        <v>84</v>
      </c>
      <c r="E39">
        <v>12</v>
      </c>
      <c r="F39">
        <v>4</v>
      </c>
      <c r="G39" t="s">
        <v>85</v>
      </c>
      <c r="H39">
        <v>7.1340000000000003</v>
      </c>
      <c r="I39">
        <v>692.88</v>
      </c>
      <c r="J39">
        <v>1180</v>
      </c>
      <c r="K39">
        <v>0.38800000000000001</v>
      </c>
      <c r="L39">
        <v>1.65</v>
      </c>
    </row>
    <row r="40" spans="2:12" x14ac:dyDescent="0.25">
      <c r="B40" s="1">
        <v>31</v>
      </c>
      <c r="C40" t="s">
        <v>86</v>
      </c>
      <c r="D40" t="s">
        <v>87</v>
      </c>
      <c r="E40">
        <v>13</v>
      </c>
      <c r="F40">
        <v>4</v>
      </c>
      <c r="G40" t="s">
        <v>88</v>
      </c>
      <c r="H40">
        <v>5.907</v>
      </c>
      <c r="I40">
        <v>302.91460000000001</v>
      </c>
      <c r="J40">
        <v>2477</v>
      </c>
      <c r="K40">
        <v>0.371</v>
      </c>
      <c r="L40">
        <v>1.81</v>
      </c>
    </row>
    <row r="41" spans="2:12" x14ac:dyDescent="0.25">
      <c r="B41" s="1">
        <v>32</v>
      </c>
      <c r="C41" t="s">
        <v>89</v>
      </c>
      <c r="D41" t="s">
        <v>90</v>
      </c>
      <c r="E41">
        <v>14</v>
      </c>
      <c r="F41">
        <v>4</v>
      </c>
      <c r="G41" t="s">
        <v>91</v>
      </c>
      <c r="H41">
        <v>5.3230000000000004</v>
      </c>
      <c r="I41">
        <v>1211.4000000000001</v>
      </c>
      <c r="J41">
        <v>3106</v>
      </c>
      <c r="K41">
        <v>0.32</v>
      </c>
      <c r="L41">
        <v>2.0099999999999998</v>
      </c>
    </row>
    <row r="42" spans="2:12" x14ac:dyDescent="0.25">
      <c r="B42" s="1">
        <v>33</v>
      </c>
      <c r="C42" t="s">
        <v>92</v>
      </c>
      <c r="D42" t="s">
        <v>93</v>
      </c>
      <c r="E42">
        <v>15</v>
      </c>
      <c r="F42">
        <v>4</v>
      </c>
      <c r="G42" t="s">
        <v>94</v>
      </c>
      <c r="H42">
        <v>5.7759999999999998</v>
      </c>
      <c r="I42" t="s">
        <v>95</v>
      </c>
      <c r="J42">
        <v>887</v>
      </c>
      <c r="K42">
        <v>0.32900000000000001</v>
      </c>
      <c r="L42">
        <v>2.1800000000000002</v>
      </c>
    </row>
    <row r="43" spans="2:12" x14ac:dyDescent="0.25">
      <c r="B43" s="1">
        <v>34</v>
      </c>
      <c r="C43" t="s">
        <v>96</v>
      </c>
      <c r="D43" t="s">
        <v>97</v>
      </c>
      <c r="E43">
        <v>16</v>
      </c>
      <c r="F43">
        <v>4</v>
      </c>
      <c r="G43" t="s">
        <v>98</v>
      </c>
      <c r="H43">
        <v>4.8090000000000002</v>
      </c>
      <c r="I43">
        <v>453</v>
      </c>
      <c r="J43">
        <v>958</v>
      </c>
      <c r="K43">
        <v>0.32100000000000001</v>
      </c>
      <c r="L43">
        <v>2.5499999999999998</v>
      </c>
    </row>
    <row r="44" spans="2:12" x14ac:dyDescent="0.25">
      <c r="B44" s="1">
        <v>35</v>
      </c>
      <c r="C44" t="s">
        <v>99</v>
      </c>
      <c r="D44" t="s">
        <v>100</v>
      </c>
      <c r="E44">
        <v>17</v>
      </c>
      <c r="F44">
        <v>4</v>
      </c>
      <c r="G44">
        <v>79.904899999999998</v>
      </c>
      <c r="H44">
        <v>3.1219999999999999</v>
      </c>
      <c r="I44">
        <v>265.8</v>
      </c>
      <c r="J44">
        <v>332</v>
      </c>
      <c r="K44">
        <v>0.47399999999999998</v>
      </c>
      <c r="L44">
        <v>2.96</v>
      </c>
    </row>
    <row r="45" spans="2:12" x14ac:dyDescent="0.25">
      <c r="B45" s="1">
        <v>36</v>
      </c>
      <c r="C45" t="s">
        <v>101</v>
      </c>
      <c r="D45" t="s">
        <v>102</v>
      </c>
      <c r="E45">
        <v>18</v>
      </c>
      <c r="F45">
        <v>4</v>
      </c>
      <c r="G45" t="s">
        <v>390</v>
      </c>
      <c r="H45">
        <v>3.7330000000000002E-3</v>
      </c>
      <c r="I45">
        <v>115.79</v>
      </c>
      <c r="J45">
        <v>119.93</v>
      </c>
      <c r="K45">
        <v>0.248</v>
      </c>
      <c r="L45">
        <v>3</v>
      </c>
    </row>
    <row r="46" spans="2:12" x14ac:dyDescent="0.25">
      <c r="B46" s="1">
        <v>37</v>
      </c>
      <c r="C46" t="s">
        <v>103</v>
      </c>
      <c r="D46" t="s">
        <v>104</v>
      </c>
      <c r="E46">
        <v>1</v>
      </c>
      <c r="F46">
        <v>5</v>
      </c>
      <c r="G46" t="s">
        <v>105</v>
      </c>
      <c r="H46">
        <v>1.532</v>
      </c>
      <c r="I46">
        <v>312.45999999999998</v>
      </c>
      <c r="J46">
        <v>961</v>
      </c>
      <c r="K46">
        <v>0.36299999999999999</v>
      </c>
      <c r="L46">
        <v>0.82</v>
      </c>
    </row>
    <row r="47" spans="2:12" x14ac:dyDescent="0.25">
      <c r="B47" s="1">
        <v>38</v>
      </c>
      <c r="C47" t="s">
        <v>106</v>
      </c>
      <c r="D47" t="s">
        <v>107</v>
      </c>
      <c r="E47">
        <v>2</v>
      </c>
      <c r="F47">
        <v>5</v>
      </c>
      <c r="G47" t="s">
        <v>391</v>
      </c>
      <c r="H47">
        <v>2.64</v>
      </c>
      <c r="I47">
        <v>1050</v>
      </c>
      <c r="J47">
        <v>1655</v>
      </c>
      <c r="K47">
        <v>0.30099999999999999</v>
      </c>
      <c r="L47">
        <v>0.95</v>
      </c>
    </row>
    <row r="48" spans="2:12" x14ac:dyDescent="0.25">
      <c r="B48" s="1">
        <v>39</v>
      </c>
      <c r="C48" t="s">
        <v>108</v>
      </c>
      <c r="D48" t="s">
        <v>109</v>
      </c>
      <c r="E48">
        <v>3</v>
      </c>
      <c r="F48">
        <v>5</v>
      </c>
      <c r="G48" t="s">
        <v>110</v>
      </c>
      <c r="H48">
        <v>4.4690000000000003</v>
      </c>
      <c r="I48">
        <v>1799</v>
      </c>
      <c r="J48">
        <v>3609</v>
      </c>
      <c r="K48">
        <v>0.29799999999999999</v>
      </c>
      <c r="L48">
        <v>1.22</v>
      </c>
    </row>
    <row r="49" spans="2:12" x14ac:dyDescent="0.25">
      <c r="B49" s="1">
        <v>40</v>
      </c>
      <c r="C49" t="s">
        <v>111</v>
      </c>
      <c r="D49" t="s">
        <v>112</v>
      </c>
      <c r="E49">
        <v>4</v>
      </c>
      <c r="F49">
        <v>5</v>
      </c>
      <c r="G49" t="s">
        <v>113</v>
      </c>
      <c r="H49">
        <v>6.5060000000000002</v>
      </c>
      <c r="I49">
        <v>2128</v>
      </c>
      <c r="J49">
        <v>4682</v>
      </c>
      <c r="K49">
        <v>0.27800000000000002</v>
      </c>
      <c r="L49">
        <v>1.33</v>
      </c>
    </row>
    <row r="50" spans="2:12" x14ac:dyDescent="0.25">
      <c r="B50" s="1">
        <v>41</v>
      </c>
      <c r="C50" t="s">
        <v>114</v>
      </c>
      <c r="D50" t="s">
        <v>115</v>
      </c>
      <c r="E50">
        <v>5</v>
      </c>
      <c r="F50">
        <v>5</v>
      </c>
      <c r="G50" t="s">
        <v>116</v>
      </c>
      <c r="H50">
        <v>8.57</v>
      </c>
      <c r="I50">
        <v>2750</v>
      </c>
      <c r="J50">
        <v>5017</v>
      </c>
      <c r="K50">
        <v>0.26500000000000001</v>
      </c>
      <c r="L50">
        <v>1.6</v>
      </c>
    </row>
    <row r="51" spans="2:12" x14ac:dyDescent="0.25">
      <c r="B51" s="1">
        <v>42</v>
      </c>
      <c r="C51" t="s">
        <v>117</v>
      </c>
      <c r="D51" t="s">
        <v>118</v>
      </c>
      <c r="E51">
        <v>6</v>
      </c>
      <c r="F51">
        <v>5</v>
      </c>
      <c r="G51" t="s">
        <v>119</v>
      </c>
      <c r="H51">
        <v>10.220000000000001</v>
      </c>
      <c r="I51">
        <v>2896</v>
      </c>
      <c r="J51">
        <v>4912</v>
      </c>
      <c r="K51">
        <v>0.251</v>
      </c>
      <c r="L51">
        <v>2.16</v>
      </c>
    </row>
    <row r="52" spans="2:12" x14ac:dyDescent="0.25">
      <c r="B52" s="1">
        <v>43</v>
      </c>
      <c r="C52" t="s">
        <v>120</v>
      </c>
      <c r="D52" t="s">
        <v>121</v>
      </c>
      <c r="E52">
        <v>7</v>
      </c>
      <c r="F52">
        <v>5</v>
      </c>
      <c r="G52" t="s">
        <v>122</v>
      </c>
      <c r="H52">
        <v>11.5</v>
      </c>
      <c r="I52">
        <v>2430</v>
      </c>
      <c r="J52">
        <v>4538</v>
      </c>
      <c r="K52" t="s">
        <v>11</v>
      </c>
      <c r="L52">
        <v>1.9</v>
      </c>
    </row>
    <row r="53" spans="2:12" x14ac:dyDescent="0.25">
      <c r="B53" s="1">
        <v>44</v>
      </c>
      <c r="C53" t="s">
        <v>123</v>
      </c>
      <c r="D53" t="s">
        <v>124</v>
      </c>
      <c r="E53">
        <v>8</v>
      </c>
      <c r="F53">
        <v>5</v>
      </c>
      <c r="G53" t="s">
        <v>125</v>
      </c>
      <c r="H53">
        <v>12.37</v>
      </c>
      <c r="I53">
        <v>2607</v>
      </c>
      <c r="J53">
        <v>4423</v>
      </c>
      <c r="K53">
        <v>0.23799999999999999</v>
      </c>
      <c r="L53">
        <v>2.2000000000000002</v>
      </c>
    </row>
    <row r="54" spans="2:12" x14ac:dyDescent="0.25">
      <c r="B54" s="1">
        <v>45</v>
      </c>
      <c r="C54" t="s">
        <v>126</v>
      </c>
      <c r="D54" t="s">
        <v>127</v>
      </c>
      <c r="E54">
        <v>9</v>
      </c>
      <c r="F54">
        <v>5</v>
      </c>
      <c r="G54" t="s">
        <v>128</v>
      </c>
      <c r="H54">
        <v>12.41</v>
      </c>
      <c r="I54">
        <v>2237</v>
      </c>
      <c r="J54">
        <v>3968</v>
      </c>
      <c r="K54">
        <v>0.24299999999999999</v>
      </c>
      <c r="L54">
        <v>2.2799999999999998</v>
      </c>
    </row>
    <row r="55" spans="2:12" x14ac:dyDescent="0.25">
      <c r="B55" s="1">
        <v>46</v>
      </c>
      <c r="C55" t="s">
        <v>129</v>
      </c>
      <c r="D55" t="s">
        <v>130</v>
      </c>
      <c r="E55">
        <v>10</v>
      </c>
      <c r="F55">
        <v>5</v>
      </c>
      <c r="G55" t="s">
        <v>131</v>
      </c>
      <c r="H55">
        <v>12.02</v>
      </c>
      <c r="I55">
        <v>1828.05</v>
      </c>
      <c r="J55">
        <v>3236</v>
      </c>
      <c r="K55">
        <v>0.24399999999999999</v>
      </c>
      <c r="L55">
        <v>2.2000000000000002</v>
      </c>
    </row>
    <row r="56" spans="2:12" x14ac:dyDescent="0.25">
      <c r="B56" s="1">
        <v>47</v>
      </c>
      <c r="C56" t="s">
        <v>132</v>
      </c>
      <c r="D56" t="s">
        <v>133</v>
      </c>
      <c r="E56">
        <v>11</v>
      </c>
      <c r="F56">
        <v>5</v>
      </c>
      <c r="G56" t="s">
        <v>134</v>
      </c>
      <c r="H56">
        <v>10.500999999999999</v>
      </c>
      <c r="I56" t="s">
        <v>135</v>
      </c>
      <c r="J56">
        <v>2435</v>
      </c>
      <c r="K56">
        <v>0.23499999999999999</v>
      </c>
      <c r="L56">
        <v>1.93</v>
      </c>
    </row>
    <row r="57" spans="2:12" x14ac:dyDescent="0.25">
      <c r="B57" s="1">
        <v>48</v>
      </c>
      <c r="C57" t="s">
        <v>136</v>
      </c>
      <c r="D57" t="s">
        <v>137</v>
      </c>
      <c r="E57">
        <v>12</v>
      </c>
      <c r="F57">
        <v>5</v>
      </c>
      <c r="G57" t="s">
        <v>138</v>
      </c>
      <c r="H57">
        <v>8.69</v>
      </c>
      <c r="I57">
        <v>594.22</v>
      </c>
      <c r="J57">
        <v>1040</v>
      </c>
      <c r="K57">
        <v>0.23200000000000001</v>
      </c>
      <c r="L57">
        <v>1.69</v>
      </c>
    </row>
    <row r="58" spans="2:12" x14ac:dyDescent="0.25">
      <c r="B58" s="1">
        <v>49</v>
      </c>
      <c r="C58" t="s">
        <v>139</v>
      </c>
      <c r="D58" t="s">
        <v>140</v>
      </c>
      <c r="E58">
        <v>13</v>
      </c>
      <c r="F58">
        <v>5</v>
      </c>
      <c r="G58" t="s">
        <v>141</v>
      </c>
      <c r="H58">
        <v>7.31</v>
      </c>
      <c r="I58">
        <v>429.75</v>
      </c>
      <c r="J58">
        <v>2345</v>
      </c>
      <c r="K58">
        <v>0.23300000000000001</v>
      </c>
      <c r="L58">
        <v>1.78</v>
      </c>
    </row>
    <row r="59" spans="2:12" x14ac:dyDescent="0.25">
      <c r="B59" s="1">
        <v>50</v>
      </c>
      <c r="C59" t="s">
        <v>142</v>
      </c>
      <c r="D59" t="s">
        <v>143</v>
      </c>
      <c r="E59">
        <v>14</v>
      </c>
      <c r="F59">
        <v>5</v>
      </c>
      <c r="G59" t="s">
        <v>144</v>
      </c>
      <c r="H59">
        <v>7.2869999999999999</v>
      </c>
      <c r="I59">
        <v>505.08</v>
      </c>
      <c r="J59">
        <v>2875</v>
      </c>
      <c r="K59">
        <v>0.22800000000000001</v>
      </c>
      <c r="L59">
        <v>1.96</v>
      </c>
    </row>
    <row r="60" spans="2:12" x14ac:dyDescent="0.25">
      <c r="B60" s="1">
        <v>51</v>
      </c>
      <c r="C60" t="s">
        <v>145</v>
      </c>
      <c r="D60" t="s">
        <v>146</v>
      </c>
      <c r="E60">
        <v>15</v>
      </c>
      <c r="F60">
        <v>5</v>
      </c>
      <c r="G60" t="s">
        <v>147</v>
      </c>
      <c r="H60">
        <v>6.6849999999999996</v>
      </c>
      <c r="I60">
        <v>903.78</v>
      </c>
      <c r="J60">
        <v>1860</v>
      </c>
      <c r="K60">
        <v>0.20699999999999999</v>
      </c>
      <c r="L60">
        <v>2.0499999999999998</v>
      </c>
    </row>
    <row r="61" spans="2:12" x14ac:dyDescent="0.25">
      <c r="B61" s="1">
        <v>52</v>
      </c>
      <c r="C61" t="s">
        <v>148</v>
      </c>
      <c r="D61" t="s">
        <v>149</v>
      </c>
      <c r="E61">
        <v>16</v>
      </c>
      <c r="F61">
        <v>5</v>
      </c>
      <c r="G61" t="s">
        <v>150</v>
      </c>
      <c r="H61">
        <v>6.2320000000000002</v>
      </c>
      <c r="I61">
        <v>722.66</v>
      </c>
      <c r="J61">
        <v>1261</v>
      </c>
      <c r="K61">
        <v>0.20200000000000001</v>
      </c>
      <c r="L61">
        <v>2.1</v>
      </c>
    </row>
    <row r="62" spans="2:12" x14ac:dyDescent="0.25">
      <c r="B62" s="1">
        <v>53</v>
      </c>
      <c r="C62" t="s">
        <v>151</v>
      </c>
      <c r="D62" t="s">
        <v>152</v>
      </c>
      <c r="E62">
        <v>17</v>
      </c>
      <c r="F62">
        <v>5</v>
      </c>
      <c r="G62" t="s">
        <v>153</v>
      </c>
      <c r="H62">
        <v>4.93</v>
      </c>
      <c r="I62">
        <v>386.85</v>
      </c>
      <c r="J62">
        <v>457.4</v>
      </c>
      <c r="K62">
        <v>0.214</v>
      </c>
      <c r="L62">
        <v>2.66</v>
      </c>
    </row>
    <row r="63" spans="2:12" x14ac:dyDescent="0.25">
      <c r="B63" s="1">
        <v>54</v>
      </c>
      <c r="C63" t="s">
        <v>154</v>
      </c>
      <c r="D63" t="s">
        <v>155</v>
      </c>
      <c r="E63">
        <v>18</v>
      </c>
      <c r="F63">
        <v>5</v>
      </c>
      <c r="G63" t="s">
        <v>392</v>
      </c>
      <c r="H63">
        <v>5.8869999999999999E-3</v>
      </c>
      <c r="I63">
        <v>161.4</v>
      </c>
      <c r="J63">
        <v>165.03</v>
      </c>
      <c r="K63">
        <v>0.158</v>
      </c>
      <c r="L63">
        <v>2.6</v>
      </c>
    </row>
    <row r="64" spans="2:12" x14ac:dyDescent="0.25">
      <c r="B64" s="1">
        <v>55</v>
      </c>
      <c r="C64" t="s">
        <v>156</v>
      </c>
      <c r="D64" t="s">
        <v>157</v>
      </c>
      <c r="E64">
        <v>1</v>
      </c>
      <c r="F64">
        <v>6</v>
      </c>
      <c r="G64" t="s">
        <v>158</v>
      </c>
      <c r="H64">
        <v>1.873</v>
      </c>
      <c r="I64">
        <v>301.58999999999997</v>
      </c>
      <c r="J64">
        <v>944</v>
      </c>
      <c r="K64">
        <v>0.24199999999999999</v>
      </c>
      <c r="L64">
        <v>0.79</v>
      </c>
    </row>
    <row r="65" spans="2:12" x14ac:dyDescent="0.25">
      <c r="B65" s="1">
        <v>56</v>
      </c>
      <c r="C65" t="s">
        <v>159</v>
      </c>
      <c r="D65" t="s">
        <v>160</v>
      </c>
      <c r="E65">
        <v>2</v>
      </c>
      <c r="F65">
        <v>6</v>
      </c>
      <c r="G65" t="s">
        <v>161</v>
      </c>
      <c r="H65">
        <v>3.5939999999999999</v>
      </c>
      <c r="I65">
        <v>1000</v>
      </c>
      <c r="J65">
        <v>2170</v>
      </c>
      <c r="K65">
        <v>0.20399999999999999</v>
      </c>
      <c r="L65">
        <v>0.89</v>
      </c>
    </row>
    <row r="66" spans="2:12" x14ac:dyDescent="0.25">
      <c r="B66" s="1">
        <v>57</v>
      </c>
      <c r="C66" t="s">
        <v>162</v>
      </c>
      <c r="D66" t="s">
        <v>163</v>
      </c>
      <c r="F66">
        <v>6</v>
      </c>
      <c r="G66" t="s">
        <v>164</v>
      </c>
      <c r="H66">
        <v>6.1449999999999996</v>
      </c>
      <c r="I66">
        <v>1193</v>
      </c>
      <c r="J66">
        <v>3737</v>
      </c>
      <c r="K66">
        <v>0.19500000000000001</v>
      </c>
      <c r="L66">
        <v>1.1000000000000001</v>
      </c>
    </row>
    <row r="67" spans="2:12" x14ac:dyDescent="0.25">
      <c r="B67" s="1">
        <v>58</v>
      </c>
      <c r="C67" t="s">
        <v>165</v>
      </c>
      <c r="D67" t="s">
        <v>166</v>
      </c>
      <c r="F67">
        <v>6</v>
      </c>
      <c r="G67" t="s">
        <v>167</v>
      </c>
      <c r="H67">
        <v>6.77</v>
      </c>
      <c r="I67">
        <v>1068</v>
      </c>
      <c r="J67">
        <v>3716</v>
      </c>
      <c r="K67">
        <v>0.192</v>
      </c>
      <c r="L67">
        <v>1.1200000000000001</v>
      </c>
    </row>
    <row r="68" spans="2:12" x14ac:dyDescent="0.25">
      <c r="B68" s="1">
        <v>59</v>
      </c>
      <c r="C68" t="s">
        <v>168</v>
      </c>
      <c r="D68" t="s">
        <v>169</v>
      </c>
      <c r="F68">
        <v>6</v>
      </c>
      <c r="G68" t="s">
        <v>170</v>
      </c>
      <c r="H68">
        <v>6.7729999999999997</v>
      </c>
      <c r="I68">
        <v>1208</v>
      </c>
      <c r="J68">
        <v>3793</v>
      </c>
      <c r="K68">
        <v>0.193</v>
      </c>
      <c r="L68">
        <v>1.1299999999999999</v>
      </c>
    </row>
    <row r="69" spans="2:12" x14ac:dyDescent="0.25">
      <c r="B69" s="1">
        <v>60</v>
      </c>
      <c r="C69" t="s">
        <v>171</v>
      </c>
      <c r="D69" t="s">
        <v>172</v>
      </c>
      <c r="F69">
        <v>6</v>
      </c>
      <c r="G69" t="s">
        <v>173</v>
      </c>
      <c r="H69">
        <v>7.0069999999999997</v>
      </c>
      <c r="I69">
        <v>1297</v>
      </c>
      <c r="J69">
        <v>3347</v>
      </c>
      <c r="K69">
        <v>0.19</v>
      </c>
      <c r="L69">
        <v>1.1399999999999999</v>
      </c>
    </row>
    <row r="70" spans="2:12" x14ac:dyDescent="0.25">
      <c r="B70" s="1">
        <v>61</v>
      </c>
      <c r="C70" t="s">
        <v>174</v>
      </c>
      <c r="D70" t="s">
        <v>175</v>
      </c>
      <c r="F70">
        <v>6</v>
      </c>
      <c r="G70" t="s">
        <v>176</v>
      </c>
      <c r="H70">
        <v>7.26</v>
      </c>
      <c r="I70">
        <v>1315</v>
      </c>
      <c r="J70">
        <v>3273</v>
      </c>
      <c r="K70" t="s">
        <v>11</v>
      </c>
      <c r="L70">
        <v>1.1299999999999999</v>
      </c>
    </row>
    <row r="71" spans="2:12" x14ac:dyDescent="0.25">
      <c r="B71" s="1">
        <v>62</v>
      </c>
      <c r="C71" t="s">
        <v>177</v>
      </c>
      <c r="D71" t="s">
        <v>178</v>
      </c>
      <c r="F71">
        <v>6</v>
      </c>
      <c r="G71" t="s">
        <v>179</v>
      </c>
      <c r="H71">
        <v>7.52</v>
      </c>
      <c r="I71">
        <v>1345</v>
      </c>
      <c r="J71">
        <v>2067</v>
      </c>
      <c r="K71">
        <v>0.19700000000000001</v>
      </c>
      <c r="L71">
        <v>1.17</v>
      </c>
    </row>
    <row r="72" spans="2:12" x14ac:dyDescent="0.25">
      <c r="B72" s="1">
        <v>63</v>
      </c>
      <c r="C72" t="s">
        <v>180</v>
      </c>
      <c r="D72" t="s">
        <v>181</v>
      </c>
      <c r="F72">
        <v>6</v>
      </c>
      <c r="G72" t="s">
        <v>182</v>
      </c>
      <c r="H72">
        <v>5.2430000000000003</v>
      </c>
      <c r="I72">
        <v>1099</v>
      </c>
      <c r="J72">
        <v>1802</v>
      </c>
      <c r="K72">
        <v>0.182</v>
      </c>
      <c r="L72">
        <v>1.2</v>
      </c>
    </row>
    <row r="73" spans="2:12" x14ac:dyDescent="0.25">
      <c r="B73" s="1">
        <v>64</v>
      </c>
      <c r="C73" t="s">
        <v>183</v>
      </c>
      <c r="D73" t="s">
        <v>184</v>
      </c>
      <c r="F73">
        <v>6</v>
      </c>
      <c r="G73" t="s">
        <v>185</v>
      </c>
      <c r="H73">
        <v>7.8949999999999996</v>
      </c>
      <c r="I73">
        <v>1585</v>
      </c>
      <c r="J73">
        <v>3546</v>
      </c>
      <c r="K73">
        <v>0.23599999999999999</v>
      </c>
      <c r="L73">
        <v>1.2</v>
      </c>
    </row>
    <row r="74" spans="2:12" x14ac:dyDescent="0.25">
      <c r="B74" s="1">
        <v>65</v>
      </c>
      <c r="C74" t="s">
        <v>186</v>
      </c>
      <c r="D74" t="s">
        <v>187</v>
      </c>
      <c r="F74">
        <v>6</v>
      </c>
      <c r="G74" t="s">
        <v>188</v>
      </c>
      <c r="H74">
        <v>8.2289999999999992</v>
      </c>
      <c r="I74">
        <v>1629</v>
      </c>
      <c r="J74">
        <v>3503</v>
      </c>
      <c r="K74">
        <v>0.182</v>
      </c>
      <c r="L74">
        <v>1.2</v>
      </c>
    </row>
    <row r="75" spans="2:12" x14ac:dyDescent="0.25">
      <c r="B75" s="1">
        <v>66</v>
      </c>
      <c r="C75" t="s">
        <v>189</v>
      </c>
      <c r="D75" t="s">
        <v>190</v>
      </c>
      <c r="F75">
        <v>6</v>
      </c>
      <c r="G75" t="s">
        <v>191</v>
      </c>
      <c r="H75">
        <v>8.5500000000000007</v>
      </c>
      <c r="I75">
        <v>1680</v>
      </c>
      <c r="J75">
        <v>2840</v>
      </c>
      <c r="K75">
        <v>0.17</v>
      </c>
      <c r="L75">
        <v>1.22</v>
      </c>
    </row>
    <row r="76" spans="2:12" x14ac:dyDescent="0.25">
      <c r="B76" s="1">
        <v>67</v>
      </c>
      <c r="C76" t="s">
        <v>192</v>
      </c>
      <c r="D76" t="s">
        <v>193</v>
      </c>
      <c r="F76">
        <v>6</v>
      </c>
      <c r="G76" t="s">
        <v>194</v>
      </c>
      <c r="H76">
        <v>8.7949999999999999</v>
      </c>
      <c r="I76">
        <v>1734</v>
      </c>
      <c r="J76">
        <v>2993</v>
      </c>
      <c r="K76">
        <v>0.16500000000000001</v>
      </c>
      <c r="L76">
        <v>1.23</v>
      </c>
    </row>
    <row r="77" spans="2:12" x14ac:dyDescent="0.25">
      <c r="B77" s="1">
        <v>68</v>
      </c>
      <c r="C77" t="s">
        <v>195</v>
      </c>
      <c r="D77" t="s">
        <v>196</v>
      </c>
      <c r="F77">
        <v>6</v>
      </c>
      <c r="G77" t="s">
        <v>197</v>
      </c>
      <c r="H77">
        <v>9.0660000000000007</v>
      </c>
      <c r="I77">
        <v>1802</v>
      </c>
      <c r="J77">
        <v>3141</v>
      </c>
      <c r="K77">
        <v>0.16800000000000001</v>
      </c>
      <c r="L77">
        <v>1.24</v>
      </c>
    </row>
    <row r="78" spans="2:12" x14ac:dyDescent="0.25">
      <c r="B78" s="1">
        <v>69</v>
      </c>
      <c r="C78" t="s">
        <v>198</v>
      </c>
      <c r="D78" t="s">
        <v>199</v>
      </c>
      <c r="F78">
        <v>6</v>
      </c>
      <c r="G78" t="s">
        <v>200</v>
      </c>
      <c r="H78">
        <v>9.3209999999999997</v>
      </c>
      <c r="I78">
        <v>1818</v>
      </c>
      <c r="J78">
        <v>2223</v>
      </c>
      <c r="K78">
        <v>0.16</v>
      </c>
      <c r="L78">
        <v>1.25</v>
      </c>
    </row>
    <row r="79" spans="2:12" x14ac:dyDescent="0.25">
      <c r="B79" s="1">
        <v>70</v>
      </c>
      <c r="C79" t="s">
        <v>201</v>
      </c>
      <c r="D79" t="s">
        <v>202</v>
      </c>
      <c r="F79">
        <v>6</v>
      </c>
      <c r="G79" t="s">
        <v>203</v>
      </c>
      <c r="H79">
        <v>6.9649999999999999</v>
      </c>
      <c r="I79">
        <v>1097</v>
      </c>
      <c r="J79">
        <v>1469</v>
      </c>
      <c r="K79">
        <v>0.155</v>
      </c>
      <c r="L79">
        <v>1.1000000000000001</v>
      </c>
    </row>
    <row r="80" spans="2:12" x14ac:dyDescent="0.25">
      <c r="B80" s="1">
        <v>71</v>
      </c>
      <c r="C80" t="s">
        <v>204</v>
      </c>
      <c r="D80" t="s">
        <v>205</v>
      </c>
      <c r="E80">
        <v>3</v>
      </c>
      <c r="F80">
        <v>6</v>
      </c>
      <c r="G80" t="s">
        <v>206</v>
      </c>
      <c r="H80">
        <v>9.84</v>
      </c>
      <c r="I80">
        <v>1925</v>
      </c>
      <c r="J80">
        <v>3675</v>
      </c>
      <c r="K80">
        <v>0.154</v>
      </c>
      <c r="L80">
        <v>1.27</v>
      </c>
    </row>
    <row r="81" spans="2:12" x14ac:dyDescent="0.25">
      <c r="B81" s="1">
        <v>72</v>
      </c>
      <c r="C81" t="s">
        <v>207</v>
      </c>
      <c r="D81" t="s">
        <v>208</v>
      </c>
      <c r="E81">
        <v>4</v>
      </c>
      <c r="F81">
        <v>6</v>
      </c>
      <c r="G81" t="s">
        <v>209</v>
      </c>
      <c r="H81">
        <v>13.31</v>
      </c>
      <c r="I81">
        <v>2506</v>
      </c>
      <c r="J81">
        <v>4876</v>
      </c>
      <c r="K81">
        <v>0.14399999999999999</v>
      </c>
      <c r="L81">
        <v>1.3</v>
      </c>
    </row>
    <row r="82" spans="2:12" x14ac:dyDescent="0.25">
      <c r="B82" s="1">
        <v>73</v>
      </c>
      <c r="C82" t="s">
        <v>210</v>
      </c>
      <c r="D82" t="s">
        <v>211</v>
      </c>
      <c r="E82">
        <v>5</v>
      </c>
      <c r="F82">
        <v>6</v>
      </c>
      <c r="G82" t="s">
        <v>212</v>
      </c>
      <c r="H82">
        <v>16.654</v>
      </c>
      <c r="I82">
        <v>3290</v>
      </c>
      <c r="J82">
        <v>5731</v>
      </c>
      <c r="K82">
        <v>0.14000000000000001</v>
      </c>
      <c r="L82">
        <v>1.5</v>
      </c>
    </row>
    <row r="83" spans="2:12" x14ac:dyDescent="0.25">
      <c r="B83" s="1">
        <v>74</v>
      </c>
      <c r="C83" t="s">
        <v>213</v>
      </c>
      <c r="D83" t="s">
        <v>214</v>
      </c>
      <c r="E83">
        <v>6</v>
      </c>
      <c r="F83">
        <v>6</v>
      </c>
      <c r="G83" t="s">
        <v>215</v>
      </c>
      <c r="H83">
        <v>19.25</v>
      </c>
      <c r="I83">
        <v>3695</v>
      </c>
      <c r="J83">
        <v>5828</v>
      </c>
      <c r="K83">
        <v>0.13200000000000001</v>
      </c>
      <c r="L83">
        <v>2.36</v>
      </c>
    </row>
    <row r="84" spans="2:12" x14ac:dyDescent="0.25">
      <c r="B84" s="1">
        <v>75</v>
      </c>
      <c r="C84" t="s">
        <v>216</v>
      </c>
      <c r="D84" t="s">
        <v>217</v>
      </c>
      <c r="E84">
        <v>7</v>
      </c>
      <c r="F84">
        <v>6</v>
      </c>
      <c r="G84" t="s">
        <v>218</v>
      </c>
      <c r="H84">
        <v>21.02</v>
      </c>
      <c r="I84">
        <v>3459</v>
      </c>
      <c r="J84">
        <v>5869</v>
      </c>
      <c r="K84">
        <v>0.13700000000000001</v>
      </c>
      <c r="L84">
        <v>1.9</v>
      </c>
    </row>
    <row r="85" spans="2:12" x14ac:dyDescent="0.25">
      <c r="B85" s="1">
        <v>76</v>
      </c>
      <c r="C85" t="s">
        <v>219</v>
      </c>
      <c r="D85" t="s">
        <v>220</v>
      </c>
      <c r="E85">
        <v>8</v>
      </c>
      <c r="F85">
        <v>6</v>
      </c>
      <c r="G85" t="s">
        <v>221</v>
      </c>
      <c r="H85">
        <v>22.61</v>
      </c>
      <c r="I85">
        <v>3306</v>
      </c>
      <c r="J85">
        <v>5285</v>
      </c>
      <c r="K85">
        <v>0.13</v>
      </c>
      <c r="L85">
        <v>2.2000000000000002</v>
      </c>
    </row>
    <row r="86" spans="2:12" x14ac:dyDescent="0.25">
      <c r="B86" s="1">
        <v>77</v>
      </c>
      <c r="C86" t="s">
        <v>222</v>
      </c>
      <c r="D86" t="s">
        <v>223</v>
      </c>
      <c r="E86">
        <v>9</v>
      </c>
      <c r="F86">
        <v>6</v>
      </c>
      <c r="G86" t="s">
        <v>224</v>
      </c>
      <c r="H86">
        <v>22.56</v>
      </c>
      <c r="I86">
        <v>2719</v>
      </c>
      <c r="J86">
        <v>4701</v>
      </c>
      <c r="K86">
        <v>0.13100000000000001</v>
      </c>
      <c r="L86">
        <v>2.2000000000000002</v>
      </c>
    </row>
    <row r="87" spans="2:12" x14ac:dyDescent="0.25">
      <c r="B87" s="1">
        <v>78</v>
      </c>
      <c r="C87" t="s">
        <v>225</v>
      </c>
      <c r="D87" t="s">
        <v>226</v>
      </c>
      <c r="E87">
        <v>10</v>
      </c>
      <c r="F87">
        <v>6</v>
      </c>
      <c r="G87" t="s">
        <v>227</v>
      </c>
      <c r="H87">
        <v>21.46</v>
      </c>
      <c r="I87" t="s">
        <v>228</v>
      </c>
      <c r="J87">
        <v>4098</v>
      </c>
      <c r="K87">
        <v>0.13300000000000001</v>
      </c>
      <c r="L87">
        <v>2.2799999999999998</v>
      </c>
    </row>
    <row r="88" spans="2:12" x14ac:dyDescent="0.25">
      <c r="B88" s="1">
        <v>79</v>
      </c>
      <c r="C88" t="s">
        <v>229</v>
      </c>
      <c r="D88" t="s">
        <v>230</v>
      </c>
      <c r="E88">
        <v>11</v>
      </c>
      <c r="F88">
        <v>6</v>
      </c>
      <c r="G88" t="s">
        <v>231</v>
      </c>
      <c r="H88">
        <v>19.282</v>
      </c>
      <c r="I88" t="s">
        <v>232</v>
      </c>
      <c r="J88">
        <v>3129</v>
      </c>
      <c r="K88">
        <v>0.129</v>
      </c>
      <c r="L88">
        <v>2.54</v>
      </c>
    </row>
    <row r="89" spans="2:12" x14ac:dyDescent="0.25">
      <c r="B89" s="1">
        <v>80</v>
      </c>
      <c r="C89" t="s">
        <v>233</v>
      </c>
      <c r="D89" t="s">
        <v>234</v>
      </c>
      <c r="E89">
        <v>12</v>
      </c>
      <c r="F89">
        <v>6</v>
      </c>
      <c r="G89" t="s">
        <v>235</v>
      </c>
      <c r="H89">
        <v>13.5336</v>
      </c>
      <c r="I89">
        <v>234.43</v>
      </c>
      <c r="J89">
        <v>629.88</v>
      </c>
      <c r="K89">
        <v>0.14000000000000001</v>
      </c>
      <c r="L89">
        <v>2</v>
      </c>
    </row>
    <row r="90" spans="2:12" x14ac:dyDescent="0.25">
      <c r="B90" s="1">
        <v>81</v>
      </c>
      <c r="C90" t="s">
        <v>236</v>
      </c>
      <c r="D90" t="s">
        <v>237</v>
      </c>
      <c r="E90">
        <v>13</v>
      </c>
      <c r="F90">
        <v>6</v>
      </c>
      <c r="G90">
        <v>204.38900000000001</v>
      </c>
      <c r="H90">
        <v>11.85</v>
      </c>
      <c r="I90">
        <v>577</v>
      </c>
      <c r="J90">
        <v>1746</v>
      </c>
      <c r="K90">
        <v>0.129</v>
      </c>
      <c r="L90">
        <v>1.62</v>
      </c>
    </row>
    <row r="91" spans="2:12" x14ac:dyDescent="0.25">
      <c r="B91" s="1">
        <v>82</v>
      </c>
      <c r="C91" t="s">
        <v>238</v>
      </c>
      <c r="D91" t="s">
        <v>239</v>
      </c>
      <c r="E91">
        <v>14</v>
      </c>
      <c r="F91">
        <v>6</v>
      </c>
      <c r="G91" t="s">
        <v>393</v>
      </c>
      <c r="H91">
        <v>11.342000000000001</v>
      </c>
      <c r="I91">
        <v>600.61</v>
      </c>
      <c r="J91">
        <v>2022</v>
      </c>
      <c r="K91">
        <v>0.129</v>
      </c>
      <c r="L91">
        <v>1.87</v>
      </c>
    </row>
    <row r="92" spans="2:12" x14ac:dyDescent="0.25">
      <c r="B92" s="1">
        <v>83</v>
      </c>
      <c r="C92" t="s">
        <v>240</v>
      </c>
      <c r="D92" t="s">
        <v>241</v>
      </c>
      <c r="E92">
        <v>15</v>
      </c>
      <c r="F92">
        <v>6</v>
      </c>
      <c r="G92" t="s">
        <v>242</v>
      </c>
      <c r="H92">
        <v>9.8070000000000004</v>
      </c>
      <c r="I92">
        <v>544.70000000000005</v>
      </c>
      <c r="J92">
        <v>1837</v>
      </c>
      <c r="K92">
        <v>0.122</v>
      </c>
      <c r="L92">
        <v>2.02</v>
      </c>
    </row>
    <row r="93" spans="2:12" x14ac:dyDescent="0.25">
      <c r="B93" s="1">
        <v>84</v>
      </c>
      <c r="C93" t="s">
        <v>243</v>
      </c>
      <c r="D93" t="s">
        <v>244</v>
      </c>
      <c r="E93">
        <v>16</v>
      </c>
      <c r="F93">
        <v>6</v>
      </c>
      <c r="G93" t="s">
        <v>245</v>
      </c>
      <c r="H93">
        <v>9.32</v>
      </c>
      <c r="I93">
        <v>527</v>
      </c>
      <c r="J93">
        <v>1235</v>
      </c>
      <c r="K93" t="s">
        <v>11</v>
      </c>
      <c r="L93">
        <v>2</v>
      </c>
    </row>
    <row r="94" spans="2:12" x14ac:dyDescent="0.25">
      <c r="B94" s="1">
        <v>85</v>
      </c>
      <c r="C94" t="s">
        <v>246</v>
      </c>
      <c r="D94" t="s">
        <v>247</v>
      </c>
      <c r="E94">
        <v>17</v>
      </c>
      <c r="F94">
        <v>6</v>
      </c>
      <c r="G94" t="s">
        <v>248</v>
      </c>
      <c r="H94">
        <v>7</v>
      </c>
      <c r="I94">
        <v>575</v>
      </c>
      <c r="J94">
        <v>610</v>
      </c>
      <c r="K94" t="s">
        <v>11</v>
      </c>
      <c r="L94">
        <v>2.2000000000000002</v>
      </c>
    </row>
    <row r="95" spans="2:12" x14ac:dyDescent="0.25">
      <c r="B95" s="1">
        <v>86</v>
      </c>
      <c r="C95" t="s">
        <v>249</v>
      </c>
      <c r="D95" t="s">
        <v>250</v>
      </c>
      <c r="E95">
        <v>18</v>
      </c>
      <c r="F95">
        <v>6</v>
      </c>
      <c r="G95" t="s">
        <v>251</v>
      </c>
      <c r="H95">
        <v>9.7300000000000008E-3</v>
      </c>
      <c r="I95">
        <v>202</v>
      </c>
      <c r="J95">
        <v>211.3</v>
      </c>
      <c r="K95">
        <v>9.4E-2</v>
      </c>
      <c r="L95">
        <v>2.2000000000000002</v>
      </c>
    </row>
    <row r="96" spans="2:12" x14ac:dyDescent="0.25">
      <c r="B96" s="1">
        <v>87</v>
      </c>
      <c r="C96" t="s">
        <v>252</v>
      </c>
      <c r="D96" t="s">
        <v>253</v>
      </c>
      <c r="E96">
        <v>1</v>
      </c>
      <c r="F96">
        <v>7</v>
      </c>
      <c r="G96" t="s">
        <v>254</v>
      </c>
      <c r="H96">
        <v>1.87</v>
      </c>
      <c r="I96">
        <v>300</v>
      </c>
      <c r="J96">
        <v>950</v>
      </c>
      <c r="K96" t="s">
        <v>11</v>
      </c>
      <c r="L96">
        <v>0.7</v>
      </c>
    </row>
    <row r="97" spans="2:12" x14ac:dyDescent="0.25">
      <c r="B97" s="1">
        <v>88</v>
      </c>
      <c r="C97" t="s">
        <v>255</v>
      </c>
      <c r="D97" t="s">
        <v>256</v>
      </c>
      <c r="E97">
        <v>2</v>
      </c>
      <c r="F97">
        <v>7</v>
      </c>
      <c r="G97" t="s">
        <v>257</v>
      </c>
      <c r="H97">
        <v>5.5</v>
      </c>
      <c r="I97">
        <v>973</v>
      </c>
      <c r="J97">
        <v>2010</v>
      </c>
      <c r="K97">
        <v>9.4E-2</v>
      </c>
      <c r="L97">
        <v>0.9</v>
      </c>
    </row>
    <row r="98" spans="2:12" x14ac:dyDescent="0.25">
      <c r="B98" s="1">
        <v>89</v>
      </c>
      <c r="C98" t="s">
        <v>258</v>
      </c>
      <c r="D98" t="s">
        <v>259</v>
      </c>
      <c r="F98">
        <v>7</v>
      </c>
      <c r="G98" t="s">
        <v>260</v>
      </c>
      <c r="H98">
        <v>10.07</v>
      </c>
      <c r="I98">
        <v>1323</v>
      </c>
      <c r="J98">
        <v>3471</v>
      </c>
      <c r="K98">
        <v>0.12</v>
      </c>
      <c r="L98">
        <v>1.1000000000000001</v>
      </c>
    </row>
    <row r="99" spans="2:12" x14ac:dyDescent="0.25">
      <c r="B99" s="1">
        <v>90</v>
      </c>
      <c r="C99" t="s">
        <v>261</v>
      </c>
      <c r="D99" t="s">
        <v>262</v>
      </c>
      <c r="F99">
        <v>7</v>
      </c>
      <c r="G99" t="s">
        <v>394</v>
      </c>
      <c r="H99">
        <v>11.72</v>
      </c>
      <c r="I99">
        <v>2115</v>
      </c>
      <c r="J99">
        <v>5061</v>
      </c>
      <c r="K99">
        <v>0.113</v>
      </c>
      <c r="L99">
        <v>1.3</v>
      </c>
    </row>
    <row r="100" spans="2:12" x14ac:dyDescent="0.25">
      <c r="B100" s="1">
        <v>91</v>
      </c>
      <c r="C100" t="s">
        <v>263</v>
      </c>
      <c r="D100" t="s">
        <v>264</v>
      </c>
      <c r="F100">
        <v>7</v>
      </c>
      <c r="G100" t="s">
        <v>265</v>
      </c>
      <c r="H100">
        <v>15.37</v>
      </c>
      <c r="I100">
        <v>1841</v>
      </c>
      <c r="J100">
        <v>4300</v>
      </c>
      <c r="K100" t="s">
        <v>11</v>
      </c>
      <c r="L100">
        <v>1.5</v>
      </c>
    </row>
    <row r="101" spans="2:12" x14ac:dyDescent="0.25">
      <c r="B101" s="1">
        <v>92</v>
      </c>
      <c r="C101" t="s">
        <v>266</v>
      </c>
      <c r="D101" t="s">
        <v>267</v>
      </c>
      <c r="F101">
        <v>7</v>
      </c>
      <c r="G101" t="s">
        <v>268</v>
      </c>
      <c r="H101">
        <v>18.95</v>
      </c>
      <c r="I101">
        <v>1405.3</v>
      </c>
      <c r="J101">
        <v>4404</v>
      </c>
      <c r="K101">
        <v>0.11600000000000001</v>
      </c>
      <c r="L101">
        <v>1.38</v>
      </c>
    </row>
    <row r="102" spans="2:12" x14ac:dyDescent="0.25">
      <c r="B102" s="1">
        <v>93</v>
      </c>
      <c r="C102" t="s">
        <v>269</v>
      </c>
      <c r="D102" t="s">
        <v>270</v>
      </c>
      <c r="F102">
        <v>7</v>
      </c>
      <c r="G102" t="s">
        <v>271</v>
      </c>
      <c r="H102">
        <v>20.45</v>
      </c>
      <c r="I102">
        <v>917</v>
      </c>
      <c r="J102">
        <v>4273</v>
      </c>
      <c r="K102" t="s">
        <v>11</v>
      </c>
      <c r="L102">
        <v>1.36</v>
      </c>
    </row>
    <row r="103" spans="2:12" x14ac:dyDescent="0.25">
      <c r="B103" s="1">
        <v>94</v>
      </c>
      <c r="C103" t="s">
        <v>272</v>
      </c>
      <c r="D103" t="s">
        <v>273</v>
      </c>
      <c r="F103">
        <v>7</v>
      </c>
      <c r="G103" t="s">
        <v>274</v>
      </c>
      <c r="H103">
        <v>19.84</v>
      </c>
      <c r="I103">
        <v>912.5</v>
      </c>
      <c r="J103">
        <v>3501</v>
      </c>
      <c r="K103" t="s">
        <v>11</v>
      </c>
      <c r="L103">
        <v>1.28</v>
      </c>
    </row>
    <row r="104" spans="2:12" x14ac:dyDescent="0.25">
      <c r="B104" s="1">
        <v>95</v>
      </c>
      <c r="C104" t="s">
        <v>275</v>
      </c>
      <c r="D104" t="s">
        <v>276</v>
      </c>
      <c r="F104">
        <v>7</v>
      </c>
      <c r="G104" t="s">
        <v>277</v>
      </c>
      <c r="H104">
        <v>13.69</v>
      </c>
      <c r="I104">
        <v>1449</v>
      </c>
      <c r="J104">
        <v>2880</v>
      </c>
      <c r="K104" t="s">
        <v>11</v>
      </c>
      <c r="L104">
        <v>1.1299999999999999</v>
      </c>
    </row>
    <row r="105" spans="2:12" x14ac:dyDescent="0.25">
      <c r="B105" s="1">
        <v>96</v>
      </c>
      <c r="C105" t="s">
        <v>278</v>
      </c>
      <c r="D105" t="s">
        <v>279</v>
      </c>
      <c r="F105">
        <v>7</v>
      </c>
      <c r="G105" t="s">
        <v>280</v>
      </c>
      <c r="H105">
        <v>13.51</v>
      </c>
      <c r="I105">
        <v>1613</v>
      </c>
      <c r="J105">
        <v>3383</v>
      </c>
      <c r="K105" t="s">
        <v>11</v>
      </c>
      <c r="L105">
        <v>1.28</v>
      </c>
    </row>
    <row r="106" spans="2:12" x14ac:dyDescent="0.25">
      <c r="B106" s="1">
        <v>97</v>
      </c>
      <c r="C106" t="s">
        <v>281</v>
      </c>
      <c r="D106" t="s">
        <v>282</v>
      </c>
      <c r="F106">
        <v>7</v>
      </c>
      <c r="G106" t="s">
        <v>280</v>
      </c>
      <c r="H106">
        <v>14.79</v>
      </c>
      <c r="I106">
        <v>1259</v>
      </c>
      <c r="J106">
        <v>2900</v>
      </c>
      <c r="K106" t="s">
        <v>11</v>
      </c>
      <c r="L106">
        <v>1.3</v>
      </c>
    </row>
    <row r="107" spans="2:12" x14ac:dyDescent="0.25">
      <c r="B107" s="1">
        <v>98</v>
      </c>
      <c r="C107" t="s">
        <v>283</v>
      </c>
      <c r="D107" t="s">
        <v>284</v>
      </c>
      <c r="F107">
        <v>7</v>
      </c>
      <c r="G107" t="s">
        <v>285</v>
      </c>
      <c r="H107">
        <v>15.1</v>
      </c>
      <c r="I107">
        <v>1173</v>
      </c>
      <c r="J107" t="s">
        <v>286</v>
      </c>
      <c r="K107" t="s">
        <v>11</v>
      </c>
      <c r="L107">
        <v>1.3</v>
      </c>
    </row>
    <row r="108" spans="2:12" x14ac:dyDescent="0.25">
      <c r="B108" s="1">
        <v>99</v>
      </c>
      <c r="C108" t="s">
        <v>287</v>
      </c>
      <c r="D108" t="s">
        <v>288</v>
      </c>
      <c r="F108">
        <v>7</v>
      </c>
      <c r="G108" t="s">
        <v>289</v>
      </c>
      <c r="H108">
        <v>8.84</v>
      </c>
      <c r="I108">
        <v>1133</v>
      </c>
      <c r="J108" t="s">
        <v>290</v>
      </c>
      <c r="K108" t="s">
        <v>11</v>
      </c>
      <c r="L108">
        <v>1.3</v>
      </c>
    </row>
    <row r="109" spans="2:12" x14ac:dyDescent="0.25">
      <c r="B109" s="1">
        <v>100</v>
      </c>
      <c r="C109" t="s">
        <v>291</v>
      </c>
      <c r="D109" t="s">
        <v>292</v>
      </c>
      <c r="F109">
        <v>7</v>
      </c>
      <c r="G109" t="s">
        <v>293</v>
      </c>
      <c r="H109" t="s">
        <v>11</v>
      </c>
      <c r="I109" t="s">
        <v>294</v>
      </c>
      <c r="J109" t="s">
        <v>11</v>
      </c>
      <c r="K109" t="s">
        <v>11</v>
      </c>
      <c r="L109">
        <v>1.3</v>
      </c>
    </row>
    <row r="110" spans="2:12" x14ac:dyDescent="0.25">
      <c r="B110" s="1">
        <v>101</v>
      </c>
      <c r="C110" t="s">
        <v>295</v>
      </c>
      <c r="D110" t="s">
        <v>296</v>
      </c>
      <c r="F110">
        <v>7</v>
      </c>
      <c r="G110" t="s">
        <v>297</v>
      </c>
      <c r="H110" t="s">
        <v>11</v>
      </c>
      <c r="I110" t="s">
        <v>298</v>
      </c>
      <c r="J110" t="s">
        <v>11</v>
      </c>
      <c r="K110" t="s">
        <v>11</v>
      </c>
      <c r="L110">
        <v>1.3</v>
      </c>
    </row>
    <row r="111" spans="2:12" x14ac:dyDescent="0.25">
      <c r="B111" s="1">
        <v>102</v>
      </c>
      <c r="C111" t="s">
        <v>299</v>
      </c>
      <c r="D111" t="s">
        <v>300</v>
      </c>
      <c r="F111">
        <v>7</v>
      </c>
      <c r="G111" t="s">
        <v>301</v>
      </c>
      <c r="H111" t="s">
        <v>11</v>
      </c>
      <c r="I111" t="s">
        <v>298</v>
      </c>
      <c r="J111" t="s">
        <v>11</v>
      </c>
      <c r="K111" t="s">
        <v>11</v>
      </c>
      <c r="L111">
        <v>1.3</v>
      </c>
    </row>
    <row r="112" spans="2:12" x14ac:dyDescent="0.25">
      <c r="B112" s="1">
        <v>103</v>
      </c>
      <c r="C112" t="s">
        <v>302</v>
      </c>
      <c r="D112" t="s">
        <v>303</v>
      </c>
      <c r="E112">
        <v>3</v>
      </c>
      <c r="F112">
        <v>7</v>
      </c>
      <c r="G112" t="s">
        <v>304</v>
      </c>
      <c r="H112" t="s">
        <v>11</v>
      </c>
      <c r="I112" t="s">
        <v>305</v>
      </c>
      <c r="J112" t="s">
        <v>11</v>
      </c>
      <c r="K112" t="s">
        <v>11</v>
      </c>
      <c r="L112">
        <v>1.3</v>
      </c>
    </row>
    <row r="113" spans="2:12" x14ac:dyDescent="0.25">
      <c r="B113" s="1">
        <v>104</v>
      </c>
      <c r="C113" t="s">
        <v>306</v>
      </c>
      <c r="D113" t="s">
        <v>307</v>
      </c>
      <c r="E113">
        <v>4</v>
      </c>
      <c r="F113">
        <v>7</v>
      </c>
      <c r="G113" t="s">
        <v>308</v>
      </c>
      <c r="H113" t="s">
        <v>309</v>
      </c>
      <c r="I113" t="s">
        <v>310</v>
      </c>
      <c r="J113" t="s">
        <v>311</v>
      </c>
      <c r="K113" t="s">
        <v>11</v>
      </c>
      <c r="L113" t="s">
        <v>11</v>
      </c>
    </row>
    <row r="114" spans="2:12" x14ac:dyDescent="0.25">
      <c r="B114" s="1">
        <v>105</v>
      </c>
      <c r="C114" t="s">
        <v>312</v>
      </c>
      <c r="D114" t="s">
        <v>313</v>
      </c>
      <c r="E114">
        <v>5</v>
      </c>
      <c r="F114">
        <v>7</v>
      </c>
      <c r="G114" t="s">
        <v>314</v>
      </c>
      <c r="H114" t="s">
        <v>315</v>
      </c>
      <c r="I114" t="s">
        <v>11</v>
      </c>
      <c r="J114" t="s">
        <v>11</v>
      </c>
      <c r="K114" t="s">
        <v>11</v>
      </c>
      <c r="L114" t="s">
        <v>11</v>
      </c>
    </row>
    <row r="115" spans="2:12" x14ac:dyDescent="0.25">
      <c r="B115" s="1">
        <v>106</v>
      </c>
      <c r="C115" t="s">
        <v>316</v>
      </c>
      <c r="D115" t="s">
        <v>317</v>
      </c>
      <c r="E115">
        <v>6</v>
      </c>
      <c r="F115">
        <v>7</v>
      </c>
      <c r="G115" t="s">
        <v>318</v>
      </c>
      <c r="H115" t="s">
        <v>319</v>
      </c>
      <c r="I115" t="s">
        <v>11</v>
      </c>
      <c r="J115" t="s">
        <v>11</v>
      </c>
      <c r="K115" t="s">
        <v>11</v>
      </c>
      <c r="L115" t="s">
        <v>11</v>
      </c>
    </row>
    <row r="116" spans="2:12" x14ac:dyDescent="0.25">
      <c r="B116" s="1">
        <v>107</v>
      </c>
      <c r="C116" t="s">
        <v>320</v>
      </c>
      <c r="D116" t="s">
        <v>321</v>
      </c>
      <c r="E116">
        <v>7</v>
      </c>
      <c r="F116">
        <v>7</v>
      </c>
      <c r="G116" t="s">
        <v>322</v>
      </c>
      <c r="H116" t="s">
        <v>323</v>
      </c>
      <c r="I116" t="s">
        <v>11</v>
      </c>
      <c r="J116" t="s">
        <v>11</v>
      </c>
      <c r="K116" t="s">
        <v>11</v>
      </c>
      <c r="L116" t="s">
        <v>11</v>
      </c>
    </row>
    <row r="117" spans="2:12" x14ac:dyDescent="0.25">
      <c r="B117" s="1">
        <v>108</v>
      </c>
      <c r="C117" t="s">
        <v>324</v>
      </c>
      <c r="D117" t="s">
        <v>325</v>
      </c>
      <c r="E117">
        <v>8</v>
      </c>
      <c r="F117">
        <v>7</v>
      </c>
      <c r="G117" t="s">
        <v>318</v>
      </c>
      <c r="H117" t="s">
        <v>326</v>
      </c>
      <c r="I117" t="s">
        <v>11</v>
      </c>
      <c r="J117" t="s">
        <v>11</v>
      </c>
      <c r="K117" t="s">
        <v>11</v>
      </c>
      <c r="L117" t="s">
        <v>11</v>
      </c>
    </row>
    <row r="118" spans="2:12" x14ac:dyDescent="0.25">
      <c r="B118" s="1">
        <v>109</v>
      </c>
      <c r="C118" t="s">
        <v>327</v>
      </c>
      <c r="D118" t="s">
        <v>328</v>
      </c>
      <c r="E118">
        <v>9</v>
      </c>
      <c r="F118">
        <v>7</v>
      </c>
      <c r="G118" t="s">
        <v>329</v>
      </c>
      <c r="H118" t="s">
        <v>330</v>
      </c>
      <c r="I118" t="s">
        <v>11</v>
      </c>
      <c r="J118" t="s">
        <v>11</v>
      </c>
      <c r="K118" t="s">
        <v>11</v>
      </c>
      <c r="L118" t="s">
        <v>11</v>
      </c>
    </row>
    <row r="119" spans="2:12" x14ac:dyDescent="0.25">
      <c r="B119" s="1">
        <v>110</v>
      </c>
      <c r="C119" t="s">
        <v>331</v>
      </c>
      <c r="D119" t="s">
        <v>332</v>
      </c>
      <c r="E119">
        <v>10</v>
      </c>
      <c r="F119">
        <v>7</v>
      </c>
      <c r="G119" t="s">
        <v>333</v>
      </c>
      <c r="H119" t="s">
        <v>334</v>
      </c>
      <c r="I119" t="s">
        <v>11</v>
      </c>
      <c r="J119" t="s">
        <v>11</v>
      </c>
      <c r="K119" t="s">
        <v>11</v>
      </c>
      <c r="L119" t="s">
        <v>11</v>
      </c>
    </row>
    <row r="120" spans="2:12" x14ac:dyDescent="0.25">
      <c r="B120" s="1">
        <v>111</v>
      </c>
      <c r="C120" t="s">
        <v>335</v>
      </c>
      <c r="D120" t="s">
        <v>336</v>
      </c>
      <c r="E120">
        <v>11</v>
      </c>
      <c r="F120">
        <v>7</v>
      </c>
      <c r="G120" t="s">
        <v>337</v>
      </c>
      <c r="H120" t="s">
        <v>338</v>
      </c>
      <c r="I120" t="s">
        <v>11</v>
      </c>
      <c r="J120" t="s">
        <v>11</v>
      </c>
      <c r="K120" t="s">
        <v>11</v>
      </c>
      <c r="L120" t="s">
        <v>11</v>
      </c>
    </row>
    <row r="121" spans="2:12" x14ac:dyDescent="0.25">
      <c r="B121" s="1">
        <v>112</v>
      </c>
      <c r="C121" t="s">
        <v>339</v>
      </c>
      <c r="D121" t="s">
        <v>340</v>
      </c>
      <c r="E121">
        <v>12</v>
      </c>
      <c r="F121">
        <v>7</v>
      </c>
      <c r="G121" t="s">
        <v>341</v>
      </c>
      <c r="H121" t="s">
        <v>342</v>
      </c>
      <c r="I121" t="s">
        <v>11</v>
      </c>
      <c r="J121" t="s">
        <v>343</v>
      </c>
      <c r="K121" t="s">
        <v>11</v>
      </c>
      <c r="L121" t="s">
        <v>11</v>
      </c>
    </row>
    <row r="122" spans="2:12" x14ac:dyDescent="0.25">
      <c r="B122" s="1">
        <v>113</v>
      </c>
      <c r="C122" t="s">
        <v>344</v>
      </c>
      <c r="D122" t="s">
        <v>345</v>
      </c>
      <c r="E122">
        <v>13</v>
      </c>
      <c r="F122">
        <v>7</v>
      </c>
      <c r="G122" t="s">
        <v>346</v>
      </c>
      <c r="H122" t="s">
        <v>347</v>
      </c>
      <c r="I122" t="s">
        <v>348</v>
      </c>
      <c r="J122" t="s">
        <v>349</v>
      </c>
      <c r="K122" t="s">
        <v>11</v>
      </c>
      <c r="L122" t="s">
        <v>11</v>
      </c>
    </row>
    <row r="123" spans="2:12" x14ac:dyDescent="0.25">
      <c r="B123" s="1">
        <v>114</v>
      </c>
      <c r="C123" t="s">
        <v>350</v>
      </c>
      <c r="D123" t="s">
        <v>351</v>
      </c>
      <c r="E123">
        <v>14</v>
      </c>
      <c r="F123">
        <v>7</v>
      </c>
      <c r="G123" t="s">
        <v>352</v>
      </c>
      <c r="H123" t="s">
        <v>353</v>
      </c>
      <c r="I123" t="s">
        <v>354</v>
      </c>
      <c r="J123" t="s">
        <v>355</v>
      </c>
      <c r="K123" t="s">
        <v>11</v>
      </c>
      <c r="L123" t="s">
        <v>11</v>
      </c>
    </row>
    <row r="124" spans="2:12" x14ac:dyDescent="0.25">
      <c r="B124" s="1">
        <v>115</v>
      </c>
      <c r="C124" t="s">
        <v>356</v>
      </c>
      <c r="D124" t="s">
        <v>357</v>
      </c>
      <c r="E124">
        <v>15</v>
      </c>
      <c r="F124">
        <v>7</v>
      </c>
      <c r="G124" t="s">
        <v>352</v>
      </c>
      <c r="H124" t="s">
        <v>358</v>
      </c>
      <c r="I124" t="s">
        <v>348</v>
      </c>
      <c r="J124" t="s">
        <v>349</v>
      </c>
      <c r="K124" t="s">
        <v>11</v>
      </c>
      <c r="L124" t="s">
        <v>11</v>
      </c>
    </row>
    <row r="125" spans="2:12" x14ac:dyDescent="0.25">
      <c r="B125" s="1">
        <v>116</v>
      </c>
      <c r="C125" t="s">
        <v>359</v>
      </c>
      <c r="D125" t="s">
        <v>360</v>
      </c>
      <c r="E125">
        <v>16</v>
      </c>
      <c r="F125">
        <v>7</v>
      </c>
      <c r="G125" t="s">
        <v>361</v>
      </c>
      <c r="H125" t="s">
        <v>362</v>
      </c>
      <c r="I125" t="s">
        <v>363</v>
      </c>
      <c r="J125" t="s">
        <v>364</v>
      </c>
      <c r="K125" t="s">
        <v>11</v>
      </c>
      <c r="L125" t="s">
        <v>11</v>
      </c>
    </row>
    <row r="126" spans="2:12" x14ac:dyDescent="0.25">
      <c r="B126" s="1">
        <v>117</v>
      </c>
      <c r="C126" t="s">
        <v>365</v>
      </c>
      <c r="D126" t="s">
        <v>366</v>
      </c>
      <c r="E126">
        <v>17</v>
      </c>
      <c r="F126">
        <v>7</v>
      </c>
      <c r="G126" t="s">
        <v>367</v>
      </c>
      <c r="H126" t="s">
        <v>368</v>
      </c>
      <c r="I126" t="s">
        <v>369</v>
      </c>
      <c r="J126" t="s">
        <v>370</v>
      </c>
      <c r="K126" t="s">
        <v>11</v>
      </c>
      <c r="L126" t="s">
        <v>11</v>
      </c>
    </row>
    <row r="127" spans="2:12" x14ac:dyDescent="0.25">
      <c r="B127" s="1">
        <v>118</v>
      </c>
      <c r="C127" t="s">
        <v>371</v>
      </c>
      <c r="D127" t="s">
        <v>372</v>
      </c>
      <c r="E127">
        <v>18</v>
      </c>
      <c r="F127">
        <v>7</v>
      </c>
      <c r="G127" t="s">
        <v>367</v>
      </c>
      <c r="H127" t="s">
        <v>395</v>
      </c>
      <c r="I127" t="s">
        <v>373</v>
      </c>
      <c r="J127" t="s">
        <v>374</v>
      </c>
      <c r="K127" t="s">
        <v>11</v>
      </c>
      <c r="L127" t="s">
        <v>11</v>
      </c>
    </row>
  </sheetData>
  <mergeCells count="4">
    <mergeCell ref="C2:F2"/>
    <mergeCell ref="G2:I2"/>
    <mergeCell ref="C3:F3"/>
    <mergeCell ref="C4:F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opLeftCell="B1" workbookViewId="0">
      <selection activeCell="H16" sqref="H16"/>
    </sheetView>
  </sheetViews>
  <sheetFormatPr defaultRowHeight="15" x14ac:dyDescent="0.25"/>
  <cols>
    <col min="1" max="1" width="15.85546875" customWidth="1"/>
    <col min="2" max="2" width="12" bestFit="1" customWidth="1"/>
    <col min="3" max="3" width="15.140625" customWidth="1"/>
    <col min="4" max="4" width="12.7109375" customWidth="1"/>
    <col min="5" max="5" width="8.85546875" customWidth="1"/>
    <col min="6" max="6" width="17.5703125" bestFit="1" customWidth="1"/>
    <col min="7" max="7" width="14.7109375" bestFit="1" customWidth="1"/>
    <col min="8" max="8" width="11" bestFit="1" customWidth="1"/>
    <col min="9" max="9" width="12" bestFit="1" customWidth="1"/>
    <col min="10" max="10" width="13.42578125" customWidth="1"/>
  </cols>
  <sheetData>
    <row r="2" spans="1:10" x14ac:dyDescent="0.25">
      <c r="G2" s="9">
        <v>1.785E-4</v>
      </c>
      <c r="H2">
        <f>G2*1000</f>
        <v>0.17849999999999999</v>
      </c>
    </row>
    <row r="3" spans="1:10" x14ac:dyDescent="0.25">
      <c r="B3" t="s">
        <v>408</v>
      </c>
      <c r="C3">
        <f>695842*500</f>
        <v>347921000</v>
      </c>
      <c r="D3" t="s">
        <v>412</v>
      </c>
      <c r="F3" t="s">
        <v>410</v>
      </c>
    </row>
    <row r="4" spans="1:10" x14ac:dyDescent="0.25">
      <c r="B4" t="s">
        <v>409</v>
      </c>
      <c r="C4">
        <f>4*PI()*(POWER(C3,3)/3)</f>
        <v>1.764129807466663E+26</v>
      </c>
      <c r="D4" t="s">
        <v>413</v>
      </c>
      <c r="F4" t="s">
        <v>1</v>
      </c>
      <c r="G4" t="s">
        <v>414</v>
      </c>
      <c r="H4" t="s">
        <v>411</v>
      </c>
      <c r="I4" t="s">
        <v>409</v>
      </c>
      <c r="J4" t="s">
        <v>403</v>
      </c>
    </row>
    <row r="5" spans="1:10" x14ac:dyDescent="0.25">
      <c r="F5" t="s">
        <v>71</v>
      </c>
      <c r="G5">
        <v>0.17849999999999999</v>
      </c>
      <c r="H5">
        <v>1</v>
      </c>
      <c r="I5">
        <f>$C$4*H5</f>
        <v>1.764129807466663E+26</v>
      </c>
      <c r="J5">
        <f>G5*I5</f>
        <v>3.1489717063279933E+25</v>
      </c>
    </row>
    <row r="6" spans="1:10" x14ac:dyDescent="0.25">
      <c r="F6" t="s">
        <v>20</v>
      </c>
      <c r="G6">
        <v>22670</v>
      </c>
      <c r="H6">
        <v>0</v>
      </c>
      <c r="I6">
        <f t="shared" ref="I6:I9" si="0">$C$4*H6</f>
        <v>0</v>
      </c>
      <c r="J6">
        <f t="shared" ref="J6:J9" si="1">G6*I6</f>
        <v>0</v>
      </c>
    </row>
    <row r="7" spans="1:10" x14ac:dyDescent="0.25">
      <c r="F7" t="s">
        <v>417</v>
      </c>
      <c r="G7">
        <v>2630</v>
      </c>
      <c r="H7">
        <v>0</v>
      </c>
      <c r="I7">
        <f t="shared" si="0"/>
        <v>0</v>
      </c>
      <c r="J7">
        <f t="shared" si="1"/>
        <v>0</v>
      </c>
    </row>
    <row r="8" spans="1:10" x14ac:dyDescent="0.25">
      <c r="F8" t="s">
        <v>420</v>
      </c>
      <c r="G8">
        <v>916.7</v>
      </c>
      <c r="H8">
        <v>0</v>
      </c>
      <c r="I8">
        <f t="shared" si="0"/>
        <v>0</v>
      </c>
      <c r="J8">
        <f t="shared" si="1"/>
        <v>0</v>
      </c>
    </row>
    <row r="9" spans="1:10" x14ac:dyDescent="0.25">
      <c r="F9" t="s">
        <v>270</v>
      </c>
      <c r="G9">
        <f>20*10000</f>
        <v>200000</v>
      </c>
      <c r="H9">
        <v>0</v>
      </c>
      <c r="I9">
        <f t="shared" si="0"/>
        <v>0</v>
      </c>
      <c r="J9">
        <f t="shared" si="1"/>
        <v>0</v>
      </c>
    </row>
    <row r="10" spans="1:10" x14ac:dyDescent="0.25">
      <c r="I10" t="s">
        <v>415</v>
      </c>
      <c r="J10">
        <f>SUM(J5:J9)</f>
        <v>3.1489717063279933E+25</v>
      </c>
    </row>
    <row r="12" spans="1:10" x14ac:dyDescent="0.25">
      <c r="F12" s="3" t="s">
        <v>416</v>
      </c>
      <c r="G12" s="3"/>
    </row>
    <row r="13" spans="1:10" x14ac:dyDescent="0.25">
      <c r="E13" s="8">
        <v>1000000000000</v>
      </c>
      <c r="F13" s="3">
        <f>(G5*H5)+(G6*H6)+(G7*H7)+(G8*H8)+(G9*H9)</f>
        <v>0.17849999999999999</v>
      </c>
      <c r="G13" s="3"/>
    </row>
    <row r="14" spans="1:10" x14ac:dyDescent="0.25">
      <c r="A14" t="s">
        <v>426</v>
      </c>
      <c r="B14">
        <v>3839863980727.6846</v>
      </c>
      <c r="C14" s="6">
        <v>2E+30</v>
      </c>
      <c r="D14" s="6">
        <f>C14*70</f>
        <v>1.4E+32</v>
      </c>
      <c r="E14">
        <f>E15*1000</f>
        <v>1000000000000</v>
      </c>
      <c r="F14" s="3" t="s">
        <v>415</v>
      </c>
      <c r="G14" s="3"/>
    </row>
    <row r="15" spans="1:10" x14ac:dyDescent="0.25">
      <c r="A15" t="s">
        <v>427</v>
      </c>
      <c r="B15">
        <f>B14/1000</f>
        <v>3839863980.7276845</v>
      </c>
      <c r="C15">
        <f>C14/1000</f>
        <v>2E+27</v>
      </c>
      <c r="D15">
        <f>D14/1000</f>
        <v>1.4E+29</v>
      </c>
      <c r="E15">
        <f>E16*1000</f>
        <v>1000000000</v>
      </c>
      <c r="F15" s="3">
        <f>C4*F13</f>
        <v>3.1489717063279933E+25</v>
      </c>
      <c r="G15" s="3"/>
    </row>
    <row r="16" spans="1:10" x14ac:dyDescent="0.25">
      <c r="A16" t="s">
        <v>428</v>
      </c>
      <c r="B16">
        <f>B15/1000</f>
        <v>3839863.9807276847</v>
      </c>
      <c r="C16">
        <f>C15/1000</f>
        <v>2E+24</v>
      </c>
      <c r="D16">
        <f>D15/1000</f>
        <v>1.4E+26</v>
      </c>
      <c r="E16">
        <f>E17*1000</f>
        <v>1000000</v>
      </c>
    </row>
    <row r="17" spans="1:7" x14ac:dyDescent="0.25">
      <c r="A17" t="s">
        <v>429</v>
      </c>
      <c r="B17">
        <f>B16/1000</f>
        <v>3839.8639807276845</v>
      </c>
      <c r="C17">
        <f>C16/1000</f>
        <v>2E+21</v>
      </c>
      <c r="D17">
        <f>D16/1000</f>
        <v>1.3999999999999999E+23</v>
      </c>
      <c r="E17">
        <f>E18*1000</f>
        <v>1000</v>
      </c>
    </row>
    <row r="18" spans="1:7" x14ac:dyDescent="0.25">
      <c r="A18" t="s">
        <v>430</v>
      </c>
      <c r="B18">
        <f>B17/1000</f>
        <v>3.8398639807276846</v>
      </c>
      <c r="C18">
        <f>C17/1000</f>
        <v>2E+18</v>
      </c>
      <c r="D18">
        <f>D17/1000</f>
        <v>1.3999999999999998E+20</v>
      </c>
      <c r="E18">
        <v>1</v>
      </c>
      <c r="F18" t="s">
        <v>421</v>
      </c>
      <c r="G18" t="s">
        <v>422</v>
      </c>
    </row>
    <row r="19" spans="1:7" x14ac:dyDescent="0.25">
      <c r="D19" s="8">
        <v>1.4E+20</v>
      </c>
      <c r="F19">
        <v>11016518238588.199</v>
      </c>
      <c r="G19">
        <v>3839863980727.6846</v>
      </c>
    </row>
    <row r="20" spans="1:7" x14ac:dyDescent="0.25">
      <c r="F20">
        <f>F19/1000000000000</f>
        <v>11.016518238588199</v>
      </c>
      <c r="G20">
        <f>G19/1000000000000</f>
        <v>3.8398639807276846</v>
      </c>
    </row>
    <row r="22" spans="1:7" x14ac:dyDescent="0.25">
      <c r="B22" s="7"/>
    </row>
    <row r="23" spans="1:7" x14ac:dyDescent="0.25">
      <c r="A23" t="s">
        <v>423</v>
      </c>
      <c r="B23" t="s">
        <v>418</v>
      </c>
      <c r="C23" t="s">
        <v>419</v>
      </c>
    </row>
    <row r="24" spans="1:7" x14ac:dyDescent="0.25">
      <c r="A24">
        <v>3839863980727.6846</v>
      </c>
      <c r="B24" s="6">
        <v>2E+30</v>
      </c>
      <c r="C24" s="6">
        <f>B24*70</f>
        <v>1.4E+32</v>
      </c>
    </row>
    <row r="25" spans="1:7" x14ac:dyDescent="0.25">
      <c r="A25">
        <f>A24/1000000000000</f>
        <v>3.8398639807276846</v>
      </c>
      <c r="B25" s="6">
        <f>B24/1000000000000</f>
        <v>2E+18</v>
      </c>
      <c r="C25" s="6">
        <f>B25*70</f>
        <v>1.4E+20</v>
      </c>
      <c r="D25" t="s">
        <v>424</v>
      </c>
    </row>
    <row r="26" spans="1:7" x14ac:dyDescent="0.25">
      <c r="C26" t="s">
        <v>425</v>
      </c>
    </row>
    <row r="29" spans="1:7" x14ac:dyDescent="0.25">
      <c r="B29" s="6">
        <v>7.8999999999999993E+29</v>
      </c>
    </row>
  </sheetData>
  <mergeCells count="4">
    <mergeCell ref="F12:G12"/>
    <mergeCell ref="F13:G13"/>
    <mergeCell ref="F14:G14"/>
    <mergeCell ref="F15:G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tabSelected="1" workbookViewId="0">
      <selection activeCell="F8" sqref="F8"/>
    </sheetView>
  </sheetViews>
  <sheetFormatPr defaultRowHeight="15" x14ac:dyDescent="0.25"/>
  <cols>
    <col min="2" max="2" width="21" bestFit="1" customWidth="1"/>
    <col min="3" max="3" width="39.140625" customWidth="1"/>
    <col min="4" max="4" width="11.7109375" customWidth="1"/>
    <col min="5" max="5" width="45.5703125" bestFit="1" customWidth="1"/>
    <col min="7" max="7" width="26.140625" bestFit="1" customWidth="1"/>
    <col min="8" max="8" width="14.5703125" customWidth="1"/>
    <col min="9" max="9" width="25.85546875" customWidth="1"/>
  </cols>
  <sheetData>
    <row r="2" spans="2:9" x14ac:dyDescent="0.25">
      <c r="B2" s="11" t="s">
        <v>446</v>
      </c>
      <c r="C2" s="11"/>
      <c r="D2" s="11"/>
      <c r="E2" s="11"/>
      <c r="F2" t="s">
        <v>439</v>
      </c>
      <c r="G2" s="3" t="s">
        <v>447</v>
      </c>
      <c r="H2" s="3"/>
      <c r="I2" s="3"/>
    </row>
    <row r="3" spans="2:9" x14ac:dyDescent="0.25">
      <c r="B3" s="1" t="s">
        <v>431</v>
      </c>
      <c r="C3" s="1" t="s">
        <v>432</v>
      </c>
      <c r="D3" s="1" t="s">
        <v>433</v>
      </c>
      <c r="E3" s="1" t="s">
        <v>435</v>
      </c>
      <c r="F3" t="s">
        <v>439</v>
      </c>
      <c r="G3" s="1" t="s">
        <v>448</v>
      </c>
      <c r="H3" s="1" t="s">
        <v>433</v>
      </c>
      <c r="I3" s="1" t="s">
        <v>435</v>
      </c>
    </row>
    <row r="4" spans="2:9" x14ac:dyDescent="0.25">
      <c r="B4" s="1" t="s">
        <v>403</v>
      </c>
      <c r="C4" s="10" t="s">
        <v>407</v>
      </c>
      <c r="D4" s="10" t="s">
        <v>439</v>
      </c>
      <c r="E4" s="10" t="s">
        <v>437</v>
      </c>
      <c r="F4" t="s">
        <v>439</v>
      </c>
      <c r="G4" t="s">
        <v>449</v>
      </c>
      <c r="H4" t="s">
        <v>450</v>
      </c>
      <c r="I4" t="s">
        <v>439</v>
      </c>
    </row>
    <row r="5" spans="2:9" x14ac:dyDescent="0.25">
      <c r="B5" s="1" t="s">
        <v>405</v>
      </c>
      <c r="C5" s="10" t="s">
        <v>434</v>
      </c>
      <c r="D5" s="10" t="s">
        <v>439</v>
      </c>
      <c r="E5" s="10" t="s">
        <v>436</v>
      </c>
      <c r="F5" t="s">
        <v>439</v>
      </c>
      <c r="G5" t="s">
        <v>399</v>
      </c>
      <c r="H5" t="s">
        <v>400</v>
      </c>
      <c r="I5" t="s">
        <v>439</v>
      </c>
    </row>
    <row r="6" spans="2:9" x14ac:dyDescent="0.25">
      <c r="B6" s="1" t="s">
        <v>5</v>
      </c>
      <c r="C6" s="10" t="s">
        <v>404</v>
      </c>
      <c r="D6" t="s">
        <v>438</v>
      </c>
      <c r="E6" s="10" t="s">
        <v>439</v>
      </c>
      <c r="F6" t="s">
        <v>439</v>
      </c>
      <c r="G6" t="s">
        <v>453</v>
      </c>
      <c r="H6" t="s">
        <v>454</v>
      </c>
      <c r="I6" t="s">
        <v>439</v>
      </c>
    </row>
    <row r="7" spans="2:9" x14ac:dyDescent="0.25">
      <c r="B7" s="1" t="s">
        <v>440</v>
      </c>
      <c r="C7" s="10" t="s">
        <v>441</v>
      </c>
      <c r="D7" t="s">
        <v>442</v>
      </c>
      <c r="E7" s="10" t="s">
        <v>439</v>
      </c>
      <c r="F7" t="s">
        <v>439</v>
      </c>
      <c r="G7" t="s">
        <v>456</v>
      </c>
      <c r="H7" t="s">
        <v>457</v>
      </c>
      <c r="I7" t="s">
        <v>439</v>
      </c>
    </row>
    <row r="8" spans="2:9" x14ac:dyDescent="0.25">
      <c r="B8" s="1" t="s">
        <v>443</v>
      </c>
      <c r="C8" s="10">
        <v>6.6740831313130999E-10</v>
      </c>
      <c r="D8" t="s">
        <v>445</v>
      </c>
      <c r="E8" s="10" t="s">
        <v>444</v>
      </c>
      <c r="F8" t="s">
        <v>439</v>
      </c>
      <c r="G8" t="s">
        <v>456</v>
      </c>
      <c r="H8" t="s">
        <v>458</v>
      </c>
      <c r="I8" t="s">
        <v>439</v>
      </c>
    </row>
    <row r="9" spans="2:9" x14ac:dyDescent="0.25">
      <c r="B9" s="1" t="s">
        <v>451</v>
      </c>
      <c r="C9" s="10" t="s">
        <v>455</v>
      </c>
      <c r="E9" s="10" t="s">
        <v>452</v>
      </c>
      <c r="F9" t="s">
        <v>439</v>
      </c>
      <c r="G9" t="s">
        <v>463</v>
      </c>
      <c r="H9" t="s">
        <v>464</v>
      </c>
      <c r="I9" t="s">
        <v>439</v>
      </c>
    </row>
    <row r="10" spans="2:9" x14ac:dyDescent="0.25">
      <c r="B10" s="1" t="s">
        <v>459</v>
      </c>
      <c r="C10" s="10" t="s">
        <v>461</v>
      </c>
      <c r="D10" t="s">
        <v>460</v>
      </c>
      <c r="E10" s="10" t="s">
        <v>462</v>
      </c>
      <c r="F10" t="s">
        <v>439</v>
      </c>
    </row>
  </sheetData>
  <mergeCells count="2">
    <mergeCell ref="B2:E2"/>
    <mergeCell ref="G2:I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Elements</vt:lpstr>
      <vt:lpstr>Misc Calculations</vt:lpstr>
      <vt:lpstr>Equations and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Ehlenfeldt</dc:creator>
  <cp:lastModifiedBy>Jason Ehlenfeldt</cp:lastModifiedBy>
  <dcterms:created xsi:type="dcterms:W3CDTF">2016-04-05T01:32:12Z</dcterms:created>
  <dcterms:modified xsi:type="dcterms:W3CDTF">2016-04-07T04:15:11Z</dcterms:modified>
</cp:coreProperties>
</file>