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bajos\ProyectosGrado\BURBANO\DesarrolloEncuesta\"/>
    </mc:Choice>
  </mc:AlternateContent>
  <xr:revisionPtr revIDLastSave="0" documentId="13_ncr:1_{69881907-345F-49AE-9411-97E16C05670D}" xr6:coauthVersionLast="45" xr6:coauthVersionMax="45" xr10:uidLastSave="{00000000-0000-0000-0000-000000000000}"/>
  <bookViews>
    <workbookView xWindow="-120" yWindow="-120" windowWidth="20730" windowHeight="11160" activeTab="3" xr2:uid="{0ED69A3D-CD42-4178-8BC2-4C757CB21D8F}"/>
  </bookViews>
  <sheets>
    <sheet name="Hoja1" sheetId="1" r:id="rId1"/>
    <sheet name="Hoja2" sheetId="2" r:id="rId2"/>
    <sheet name="Tablas" sheetId="3" r:id="rId3"/>
    <sheet name="Hoja4" sheetId="4" r:id="rId4"/>
    <sheet name="Hoja1 (2)" sheetId="5" r:id="rId5"/>
  </sheets>
  <definedNames>
    <definedName name="_xlnm._FilterDatabase" localSheetId="0" hidden="1">Hoja1!$A$1:$AK$50</definedName>
    <definedName name="_xlnm._FilterDatabase" localSheetId="4" hidden="1">'Hoja1 (2)'!$A$1:$AA$50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0" i="5" l="1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BW5" i="3"/>
  <c r="BW6" i="3"/>
  <c r="BW4" i="3"/>
  <c r="BT7" i="3"/>
  <c r="BV5" i="3"/>
  <c r="BV6" i="3"/>
  <c r="BV4" i="3"/>
  <c r="BP4" i="3"/>
  <c r="BP5" i="3"/>
  <c r="BP6" i="3"/>
  <c r="BJ7" i="3"/>
  <c r="BK6" i="3" s="1"/>
  <c r="BK5" i="3" l="1"/>
  <c r="BK4" i="3"/>
  <c r="BK7" i="3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AL5" i="3" l="1"/>
  <c r="AL6" i="3"/>
  <c r="AL4" i="3"/>
  <c r="AQ6" i="3"/>
  <c r="AQ5" i="3"/>
  <c r="AQ4" i="3"/>
  <c r="AG6" i="3"/>
  <c r="AG5" i="3"/>
  <c r="AG4" i="3"/>
  <c r="F3" i="4"/>
  <c r="F4" i="4"/>
  <c r="F2" i="4"/>
  <c r="X5" i="3"/>
  <c r="X6" i="3"/>
  <c r="X4" i="3"/>
  <c r="P7" i="3" l="1"/>
  <c r="Q6" i="3" s="1"/>
  <c r="R7" i="3"/>
  <c r="S5" i="3" s="1"/>
  <c r="N7" i="3"/>
  <c r="O5" i="3" s="1"/>
  <c r="J7" i="3"/>
  <c r="K4" i="3" s="1"/>
  <c r="G5" i="3"/>
  <c r="G6" i="3"/>
  <c r="G4" i="3"/>
  <c r="O6" i="3" l="1"/>
  <c r="O4" i="3"/>
  <c r="S4" i="3"/>
  <c r="S6" i="3"/>
  <c r="Q4" i="3"/>
  <c r="Q5" i="3"/>
  <c r="K6" i="3"/>
  <c r="K5" i="3"/>
  <c r="O7" i="3" l="1"/>
  <c r="Q7" i="3"/>
  <c r="S7" i="3"/>
</calcChain>
</file>

<file path=xl/sharedStrings.xml><?xml version="1.0" encoding="utf-8"?>
<sst xmlns="http://schemas.openxmlformats.org/spreadsheetml/2006/main" count="342" uniqueCount="120">
  <si>
    <t>Trabajadores sin salario</t>
  </si>
  <si>
    <t>Trabajadores permanentes</t>
  </si>
  <si>
    <t>Trabajadores temporales</t>
  </si>
  <si>
    <t>Aprendices y pasantes</t>
  </si>
  <si>
    <t>Nómina Outsourcing</t>
  </si>
  <si>
    <t>Costo trabajadores</t>
  </si>
  <si>
    <t>Costos y gastos de transporte</t>
  </si>
  <si>
    <t>Arriendo del inmueble</t>
  </si>
  <si>
    <t>Arriendo de maquinaria</t>
  </si>
  <si>
    <t>Costo por seguros</t>
  </si>
  <si>
    <t>Gasto de comunicaciones</t>
  </si>
  <si>
    <t>Gastos en publicidad y propaganda</t>
  </si>
  <si>
    <t>Costos de mantenimiento</t>
  </si>
  <si>
    <t>Pagos por derechos de autor</t>
  </si>
  <si>
    <t>Impuesto de industria y comercio</t>
  </si>
  <si>
    <t>Impuesto predial</t>
  </si>
  <si>
    <t>Gastos financieros</t>
  </si>
  <si>
    <t>Costos de producción</t>
  </si>
  <si>
    <t>Gastos de administración y ventas</t>
  </si>
  <si>
    <t>Costo de energía</t>
  </si>
  <si>
    <t>Inventario de materia prima</t>
  </si>
  <si>
    <t>Inventario de producto en proceso</t>
  </si>
  <si>
    <t>Inventario de producto terminado</t>
  </si>
  <si>
    <t>Leasing financiero</t>
  </si>
  <si>
    <t>Activos fijos</t>
  </si>
  <si>
    <t>Depreciación</t>
  </si>
  <si>
    <t>Costo materia prima importada</t>
  </si>
  <si>
    <t>Costo de materia prima</t>
  </si>
  <si>
    <t>Ingresos por ventas totales</t>
  </si>
  <si>
    <t>Ingresos por ventas al extranjero</t>
  </si>
  <si>
    <t>Clasificacion</t>
  </si>
  <si>
    <t>Mediana</t>
  </si>
  <si>
    <t>Pequeña</t>
  </si>
  <si>
    <t>Micro</t>
  </si>
  <si>
    <t>A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</si>
  <si>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</si>
  <si>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</si>
  <si>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</si>
  <si>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</si>
  <si>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</si>
  <si>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</si>
  <si>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</si>
  <si>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</si>
  <si>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</si>
  <si>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D1</t>
  </si>
  <si>
    <t>D2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</si>
  <si>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</si>
  <si>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</si>
  <si>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</si>
  <si>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</si>
  <si>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</si>
  <si>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</si>
  <si>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</si>
  <si>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</si>
  <si>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</si>
  <si>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</si>
  <si>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</si>
  <si>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</si>
  <si>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</si>
  <si>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</si>
  <si>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</si>
  <si>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</si>
  <si>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</si>
  <si>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</si>
  <si>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</si>
  <si>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Clasificación</t>
  </si>
  <si>
    <t>Mínimo</t>
  </si>
  <si>
    <t>Media</t>
  </si>
  <si>
    <t>Máximo</t>
  </si>
  <si>
    <t>Rango</t>
  </si>
  <si>
    <t>Primer Cuantil</t>
  </si>
  <si>
    <t>Tercer Cuantil</t>
  </si>
  <si>
    <t>TOTAL</t>
  </si>
  <si>
    <t>% Empleo Generado</t>
  </si>
  <si>
    <t>Permanente</t>
  </si>
  <si>
    <t>Temporal</t>
  </si>
  <si>
    <t>Aprendices - Pasantes</t>
  </si>
  <si>
    <t>% Empleos</t>
  </si>
  <si>
    <t>Costo Trabajadores</t>
  </si>
  <si>
    <t>Porcentaje de la Nómina</t>
  </si>
  <si>
    <t>Min.</t>
  </si>
  <si>
    <t>Mean</t>
  </si>
  <si>
    <t>Max.</t>
  </si>
  <si>
    <t>1st Qu.</t>
  </si>
  <si>
    <t>3rd Qu.</t>
  </si>
  <si>
    <t>Activos Fijos Totales en la Muestra</t>
  </si>
  <si>
    <t>Arriendo Maquinaría</t>
  </si>
  <si>
    <t>Costo Mantenimiento</t>
  </si>
  <si>
    <t>Arr/ActivT</t>
  </si>
  <si>
    <t>Mant/ActivT</t>
  </si>
  <si>
    <t>Activos Fijos</t>
  </si>
  <si>
    <t>Sí</t>
  </si>
  <si>
    <t>No</t>
  </si>
  <si>
    <t>Paga</t>
  </si>
  <si>
    <t>Cantidad</t>
  </si>
  <si>
    <t>Porcentaje</t>
  </si>
  <si>
    <t>Seg/ActF</t>
  </si>
  <si>
    <t>CosMant/ActF</t>
  </si>
  <si>
    <t>MP/IngresVen</t>
  </si>
  <si>
    <t>Gcom/Gadmon</t>
  </si>
  <si>
    <t>Seguros / ActFij</t>
  </si>
  <si>
    <t>Mantem / ActFij</t>
  </si>
  <si>
    <t>Sí Paga Seguros</t>
  </si>
  <si>
    <t>ImporMP</t>
  </si>
  <si>
    <t>Ingresos</t>
  </si>
  <si>
    <t>MP</t>
  </si>
  <si>
    <t>%Ingresos</t>
  </si>
  <si>
    <t>Total</t>
  </si>
  <si>
    <t>%</t>
  </si>
  <si>
    <t>Porcentaje Invierten en Publicidad</t>
  </si>
  <si>
    <t>Porcentaje Dentro del Sector</t>
  </si>
  <si>
    <t>Gasto en Publicidad (miles de pesos)</t>
  </si>
  <si>
    <t>Gastos Publicidad</t>
  </si>
  <si>
    <t>% Gasto de Publicidad Frente a los Ingresos</t>
  </si>
  <si>
    <t>Exportaciones</t>
  </si>
  <si>
    <t>Variables</t>
  </si>
  <si>
    <t>Tipo de Variable</t>
  </si>
  <si>
    <t>Característica</t>
  </si>
  <si>
    <t>Cualitativa</t>
  </si>
  <si>
    <t>Suplementaria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</si>
</sst>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0.0%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2" fontId="3" fillId="5" borderId="1" xfId="1" applyFont="1" applyFill="1" applyBorder="1" applyAlignment="1">
      <alignment horizontal="center" vertical="center" wrapText="1"/>
    </xf>
    <xf numFmtId="42" fontId="0" fillId="5" borderId="0" xfId="1" applyFont="1" applyFill="1"/>
    <xf numFmtId="0" fontId="3" fillId="6" borderId="1" xfId="0" applyFont="1" applyFill="1" applyBorder="1" applyAlignment="1">
      <alignment horizontal="center" vertical="center" wrapText="1"/>
    </xf>
    <xf numFmtId="42" fontId="3" fillId="6" borderId="1" xfId="1" applyFont="1" applyFill="1" applyBorder="1" applyAlignment="1">
      <alignment horizontal="center" vertical="center" wrapText="1"/>
    </xf>
    <xf numFmtId="42" fontId="0" fillId="6" borderId="0" xfId="1" applyFont="1" applyFill="1"/>
    <xf numFmtId="0" fontId="0" fillId="0" borderId="0" xfId="0" applyFill="1"/>
    <xf numFmtId="42" fontId="0" fillId="2" borderId="0" xfId="1" applyFont="1" applyFill="1" applyAlignment="1">
      <alignment horizontal="center"/>
    </xf>
    <xf numFmtId="42" fontId="0" fillId="2" borderId="0" xfId="1" applyFont="1" applyFill="1"/>
    <xf numFmtId="42" fontId="0" fillId="3" borderId="0" xfId="1" applyFont="1" applyFill="1"/>
    <xf numFmtId="42" fontId="0" fillId="4" borderId="0" xfId="1" applyFont="1" applyFill="1"/>
    <xf numFmtId="0" fontId="0" fillId="7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42" fontId="3" fillId="5" borderId="1" xfId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42" fontId="3" fillId="6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42" fontId="5" fillId="5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42" fontId="0" fillId="3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10" fontId="8" fillId="0" borderId="2" xfId="2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0" fontId="7" fillId="0" borderId="2" xfId="2" applyNumberFormat="1" applyFont="1" applyBorder="1" applyAlignment="1">
      <alignment horizontal="center"/>
    </xf>
    <xf numFmtId="9" fontId="7" fillId="0" borderId="2" xfId="2" applyNumberFormat="1" applyFont="1" applyBorder="1" applyAlignment="1">
      <alignment horizontal="center"/>
    </xf>
    <xf numFmtId="42" fontId="0" fillId="0" borderId="0" xfId="1" applyFont="1"/>
    <xf numFmtId="42" fontId="7" fillId="0" borderId="2" xfId="1" applyFont="1" applyBorder="1"/>
    <xf numFmtId="10" fontId="7" fillId="0" borderId="2" xfId="2" applyNumberFormat="1" applyFont="1" applyBorder="1"/>
    <xf numFmtId="0" fontId="9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2" fontId="0" fillId="0" borderId="0" xfId="1" applyFont="1" applyAlignment="1">
      <alignment horizontal="center"/>
    </xf>
    <xf numFmtId="1" fontId="7" fillId="0" borderId="2" xfId="1" applyNumberFormat="1" applyFont="1" applyBorder="1"/>
    <xf numFmtId="1" fontId="7" fillId="0" borderId="2" xfId="1" applyNumberFormat="1" applyFont="1" applyBorder="1" applyAlignment="1">
      <alignment horizontal="center"/>
    </xf>
    <xf numFmtId="164" fontId="7" fillId="0" borderId="2" xfId="2" applyNumberFormat="1" applyFont="1" applyBorder="1" applyAlignment="1">
      <alignment horizontal="center"/>
    </xf>
    <xf numFmtId="10" fontId="0" fillId="5" borderId="0" xfId="2" applyNumberFormat="1" applyFont="1" applyFill="1"/>
    <xf numFmtId="165" fontId="0" fillId="5" borderId="0" xfId="2" applyNumberFormat="1" applyFont="1" applyFill="1"/>
    <xf numFmtId="165" fontId="0" fillId="6" borderId="0" xfId="2" applyNumberFormat="1" applyFont="1" applyFill="1"/>
    <xf numFmtId="10" fontId="7" fillId="0" borderId="2" xfId="0" applyNumberFormat="1" applyFont="1" applyBorder="1" applyAlignment="1">
      <alignment horizontal="center"/>
    </xf>
    <xf numFmtId="9" fontId="7" fillId="0" borderId="2" xfId="0" applyNumberFormat="1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2" fontId="7" fillId="0" borderId="3" xfId="2" applyNumberFormat="1" applyFont="1" applyFill="1" applyBorder="1" applyAlignment="1">
      <alignment horizontal="center"/>
    </xf>
    <xf numFmtId="2" fontId="7" fillId="0" borderId="0" xfId="2" applyNumberFormat="1" applyFont="1" applyAlignment="1">
      <alignment horizontal="center"/>
    </xf>
    <xf numFmtId="0" fontId="7" fillId="0" borderId="0" xfId="0" applyFont="1"/>
    <xf numFmtId="10" fontId="0" fillId="0" borderId="0" xfId="2" applyNumberFormat="1" applyFont="1"/>
    <xf numFmtId="42" fontId="8" fillId="0" borderId="2" xfId="1" applyFont="1" applyBorder="1"/>
    <xf numFmtId="9" fontId="8" fillId="0" borderId="2" xfId="2" applyNumberFormat="1" applyFont="1" applyBorder="1" applyAlignment="1">
      <alignment horizontal="center"/>
    </xf>
    <xf numFmtId="42" fontId="7" fillId="0" borderId="2" xfId="1" applyFont="1" applyBorder="1" applyAlignment="1">
      <alignment horizontal="center"/>
    </xf>
    <xf numFmtId="42" fontId="0" fillId="0" borderId="0" xfId="0" applyNumberFormat="1"/>
    <xf numFmtId="0" fontId="8" fillId="0" borderId="4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8A16-0083-40E8-AA81-8B89FFCD1539}">
  <dimension ref="A1:AK50"/>
  <sheetViews>
    <sheetView workbookViewId="0">
      <selection activeCell="AC55" sqref="AC55"/>
    </sheetView>
  </sheetViews>
  <sheetFormatPr baseColWidth="10" defaultRowHeight="15" x14ac:dyDescent="0.25"/>
  <cols>
    <col min="1" max="1" width="14.85546875" customWidth="1"/>
    <col min="2" max="2" width="14" style="13" customWidth="1"/>
    <col min="3" max="3" width="14.7109375" style="13" customWidth="1"/>
    <col min="4" max="4" width="15.28515625" style="13" customWidth="1"/>
    <col min="5" max="5" width="15" style="34" customWidth="1"/>
    <col min="6" max="6" width="15" style="13" customWidth="1"/>
    <col min="7" max="9" width="14.28515625" style="13" customWidth="1"/>
    <col min="10" max="10" width="14.28515625" style="34" customWidth="1"/>
    <col min="11" max="16" width="14.28515625" style="13" customWidth="1"/>
    <col min="17" max="18" width="15.42578125" style="13" customWidth="1"/>
    <col min="19" max="29" width="14.28515625" style="13" customWidth="1"/>
    <col min="30" max="31" width="16.85546875" style="13" customWidth="1"/>
    <col min="32" max="32" width="17" style="13" customWidth="1"/>
    <col min="33" max="33" width="14.42578125" style="13" customWidth="1"/>
    <col min="34" max="34" width="13" style="13" customWidth="1"/>
    <col min="35" max="35" width="12.85546875" style="13" customWidth="1"/>
    <col min="36" max="36" width="13.85546875" style="13" customWidth="1"/>
    <col min="37" max="37" width="15" style="13" customWidth="1"/>
  </cols>
  <sheetData>
    <row r="1" spans="1:37" s="1" customFormat="1" ht="45.75" thickBot="1" x14ac:dyDescent="0.3">
      <c r="A1" s="19" t="s">
        <v>65</v>
      </c>
      <c r="B1" s="4" t="s">
        <v>1</v>
      </c>
      <c r="C1" s="4" t="s">
        <v>2</v>
      </c>
      <c r="D1" s="4" t="s">
        <v>3</v>
      </c>
      <c r="E1" s="32" t="s">
        <v>4</v>
      </c>
      <c r="F1" s="32" t="s">
        <v>0</v>
      </c>
      <c r="G1" s="4" t="s">
        <v>5</v>
      </c>
      <c r="H1" s="5" t="s">
        <v>24</v>
      </c>
      <c r="I1" s="50" t="s">
        <v>8</v>
      </c>
      <c r="J1" s="31" t="s">
        <v>25</v>
      </c>
      <c r="K1" s="6" t="s">
        <v>16</v>
      </c>
      <c r="L1" s="33" t="s">
        <v>23</v>
      </c>
      <c r="M1" s="7" t="s">
        <v>6</v>
      </c>
      <c r="N1" s="51" t="s">
        <v>7</v>
      </c>
      <c r="O1" s="7" t="s">
        <v>9</v>
      </c>
      <c r="P1" s="7" t="s">
        <v>96</v>
      </c>
      <c r="Q1" s="51" t="s">
        <v>12</v>
      </c>
      <c r="R1" s="51" t="s">
        <v>97</v>
      </c>
      <c r="S1" s="7" t="s">
        <v>17</v>
      </c>
      <c r="T1" s="7" t="s">
        <v>20</v>
      </c>
      <c r="U1" s="7" t="s">
        <v>21</v>
      </c>
      <c r="V1" s="7" t="s">
        <v>22</v>
      </c>
      <c r="W1" s="8" t="s">
        <v>27</v>
      </c>
      <c r="X1" s="8" t="s">
        <v>98</v>
      </c>
      <c r="Y1" s="30" t="s">
        <v>26</v>
      </c>
      <c r="Z1" s="30" t="s">
        <v>103</v>
      </c>
      <c r="AA1" s="7" t="s">
        <v>19</v>
      </c>
      <c r="AB1" s="29" t="s">
        <v>13</v>
      </c>
      <c r="AC1" s="29" t="s">
        <v>93</v>
      </c>
      <c r="AD1" s="10" t="s">
        <v>10</v>
      </c>
      <c r="AE1" s="10" t="s">
        <v>99</v>
      </c>
      <c r="AF1" s="10" t="s">
        <v>11</v>
      </c>
      <c r="AG1" s="10" t="s">
        <v>18</v>
      </c>
      <c r="AH1" s="10" t="s">
        <v>14</v>
      </c>
      <c r="AI1" s="10" t="s">
        <v>15</v>
      </c>
      <c r="AJ1" s="10" t="s">
        <v>29</v>
      </c>
      <c r="AK1" s="11" t="s">
        <v>28</v>
      </c>
    </row>
    <row r="2" spans="1:37" x14ac:dyDescent="0.25">
      <c r="A2" s="18" t="s">
        <v>31</v>
      </c>
      <c r="B2" s="3">
        <v>159</v>
      </c>
      <c r="C2" s="3">
        <v>11</v>
      </c>
      <c r="D2" s="3">
        <v>110</v>
      </c>
      <c r="E2" s="14">
        <v>207555</v>
      </c>
      <c r="F2" s="3">
        <v>0</v>
      </c>
      <c r="G2" s="15">
        <v>7392381</v>
      </c>
      <c r="H2" s="16">
        <v>17938552</v>
      </c>
      <c r="I2" s="16">
        <v>178358</v>
      </c>
      <c r="J2" s="35">
        <v>521158</v>
      </c>
      <c r="K2" s="17">
        <v>809010</v>
      </c>
      <c r="L2" s="17">
        <v>0</v>
      </c>
      <c r="M2" s="9">
        <v>296267</v>
      </c>
      <c r="N2" s="9">
        <v>230789</v>
      </c>
      <c r="O2" s="9">
        <v>76112</v>
      </c>
      <c r="P2" s="57">
        <f>O2/H2</f>
        <v>4.2429288607018006E-3</v>
      </c>
      <c r="Q2" s="9">
        <v>115870</v>
      </c>
      <c r="R2" s="57">
        <f>Q2/H2</f>
        <v>6.4592727439762142E-3</v>
      </c>
      <c r="S2" s="9">
        <v>5389585</v>
      </c>
      <c r="T2" s="9">
        <v>1614979</v>
      </c>
      <c r="U2" s="9">
        <v>631159</v>
      </c>
      <c r="V2" s="9">
        <v>251380</v>
      </c>
      <c r="W2" s="9">
        <v>8231648</v>
      </c>
      <c r="X2" s="56">
        <f t="shared" ref="X2:X33" si="0">W2/AK2</f>
        <v>0.30802928453958783</v>
      </c>
      <c r="Y2" s="9">
        <v>0</v>
      </c>
      <c r="Z2" s="9" t="str">
        <f>IF(Y2=0,"NO","SI")</f>
        <v>NO</v>
      </c>
      <c r="AA2" s="9">
        <v>266959</v>
      </c>
      <c r="AB2" s="9">
        <v>0</v>
      </c>
      <c r="AC2" s="9" t="str">
        <f>IF(AB2=0,"No","Sí")</f>
        <v>No</v>
      </c>
      <c r="AD2" s="12">
        <v>67385</v>
      </c>
      <c r="AE2" s="58">
        <f t="shared" ref="AE2:AE33" si="1">AD2/AG2</f>
        <v>1.2953855937204797E-2</v>
      </c>
      <c r="AF2" s="12">
        <v>152330</v>
      </c>
      <c r="AG2" s="12">
        <v>5201926</v>
      </c>
      <c r="AH2" s="12">
        <v>136367</v>
      </c>
      <c r="AI2" s="12">
        <v>87226</v>
      </c>
      <c r="AJ2" s="12">
        <v>14570340</v>
      </c>
      <c r="AK2" s="12">
        <v>26723589</v>
      </c>
    </row>
    <row r="3" spans="1:37" x14ac:dyDescent="0.25">
      <c r="A3" s="18" t="s">
        <v>32</v>
      </c>
      <c r="B3" s="3">
        <v>4</v>
      </c>
      <c r="C3" s="3">
        <v>0</v>
      </c>
      <c r="D3" s="3">
        <v>2</v>
      </c>
      <c r="E3" s="14">
        <v>0</v>
      </c>
      <c r="F3" s="3">
        <v>0</v>
      </c>
      <c r="G3" s="15">
        <v>400450</v>
      </c>
      <c r="H3" s="16">
        <v>493254</v>
      </c>
      <c r="I3" s="16">
        <v>0</v>
      </c>
      <c r="J3" s="35">
        <v>16258</v>
      </c>
      <c r="K3" s="17">
        <v>3087</v>
      </c>
      <c r="L3" s="17">
        <v>0</v>
      </c>
      <c r="M3" s="9">
        <v>4200</v>
      </c>
      <c r="N3" s="9">
        <v>0</v>
      </c>
      <c r="O3" s="9">
        <v>0</v>
      </c>
      <c r="P3" s="57">
        <f t="shared" ref="P3:P50" si="2">O3/H3</f>
        <v>0</v>
      </c>
      <c r="Q3" s="9">
        <v>10491</v>
      </c>
      <c r="R3" s="57">
        <f t="shared" ref="R3:R50" si="3">Q3/H3</f>
        <v>2.1268960819375009E-2</v>
      </c>
      <c r="S3" s="9">
        <v>15101</v>
      </c>
      <c r="T3" s="9">
        <v>559500</v>
      </c>
      <c r="U3" s="9">
        <v>0</v>
      </c>
      <c r="V3" s="9">
        <v>0</v>
      </c>
      <c r="W3" s="9">
        <v>580323</v>
      </c>
      <c r="X3" s="56">
        <f t="shared" si="0"/>
        <v>0.62107947747057402</v>
      </c>
      <c r="Y3" s="9">
        <v>0</v>
      </c>
      <c r="Z3" s="9" t="str">
        <f t="shared" ref="Z3:Z50" si="4">IF(Y3=0,"NO","SI")</f>
        <v>NO</v>
      </c>
      <c r="AA3" s="9">
        <v>52340</v>
      </c>
      <c r="AB3" s="9">
        <v>0</v>
      </c>
      <c r="AC3" s="9" t="str">
        <f t="shared" ref="AC3:AC50" si="5">IF(AB3=0,"No","Sí")</f>
        <v>No</v>
      </c>
      <c r="AD3" s="12">
        <v>4662</v>
      </c>
      <c r="AE3" s="58">
        <f t="shared" si="1"/>
        <v>7.2463430215478448E-3</v>
      </c>
      <c r="AF3" s="12">
        <v>0</v>
      </c>
      <c r="AG3" s="12">
        <v>643359</v>
      </c>
      <c r="AH3" s="12">
        <v>9530</v>
      </c>
      <c r="AI3" s="12">
        <v>1213</v>
      </c>
      <c r="AJ3" s="12">
        <v>0</v>
      </c>
      <c r="AK3" s="12">
        <v>934378</v>
      </c>
    </row>
    <row r="4" spans="1:37" x14ac:dyDescent="0.25">
      <c r="A4" s="18" t="s">
        <v>33</v>
      </c>
      <c r="B4" s="3">
        <v>7</v>
      </c>
      <c r="C4" s="3">
        <v>0</v>
      </c>
      <c r="D4" s="3">
        <v>1</v>
      </c>
      <c r="E4" s="14">
        <v>0</v>
      </c>
      <c r="F4" s="3">
        <v>1</v>
      </c>
      <c r="G4" s="15">
        <v>112696</v>
      </c>
      <c r="H4" s="16">
        <v>206800</v>
      </c>
      <c r="I4" s="16">
        <v>0</v>
      </c>
      <c r="J4" s="35">
        <v>0</v>
      </c>
      <c r="K4" s="17">
        <v>100</v>
      </c>
      <c r="L4" s="17">
        <v>0</v>
      </c>
      <c r="M4" s="9">
        <v>7200</v>
      </c>
      <c r="N4" s="9">
        <v>26400</v>
      </c>
      <c r="O4" s="9">
        <v>0</v>
      </c>
      <c r="P4" s="57">
        <f t="shared" si="2"/>
        <v>0</v>
      </c>
      <c r="Q4" s="9">
        <v>4500</v>
      </c>
      <c r="R4" s="57">
        <f t="shared" si="3"/>
        <v>2.1760154738878143E-2</v>
      </c>
      <c r="S4" s="9">
        <v>22455</v>
      </c>
      <c r="T4" s="9">
        <v>0</v>
      </c>
      <c r="U4" s="9">
        <v>0</v>
      </c>
      <c r="V4" s="9">
        <v>0</v>
      </c>
      <c r="W4" s="9">
        <v>458275</v>
      </c>
      <c r="X4" s="56">
        <f t="shared" si="0"/>
        <v>0.76379166666666665</v>
      </c>
      <c r="Y4" s="9">
        <v>0</v>
      </c>
      <c r="Z4" s="9" t="str">
        <f t="shared" si="4"/>
        <v>NO</v>
      </c>
      <c r="AA4" s="9">
        <v>5354</v>
      </c>
      <c r="AB4" s="9">
        <v>0</v>
      </c>
      <c r="AC4" s="9" t="str">
        <f t="shared" si="5"/>
        <v>No</v>
      </c>
      <c r="AD4" s="12">
        <v>2880</v>
      </c>
      <c r="AE4" s="58">
        <f t="shared" si="1"/>
        <v>5.496707701116519E-2</v>
      </c>
      <c r="AF4" s="12">
        <v>200</v>
      </c>
      <c r="AG4" s="12">
        <v>52395</v>
      </c>
      <c r="AH4" s="12">
        <v>2500</v>
      </c>
      <c r="AI4" s="12">
        <v>0</v>
      </c>
      <c r="AJ4" s="12">
        <v>0</v>
      </c>
      <c r="AK4" s="12">
        <v>600000</v>
      </c>
    </row>
    <row r="5" spans="1:37" x14ac:dyDescent="0.25">
      <c r="A5" s="18" t="s">
        <v>33</v>
      </c>
      <c r="B5" s="3">
        <v>10</v>
      </c>
      <c r="C5" s="3">
        <v>0</v>
      </c>
      <c r="D5" s="3">
        <v>1</v>
      </c>
      <c r="E5" s="14">
        <v>0</v>
      </c>
      <c r="F5" s="3">
        <v>0</v>
      </c>
      <c r="G5" s="15">
        <v>193775</v>
      </c>
      <c r="H5" s="16">
        <v>42700</v>
      </c>
      <c r="I5" s="16">
        <v>0</v>
      </c>
      <c r="J5" s="35">
        <v>0</v>
      </c>
      <c r="K5" s="17">
        <v>660</v>
      </c>
      <c r="L5" s="17">
        <v>0</v>
      </c>
      <c r="M5" s="9">
        <v>19800</v>
      </c>
      <c r="N5" s="9">
        <v>10000</v>
      </c>
      <c r="O5" s="9">
        <v>0</v>
      </c>
      <c r="P5" s="57">
        <f t="shared" si="2"/>
        <v>0</v>
      </c>
      <c r="Q5" s="9">
        <v>2460</v>
      </c>
      <c r="R5" s="57">
        <f t="shared" si="3"/>
        <v>5.7611241217798592E-2</v>
      </c>
      <c r="S5" s="9">
        <v>10880</v>
      </c>
      <c r="T5" s="9">
        <v>0</v>
      </c>
      <c r="U5" s="9">
        <v>0</v>
      </c>
      <c r="V5" s="9">
        <v>0</v>
      </c>
      <c r="W5" s="9">
        <v>291701</v>
      </c>
      <c r="X5" s="56">
        <f t="shared" si="0"/>
        <v>0.72113967861557482</v>
      </c>
      <c r="Y5" s="9">
        <v>0</v>
      </c>
      <c r="Z5" s="9" t="str">
        <f t="shared" si="4"/>
        <v>NO</v>
      </c>
      <c r="AA5" s="9">
        <v>16732</v>
      </c>
      <c r="AB5" s="9">
        <v>0</v>
      </c>
      <c r="AC5" s="9" t="str">
        <f t="shared" si="5"/>
        <v>No</v>
      </c>
      <c r="AD5" s="12">
        <v>2472</v>
      </c>
      <c r="AE5" s="58">
        <f t="shared" si="1"/>
        <v>5.371227429763379E-2</v>
      </c>
      <c r="AF5" s="12">
        <v>6000</v>
      </c>
      <c r="AG5" s="12">
        <v>46023</v>
      </c>
      <c r="AH5" s="12">
        <v>1903</v>
      </c>
      <c r="AI5" s="12">
        <v>790</v>
      </c>
      <c r="AJ5" s="12">
        <v>0</v>
      </c>
      <c r="AK5" s="12">
        <v>404500</v>
      </c>
    </row>
    <row r="6" spans="1:37" x14ac:dyDescent="0.25">
      <c r="A6" s="18" t="s">
        <v>32</v>
      </c>
      <c r="B6" s="3">
        <v>12</v>
      </c>
      <c r="C6" s="3">
        <v>0</v>
      </c>
      <c r="D6" s="3">
        <v>4</v>
      </c>
      <c r="E6" s="14">
        <v>0</v>
      </c>
      <c r="F6" s="3">
        <v>0</v>
      </c>
      <c r="G6" s="15">
        <v>355271</v>
      </c>
      <c r="H6" s="16">
        <v>1825148</v>
      </c>
      <c r="I6" s="16">
        <v>14793</v>
      </c>
      <c r="J6" s="35">
        <v>82650</v>
      </c>
      <c r="K6" s="17">
        <v>5641</v>
      </c>
      <c r="L6" s="17">
        <v>0</v>
      </c>
      <c r="M6" s="9">
        <v>70140</v>
      </c>
      <c r="N6" s="9">
        <v>141950</v>
      </c>
      <c r="O6" s="9">
        <v>4989</v>
      </c>
      <c r="P6" s="57">
        <f t="shared" si="2"/>
        <v>2.7334769563892901E-3</v>
      </c>
      <c r="Q6" s="9">
        <v>66208</v>
      </c>
      <c r="R6" s="57">
        <f t="shared" si="3"/>
        <v>3.6275414377354605E-2</v>
      </c>
      <c r="S6" s="9">
        <v>443468</v>
      </c>
      <c r="T6" s="9">
        <v>316078</v>
      </c>
      <c r="U6" s="9">
        <v>4870</v>
      </c>
      <c r="V6" s="9">
        <v>701031</v>
      </c>
      <c r="W6" s="9">
        <v>1203215</v>
      </c>
      <c r="X6" s="56">
        <f t="shared" si="0"/>
        <v>0.1897839105566142</v>
      </c>
      <c r="Y6" s="9">
        <v>924472</v>
      </c>
      <c r="Z6" s="9" t="str">
        <f t="shared" si="4"/>
        <v>SI</v>
      </c>
      <c r="AA6" s="9">
        <v>101337</v>
      </c>
      <c r="AB6" s="9">
        <v>0</v>
      </c>
      <c r="AC6" s="9" t="str">
        <f t="shared" si="5"/>
        <v>No</v>
      </c>
      <c r="AD6" s="12">
        <v>18985</v>
      </c>
      <c r="AE6" s="58">
        <f t="shared" si="1"/>
        <v>1.2694241621867395E-2</v>
      </c>
      <c r="AF6" s="12">
        <v>388</v>
      </c>
      <c r="AG6" s="12">
        <v>1495560</v>
      </c>
      <c r="AH6" s="12">
        <v>35089</v>
      </c>
      <c r="AI6" s="12">
        <v>5130</v>
      </c>
      <c r="AJ6" s="12">
        <v>328241</v>
      </c>
      <c r="AK6" s="12">
        <v>6339921</v>
      </c>
    </row>
    <row r="7" spans="1:37" x14ac:dyDescent="0.25">
      <c r="A7" s="18" t="s">
        <v>31</v>
      </c>
      <c r="B7" s="3">
        <v>106</v>
      </c>
      <c r="C7" s="3">
        <v>52</v>
      </c>
      <c r="D7" s="3">
        <v>41</v>
      </c>
      <c r="E7" s="14">
        <v>941683</v>
      </c>
      <c r="F7" s="3">
        <v>0</v>
      </c>
      <c r="G7" s="15">
        <v>4015385</v>
      </c>
      <c r="H7" s="16">
        <v>10882942</v>
      </c>
      <c r="I7" s="16">
        <v>17126</v>
      </c>
      <c r="J7" s="35">
        <v>1008985</v>
      </c>
      <c r="K7" s="17">
        <v>80220</v>
      </c>
      <c r="L7" s="17">
        <v>0</v>
      </c>
      <c r="M7" s="9">
        <v>1147435</v>
      </c>
      <c r="N7" s="9">
        <v>760881</v>
      </c>
      <c r="O7" s="9">
        <v>35405</v>
      </c>
      <c r="P7" s="57">
        <f t="shared" si="2"/>
        <v>3.2532563345463021E-3</v>
      </c>
      <c r="Q7" s="9">
        <v>310674</v>
      </c>
      <c r="R7" s="57">
        <f t="shared" si="3"/>
        <v>2.854687638691817E-2</v>
      </c>
      <c r="S7" s="9">
        <v>1589137</v>
      </c>
      <c r="T7" s="9">
        <v>1886543</v>
      </c>
      <c r="U7" s="9">
        <v>127841</v>
      </c>
      <c r="V7" s="9">
        <v>1782812</v>
      </c>
      <c r="W7" s="9">
        <v>7506510</v>
      </c>
      <c r="X7" s="56">
        <f t="shared" si="0"/>
        <v>0.38828184387930209</v>
      </c>
      <c r="Y7" s="9">
        <v>937160</v>
      </c>
      <c r="Z7" s="9" t="str">
        <f t="shared" si="4"/>
        <v>SI</v>
      </c>
      <c r="AA7" s="9">
        <v>1704508</v>
      </c>
      <c r="AB7" s="9">
        <v>0</v>
      </c>
      <c r="AC7" s="9" t="str">
        <f t="shared" si="5"/>
        <v>No</v>
      </c>
      <c r="AD7" s="12">
        <v>181223</v>
      </c>
      <c r="AE7" s="58">
        <f t="shared" si="1"/>
        <v>2.4729190373269226E-2</v>
      </c>
      <c r="AF7" s="12">
        <v>499675</v>
      </c>
      <c r="AG7" s="12">
        <v>7328303</v>
      </c>
      <c r="AH7" s="12">
        <v>254769</v>
      </c>
      <c r="AI7" s="12">
        <v>6281</v>
      </c>
      <c r="AJ7" s="12">
        <v>1603010</v>
      </c>
      <c r="AK7" s="12">
        <v>19332632</v>
      </c>
    </row>
    <row r="8" spans="1:37" x14ac:dyDescent="0.25">
      <c r="A8" s="18" t="s">
        <v>32</v>
      </c>
      <c r="B8" s="3">
        <v>13</v>
      </c>
      <c r="C8" s="3">
        <v>0</v>
      </c>
      <c r="D8" s="3">
        <v>7</v>
      </c>
      <c r="E8" s="14">
        <v>2145</v>
      </c>
      <c r="F8" s="3">
        <v>0</v>
      </c>
      <c r="G8" s="15">
        <v>961509</v>
      </c>
      <c r="H8" s="16">
        <v>1865955</v>
      </c>
      <c r="I8" s="16">
        <v>52000</v>
      </c>
      <c r="J8" s="35">
        <v>55793</v>
      </c>
      <c r="K8" s="17">
        <v>68351</v>
      </c>
      <c r="L8" s="17">
        <v>0</v>
      </c>
      <c r="M8" s="9">
        <v>53430</v>
      </c>
      <c r="N8" s="9">
        <v>46560</v>
      </c>
      <c r="O8" s="9">
        <v>5050</v>
      </c>
      <c r="P8" s="57">
        <f t="shared" si="2"/>
        <v>2.7063889536457202E-3</v>
      </c>
      <c r="Q8" s="9">
        <v>28826</v>
      </c>
      <c r="R8" s="57">
        <f t="shared" si="3"/>
        <v>1.5448389698572582E-2</v>
      </c>
      <c r="S8" s="9">
        <v>376849</v>
      </c>
      <c r="T8" s="9">
        <v>54098</v>
      </c>
      <c r="U8" s="9">
        <v>142848</v>
      </c>
      <c r="V8" s="9">
        <v>101311</v>
      </c>
      <c r="W8" s="9">
        <v>813394</v>
      </c>
      <c r="X8" s="56">
        <f t="shared" si="0"/>
        <v>0.30824985627659168</v>
      </c>
      <c r="Y8" s="9">
        <v>0</v>
      </c>
      <c r="Z8" s="9" t="str">
        <f t="shared" si="4"/>
        <v>NO</v>
      </c>
      <c r="AA8" s="9">
        <v>96184</v>
      </c>
      <c r="AB8" s="9">
        <v>0</v>
      </c>
      <c r="AC8" s="9" t="str">
        <f t="shared" si="5"/>
        <v>No</v>
      </c>
      <c r="AD8" s="12">
        <v>12054</v>
      </c>
      <c r="AE8" s="58">
        <f t="shared" si="1"/>
        <v>3.4470432467521323E-2</v>
      </c>
      <c r="AF8" s="12">
        <v>6500</v>
      </c>
      <c r="AG8" s="12">
        <v>349691</v>
      </c>
      <c r="AH8" s="12">
        <v>29836</v>
      </c>
      <c r="AI8" s="12">
        <v>3735</v>
      </c>
      <c r="AJ8" s="12">
        <v>150857</v>
      </c>
      <c r="AK8" s="12">
        <v>2638749</v>
      </c>
    </row>
    <row r="9" spans="1:37" x14ac:dyDescent="0.25">
      <c r="A9" s="18" t="s">
        <v>31</v>
      </c>
      <c r="B9" s="3">
        <v>33</v>
      </c>
      <c r="C9" s="3">
        <v>0</v>
      </c>
      <c r="D9" s="3">
        <v>1</v>
      </c>
      <c r="E9" s="14">
        <v>0</v>
      </c>
      <c r="F9" s="3">
        <v>0</v>
      </c>
      <c r="G9" s="15">
        <v>2121689</v>
      </c>
      <c r="H9" s="16">
        <v>4409173</v>
      </c>
      <c r="I9" s="16">
        <v>64570</v>
      </c>
      <c r="J9" s="35">
        <v>795682</v>
      </c>
      <c r="K9" s="17">
        <v>82059</v>
      </c>
      <c r="L9" s="17">
        <v>0</v>
      </c>
      <c r="M9" s="9">
        <v>98145</v>
      </c>
      <c r="N9" s="9">
        <v>378894</v>
      </c>
      <c r="O9" s="9">
        <v>38603</v>
      </c>
      <c r="P9" s="57">
        <f t="shared" si="2"/>
        <v>8.7551565792496691E-3</v>
      </c>
      <c r="Q9" s="9">
        <v>166606</v>
      </c>
      <c r="R9" s="57">
        <f t="shared" si="3"/>
        <v>3.7786224310091709E-2</v>
      </c>
      <c r="S9" s="9">
        <v>1208507</v>
      </c>
      <c r="T9" s="9">
        <v>2293235</v>
      </c>
      <c r="U9" s="9">
        <v>240011</v>
      </c>
      <c r="V9" s="9">
        <v>427455</v>
      </c>
      <c r="W9" s="9">
        <v>5096295</v>
      </c>
      <c r="X9" s="56">
        <f t="shared" si="0"/>
        <v>0.41055888927369844</v>
      </c>
      <c r="Y9" s="9">
        <v>4217564</v>
      </c>
      <c r="Z9" s="9" t="str">
        <f t="shared" si="4"/>
        <v>SI</v>
      </c>
      <c r="AA9" s="9">
        <v>967423</v>
      </c>
      <c r="AB9" s="9">
        <v>0</v>
      </c>
      <c r="AC9" s="9" t="str">
        <f t="shared" si="5"/>
        <v>No</v>
      </c>
      <c r="AD9" s="12">
        <v>12981</v>
      </c>
      <c r="AE9" s="58">
        <f t="shared" si="1"/>
        <v>1.3241972799941241E-2</v>
      </c>
      <c r="AF9" s="12">
        <v>1543</v>
      </c>
      <c r="AG9" s="12">
        <v>980292</v>
      </c>
      <c r="AH9" s="12">
        <v>56151</v>
      </c>
      <c r="AI9" s="12">
        <v>10163</v>
      </c>
      <c r="AJ9" s="12">
        <v>1391858</v>
      </c>
      <c r="AK9" s="12">
        <v>12413067</v>
      </c>
    </row>
    <row r="10" spans="1:37" x14ac:dyDescent="0.25">
      <c r="A10" s="18" t="s">
        <v>32</v>
      </c>
      <c r="B10" s="3">
        <v>8</v>
      </c>
      <c r="C10" s="3">
        <v>0</v>
      </c>
      <c r="D10" s="3">
        <v>2</v>
      </c>
      <c r="E10" s="14">
        <v>0</v>
      </c>
      <c r="F10" s="3">
        <v>0</v>
      </c>
      <c r="G10" s="15">
        <v>1275686</v>
      </c>
      <c r="H10" s="16">
        <v>2610515</v>
      </c>
      <c r="I10" s="16">
        <v>6966</v>
      </c>
      <c r="J10" s="35">
        <v>119394</v>
      </c>
      <c r="K10" s="17">
        <v>33175</v>
      </c>
      <c r="L10" s="17">
        <v>0</v>
      </c>
      <c r="M10" s="9">
        <v>8504</v>
      </c>
      <c r="N10" s="9">
        <v>30739</v>
      </c>
      <c r="O10" s="9">
        <v>8419</v>
      </c>
      <c r="P10" s="57">
        <f t="shared" si="2"/>
        <v>3.2250341407729891E-3</v>
      </c>
      <c r="Q10" s="9">
        <v>38633</v>
      </c>
      <c r="R10" s="57">
        <f t="shared" si="3"/>
        <v>1.4798995600484961E-2</v>
      </c>
      <c r="S10" s="9">
        <v>130431</v>
      </c>
      <c r="T10" s="9">
        <v>171534</v>
      </c>
      <c r="U10" s="9">
        <v>119949</v>
      </c>
      <c r="V10" s="9">
        <v>218486</v>
      </c>
      <c r="W10" s="9">
        <v>3122164</v>
      </c>
      <c r="X10" s="56">
        <f t="shared" si="0"/>
        <v>0.65510521943718047</v>
      </c>
      <c r="Y10" s="9">
        <v>0</v>
      </c>
      <c r="Z10" s="9" t="str">
        <f t="shared" si="4"/>
        <v>NO</v>
      </c>
      <c r="AA10" s="9">
        <v>277723</v>
      </c>
      <c r="AB10" s="9">
        <v>0</v>
      </c>
      <c r="AC10" s="9" t="str">
        <f t="shared" si="5"/>
        <v>No</v>
      </c>
      <c r="AD10" s="12">
        <v>10279</v>
      </c>
      <c r="AE10" s="58">
        <f t="shared" si="1"/>
        <v>2.5617190109008259E-2</v>
      </c>
      <c r="AF10" s="12">
        <v>250</v>
      </c>
      <c r="AG10" s="12">
        <v>401254</v>
      </c>
      <c r="AH10" s="12">
        <v>17088</v>
      </c>
      <c r="AI10" s="12">
        <v>554</v>
      </c>
      <c r="AJ10" s="12">
        <v>193901</v>
      </c>
      <c r="AK10" s="12">
        <v>4765897</v>
      </c>
    </row>
    <row r="11" spans="1:37" x14ac:dyDescent="0.25">
      <c r="A11" s="18" t="s">
        <v>32</v>
      </c>
      <c r="B11" s="3">
        <v>13</v>
      </c>
      <c r="C11" s="3">
        <v>0</v>
      </c>
      <c r="D11" s="3">
        <v>7</v>
      </c>
      <c r="E11" s="14">
        <v>2145</v>
      </c>
      <c r="F11" s="3">
        <v>0</v>
      </c>
      <c r="G11" s="15">
        <v>961509</v>
      </c>
      <c r="H11" s="16">
        <v>1865955</v>
      </c>
      <c r="I11" s="16">
        <v>52000</v>
      </c>
      <c r="J11" s="35">
        <v>55793</v>
      </c>
      <c r="K11" s="17">
        <v>68351</v>
      </c>
      <c r="L11" s="17">
        <v>0</v>
      </c>
      <c r="M11" s="9">
        <v>53430</v>
      </c>
      <c r="N11" s="9">
        <v>46560</v>
      </c>
      <c r="O11" s="9">
        <v>5050</v>
      </c>
      <c r="P11" s="57">
        <f t="shared" si="2"/>
        <v>2.7063889536457202E-3</v>
      </c>
      <c r="Q11" s="9">
        <v>28826</v>
      </c>
      <c r="R11" s="57">
        <f t="shared" si="3"/>
        <v>1.5448389698572582E-2</v>
      </c>
      <c r="S11" s="9">
        <v>376849</v>
      </c>
      <c r="T11" s="9">
        <v>54098</v>
      </c>
      <c r="U11" s="9">
        <v>142848</v>
      </c>
      <c r="V11" s="9">
        <v>101311</v>
      </c>
      <c r="W11" s="9">
        <v>813394</v>
      </c>
      <c r="X11" s="56">
        <f t="shared" si="0"/>
        <v>0.30824985627659168</v>
      </c>
      <c r="Y11" s="9">
        <v>0</v>
      </c>
      <c r="Z11" s="9" t="str">
        <f t="shared" si="4"/>
        <v>NO</v>
      </c>
      <c r="AA11" s="9">
        <v>96184</v>
      </c>
      <c r="AB11" s="9">
        <v>0</v>
      </c>
      <c r="AC11" s="9" t="str">
        <f t="shared" si="5"/>
        <v>No</v>
      </c>
      <c r="AD11" s="12">
        <v>12054</v>
      </c>
      <c r="AE11" s="58">
        <f t="shared" si="1"/>
        <v>3.4470432467521323E-2</v>
      </c>
      <c r="AF11" s="12">
        <v>6500</v>
      </c>
      <c r="AG11" s="12">
        <v>349691</v>
      </c>
      <c r="AH11" s="12">
        <v>29836</v>
      </c>
      <c r="AI11" s="12">
        <v>3735</v>
      </c>
      <c r="AJ11" s="12">
        <v>150857</v>
      </c>
      <c r="AK11" s="12">
        <v>2638749</v>
      </c>
    </row>
    <row r="12" spans="1:37" x14ac:dyDescent="0.25">
      <c r="A12" s="18" t="s">
        <v>31</v>
      </c>
      <c r="B12" s="3">
        <v>4</v>
      </c>
      <c r="C12" s="3">
        <v>5</v>
      </c>
      <c r="D12" s="3">
        <v>43</v>
      </c>
      <c r="E12" s="14">
        <v>49861</v>
      </c>
      <c r="F12" s="3">
        <v>0</v>
      </c>
      <c r="G12" s="15">
        <v>2161534</v>
      </c>
      <c r="H12" s="16">
        <v>14423015</v>
      </c>
      <c r="I12" s="16">
        <v>0</v>
      </c>
      <c r="J12" s="35">
        <v>171875</v>
      </c>
      <c r="K12" s="17">
        <v>282486</v>
      </c>
      <c r="L12" s="17">
        <v>0</v>
      </c>
      <c r="M12" s="9">
        <v>485772</v>
      </c>
      <c r="N12" s="9">
        <v>24505</v>
      </c>
      <c r="O12" s="9">
        <v>16238</v>
      </c>
      <c r="P12" s="57">
        <f t="shared" si="2"/>
        <v>1.1258395002709213E-3</v>
      </c>
      <c r="Q12" s="9">
        <v>97469</v>
      </c>
      <c r="R12" s="57">
        <f t="shared" si="3"/>
        <v>6.7578796804967619E-3</v>
      </c>
      <c r="S12" s="9">
        <v>132633</v>
      </c>
      <c r="T12" s="9">
        <v>350856</v>
      </c>
      <c r="U12" s="9">
        <v>185064</v>
      </c>
      <c r="V12" s="9">
        <v>1040911</v>
      </c>
      <c r="W12" s="9">
        <v>2957709</v>
      </c>
      <c r="X12" s="56">
        <f t="shared" si="0"/>
        <v>0.4204584386122881</v>
      </c>
      <c r="Y12" s="9">
        <v>0</v>
      </c>
      <c r="Z12" s="9" t="str">
        <f t="shared" si="4"/>
        <v>NO</v>
      </c>
      <c r="AA12" s="9">
        <v>189336</v>
      </c>
      <c r="AB12" s="9">
        <v>77657</v>
      </c>
      <c r="AC12" s="9" t="str">
        <f t="shared" si="5"/>
        <v>Sí</v>
      </c>
      <c r="AD12" s="12">
        <v>37295</v>
      </c>
      <c r="AE12" s="58">
        <f t="shared" si="1"/>
        <v>1.4438212425805513E-2</v>
      </c>
      <c r="AF12" s="12">
        <v>34013</v>
      </c>
      <c r="AG12" s="12">
        <v>2583076</v>
      </c>
      <c r="AH12" s="12">
        <v>31301</v>
      </c>
      <c r="AI12" s="12">
        <v>21021</v>
      </c>
      <c r="AJ12" s="12">
        <v>3320218</v>
      </c>
      <c r="AK12" s="12">
        <v>7034486</v>
      </c>
    </row>
    <row r="13" spans="1:37" x14ac:dyDescent="0.25">
      <c r="A13" s="18" t="s">
        <v>33</v>
      </c>
      <c r="B13" s="3">
        <v>5</v>
      </c>
      <c r="C13" s="3">
        <v>0</v>
      </c>
      <c r="D13" s="3">
        <v>0</v>
      </c>
      <c r="E13" s="14">
        <v>0</v>
      </c>
      <c r="F13" s="3">
        <v>0</v>
      </c>
      <c r="G13" s="15">
        <v>148132</v>
      </c>
      <c r="H13" s="16">
        <v>264732</v>
      </c>
      <c r="I13" s="16">
        <v>0</v>
      </c>
      <c r="J13" s="35">
        <v>26750</v>
      </c>
      <c r="K13" s="17">
        <v>0</v>
      </c>
      <c r="L13" s="17">
        <v>0</v>
      </c>
      <c r="M13" s="9">
        <v>3600</v>
      </c>
      <c r="N13" s="9">
        <v>24000</v>
      </c>
      <c r="O13" s="9">
        <v>0</v>
      </c>
      <c r="P13" s="57">
        <f t="shared" si="2"/>
        <v>0</v>
      </c>
      <c r="Q13" s="9">
        <v>330</v>
      </c>
      <c r="R13" s="57">
        <f t="shared" si="3"/>
        <v>1.2465436743574634E-3</v>
      </c>
      <c r="S13" s="9">
        <v>26604</v>
      </c>
      <c r="T13" s="9">
        <v>0</v>
      </c>
      <c r="U13" s="9">
        <v>0</v>
      </c>
      <c r="V13" s="9">
        <v>0</v>
      </c>
      <c r="W13" s="9">
        <v>497779</v>
      </c>
      <c r="X13" s="56">
        <f t="shared" si="0"/>
        <v>0.91353699448698089</v>
      </c>
      <c r="Y13" s="9">
        <v>0</v>
      </c>
      <c r="Z13" s="9" t="str">
        <f t="shared" si="4"/>
        <v>NO</v>
      </c>
      <c r="AA13" s="9">
        <v>16050</v>
      </c>
      <c r="AB13" s="9">
        <v>0</v>
      </c>
      <c r="AC13" s="9" t="str">
        <f t="shared" si="5"/>
        <v>No</v>
      </c>
      <c r="AD13" s="12">
        <v>720</v>
      </c>
      <c r="AE13" s="58">
        <f t="shared" si="1"/>
        <v>0.14681892332789559</v>
      </c>
      <c r="AF13" s="12">
        <v>0</v>
      </c>
      <c r="AG13" s="12">
        <v>4904</v>
      </c>
      <c r="AH13" s="12">
        <v>539</v>
      </c>
      <c r="AI13" s="12">
        <v>0</v>
      </c>
      <c r="AJ13" s="12">
        <v>0</v>
      </c>
      <c r="AK13" s="12">
        <v>544892</v>
      </c>
    </row>
    <row r="14" spans="1:37" x14ac:dyDescent="0.25">
      <c r="A14" s="18" t="s">
        <v>31</v>
      </c>
      <c r="B14" s="3">
        <v>107</v>
      </c>
      <c r="C14" s="3">
        <v>12</v>
      </c>
      <c r="D14" s="3">
        <v>41</v>
      </c>
      <c r="E14" s="14">
        <v>211845</v>
      </c>
      <c r="F14" s="3">
        <v>0</v>
      </c>
      <c r="G14" s="15">
        <v>6415914</v>
      </c>
      <c r="H14" s="16">
        <v>8127273</v>
      </c>
      <c r="I14" s="16">
        <v>131857</v>
      </c>
      <c r="J14" s="35">
        <v>2260954</v>
      </c>
      <c r="K14" s="17">
        <v>275817</v>
      </c>
      <c r="L14" s="17">
        <v>0</v>
      </c>
      <c r="M14" s="9">
        <v>111148</v>
      </c>
      <c r="N14" s="9">
        <v>544343</v>
      </c>
      <c r="O14" s="9">
        <v>205862</v>
      </c>
      <c r="P14" s="57">
        <f t="shared" si="2"/>
        <v>2.5329775436361002E-2</v>
      </c>
      <c r="Q14" s="9">
        <v>493596</v>
      </c>
      <c r="R14" s="57">
        <f t="shared" si="3"/>
        <v>6.0733286552574275E-2</v>
      </c>
      <c r="S14" s="9">
        <v>2499293</v>
      </c>
      <c r="T14" s="9">
        <v>3425853</v>
      </c>
      <c r="U14" s="9">
        <v>28789</v>
      </c>
      <c r="V14" s="9">
        <v>21971</v>
      </c>
      <c r="W14" s="9">
        <v>27152627</v>
      </c>
      <c r="X14" s="56">
        <f t="shared" si="0"/>
        <v>0.72912179801493981</v>
      </c>
      <c r="Y14" s="9">
        <v>0</v>
      </c>
      <c r="Z14" s="9" t="str">
        <f t="shared" si="4"/>
        <v>NO</v>
      </c>
      <c r="AA14" s="9">
        <v>545465</v>
      </c>
      <c r="AB14" s="9">
        <v>0</v>
      </c>
      <c r="AC14" s="9" t="str">
        <f t="shared" si="5"/>
        <v>No</v>
      </c>
      <c r="AD14" s="12">
        <v>73366</v>
      </c>
      <c r="AE14" s="58">
        <f t="shared" si="1"/>
        <v>2.9175675616562126E-2</v>
      </c>
      <c r="AF14" s="12">
        <v>23920</v>
      </c>
      <c r="AG14" s="12">
        <v>2514629</v>
      </c>
      <c r="AH14" s="12">
        <v>224417</v>
      </c>
      <c r="AI14" s="12">
        <v>16209</v>
      </c>
      <c r="AJ14" s="12">
        <v>3167</v>
      </c>
      <c r="AK14" s="12">
        <v>37240180</v>
      </c>
    </row>
    <row r="15" spans="1:37" x14ac:dyDescent="0.25">
      <c r="A15" s="18" t="s">
        <v>32</v>
      </c>
      <c r="B15" s="3">
        <v>0</v>
      </c>
      <c r="C15" s="3">
        <v>0</v>
      </c>
      <c r="D15" s="3">
        <v>0</v>
      </c>
      <c r="E15" s="14">
        <v>0</v>
      </c>
      <c r="F15" s="3">
        <v>0</v>
      </c>
      <c r="G15" s="15">
        <v>233931</v>
      </c>
      <c r="H15" s="16">
        <v>583712</v>
      </c>
      <c r="I15" s="16">
        <v>0</v>
      </c>
      <c r="J15" s="35">
        <v>0</v>
      </c>
      <c r="K15" s="17">
        <v>1789</v>
      </c>
      <c r="L15" s="17">
        <v>0</v>
      </c>
      <c r="M15" s="9">
        <v>17304</v>
      </c>
      <c r="N15" s="9">
        <v>0</v>
      </c>
      <c r="O15" s="9">
        <v>17324</v>
      </c>
      <c r="P15" s="57">
        <f t="shared" si="2"/>
        <v>2.9679019790581657E-2</v>
      </c>
      <c r="Q15" s="9">
        <v>3350</v>
      </c>
      <c r="R15" s="57">
        <f t="shared" si="3"/>
        <v>5.7391316265555615E-3</v>
      </c>
      <c r="S15" s="9">
        <v>33842</v>
      </c>
      <c r="T15" s="9">
        <v>24103</v>
      </c>
      <c r="U15" s="9">
        <v>0</v>
      </c>
      <c r="V15" s="9">
        <v>221500</v>
      </c>
      <c r="W15" s="9">
        <v>903198</v>
      </c>
      <c r="X15" s="56">
        <f t="shared" si="0"/>
        <v>0.53665953654188947</v>
      </c>
      <c r="Y15" s="9">
        <v>0</v>
      </c>
      <c r="Z15" s="9" t="str">
        <f t="shared" si="4"/>
        <v>NO</v>
      </c>
      <c r="AA15" s="9">
        <v>22904</v>
      </c>
      <c r="AB15" s="9">
        <v>0</v>
      </c>
      <c r="AC15" s="9" t="str">
        <f t="shared" si="5"/>
        <v>No</v>
      </c>
      <c r="AD15" s="12">
        <v>6917</v>
      </c>
      <c r="AE15" s="58">
        <f t="shared" si="1"/>
        <v>6.4090209958675384E-2</v>
      </c>
      <c r="AF15" s="12">
        <v>1521</v>
      </c>
      <c r="AG15" s="12">
        <v>107926</v>
      </c>
      <c r="AH15" s="12">
        <v>13102</v>
      </c>
      <c r="AI15" s="12">
        <v>7145</v>
      </c>
      <c r="AJ15" s="12">
        <v>0</v>
      </c>
      <c r="AK15" s="12">
        <v>1683000</v>
      </c>
    </row>
    <row r="16" spans="1:37" x14ac:dyDescent="0.25">
      <c r="A16" s="18" t="s">
        <v>33</v>
      </c>
      <c r="B16" s="3">
        <v>3</v>
      </c>
      <c r="C16" s="3">
        <v>0</v>
      </c>
      <c r="D16" s="3">
        <v>5</v>
      </c>
      <c r="E16" s="14">
        <v>0</v>
      </c>
      <c r="F16" s="3">
        <v>1</v>
      </c>
      <c r="G16" s="15">
        <v>209561</v>
      </c>
      <c r="H16" s="16">
        <v>399645</v>
      </c>
      <c r="I16" s="16">
        <v>0</v>
      </c>
      <c r="J16" s="35">
        <v>0</v>
      </c>
      <c r="K16" s="17">
        <v>8717</v>
      </c>
      <c r="L16" s="17">
        <v>0</v>
      </c>
      <c r="M16" s="9">
        <v>8700</v>
      </c>
      <c r="N16" s="9">
        <v>25680</v>
      </c>
      <c r="O16" s="9">
        <v>6195</v>
      </c>
      <c r="P16" s="57">
        <f t="shared" si="2"/>
        <v>1.5501257365912248E-2</v>
      </c>
      <c r="Q16" s="9">
        <v>1234</v>
      </c>
      <c r="R16" s="57">
        <f t="shared" si="3"/>
        <v>3.0877403695780004E-3</v>
      </c>
      <c r="S16" s="9">
        <v>52008</v>
      </c>
      <c r="T16" s="9">
        <v>71467</v>
      </c>
      <c r="U16" s="9">
        <v>0</v>
      </c>
      <c r="V16" s="9">
        <v>0</v>
      </c>
      <c r="W16" s="9">
        <v>189401</v>
      </c>
      <c r="X16" s="56">
        <f t="shared" si="0"/>
        <v>0.33275590357508666</v>
      </c>
      <c r="Y16" s="9">
        <v>0</v>
      </c>
      <c r="Z16" s="9" t="str">
        <f t="shared" si="4"/>
        <v>NO</v>
      </c>
      <c r="AA16" s="9">
        <v>35750</v>
      </c>
      <c r="AB16" s="9">
        <v>0</v>
      </c>
      <c r="AC16" s="9" t="str">
        <f t="shared" si="5"/>
        <v>No</v>
      </c>
      <c r="AD16" s="12">
        <v>11443</v>
      </c>
      <c r="AE16" s="58">
        <f t="shared" si="1"/>
        <v>2.8562228867245416E-2</v>
      </c>
      <c r="AF16" s="12">
        <v>2987</v>
      </c>
      <c r="AG16" s="12">
        <v>400634</v>
      </c>
      <c r="AH16" s="12">
        <v>6698</v>
      </c>
      <c r="AI16" s="12">
        <v>1448</v>
      </c>
      <c r="AJ16" s="12">
        <v>0</v>
      </c>
      <c r="AK16" s="12">
        <v>569189</v>
      </c>
    </row>
    <row r="17" spans="1:37" x14ac:dyDescent="0.25">
      <c r="A17" s="18" t="s">
        <v>32</v>
      </c>
      <c r="B17" s="3">
        <v>11</v>
      </c>
      <c r="C17" s="3">
        <v>0</v>
      </c>
      <c r="D17" s="3">
        <v>0</v>
      </c>
      <c r="E17" s="14">
        <v>0</v>
      </c>
      <c r="F17" s="3">
        <v>1</v>
      </c>
      <c r="G17" s="15">
        <v>1351150</v>
      </c>
      <c r="H17" s="16">
        <v>1881349</v>
      </c>
      <c r="I17" s="16">
        <v>0</v>
      </c>
      <c r="J17" s="35">
        <v>129370</v>
      </c>
      <c r="K17" s="17">
        <v>4273</v>
      </c>
      <c r="L17" s="17">
        <v>0</v>
      </c>
      <c r="M17" s="9">
        <v>90660</v>
      </c>
      <c r="N17" s="9">
        <v>43923</v>
      </c>
      <c r="O17" s="9">
        <v>0</v>
      </c>
      <c r="P17" s="57">
        <f t="shared" si="2"/>
        <v>0</v>
      </c>
      <c r="Q17" s="9">
        <v>49270</v>
      </c>
      <c r="R17" s="57">
        <f t="shared" si="3"/>
        <v>2.6188655055494753E-2</v>
      </c>
      <c r="S17" s="9">
        <v>403913</v>
      </c>
      <c r="T17" s="9">
        <v>55181</v>
      </c>
      <c r="U17" s="9">
        <v>0</v>
      </c>
      <c r="V17" s="9">
        <v>41049</v>
      </c>
      <c r="W17" s="9">
        <v>1249713</v>
      </c>
      <c r="X17" s="56">
        <f t="shared" si="0"/>
        <v>0.38961557623036119</v>
      </c>
      <c r="Y17" s="9">
        <v>0</v>
      </c>
      <c r="Z17" s="9" t="str">
        <f t="shared" si="4"/>
        <v>NO</v>
      </c>
      <c r="AA17" s="9">
        <v>50698</v>
      </c>
      <c r="AB17" s="9">
        <v>0</v>
      </c>
      <c r="AC17" s="9" t="str">
        <f t="shared" si="5"/>
        <v>No</v>
      </c>
      <c r="AD17" s="12">
        <v>11892</v>
      </c>
      <c r="AE17" s="58">
        <f t="shared" si="1"/>
        <v>4.4559853415618432E-2</v>
      </c>
      <c r="AF17" s="12">
        <v>0</v>
      </c>
      <c r="AG17" s="12">
        <v>266877</v>
      </c>
      <c r="AH17" s="12">
        <v>38661</v>
      </c>
      <c r="AI17" s="12">
        <v>1857</v>
      </c>
      <c r="AJ17" s="12">
        <v>0</v>
      </c>
      <c r="AK17" s="12">
        <v>3207554</v>
      </c>
    </row>
    <row r="18" spans="1:37" x14ac:dyDescent="0.25">
      <c r="A18" s="18" t="s">
        <v>32</v>
      </c>
      <c r="B18" s="3">
        <v>4</v>
      </c>
      <c r="C18" s="3">
        <v>0</v>
      </c>
      <c r="D18" s="3">
        <v>2</v>
      </c>
      <c r="E18" s="14">
        <v>0</v>
      </c>
      <c r="F18" s="3">
        <v>0</v>
      </c>
      <c r="G18" s="15">
        <v>400450</v>
      </c>
      <c r="H18" s="16">
        <v>493254</v>
      </c>
      <c r="I18" s="16">
        <v>0</v>
      </c>
      <c r="J18" s="35">
        <v>16258</v>
      </c>
      <c r="K18" s="17">
        <v>3087</v>
      </c>
      <c r="L18" s="17">
        <v>0</v>
      </c>
      <c r="M18" s="9">
        <v>4200</v>
      </c>
      <c r="N18" s="9">
        <v>0</v>
      </c>
      <c r="O18" s="9">
        <v>0</v>
      </c>
      <c r="P18" s="57">
        <f t="shared" si="2"/>
        <v>0</v>
      </c>
      <c r="Q18" s="9">
        <v>10491</v>
      </c>
      <c r="R18" s="57">
        <f t="shared" si="3"/>
        <v>2.1268960819375009E-2</v>
      </c>
      <c r="S18" s="9">
        <v>15101</v>
      </c>
      <c r="T18" s="9">
        <v>559500</v>
      </c>
      <c r="U18" s="9">
        <v>0</v>
      </c>
      <c r="V18" s="9">
        <v>0</v>
      </c>
      <c r="W18" s="9">
        <v>580323</v>
      </c>
      <c r="X18" s="56">
        <f t="shared" si="0"/>
        <v>0.62107947747057402</v>
      </c>
      <c r="Y18" s="9">
        <v>0</v>
      </c>
      <c r="Z18" s="9" t="str">
        <f t="shared" si="4"/>
        <v>NO</v>
      </c>
      <c r="AA18" s="9">
        <v>52340</v>
      </c>
      <c r="AB18" s="9">
        <v>0</v>
      </c>
      <c r="AC18" s="9" t="str">
        <f t="shared" si="5"/>
        <v>No</v>
      </c>
      <c r="AD18" s="12">
        <v>4662</v>
      </c>
      <c r="AE18" s="58">
        <f t="shared" si="1"/>
        <v>7.2463430215478448E-3</v>
      </c>
      <c r="AF18" s="12">
        <v>0</v>
      </c>
      <c r="AG18" s="12">
        <v>643359</v>
      </c>
      <c r="AH18" s="12">
        <v>9530</v>
      </c>
      <c r="AI18" s="12">
        <v>1213</v>
      </c>
      <c r="AJ18" s="12">
        <v>0</v>
      </c>
      <c r="AK18" s="12">
        <v>934378</v>
      </c>
    </row>
    <row r="19" spans="1:37" x14ac:dyDescent="0.25">
      <c r="A19" s="18" t="s">
        <v>31</v>
      </c>
      <c r="B19" s="3">
        <v>69</v>
      </c>
      <c r="C19" s="3">
        <v>0</v>
      </c>
      <c r="D19" s="3">
        <v>28</v>
      </c>
      <c r="E19" s="14">
        <v>0</v>
      </c>
      <c r="F19" s="3">
        <v>0</v>
      </c>
      <c r="G19" s="15">
        <v>2086468</v>
      </c>
      <c r="H19" s="16">
        <v>3846562</v>
      </c>
      <c r="I19" s="16">
        <v>0</v>
      </c>
      <c r="J19" s="35">
        <v>230716</v>
      </c>
      <c r="K19" s="17">
        <v>26206</v>
      </c>
      <c r="L19" s="17">
        <v>1062850</v>
      </c>
      <c r="M19" s="9">
        <v>107343</v>
      </c>
      <c r="N19" s="9">
        <v>108617</v>
      </c>
      <c r="O19" s="9">
        <v>26325</v>
      </c>
      <c r="P19" s="57">
        <f t="shared" si="2"/>
        <v>6.8437737387308456E-3</v>
      </c>
      <c r="Q19" s="9">
        <v>41024</v>
      </c>
      <c r="R19" s="57">
        <f t="shared" si="3"/>
        <v>1.066510821871583E-2</v>
      </c>
      <c r="S19" s="9">
        <v>930957</v>
      </c>
      <c r="T19" s="9">
        <v>1955624</v>
      </c>
      <c r="U19" s="9">
        <v>1189700</v>
      </c>
      <c r="V19" s="9">
        <v>996501</v>
      </c>
      <c r="W19" s="9">
        <v>3698390</v>
      </c>
      <c r="X19" s="56">
        <f t="shared" si="0"/>
        <v>0.47857093962502784</v>
      </c>
      <c r="Y19" s="9">
        <v>0</v>
      </c>
      <c r="Z19" s="9" t="str">
        <f t="shared" si="4"/>
        <v>NO</v>
      </c>
      <c r="AA19" s="9">
        <v>91684</v>
      </c>
      <c r="AB19" s="9">
        <v>0</v>
      </c>
      <c r="AC19" s="9" t="str">
        <f t="shared" si="5"/>
        <v>No</v>
      </c>
      <c r="AD19" s="12">
        <v>10598</v>
      </c>
      <c r="AE19" s="58">
        <f t="shared" si="1"/>
        <v>1.8349513386418451E-2</v>
      </c>
      <c r="AF19" s="12">
        <v>29570</v>
      </c>
      <c r="AG19" s="12">
        <v>577563</v>
      </c>
      <c r="AH19" s="12">
        <v>40493</v>
      </c>
      <c r="AI19" s="12">
        <v>10159</v>
      </c>
      <c r="AJ19" s="12">
        <v>2738499</v>
      </c>
      <c r="AK19" s="12">
        <v>7727987</v>
      </c>
    </row>
    <row r="20" spans="1:37" x14ac:dyDescent="0.25">
      <c r="A20" s="18" t="s">
        <v>33</v>
      </c>
      <c r="B20" s="3">
        <v>5</v>
      </c>
      <c r="C20" s="3">
        <v>0</v>
      </c>
      <c r="D20" s="3">
        <v>0</v>
      </c>
      <c r="E20" s="14">
        <v>0</v>
      </c>
      <c r="F20" s="3">
        <v>0</v>
      </c>
      <c r="G20" s="15">
        <v>86144</v>
      </c>
      <c r="H20" s="16">
        <v>109110</v>
      </c>
      <c r="I20" s="16">
        <v>0</v>
      </c>
      <c r="J20" s="35">
        <v>0</v>
      </c>
      <c r="K20" s="17">
        <v>1608</v>
      </c>
      <c r="L20" s="17">
        <v>0</v>
      </c>
      <c r="M20" s="9">
        <v>4800</v>
      </c>
      <c r="N20" s="9">
        <v>22800</v>
      </c>
      <c r="O20" s="9">
        <v>0</v>
      </c>
      <c r="P20" s="57">
        <f t="shared" si="2"/>
        <v>0</v>
      </c>
      <c r="Q20" s="9">
        <v>700</v>
      </c>
      <c r="R20" s="57">
        <f t="shared" si="3"/>
        <v>6.4155439464760331E-3</v>
      </c>
      <c r="S20" s="9">
        <v>30400</v>
      </c>
      <c r="T20" s="9">
        <v>0</v>
      </c>
      <c r="U20" s="9">
        <v>0</v>
      </c>
      <c r="V20" s="9">
        <v>0</v>
      </c>
      <c r="W20" s="9">
        <v>110582</v>
      </c>
      <c r="X20" s="56">
        <f t="shared" si="0"/>
        <v>0.46900301551015561</v>
      </c>
      <c r="Y20" s="9">
        <v>0</v>
      </c>
      <c r="Z20" s="9" t="str">
        <f t="shared" si="4"/>
        <v>NO</v>
      </c>
      <c r="AA20" s="9">
        <v>8179</v>
      </c>
      <c r="AB20" s="9">
        <v>0</v>
      </c>
      <c r="AC20" s="9" t="str">
        <f t="shared" si="5"/>
        <v>No</v>
      </c>
      <c r="AD20" s="12">
        <v>3180</v>
      </c>
      <c r="AE20" s="58">
        <f t="shared" si="1"/>
        <v>0.14747484116310347</v>
      </c>
      <c r="AF20" s="12">
        <v>80</v>
      </c>
      <c r="AG20" s="12">
        <v>21563</v>
      </c>
      <c r="AH20" s="12">
        <v>825</v>
      </c>
      <c r="AI20" s="12">
        <v>0</v>
      </c>
      <c r="AJ20" s="12">
        <v>0</v>
      </c>
      <c r="AK20" s="12">
        <v>235781</v>
      </c>
    </row>
    <row r="21" spans="1:37" x14ac:dyDescent="0.25">
      <c r="A21" s="18" t="s">
        <v>33</v>
      </c>
      <c r="B21" s="3">
        <v>2</v>
      </c>
      <c r="C21" s="3">
        <v>0</v>
      </c>
      <c r="D21" s="3">
        <v>0</v>
      </c>
      <c r="E21" s="14">
        <v>0</v>
      </c>
      <c r="F21" s="3">
        <v>1</v>
      </c>
      <c r="G21" s="15">
        <v>106651</v>
      </c>
      <c r="H21" s="16">
        <v>99398</v>
      </c>
      <c r="I21" s="16">
        <v>0</v>
      </c>
      <c r="J21" s="35">
        <v>0</v>
      </c>
      <c r="K21" s="17">
        <v>255</v>
      </c>
      <c r="L21" s="17">
        <v>0</v>
      </c>
      <c r="M21" s="9">
        <v>6704</v>
      </c>
      <c r="N21" s="9">
        <v>0</v>
      </c>
      <c r="O21" s="9">
        <v>0</v>
      </c>
      <c r="P21" s="57">
        <f t="shared" si="2"/>
        <v>0</v>
      </c>
      <c r="Q21" s="9">
        <v>620</v>
      </c>
      <c r="R21" s="57">
        <f t="shared" si="3"/>
        <v>6.2375500513088796E-3</v>
      </c>
      <c r="S21" s="9">
        <v>0</v>
      </c>
      <c r="T21" s="9">
        <v>0</v>
      </c>
      <c r="U21" s="9">
        <v>0</v>
      </c>
      <c r="V21" s="9">
        <v>0</v>
      </c>
      <c r="W21" s="9">
        <v>113526</v>
      </c>
      <c r="X21" s="56">
        <f t="shared" si="0"/>
        <v>0.35248092847362589</v>
      </c>
      <c r="Y21" s="9">
        <v>0</v>
      </c>
      <c r="Z21" s="9" t="str">
        <f t="shared" si="4"/>
        <v>NO</v>
      </c>
      <c r="AA21" s="9">
        <v>4473</v>
      </c>
      <c r="AB21" s="9">
        <v>0</v>
      </c>
      <c r="AC21" s="9" t="str">
        <f t="shared" si="5"/>
        <v>No</v>
      </c>
      <c r="AD21" s="12">
        <v>4516</v>
      </c>
      <c r="AE21" s="58">
        <f t="shared" si="1"/>
        <v>0.31715710372919448</v>
      </c>
      <c r="AF21" s="12">
        <v>0</v>
      </c>
      <c r="AG21" s="12">
        <v>14239</v>
      </c>
      <c r="AH21" s="12">
        <v>0</v>
      </c>
      <c r="AI21" s="12">
        <v>0</v>
      </c>
      <c r="AJ21" s="12">
        <v>0</v>
      </c>
      <c r="AK21" s="12">
        <v>322077</v>
      </c>
    </row>
    <row r="22" spans="1:37" x14ac:dyDescent="0.25">
      <c r="A22" s="18" t="s">
        <v>32</v>
      </c>
      <c r="B22" s="3">
        <v>2</v>
      </c>
      <c r="C22" s="3">
        <v>0</v>
      </c>
      <c r="D22" s="3">
        <v>0</v>
      </c>
      <c r="E22" s="14">
        <v>0</v>
      </c>
      <c r="F22" s="3">
        <v>0</v>
      </c>
      <c r="G22" s="15">
        <v>592961</v>
      </c>
      <c r="H22" s="16">
        <v>1191020</v>
      </c>
      <c r="I22" s="16">
        <v>0</v>
      </c>
      <c r="J22" s="35">
        <v>0</v>
      </c>
      <c r="K22" s="17">
        <v>6418</v>
      </c>
      <c r="L22" s="17">
        <v>0</v>
      </c>
      <c r="M22" s="9">
        <v>29121</v>
      </c>
      <c r="N22" s="9">
        <v>0</v>
      </c>
      <c r="O22" s="9">
        <v>0</v>
      </c>
      <c r="P22" s="57">
        <f t="shared" si="2"/>
        <v>0</v>
      </c>
      <c r="Q22" s="9">
        <v>562</v>
      </c>
      <c r="R22" s="57">
        <f t="shared" si="3"/>
        <v>4.7186445231818107E-4</v>
      </c>
      <c r="S22" s="9">
        <v>25537</v>
      </c>
      <c r="T22" s="9">
        <v>125545</v>
      </c>
      <c r="U22" s="9">
        <v>0</v>
      </c>
      <c r="V22" s="9">
        <v>0</v>
      </c>
      <c r="W22" s="9">
        <v>0</v>
      </c>
      <c r="X22" s="56">
        <f t="shared" si="0"/>
        <v>0</v>
      </c>
      <c r="Y22" s="9">
        <v>0</v>
      </c>
      <c r="Z22" s="9" t="str">
        <f t="shared" si="4"/>
        <v>NO</v>
      </c>
      <c r="AA22" s="9">
        <v>6917</v>
      </c>
      <c r="AB22" s="9">
        <v>0</v>
      </c>
      <c r="AC22" s="9" t="str">
        <f t="shared" si="5"/>
        <v>No</v>
      </c>
      <c r="AD22" s="12">
        <v>9784</v>
      </c>
      <c r="AE22" s="58">
        <f t="shared" si="1"/>
        <v>5.7369022838547008E-2</v>
      </c>
      <c r="AF22" s="12">
        <v>0</v>
      </c>
      <c r="AG22" s="12">
        <v>170545</v>
      </c>
      <c r="AH22" s="12">
        <v>8180</v>
      </c>
      <c r="AI22" s="12">
        <v>2130</v>
      </c>
      <c r="AJ22" s="12">
        <v>0</v>
      </c>
      <c r="AK22" s="12">
        <v>1485060</v>
      </c>
    </row>
    <row r="23" spans="1:37" x14ac:dyDescent="0.25">
      <c r="A23" s="18" t="s">
        <v>32</v>
      </c>
      <c r="B23" s="3">
        <v>4</v>
      </c>
      <c r="C23" s="3">
        <v>0</v>
      </c>
      <c r="D23" s="3">
        <v>2</v>
      </c>
      <c r="E23" s="14">
        <v>0</v>
      </c>
      <c r="F23" s="3">
        <v>0</v>
      </c>
      <c r="G23" s="15">
        <v>400450</v>
      </c>
      <c r="H23" s="16">
        <v>493254</v>
      </c>
      <c r="I23" s="16">
        <v>0</v>
      </c>
      <c r="J23" s="35">
        <v>16258</v>
      </c>
      <c r="K23" s="17">
        <v>3087</v>
      </c>
      <c r="L23" s="17">
        <v>0</v>
      </c>
      <c r="M23" s="9">
        <v>4200</v>
      </c>
      <c r="N23" s="9">
        <v>0</v>
      </c>
      <c r="O23" s="9">
        <v>0</v>
      </c>
      <c r="P23" s="57">
        <f t="shared" si="2"/>
        <v>0</v>
      </c>
      <c r="Q23" s="9">
        <v>10491</v>
      </c>
      <c r="R23" s="57">
        <f t="shared" si="3"/>
        <v>2.1268960819375009E-2</v>
      </c>
      <c r="S23" s="9">
        <v>15101</v>
      </c>
      <c r="T23" s="9">
        <v>559500</v>
      </c>
      <c r="U23" s="9">
        <v>0</v>
      </c>
      <c r="V23" s="9">
        <v>0</v>
      </c>
      <c r="W23" s="9">
        <v>580323</v>
      </c>
      <c r="X23" s="56">
        <f t="shared" si="0"/>
        <v>0.62107947747057402</v>
      </c>
      <c r="Y23" s="9">
        <v>0</v>
      </c>
      <c r="Z23" s="9" t="str">
        <f t="shared" si="4"/>
        <v>NO</v>
      </c>
      <c r="AA23" s="9">
        <v>52340</v>
      </c>
      <c r="AB23" s="9">
        <v>0</v>
      </c>
      <c r="AC23" s="9" t="str">
        <f t="shared" si="5"/>
        <v>No</v>
      </c>
      <c r="AD23" s="12">
        <v>4662</v>
      </c>
      <c r="AE23" s="58">
        <f t="shared" si="1"/>
        <v>7.2463430215478448E-3</v>
      </c>
      <c r="AF23" s="12">
        <v>0</v>
      </c>
      <c r="AG23" s="12">
        <v>643359</v>
      </c>
      <c r="AH23" s="12">
        <v>9530</v>
      </c>
      <c r="AI23" s="12">
        <v>1213</v>
      </c>
      <c r="AJ23" s="12">
        <v>0</v>
      </c>
      <c r="AK23" s="12">
        <v>934378</v>
      </c>
    </row>
    <row r="24" spans="1:37" x14ac:dyDescent="0.25">
      <c r="A24" s="18" t="s">
        <v>33</v>
      </c>
      <c r="B24" s="3">
        <v>5</v>
      </c>
      <c r="C24" s="3">
        <v>0</v>
      </c>
      <c r="D24" s="3">
        <v>1</v>
      </c>
      <c r="E24" s="14">
        <v>0</v>
      </c>
      <c r="F24" s="3">
        <v>0</v>
      </c>
      <c r="G24" s="15">
        <v>220337</v>
      </c>
      <c r="H24" s="16">
        <v>1846519</v>
      </c>
      <c r="I24" s="16">
        <v>0</v>
      </c>
      <c r="J24" s="35">
        <v>73654</v>
      </c>
      <c r="K24" s="17">
        <v>4085</v>
      </c>
      <c r="L24" s="17">
        <v>0</v>
      </c>
      <c r="M24" s="9">
        <v>15600</v>
      </c>
      <c r="N24" s="9">
        <v>0</v>
      </c>
      <c r="O24" s="9">
        <v>0</v>
      </c>
      <c r="P24" s="57">
        <f t="shared" si="2"/>
        <v>0</v>
      </c>
      <c r="Q24" s="9">
        <v>2830</v>
      </c>
      <c r="R24" s="57">
        <f t="shared" si="3"/>
        <v>1.5326135284825123E-3</v>
      </c>
      <c r="S24" s="9">
        <v>4949</v>
      </c>
      <c r="T24" s="9">
        <v>12920</v>
      </c>
      <c r="U24" s="9">
        <v>33265</v>
      </c>
      <c r="V24" s="9">
        <v>78957</v>
      </c>
      <c r="W24" s="9">
        <v>61133</v>
      </c>
      <c r="X24" s="56">
        <f t="shared" si="0"/>
        <v>0.26519837930226708</v>
      </c>
      <c r="Y24" s="9">
        <v>0</v>
      </c>
      <c r="Z24" s="9" t="str">
        <f t="shared" si="4"/>
        <v>NO</v>
      </c>
      <c r="AA24" s="9">
        <v>33893</v>
      </c>
      <c r="AB24" s="9">
        <v>0</v>
      </c>
      <c r="AC24" s="9" t="str">
        <f t="shared" si="5"/>
        <v>No</v>
      </c>
      <c r="AD24" s="12">
        <v>3728</v>
      </c>
      <c r="AE24" s="58">
        <f t="shared" si="1"/>
        <v>0.11106145917120983</v>
      </c>
      <c r="AF24" s="12">
        <v>0</v>
      </c>
      <c r="AG24" s="12">
        <v>33567</v>
      </c>
      <c r="AH24" s="12">
        <v>0</v>
      </c>
      <c r="AI24" s="12">
        <v>0</v>
      </c>
      <c r="AJ24" s="12">
        <v>0</v>
      </c>
      <c r="AK24" s="12">
        <v>230518</v>
      </c>
    </row>
    <row r="25" spans="1:37" x14ac:dyDescent="0.25">
      <c r="A25" s="18" t="s">
        <v>33</v>
      </c>
      <c r="B25" s="3">
        <v>8</v>
      </c>
      <c r="C25" s="3">
        <v>0</v>
      </c>
      <c r="D25" s="3">
        <v>0</v>
      </c>
      <c r="E25" s="14">
        <v>0</v>
      </c>
      <c r="F25" s="3">
        <v>0</v>
      </c>
      <c r="G25" s="15">
        <v>133646</v>
      </c>
      <c r="H25" s="16">
        <v>306667</v>
      </c>
      <c r="I25" s="16">
        <v>0</v>
      </c>
      <c r="J25" s="35">
        <v>0</v>
      </c>
      <c r="K25" s="17">
        <v>427</v>
      </c>
      <c r="L25" s="17">
        <v>0</v>
      </c>
      <c r="M25" s="9">
        <v>0</v>
      </c>
      <c r="N25" s="9">
        <v>48000</v>
      </c>
      <c r="O25" s="9">
        <v>1564</v>
      </c>
      <c r="P25" s="57">
        <f t="shared" si="2"/>
        <v>5.0999944565277644E-3</v>
      </c>
      <c r="Q25" s="9">
        <v>23037</v>
      </c>
      <c r="R25" s="57">
        <f t="shared" si="3"/>
        <v>7.5120570521118993E-2</v>
      </c>
      <c r="S25" s="9">
        <v>78529</v>
      </c>
      <c r="T25" s="9">
        <v>13821</v>
      </c>
      <c r="U25" s="9">
        <v>0</v>
      </c>
      <c r="V25" s="9">
        <v>0</v>
      </c>
      <c r="W25" s="9">
        <v>42986</v>
      </c>
      <c r="X25" s="56">
        <f t="shared" si="0"/>
        <v>0.17449724366937022</v>
      </c>
      <c r="Y25" s="9">
        <v>0</v>
      </c>
      <c r="Z25" s="9" t="str">
        <f t="shared" si="4"/>
        <v>NO</v>
      </c>
      <c r="AA25" s="9">
        <v>29642</v>
      </c>
      <c r="AB25" s="9">
        <v>0</v>
      </c>
      <c r="AC25" s="9" t="str">
        <f t="shared" si="5"/>
        <v>No</v>
      </c>
      <c r="AD25" s="12">
        <v>5341</v>
      </c>
      <c r="AE25" s="58">
        <f t="shared" si="1"/>
        <v>8.3763311011087929E-2</v>
      </c>
      <c r="AF25" s="12">
        <v>0</v>
      </c>
      <c r="AG25" s="12">
        <v>63763</v>
      </c>
      <c r="AH25" s="12">
        <v>2369</v>
      </c>
      <c r="AI25" s="12">
        <v>773</v>
      </c>
      <c r="AJ25" s="12">
        <v>0</v>
      </c>
      <c r="AK25" s="12">
        <v>246342</v>
      </c>
    </row>
    <row r="26" spans="1:37" x14ac:dyDescent="0.25">
      <c r="A26" s="18" t="s">
        <v>32</v>
      </c>
      <c r="B26" s="3">
        <v>37</v>
      </c>
      <c r="C26" s="3">
        <v>0</v>
      </c>
      <c r="D26" s="3">
        <v>5</v>
      </c>
      <c r="E26" s="14">
        <v>0</v>
      </c>
      <c r="F26" s="3">
        <v>0</v>
      </c>
      <c r="G26" s="15">
        <v>774765</v>
      </c>
      <c r="H26" s="16">
        <v>1961738</v>
      </c>
      <c r="I26" s="16">
        <v>0</v>
      </c>
      <c r="J26" s="35">
        <v>149745</v>
      </c>
      <c r="K26" s="17">
        <v>18525</v>
      </c>
      <c r="L26" s="17">
        <v>0</v>
      </c>
      <c r="M26" s="9">
        <v>22650</v>
      </c>
      <c r="N26" s="9">
        <v>100499</v>
      </c>
      <c r="O26" s="9">
        <v>0</v>
      </c>
      <c r="P26" s="57">
        <f t="shared" si="2"/>
        <v>0</v>
      </c>
      <c r="Q26" s="9">
        <v>32794</v>
      </c>
      <c r="R26" s="57">
        <f t="shared" si="3"/>
        <v>1.671680927830322E-2</v>
      </c>
      <c r="S26" s="9">
        <v>219022</v>
      </c>
      <c r="T26" s="9">
        <v>0</v>
      </c>
      <c r="U26" s="9">
        <v>1033540</v>
      </c>
      <c r="V26" s="9">
        <v>0</v>
      </c>
      <c r="W26" s="9">
        <v>1881708</v>
      </c>
      <c r="X26" s="56">
        <f t="shared" si="0"/>
        <v>0.69422321817597565</v>
      </c>
      <c r="Y26" s="9">
        <v>267741</v>
      </c>
      <c r="Z26" s="9" t="str">
        <f t="shared" si="4"/>
        <v>SI</v>
      </c>
      <c r="AA26" s="9">
        <v>53199</v>
      </c>
      <c r="AB26" s="9">
        <v>0</v>
      </c>
      <c r="AC26" s="9" t="str">
        <f t="shared" si="5"/>
        <v>No</v>
      </c>
      <c r="AD26" s="12">
        <v>9389</v>
      </c>
      <c r="AE26" s="58">
        <f t="shared" si="1"/>
        <v>2.276524087899192E-2</v>
      </c>
      <c r="AF26" s="12">
        <v>80387</v>
      </c>
      <c r="AG26" s="12">
        <v>412427</v>
      </c>
      <c r="AH26" s="12">
        <v>28274</v>
      </c>
      <c r="AI26" s="12">
        <v>403</v>
      </c>
      <c r="AJ26" s="12">
        <v>1828545</v>
      </c>
      <c r="AK26" s="12">
        <v>2710523</v>
      </c>
    </row>
    <row r="27" spans="1:37" x14ac:dyDescent="0.25">
      <c r="A27" s="18" t="s">
        <v>31</v>
      </c>
      <c r="B27" s="3">
        <v>33</v>
      </c>
      <c r="C27" s="3">
        <v>0</v>
      </c>
      <c r="D27" s="3">
        <v>1</v>
      </c>
      <c r="E27" s="14">
        <v>0</v>
      </c>
      <c r="F27" s="3">
        <v>0</v>
      </c>
      <c r="G27" s="15">
        <v>2121689</v>
      </c>
      <c r="H27" s="16">
        <v>4409173</v>
      </c>
      <c r="I27" s="16">
        <v>64570</v>
      </c>
      <c r="J27" s="35">
        <v>795682</v>
      </c>
      <c r="K27" s="17">
        <v>82059</v>
      </c>
      <c r="L27" s="17">
        <v>0</v>
      </c>
      <c r="M27" s="9">
        <v>98145</v>
      </c>
      <c r="N27" s="9">
        <v>378894</v>
      </c>
      <c r="O27" s="9">
        <v>38603</v>
      </c>
      <c r="P27" s="57">
        <f t="shared" si="2"/>
        <v>8.7551565792496691E-3</v>
      </c>
      <c r="Q27" s="9">
        <v>166606</v>
      </c>
      <c r="R27" s="57">
        <f t="shared" si="3"/>
        <v>3.7786224310091709E-2</v>
      </c>
      <c r="S27" s="9">
        <v>1208507</v>
      </c>
      <c r="T27" s="9">
        <v>2293235</v>
      </c>
      <c r="U27" s="9">
        <v>240011</v>
      </c>
      <c r="V27" s="9">
        <v>427455</v>
      </c>
      <c r="W27" s="9">
        <v>5096295</v>
      </c>
      <c r="X27" s="56">
        <f t="shared" si="0"/>
        <v>0.41055888927369844</v>
      </c>
      <c r="Y27" s="9">
        <v>4217564</v>
      </c>
      <c r="Z27" s="9" t="str">
        <f t="shared" si="4"/>
        <v>SI</v>
      </c>
      <c r="AA27" s="9">
        <v>967423</v>
      </c>
      <c r="AB27" s="9">
        <v>0</v>
      </c>
      <c r="AC27" s="9" t="str">
        <f t="shared" si="5"/>
        <v>No</v>
      </c>
      <c r="AD27" s="12">
        <v>12981</v>
      </c>
      <c r="AE27" s="58">
        <f t="shared" si="1"/>
        <v>1.3241972799941241E-2</v>
      </c>
      <c r="AF27" s="12">
        <v>1543</v>
      </c>
      <c r="AG27" s="12">
        <v>980292</v>
      </c>
      <c r="AH27" s="12">
        <v>56151</v>
      </c>
      <c r="AI27" s="12">
        <v>10163</v>
      </c>
      <c r="AJ27" s="12">
        <v>1391858</v>
      </c>
      <c r="AK27" s="12">
        <v>12413067</v>
      </c>
    </row>
    <row r="28" spans="1:37" x14ac:dyDescent="0.25">
      <c r="A28" s="18" t="s">
        <v>31</v>
      </c>
      <c r="B28" s="3">
        <v>106</v>
      </c>
      <c r="C28" s="3">
        <v>52</v>
      </c>
      <c r="D28" s="3">
        <v>41</v>
      </c>
      <c r="E28" s="14">
        <v>941683</v>
      </c>
      <c r="F28" s="3">
        <v>0</v>
      </c>
      <c r="G28" s="15">
        <v>4015385</v>
      </c>
      <c r="H28" s="16">
        <v>10882942</v>
      </c>
      <c r="I28" s="16">
        <v>17126</v>
      </c>
      <c r="J28" s="35">
        <v>1008985</v>
      </c>
      <c r="K28" s="17">
        <v>80220</v>
      </c>
      <c r="L28" s="17">
        <v>0</v>
      </c>
      <c r="M28" s="9">
        <v>1147435</v>
      </c>
      <c r="N28" s="9">
        <v>760881</v>
      </c>
      <c r="O28" s="9">
        <v>35405</v>
      </c>
      <c r="P28" s="57">
        <f t="shared" si="2"/>
        <v>3.2532563345463021E-3</v>
      </c>
      <c r="Q28" s="9">
        <v>310674</v>
      </c>
      <c r="R28" s="57">
        <f t="shared" si="3"/>
        <v>2.854687638691817E-2</v>
      </c>
      <c r="S28" s="9">
        <v>1589137</v>
      </c>
      <c r="T28" s="9">
        <v>1886543</v>
      </c>
      <c r="U28" s="9">
        <v>127841</v>
      </c>
      <c r="V28" s="9">
        <v>1782812</v>
      </c>
      <c r="W28" s="9">
        <v>7506510</v>
      </c>
      <c r="X28" s="56">
        <f t="shared" si="0"/>
        <v>0.38828184387930209</v>
      </c>
      <c r="Y28" s="9">
        <v>937160</v>
      </c>
      <c r="Z28" s="9" t="str">
        <f t="shared" si="4"/>
        <v>SI</v>
      </c>
      <c r="AA28" s="9">
        <v>1704508</v>
      </c>
      <c r="AB28" s="9">
        <v>0</v>
      </c>
      <c r="AC28" s="9" t="str">
        <f t="shared" si="5"/>
        <v>No</v>
      </c>
      <c r="AD28" s="12">
        <v>181223</v>
      </c>
      <c r="AE28" s="58">
        <f t="shared" si="1"/>
        <v>2.4729190373269226E-2</v>
      </c>
      <c r="AF28" s="12">
        <v>499675</v>
      </c>
      <c r="AG28" s="12">
        <v>7328303</v>
      </c>
      <c r="AH28" s="12">
        <v>254769</v>
      </c>
      <c r="AI28" s="12">
        <v>6281</v>
      </c>
      <c r="AJ28" s="12">
        <v>1603010</v>
      </c>
      <c r="AK28" s="12">
        <v>19332632</v>
      </c>
    </row>
    <row r="29" spans="1:37" x14ac:dyDescent="0.25">
      <c r="A29" s="18" t="s">
        <v>31</v>
      </c>
      <c r="B29" s="3">
        <v>25</v>
      </c>
      <c r="C29" s="3">
        <v>0</v>
      </c>
      <c r="D29" s="3">
        <v>41</v>
      </c>
      <c r="E29" s="14">
        <v>0</v>
      </c>
      <c r="F29" s="3">
        <v>0</v>
      </c>
      <c r="G29" s="15">
        <v>1841663</v>
      </c>
      <c r="H29" s="16">
        <v>2019785</v>
      </c>
      <c r="I29" s="16">
        <v>0</v>
      </c>
      <c r="J29" s="35">
        <v>81363</v>
      </c>
      <c r="K29" s="17">
        <v>13386</v>
      </c>
      <c r="L29" s="17">
        <v>273371</v>
      </c>
      <c r="M29" s="9">
        <v>39618</v>
      </c>
      <c r="N29" s="9">
        <v>0</v>
      </c>
      <c r="O29" s="9">
        <v>11656</v>
      </c>
      <c r="P29" s="57">
        <f t="shared" si="2"/>
        <v>5.7709112603569193E-3</v>
      </c>
      <c r="Q29" s="9">
        <v>65364</v>
      </c>
      <c r="R29" s="57">
        <f t="shared" si="3"/>
        <v>3.236186029701181E-2</v>
      </c>
      <c r="S29" s="9">
        <v>2604706</v>
      </c>
      <c r="T29" s="9">
        <v>27807</v>
      </c>
      <c r="U29" s="9">
        <v>0</v>
      </c>
      <c r="V29" s="9">
        <v>0</v>
      </c>
      <c r="W29" s="9">
        <v>1609155</v>
      </c>
      <c r="X29" s="56">
        <f t="shared" si="0"/>
        <v>0.16318089136049027</v>
      </c>
      <c r="Y29" s="9">
        <v>0</v>
      </c>
      <c r="Z29" s="9" t="str">
        <f t="shared" si="4"/>
        <v>NO</v>
      </c>
      <c r="AA29" s="9">
        <v>70980</v>
      </c>
      <c r="AB29" s="9">
        <v>0</v>
      </c>
      <c r="AC29" s="9" t="str">
        <f t="shared" si="5"/>
        <v>No</v>
      </c>
      <c r="AD29" s="12">
        <v>12186</v>
      </c>
      <c r="AE29" s="58">
        <f t="shared" si="1"/>
        <v>1.7959491663559445E-2</v>
      </c>
      <c r="AF29" s="12">
        <v>101688</v>
      </c>
      <c r="AG29" s="12">
        <v>678527</v>
      </c>
      <c r="AH29" s="12">
        <v>35034</v>
      </c>
      <c r="AI29" s="12">
        <v>15614</v>
      </c>
      <c r="AJ29" s="12">
        <v>4734843</v>
      </c>
      <c r="AK29" s="12">
        <v>9861173</v>
      </c>
    </row>
    <row r="30" spans="1:37" x14ac:dyDescent="0.25">
      <c r="A30" s="18" t="s">
        <v>32</v>
      </c>
      <c r="B30" s="3">
        <v>31</v>
      </c>
      <c r="C30" s="3">
        <v>0</v>
      </c>
      <c r="D30" s="3">
        <v>4</v>
      </c>
      <c r="E30" s="14">
        <v>0</v>
      </c>
      <c r="F30" s="3">
        <v>0</v>
      </c>
      <c r="G30" s="15">
        <v>1670253</v>
      </c>
      <c r="H30" s="16">
        <v>6298442</v>
      </c>
      <c r="I30" s="16">
        <v>0</v>
      </c>
      <c r="J30" s="35">
        <v>102473</v>
      </c>
      <c r="K30" s="17">
        <v>0</v>
      </c>
      <c r="L30" s="17">
        <v>0</v>
      </c>
      <c r="M30" s="9">
        <v>138488</v>
      </c>
      <c r="N30" s="9">
        <v>0</v>
      </c>
      <c r="O30" s="9">
        <v>28658</v>
      </c>
      <c r="P30" s="57">
        <f t="shared" si="2"/>
        <v>4.5500141146016743E-3</v>
      </c>
      <c r="Q30" s="9">
        <v>55103</v>
      </c>
      <c r="R30" s="57">
        <f t="shared" si="3"/>
        <v>8.7486714968558893E-3</v>
      </c>
      <c r="S30" s="9">
        <v>52263</v>
      </c>
      <c r="T30" s="9">
        <v>168342</v>
      </c>
      <c r="U30" s="9">
        <v>156132</v>
      </c>
      <c r="V30" s="9">
        <v>52978</v>
      </c>
      <c r="W30" s="9">
        <v>708835</v>
      </c>
      <c r="X30" s="56">
        <f t="shared" si="0"/>
        <v>0.2315920678405792</v>
      </c>
      <c r="Y30" s="9">
        <v>0</v>
      </c>
      <c r="Z30" s="9" t="str">
        <f t="shared" si="4"/>
        <v>NO</v>
      </c>
      <c r="AA30" s="9">
        <v>121092</v>
      </c>
      <c r="AB30" s="9">
        <v>0</v>
      </c>
      <c r="AC30" s="9" t="str">
        <f t="shared" si="5"/>
        <v>No</v>
      </c>
      <c r="AD30" s="12">
        <v>9146</v>
      </c>
      <c r="AE30" s="58">
        <f t="shared" si="1"/>
        <v>2.2649770555298279E-2</v>
      </c>
      <c r="AF30" s="12">
        <v>49022</v>
      </c>
      <c r="AG30" s="12">
        <v>403801</v>
      </c>
      <c r="AH30" s="12">
        <v>33484</v>
      </c>
      <c r="AI30" s="12">
        <v>0</v>
      </c>
      <c r="AJ30" s="12">
        <v>525738</v>
      </c>
      <c r="AK30" s="12">
        <v>3060705</v>
      </c>
    </row>
    <row r="31" spans="1:37" x14ac:dyDescent="0.25">
      <c r="A31" s="18" t="s">
        <v>33</v>
      </c>
      <c r="B31" s="3">
        <v>9</v>
      </c>
      <c r="C31" s="3">
        <v>0</v>
      </c>
      <c r="D31" s="3">
        <v>0</v>
      </c>
      <c r="E31" s="14">
        <v>0</v>
      </c>
      <c r="F31" s="3">
        <v>0</v>
      </c>
      <c r="G31" s="15">
        <v>131621</v>
      </c>
      <c r="H31" s="16">
        <v>377772</v>
      </c>
      <c r="I31" s="16">
        <v>0</v>
      </c>
      <c r="J31" s="35">
        <v>0</v>
      </c>
      <c r="K31" s="17">
        <v>3965</v>
      </c>
      <c r="L31" s="17">
        <v>0</v>
      </c>
      <c r="M31" s="9">
        <v>3697</v>
      </c>
      <c r="N31" s="9">
        <v>0</v>
      </c>
      <c r="O31" s="9">
        <v>0</v>
      </c>
      <c r="P31" s="57">
        <f t="shared" si="2"/>
        <v>0</v>
      </c>
      <c r="Q31" s="9">
        <v>646</v>
      </c>
      <c r="R31" s="57">
        <f t="shared" si="3"/>
        <v>1.7100261533411687E-3</v>
      </c>
      <c r="S31" s="9">
        <v>2856</v>
      </c>
      <c r="T31" s="9">
        <v>0</v>
      </c>
      <c r="U31" s="9">
        <v>0</v>
      </c>
      <c r="V31" s="9">
        <v>0</v>
      </c>
      <c r="W31" s="9">
        <v>252990</v>
      </c>
      <c r="X31" s="56">
        <f t="shared" si="0"/>
        <v>0.77792810799175915</v>
      </c>
      <c r="Y31" s="9">
        <v>0</v>
      </c>
      <c r="Z31" s="9" t="str">
        <f t="shared" si="4"/>
        <v>NO</v>
      </c>
      <c r="AA31" s="9">
        <v>11216</v>
      </c>
      <c r="AB31" s="9">
        <v>0</v>
      </c>
      <c r="AC31" s="9" t="str">
        <f t="shared" si="5"/>
        <v>No</v>
      </c>
      <c r="AD31" s="12">
        <v>3299</v>
      </c>
      <c r="AE31" s="58">
        <f t="shared" si="1"/>
        <v>0.12033997227693879</v>
      </c>
      <c r="AF31" s="12">
        <v>0</v>
      </c>
      <c r="AG31" s="12">
        <v>27414</v>
      </c>
      <c r="AH31" s="12">
        <v>2795</v>
      </c>
      <c r="AI31" s="12">
        <v>1685</v>
      </c>
      <c r="AJ31" s="12">
        <v>0</v>
      </c>
      <c r="AK31" s="12">
        <v>325210</v>
      </c>
    </row>
    <row r="32" spans="1:37" x14ac:dyDescent="0.25">
      <c r="A32" s="18" t="s">
        <v>32</v>
      </c>
      <c r="B32" s="3">
        <v>12</v>
      </c>
      <c r="C32" s="3">
        <v>0</v>
      </c>
      <c r="D32" s="3">
        <v>4</v>
      </c>
      <c r="E32" s="14">
        <v>0</v>
      </c>
      <c r="F32" s="3">
        <v>0</v>
      </c>
      <c r="G32" s="15">
        <v>355271</v>
      </c>
      <c r="H32" s="16">
        <v>1825148</v>
      </c>
      <c r="I32" s="16">
        <v>14793</v>
      </c>
      <c r="J32" s="35">
        <v>82650</v>
      </c>
      <c r="K32" s="17">
        <v>5641</v>
      </c>
      <c r="L32" s="17">
        <v>0</v>
      </c>
      <c r="M32" s="9">
        <v>70140</v>
      </c>
      <c r="N32" s="9">
        <v>141950</v>
      </c>
      <c r="O32" s="9">
        <v>4989</v>
      </c>
      <c r="P32" s="57">
        <f t="shared" si="2"/>
        <v>2.7334769563892901E-3</v>
      </c>
      <c r="Q32" s="9">
        <v>66208</v>
      </c>
      <c r="R32" s="57">
        <f t="shared" si="3"/>
        <v>3.6275414377354605E-2</v>
      </c>
      <c r="S32" s="9">
        <v>443468</v>
      </c>
      <c r="T32" s="9">
        <v>316078</v>
      </c>
      <c r="U32" s="9">
        <v>4870</v>
      </c>
      <c r="V32" s="9">
        <v>701031</v>
      </c>
      <c r="W32" s="9">
        <v>1203215</v>
      </c>
      <c r="X32" s="56">
        <f t="shared" si="0"/>
        <v>0.1897839105566142</v>
      </c>
      <c r="Y32" s="9">
        <v>924472</v>
      </c>
      <c r="Z32" s="9" t="str">
        <f t="shared" si="4"/>
        <v>SI</v>
      </c>
      <c r="AA32" s="9">
        <v>101337</v>
      </c>
      <c r="AB32" s="9">
        <v>0</v>
      </c>
      <c r="AC32" s="9" t="str">
        <f t="shared" si="5"/>
        <v>No</v>
      </c>
      <c r="AD32" s="12">
        <v>18985</v>
      </c>
      <c r="AE32" s="58">
        <f t="shared" si="1"/>
        <v>1.2694241621867395E-2</v>
      </c>
      <c r="AF32" s="12">
        <v>388</v>
      </c>
      <c r="AG32" s="12">
        <v>1495560</v>
      </c>
      <c r="AH32" s="12">
        <v>35089</v>
      </c>
      <c r="AI32" s="12">
        <v>5130</v>
      </c>
      <c r="AJ32" s="12">
        <v>328241</v>
      </c>
      <c r="AK32" s="12">
        <v>6339921</v>
      </c>
    </row>
    <row r="33" spans="1:37" x14ac:dyDescent="0.25">
      <c r="A33" s="18" t="s">
        <v>31</v>
      </c>
      <c r="B33" s="3">
        <v>107</v>
      </c>
      <c r="C33" s="3">
        <v>12</v>
      </c>
      <c r="D33" s="3">
        <v>41</v>
      </c>
      <c r="E33" s="14">
        <v>211845</v>
      </c>
      <c r="F33" s="3">
        <v>0</v>
      </c>
      <c r="G33" s="15">
        <v>6415914</v>
      </c>
      <c r="H33" s="16">
        <v>8127273</v>
      </c>
      <c r="I33" s="16">
        <v>131857</v>
      </c>
      <c r="J33" s="35">
        <v>2260954</v>
      </c>
      <c r="K33" s="17">
        <v>275817</v>
      </c>
      <c r="L33" s="17">
        <v>0</v>
      </c>
      <c r="M33" s="9">
        <v>111148</v>
      </c>
      <c r="N33" s="9">
        <v>544343</v>
      </c>
      <c r="O33" s="9">
        <v>205862</v>
      </c>
      <c r="P33" s="57">
        <f t="shared" si="2"/>
        <v>2.5329775436361002E-2</v>
      </c>
      <c r="Q33" s="9">
        <v>493596</v>
      </c>
      <c r="R33" s="57">
        <f t="shared" si="3"/>
        <v>6.0733286552574275E-2</v>
      </c>
      <c r="S33" s="9">
        <v>2499293</v>
      </c>
      <c r="T33" s="9">
        <v>3425853</v>
      </c>
      <c r="U33" s="9">
        <v>28789</v>
      </c>
      <c r="V33" s="9">
        <v>21971</v>
      </c>
      <c r="W33" s="9">
        <v>27152627</v>
      </c>
      <c r="X33" s="56">
        <f t="shared" si="0"/>
        <v>0.72912179801493981</v>
      </c>
      <c r="Y33" s="9">
        <v>0</v>
      </c>
      <c r="Z33" s="9" t="str">
        <f t="shared" si="4"/>
        <v>NO</v>
      </c>
      <c r="AA33" s="9">
        <v>545465</v>
      </c>
      <c r="AB33" s="9">
        <v>0</v>
      </c>
      <c r="AC33" s="9" t="str">
        <f t="shared" si="5"/>
        <v>No</v>
      </c>
      <c r="AD33" s="12">
        <v>73366</v>
      </c>
      <c r="AE33" s="58">
        <f t="shared" si="1"/>
        <v>2.9175675616562126E-2</v>
      </c>
      <c r="AF33" s="12">
        <v>23920</v>
      </c>
      <c r="AG33" s="12">
        <v>2514629</v>
      </c>
      <c r="AH33" s="12">
        <v>224417</v>
      </c>
      <c r="AI33" s="12">
        <v>16209</v>
      </c>
      <c r="AJ33" s="12">
        <v>3167</v>
      </c>
      <c r="AK33" s="12">
        <v>37240180</v>
      </c>
    </row>
    <row r="34" spans="1:37" x14ac:dyDescent="0.25">
      <c r="A34" s="18" t="s">
        <v>31</v>
      </c>
      <c r="B34" s="3">
        <v>159</v>
      </c>
      <c r="C34" s="3">
        <v>11</v>
      </c>
      <c r="D34" s="3">
        <v>110</v>
      </c>
      <c r="E34" s="14">
        <v>207555</v>
      </c>
      <c r="F34" s="3">
        <v>0</v>
      </c>
      <c r="G34" s="15">
        <v>7392381</v>
      </c>
      <c r="H34" s="16">
        <v>17938552</v>
      </c>
      <c r="I34" s="16">
        <v>178358</v>
      </c>
      <c r="J34" s="35">
        <v>521158</v>
      </c>
      <c r="K34" s="17">
        <v>809010</v>
      </c>
      <c r="L34" s="17">
        <v>0</v>
      </c>
      <c r="M34" s="9">
        <v>296267</v>
      </c>
      <c r="N34" s="9">
        <v>230789</v>
      </c>
      <c r="O34" s="9">
        <v>76112</v>
      </c>
      <c r="P34" s="57">
        <f t="shared" si="2"/>
        <v>4.2429288607018006E-3</v>
      </c>
      <c r="Q34" s="9">
        <v>115870</v>
      </c>
      <c r="R34" s="57">
        <f t="shared" si="3"/>
        <v>6.4592727439762142E-3</v>
      </c>
      <c r="S34" s="9">
        <v>5389585</v>
      </c>
      <c r="T34" s="9">
        <v>1614979</v>
      </c>
      <c r="U34" s="9">
        <v>631159</v>
      </c>
      <c r="V34" s="9">
        <v>251380</v>
      </c>
      <c r="W34" s="9">
        <v>8231648</v>
      </c>
      <c r="X34" s="56">
        <f t="shared" ref="X34:X65" si="6">W34/AK34</f>
        <v>0.30802928453958783</v>
      </c>
      <c r="Y34" s="9">
        <v>0</v>
      </c>
      <c r="Z34" s="9" t="str">
        <f t="shared" si="4"/>
        <v>NO</v>
      </c>
      <c r="AA34" s="9">
        <v>266959</v>
      </c>
      <c r="AB34" s="9">
        <v>0</v>
      </c>
      <c r="AC34" s="9" t="str">
        <f t="shared" si="5"/>
        <v>No</v>
      </c>
      <c r="AD34" s="12">
        <v>67385</v>
      </c>
      <c r="AE34" s="58">
        <f t="shared" ref="AE34:AE65" si="7">AD34/AG34</f>
        <v>1.2953855937204797E-2</v>
      </c>
      <c r="AF34" s="12">
        <v>152330</v>
      </c>
      <c r="AG34" s="12">
        <v>5201926</v>
      </c>
      <c r="AH34" s="12">
        <v>136367</v>
      </c>
      <c r="AI34" s="12">
        <v>87226</v>
      </c>
      <c r="AJ34" s="12">
        <v>14570340</v>
      </c>
      <c r="AK34" s="12">
        <v>26723589</v>
      </c>
    </row>
    <row r="35" spans="1:37" x14ac:dyDescent="0.25">
      <c r="A35" s="18" t="s">
        <v>32</v>
      </c>
      <c r="B35" s="3">
        <v>15</v>
      </c>
      <c r="C35" s="3">
        <v>0</v>
      </c>
      <c r="D35" s="3">
        <v>3</v>
      </c>
      <c r="E35" s="14">
        <v>0</v>
      </c>
      <c r="F35" s="3">
        <v>1</v>
      </c>
      <c r="G35" s="15">
        <v>826536</v>
      </c>
      <c r="H35" s="16">
        <v>2109284</v>
      </c>
      <c r="I35" s="16">
        <v>50</v>
      </c>
      <c r="J35" s="35">
        <v>190859</v>
      </c>
      <c r="K35" s="17">
        <v>11676</v>
      </c>
      <c r="L35" s="17">
        <v>0</v>
      </c>
      <c r="M35" s="9">
        <v>26666</v>
      </c>
      <c r="N35" s="9">
        <v>4155</v>
      </c>
      <c r="O35" s="9">
        <v>3669</v>
      </c>
      <c r="P35" s="57">
        <f t="shared" si="2"/>
        <v>1.7394528190608756E-3</v>
      </c>
      <c r="Q35" s="9">
        <v>29139</v>
      </c>
      <c r="R35" s="57">
        <f t="shared" si="3"/>
        <v>1.3814640418265155E-2</v>
      </c>
      <c r="S35" s="9">
        <v>75055</v>
      </c>
      <c r="T35" s="9">
        <v>47972</v>
      </c>
      <c r="U35" s="9">
        <v>0</v>
      </c>
      <c r="V35" s="9">
        <v>15000</v>
      </c>
      <c r="W35" s="9">
        <v>1277411</v>
      </c>
      <c r="X35" s="56">
        <f t="shared" si="6"/>
        <v>0.43317250860131989</v>
      </c>
      <c r="Y35" s="9">
        <v>0</v>
      </c>
      <c r="Z35" s="9" t="str">
        <f t="shared" si="4"/>
        <v>NO</v>
      </c>
      <c r="AA35" s="9">
        <v>80738</v>
      </c>
      <c r="AB35" s="9">
        <v>0</v>
      </c>
      <c r="AC35" s="9" t="str">
        <f t="shared" si="5"/>
        <v>No</v>
      </c>
      <c r="AD35" s="12">
        <v>11267</v>
      </c>
      <c r="AE35" s="58">
        <f t="shared" si="7"/>
        <v>7.7303071677038232E-2</v>
      </c>
      <c r="AF35" s="12">
        <v>1831</v>
      </c>
      <c r="AG35" s="12">
        <v>145751</v>
      </c>
      <c r="AH35" s="12">
        <v>11377</v>
      </c>
      <c r="AI35" s="12">
        <v>13680</v>
      </c>
      <c r="AJ35" s="12">
        <v>0</v>
      </c>
      <c r="AK35" s="12">
        <v>2948966</v>
      </c>
    </row>
    <row r="36" spans="1:37" x14ac:dyDescent="0.25">
      <c r="A36" s="18" t="s">
        <v>32</v>
      </c>
      <c r="B36" s="3">
        <v>8</v>
      </c>
      <c r="C36" s="3">
        <v>0</v>
      </c>
      <c r="D36" s="3">
        <v>2</v>
      </c>
      <c r="E36" s="14">
        <v>0</v>
      </c>
      <c r="F36" s="3">
        <v>0</v>
      </c>
      <c r="G36" s="15">
        <v>1275686</v>
      </c>
      <c r="H36" s="16">
        <v>2610515</v>
      </c>
      <c r="I36" s="16">
        <v>6966</v>
      </c>
      <c r="J36" s="35">
        <v>119394</v>
      </c>
      <c r="K36" s="17">
        <v>33175</v>
      </c>
      <c r="L36" s="17">
        <v>0</v>
      </c>
      <c r="M36" s="9">
        <v>8504</v>
      </c>
      <c r="N36" s="9">
        <v>30739</v>
      </c>
      <c r="O36" s="9">
        <v>8419</v>
      </c>
      <c r="P36" s="57">
        <f t="shared" si="2"/>
        <v>3.2250341407729891E-3</v>
      </c>
      <c r="Q36" s="9">
        <v>38633</v>
      </c>
      <c r="R36" s="57">
        <f t="shared" si="3"/>
        <v>1.4798995600484961E-2</v>
      </c>
      <c r="S36" s="9">
        <v>130431</v>
      </c>
      <c r="T36" s="9">
        <v>171534</v>
      </c>
      <c r="U36" s="9">
        <v>119949</v>
      </c>
      <c r="V36" s="9">
        <v>218486</v>
      </c>
      <c r="W36" s="9">
        <v>3122164</v>
      </c>
      <c r="X36" s="56">
        <f t="shared" si="6"/>
        <v>0.65510521943718047</v>
      </c>
      <c r="Y36" s="9">
        <v>0</v>
      </c>
      <c r="Z36" s="9" t="str">
        <f t="shared" si="4"/>
        <v>NO</v>
      </c>
      <c r="AA36" s="9">
        <v>277723</v>
      </c>
      <c r="AB36" s="9">
        <v>0</v>
      </c>
      <c r="AC36" s="9" t="str">
        <f t="shared" si="5"/>
        <v>No</v>
      </c>
      <c r="AD36" s="12">
        <v>10279</v>
      </c>
      <c r="AE36" s="58">
        <f t="shared" si="7"/>
        <v>2.5617190109008259E-2</v>
      </c>
      <c r="AF36" s="12">
        <v>250</v>
      </c>
      <c r="AG36" s="12">
        <v>401254</v>
      </c>
      <c r="AH36" s="12">
        <v>17088</v>
      </c>
      <c r="AI36" s="12">
        <v>554</v>
      </c>
      <c r="AJ36" s="12">
        <v>193901</v>
      </c>
      <c r="AK36" s="12">
        <v>4765897</v>
      </c>
    </row>
    <row r="37" spans="1:37" x14ac:dyDescent="0.25">
      <c r="A37" s="18" t="s">
        <v>31</v>
      </c>
      <c r="B37" s="3">
        <v>4</v>
      </c>
      <c r="C37" s="3">
        <v>5</v>
      </c>
      <c r="D37" s="3">
        <v>43</v>
      </c>
      <c r="E37" s="14">
        <v>49861</v>
      </c>
      <c r="F37" s="3">
        <v>0</v>
      </c>
      <c r="G37" s="15">
        <v>2161534</v>
      </c>
      <c r="H37" s="16">
        <v>14423015</v>
      </c>
      <c r="I37" s="16">
        <v>0</v>
      </c>
      <c r="J37" s="35">
        <v>171875</v>
      </c>
      <c r="K37" s="17">
        <v>282486</v>
      </c>
      <c r="L37" s="17">
        <v>0</v>
      </c>
      <c r="M37" s="9">
        <v>485772</v>
      </c>
      <c r="N37" s="9">
        <v>24505</v>
      </c>
      <c r="O37" s="9">
        <v>16238</v>
      </c>
      <c r="P37" s="57">
        <f t="shared" si="2"/>
        <v>1.1258395002709213E-3</v>
      </c>
      <c r="Q37" s="9">
        <v>97469</v>
      </c>
      <c r="R37" s="57">
        <f t="shared" si="3"/>
        <v>6.7578796804967619E-3</v>
      </c>
      <c r="S37" s="9">
        <v>132633</v>
      </c>
      <c r="T37" s="9">
        <v>350856</v>
      </c>
      <c r="U37" s="9">
        <v>185064</v>
      </c>
      <c r="V37" s="9">
        <v>1040911</v>
      </c>
      <c r="W37" s="9">
        <v>2957709</v>
      </c>
      <c r="X37" s="56">
        <f t="shared" si="6"/>
        <v>0.4204584386122881</v>
      </c>
      <c r="Y37" s="9">
        <v>0</v>
      </c>
      <c r="Z37" s="9" t="str">
        <f t="shared" si="4"/>
        <v>NO</v>
      </c>
      <c r="AA37" s="9">
        <v>189336</v>
      </c>
      <c r="AB37" s="9">
        <v>77657</v>
      </c>
      <c r="AC37" s="9" t="str">
        <f t="shared" si="5"/>
        <v>Sí</v>
      </c>
      <c r="AD37" s="12">
        <v>37295</v>
      </c>
      <c r="AE37" s="58">
        <f t="shared" si="7"/>
        <v>1.4438212425805513E-2</v>
      </c>
      <c r="AF37" s="12">
        <v>34013</v>
      </c>
      <c r="AG37" s="12">
        <v>2583076</v>
      </c>
      <c r="AH37" s="12">
        <v>31301</v>
      </c>
      <c r="AI37" s="12">
        <v>21021</v>
      </c>
      <c r="AJ37" s="12">
        <v>3320218</v>
      </c>
      <c r="AK37" s="12">
        <v>7034486</v>
      </c>
    </row>
    <row r="38" spans="1:37" x14ac:dyDescent="0.25">
      <c r="A38" s="18" t="s">
        <v>31</v>
      </c>
      <c r="B38" s="3">
        <v>159</v>
      </c>
      <c r="C38" s="3">
        <v>11</v>
      </c>
      <c r="D38" s="3">
        <v>110</v>
      </c>
      <c r="E38" s="14">
        <v>207555</v>
      </c>
      <c r="F38" s="3">
        <v>0</v>
      </c>
      <c r="G38" s="15">
        <v>7392381</v>
      </c>
      <c r="H38" s="16">
        <v>17938552</v>
      </c>
      <c r="I38" s="16">
        <v>178358</v>
      </c>
      <c r="J38" s="35">
        <v>521158</v>
      </c>
      <c r="K38" s="17">
        <v>809010</v>
      </c>
      <c r="L38" s="17">
        <v>0</v>
      </c>
      <c r="M38" s="9">
        <v>296267</v>
      </c>
      <c r="N38" s="9">
        <v>230789</v>
      </c>
      <c r="O38" s="9">
        <v>76112</v>
      </c>
      <c r="P38" s="57">
        <f t="shared" si="2"/>
        <v>4.2429288607018006E-3</v>
      </c>
      <c r="Q38" s="9">
        <v>115870</v>
      </c>
      <c r="R38" s="57">
        <f t="shared" si="3"/>
        <v>6.4592727439762142E-3</v>
      </c>
      <c r="S38" s="9">
        <v>5389585</v>
      </c>
      <c r="T38" s="9">
        <v>1614979</v>
      </c>
      <c r="U38" s="9">
        <v>631159</v>
      </c>
      <c r="V38" s="9">
        <v>251380</v>
      </c>
      <c r="W38" s="9">
        <v>8231648</v>
      </c>
      <c r="X38" s="56">
        <f t="shared" si="6"/>
        <v>0.30802928453958783</v>
      </c>
      <c r="Y38" s="9">
        <v>0</v>
      </c>
      <c r="Z38" s="9" t="str">
        <f t="shared" si="4"/>
        <v>NO</v>
      </c>
      <c r="AA38" s="9">
        <v>266959</v>
      </c>
      <c r="AB38" s="9">
        <v>0</v>
      </c>
      <c r="AC38" s="9" t="str">
        <f t="shared" si="5"/>
        <v>No</v>
      </c>
      <c r="AD38" s="12">
        <v>67385</v>
      </c>
      <c r="AE38" s="58">
        <f t="shared" si="7"/>
        <v>1.2953855937204797E-2</v>
      </c>
      <c r="AF38" s="12">
        <v>152330</v>
      </c>
      <c r="AG38" s="12">
        <v>5201926</v>
      </c>
      <c r="AH38" s="12">
        <v>136367</v>
      </c>
      <c r="AI38" s="12">
        <v>87226</v>
      </c>
      <c r="AJ38" s="12">
        <v>14570340</v>
      </c>
      <c r="AK38" s="12">
        <v>26723589</v>
      </c>
    </row>
    <row r="39" spans="1:37" x14ac:dyDescent="0.25">
      <c r="A39" s="18" t="s">
        <v>31</v>
      </c>
      <c r="B39" s="3">
        <v>33</v>
      </c>
      <c r="C39" s="3">
        <v>0</v>
      </c>
      <c r="D39" s="3">
        <v>1</v>
      </c>
      <c r="E39" s="14">
        <v>0</v>
      </c>
      <c r="F39" s="3">
        <v>0</v>
      </c>
      <c r="G39" s="15">
        <v>2121689</v>
      </c>
      <c r="H39" s="16">
        <v>4409173</v>
      </c>
      <c r="I39" s="16">
        <v>64570</v>
      </c>
      <c r="J39" s="35">
        <v>795682</v>
      </c>
      <c r="K39" s="17">
        <v>82059</v>
      </c>
      <c r="L39" s="17">
        <v>0</v>
      </c>
      <c r="M39" s="9">
        <v>98145</v>
      </c>
      <c r="N39" s="9">
        <v>378894</v>
      </c>
      <c r="O39" s="9">
        <v>38603</v>
      </c>
      <c r="P39" s="57">
        <f t="shared" si="2"/>
        <v>8.7551565792496691E-3</v>
      </c>
      <c r="Q39" s="9">
        <v>166606</v>
      </c>
      <c r="R39" s="57">
        <f t="shared" si="3"/>
        <v>3.7786224310091709E-2</v>
      </c>
      <c r="S39" s="9">
        <v>1208507</v>
      </c>
      <c r="T39" s="9">
        <v>2293235</v>
      </c>
      <c r="U39" s="9">
        <v>240011</v>
      </c>
      <c r="V39" s="9">
        <v>427455</v>
      </c>
      <c r="W39" s="9">
        <v>5096295</v>
      </c>
      <c r="X39" s="56">
        <f t="shared" si="6"/>
        <v>0.41055888927369844</v>
      </c>
      <c r="Y39" s="9">
        <v>4217564</v>
      </c>
      <c r="Z39" s="9" t="str">
        <f t="shared" si="4"/>
        <v>SI</v>
      </c>
      <c r="AA39" s="9">
        <v>967423</v>
      </c>
      <c r="AB39" s="9">
        <v>0</v>
      </c>
      <c r="AC39" s="9" t="str">
        <f t="shared" si="5"/>
        <v>No</v>
      </c>
      <c r="AD39" s="12">
        <v>12981</v>
      </c>
      <c r="AE39" s="58">
        <f t="shared" si="7"/>
        <v>1.3241972799941241E-2</v>
      </c>
      <c r="AF39" s="12">
        <v>1543</v>
      </c>
      <c r="AG39" s="12">
        <v>980292</v>
      </c>
      <c r="AH39" s="12">
        <v>56151</v>
      </c>
      <c r="AI39" s="12">
        <v>10163</v>
      </c>
      <c r="AJ39" s="12">
        <v>1391858</v>
      </c>
      <c r="AK39" s="12">
        <v>12413067</v>
      </c>
    </row>
    <row r="40" spans="1:37" x14ac:dyDescent="0.25">
      <c r="A40" s="18" t="s">
        <v>33</v>
      </c>
      <c r="B40" s="3">
        <v>9</v>
      </c>
      <c r="C40" s="3">
        <v>0</v>
      </c>
      <c r="D40" s="3">
        <v>0</v>
      </c>
      <c r="E40" s="14">
        <v>0</v>
      </c>
      <c r="F40" s="3">
        <v>0</v>
      </c>
      <c r="G40" s="15">
        <v>253727</v>
      </c>
      <c r="H40" s="16">
        <v>96704</v>
      </c>
      <c r="I40" s="16">
        <v>568</v>
      </c>
      <c r="J40" s="35">
        <v>3496</v>
      </c>
      <c r="K40" s="17">
        <v>2818</v>
      </c>
      <c r="L40" s="17">
        <v>0</v>
      </c>
      <c r="M40" s="9">
        <v>12049</v>
      </c>
      <c r="N40" s="9">
        <v>32330</v>
      </c>
      <c r="O40" s="9">
        <v>1664</v>
      </c>
      <c r="P40" s="57">
        <f t="shared" si="2"/>
        <v>1.7207147584381206E-2</v>
      </c>
      <c r="Q40" s="9">
        <v>3983</v>
      </c>
      <c r="R40" s="57">
        <f t="shared" si="3"/>
        <v>4.1187541363335536E-2</v>
      </c>
      <c r="S40" s="9">
        <v>49943</v>
      </c>
      <c r="T40" s="9">
        <v>369851</v>
      </c>
      <c r="U40" s="9">
        <v>0</v>
      </c>
      <c r="V40" s="9">
        <v>90825</v>
      </c>
      <c r="W40" s="9">
        <v>115803</v>
      </c>
      <c r="X40" s="56">
        <f t="shared" si="6"/>
        <v>0.29792154935773585</v>
      </c>
      <c r="Y40" s="9">
        <v>0</v>
      </c>
      <c r="Z40" s="9" t="str">
        <f t="shared" si="4"/>
        <v>NO</v>
      </c>
      <c r="AA40" s="9">
        <v>8770</v>
      </c>
      <c r="AB40" s="9">
        <v>0</v>
      </c>
      <c r="AC40" s="9" t="str">
        <f t="shared" si="5"/>
        <v>No</v>
      </c>
      <c r="AD40" s="12">
        <v>12300</v>
      </c>
      <c r="AE40" s="58">
        <f t="shared" si="7"/>
        <v>7.722250125565043E-2</v>
      </c>
      <c r="AF40" s="12">
        <v>4404</v>
      </c>
      <c r="AG40" s="12">
        <v>159280</v>
      </c>
      <c r="AH40" s="12">
        <v>3952</v>
      </c>
      <c r="AI40" s="12">
        <v>0</v>
      </c>
      <c r="AJ40" s="12">
        <v>0</v>
      </c>
      <c r="AK40" s="12">
        <v>388703</v>
      </c>
    </row>
    <row r="41" spans="1:37" x14ac:dyDescent="0.25">
      <c r="A41" s="18" t="s">
        <v>31</v>
      </c>
      <c r="B41" s="3">
        <v>106</v>
      </c>
      <c r="C41" s="3">
        <v>52</v>
      </c>
      <c r="D41" s="3">
        <v>41</v>
      </c>
      <c r="E41" s="14">
        <v>941683</v>
      </c>
      <c r="F41" s="3">
        <v>0</v>
      </c>
      <c r="G41" s="15">
        <v>4015385</v>
      </c>
      <c r="H41" s="16">
        <v>10882942</v>
      </c>
      <c r="I41" s="16">
        <v>17126</v>
      </c>
      <c r="J41" s="35">
        <v>1008985</v>
      </c>
      <c r="K41" s="17">
        <v>80220</v>
      </c>
      <c r="L41" s="17">
        <v>0</v>
      </c>
      <c r="M41" s="9">
        <v>1147435</v>
      </c>
      <c r="N41" s="9">
        <v>760881</v>
      </c>
      <c r="O41" s="9">
        <v>35405</v>
      </c>
      <c r="P41" s="57">
        <f t="shared" si="2"/>
        <v>3.2532563345463021E-3</v>
      </c>
      <c r="Q41" s="9">
        <v>310674</v>
      </c>
      <c r="R41" s="57">
        <f t="shared" si="3"/>
        <v>2.854687638691817E-2</v>
      </c>
      <c r="S41" s="9">
        <v>1589137</v>
      </c>
      <c r="T41" s="9">
        <v>1886543</v>
      </c>
      <c r="U41" s="9">
        <v>127841</v>
      </c>
      <c r="V41" s="9">
        <v>1782812</v>
      </c>
      <c r="W41" s="9">
        <v>7506510</v>
      </c>
      <c r="X41" s="56">
        <f t="shared" si="6"/>
        <v>0.38828184387930209</v>
      </c>
      <c r="Y41" s="9">
        <v>937160</v>
      </c>
      <c r="Z41" s="9" t="str">
        <f t="shared" si="4"/>
        <v>SI</v>
      </c>
      <c r="AA41" s="9">
        <v>1704508</v>
      </c>
      <c r="AB41" s="9">
        <v>0</v>
      </c>
      <c r="AC41" s="9" t="str">
        <f t="shared" si="5"/>
        <v>No</v>
      </c>
      <c r="AD41" s="12">
        <v>181223</v>
      </c>
      <c r="AE41" s="58">
        <f t="shared" si="7"/>
        <v>2.4729190373269226E-2</v>
      </c>
      <c r="AF41" s="12">
        <v>499675</v>
      </c>
      <c r="AG41" s="12">
        <v>7328303</v>
      </c>
      <c r="AH41" s="12">
        <v>254769</v>
      </c>
      <c r="AI41" s="12">
        <v>6281</v>
      </c>
      <c r="AJ41" s="12">
        <v>1603010</v>
      </c>
      <c r="AK41" s="12">
        <v>19332632</v>
      </c>
    </row>
    <row r="42" spans="1:37" x14ac:dyDescent="0.25">
      <c r="A42" s="18" t="s">
        <v>33</v>
      </c>
      <c r="B42" s="3">
        <v>10</v>
      </c>
      <c r="C42" s="3">
        <v>0</v>
      </c>
      <c r="D42" s="3">
        <v>1</v>
      </c>
      <c r="E42" s="14">
        <v>0</v>
      </c>
      <c r="F42" s="3">
        <v>1</v>
      </c>
      <c r="G42" s="15">
        <v>220000</v>
      </c>
      <c r="H42" s="16">
        <v>668491</v>
      </c>
      <c r="I42" s="16">
        <v>0</v>
      </c>
      <c r="J42" s="35">
        <v>0</v>
      </c>
      <c r="K42" s="17">
        <v>600</v>
      </c>
      <c r="L42" s="17">
        <v>0</v>
      </c>
      <c r="M42" s="9">
        <v>4800</v>
      </c>
      <c r="N42" s="9">
        <v>0</v>
      </c>
      <c r="O42" s="9">
        <v>0</v>
      </c>
      <c r="P42" s="57">
        <f t="shared" si="2"/>
        <v>0</v>
      </c>
      <c r="Q42" s="9">
        <v>0</v>
      </c>
      <c r="R42" s="57">
        <f t="shared" si="3"/>
        <v>0</v>
      </c>
      <c r="S42" s="9">
        <v>2717</v>
      </c>
      <c r="T42" s="9">
        <v>0</v>
      </c>
      <c r="U42" s="9">
        <v>0</v>
      </c>
      <c r="V42" s="9">
        <v>0</v>
      </c>
      <c r="W42" s="9">
        <v>89996</v>
      </c>
      <c r="X42" s="56">
        <f t="shared" si="6"/>
        <v>0.23066789011518529</v>
      </c>
      <c r="Y42" s="9">
        <v>0</v>
      </c>
      <c r="Z42" s="9" t="str">
        <f t="shared" si="4"/>
        <v>NO</v>
      </c>
      <c r="AA42" s="9">
        <v>24533</v>
      </c>
      <c r="AB42" s="9">
        <v>0</v>
      </c>
      <c r="AC42" s="9" t="str">
        <f t="shared" si="5"/>
        <v>No</v>
      </c>
      <c r="AD42" s="12">
        <v>3894</v>
      </c>
      <c r="AE42" s="58">
        <f t="shared" si="7"/>
        <v>9.4816041296354917E-2</v>
      </c>
      <c r="AF42" s="12">
        <v>0</v>
      </c>
      <c r="AG42" s="12">
        <v>41069</v>
      </c>
      <c r="AH42" s="12">
        <v>2921</v>
      </c>
      <c r="AI42" s="12">
        <v>0</v>
      </c>
      <c r="AJ42" s="12">
        <v>0</v>
      </c>
      <c r="AK42" s="12">
        <v>390154</v>
      </c>
    </row>
    <row r="43" spans="1:37" x14ac:dyDescent="0.25">
      <c r="A43" s="18" t="s">
        <v>32</v>
      </c>
      <c r="B43" s="3">
        <v>13</v>
      </c>
      <c r="C43" s="3">
        <v>0</v>
      </c>
      <c r="D43" s="3">
        <v>7</v>
      </c>
      <c r="E43" s="14">
        <v>2145</v>
      </c>
      <c r="F43" s="3">
        <v>0</v>
      </c>
      <c r="G43" s="15">
        <v>961509</v>
      </c>
      <c r="H43" s="16">
        <v>1865955</v>
      </c>
      <c r="I43" s="16">
        <v>52000</v>
      </c>
      <c r="J43" s="35">
        <v>55793</v>
      </c>
      <c r="K43" s="17">
        <v>68351</v>
      </c>
      <c r="L43" s="17">
        <v>0</v>
      </c>
      <c r="M43" s="9">
        <v>53430</v>
      </c>
      <c r="N43" s="9">
        <v>46560</v>
      </c>
      <c r="O43" s="9">
        <v>5050</v>
      </c>
      <c r="P43" s="57">
        <f t="shared" si="2"/>
        <v>2.7063889536457202E-3</v>
      </c>
      <c r="Q43" s="9">
        <v>28826</v>
      </c>
      <c r="R43" s="57">
        <f t="shared" si="3"/>
        <v>1.5448389698572582E-2</v>
      </c>
      <c r="S43" s="9">
        <v>376849</v>
      </c>
      <c r="T43" s="9">
        <v>54098</v>
      </c>
      <c r="U43" s="9">
        <v>142848</v>
      </c>
      <c r="V43" s="9">
        <v>101311</v>
      </c>
      <c r="W43" s="9">
        <v>813394</v>
      </c>
      <c r="X43" s="56">
        <f t="shared" si="6"/>
        <v>0.30824985627659168</v>
      </c>
      <c r="Y43" s="9">
        <v>0</v>
      </c>
      <c r="Z43" s="9" t="str">
        <f t="shared" si="4"/>
        <v>NO</v>
      </c>
      <c r="AA43" s="9">
        <v>96184</v>
      </c>
      <c r="AB43" s="9">
        <v>0</v>
      </c>
      <c r="AC43" s="9" t="str">
        <f t="shared" si="5"/>
        <v>No</v>
      </c>
      <c r="AD43" s="12">
        <v>12054</v>
      </c>
      <c r="AE43" s="58">
        <f t="shared" si="7"/>
        <v>3.4470432467521323E-2</v>
      </c>
      <c r="AF43" s="12">
        <v>6500</v>
      </c>
      <c r="AG43" s="12">
        <v>349691</v>
      </c>
      <c r="AH43" s="12">
        <v>29836</v>
      </c>
      <c r="AI43" s="12">
        <v>3735</v>
      </c>
      <c r="AJ43" s="12">
        <v>150857</v>
      </c>
      <c r="AK43" s="12">
        <v>2638749</v>
      </c>
    </row>
    <row r="44" spans="1:37" x14ac:dyDescent="0.25">
      <c r="A44" s="18" t="s">
        <v>31</v>
      </c>
      <c r="B44" s="3">
        <v>4</v>
      </c>
      <c r="C44" s="3">
        <v>5</v>
      </c>
      <c r="D44" s="3">
        <v>43</v>
      </c>
      <c r="E44" s="14">
        <v>49861</v>
      </c>
      <c r="F44" s="3">
        <v>0</v>
      </c>
      <c r="G44" s="15">
        <v>2161534</v>
      </c>
      <c r="H44" s="16">
        <v>14423015</v>
      </c>
      <c r="I44" s="16">
        <v>0</v>
      </c>
      <c r="J44" s="35">
        <v>171875</v>
      </c>
      <c r="K44" s="17">
        <v>282486</v>
      </c>
      <c r="L44" s="17">
        <v>0</v>
      </c>
      <c r="M44" s="9">
        <v>485772</v>
      </c>
      <c r="N44" s="9">
        <v>24505</v>
      </c>
      <c r="O44" s="9">
        <v>16238</v>
      </c>
      <c r="P44" s="57">
        <f t="shared" si="2"/>
        <v>1.1258395002709213E-3</v>
      </c>
      <c r="Q44" s="9">
        <v>97469</v>
      </c>
      <c r="R44" s="57">
        <f t="shared" si="3"/>
        <v>6.7578796804967619E-3</v>
      </c>
      <c r="S44" s="9">
        <v>132633</v>
      </c>
      <c r="T44" s="9">
        <v>350856</v>
      </c>
      <c r="U44" s="9">
        <v>185064</v>
      </c>
      <c r="V44" s="9">
        <v>1040911</v>
      </c>
      <c r="W44" s="9">
        <v>2957709</v>
      </c>
      <c r="X44" s="56">
        <f t="shared" si="6"/>
        <v>0.4204584386122881</v>
      </c>
      <c r="Y44" s="9">
        <v>0</v>
      </c>
      <c r="Z44" s="9" t="str">
        <f t="shared" si="4"/>
        <v>NO</v>
      </c>
      <c r="AA44" s="9">
        <v>189336</v>
      </c>
      <c r="AB44" s="9">
        <v>77657</v>
      </c>
      <c r="AC44" s="9" t="str">
        <f t="shared" si="5"/>
        <v>Sí</v>
      </c>
      <c r="AD44" s="12">
        <v>37295</v>
      </c>
      <c r="AE44" s="58">
        <f t="shared" si="7"/>
        <v>1.4438212425805513E-2</v>
      </c>
      <c r="AF44" s="12">
        <v>34013</v>
      </c>
      <c r="AG44" s="12">
        <v>2583076</v>
      </c>
      <c r="AH44" s="12">
        <v>31301</v>
      </c>
      <c r="AI44" s="12">
        <v>21021</v>
      </c>
      <c r="AJ44" s="12">
        <v>3320218</v>
      </c>
      <c r="AK44" s="12">
        <v>7034486</v>
      </c>
    </row>
    <row r="45" spans="1:37" x14ac:dyDescent="0.25">
      <c r="A45" s="18" t="s">
        <v>32</v>
      </c>
      <c r="B45" s="3">
        <v>8</v>
      </c>
      <c r="C45" s="3">
        <v>0</v>
      </c>
      <c r="D45" s="3">
        <v>2</v>
      </c>
      <c r="E45" s="14">
        <v>0</v>
      </c>
      <c r="F45" s="3">
        <v>0</v>
      </c>
      <c r="G45" s="15">
        <v>1275686</v>
      </c>
      <c r="H45" s="16">
        <v>2610515</v>
      </c>
      <c r="I45" s="16">
        <v>6966</v>
      </c>
      <c r="J45" s="35">
        <v>119394</v>
      </c>
      <c r="K45" s="17">
        <v>33175</v>
      </c>
      <c r="L45" s="17">
        <v>0</v>
      </c>
      <c r="M45" s="9">
        <v>8504</v>
      </c>
      <c r="N45" s="9">
        <v>30739</v>
      </c>
      <c r="O45" s="9">
        <v>8419</v>
      </c>
      <c r="P45" s="57">
        <f t="shared" si="2"/>
        <v>3.2250341407729891E-3</v>
      </c>
      <c r="Q45" s="9">
        <v>38633</v>
      </c>
      <c r="R45" s="57">
        <f t="shared" si="3"/>
        <v>1.4798995600484961E-2</v>
      </c>
      <c r="S45" s="9">
        <v>130431</v>
      </c>
      <c r="T45" s="9">
        <v>171534</v>
      </c>
      <c r="U45" s="9">
        <v>119949</v>
      </c>
      <c r="V45" s="9">
        <v>218486</v>
      </c>
      <c r="W45" s="9">
        <v>3122164</v>
      </c>
      <c r="X45" s="56">
        <f t="shared" si="6"/>
        <v>0.65510521943718047</v>
      </c>
      <c r="Y45" s="9">
        <v>0</v>
      </c>
      <c r="Z45" s="9" t="str">
        <f t="shared" si="4"/>
        <v>NO</v>
      </c>
      <c r="AA45" s="9">
        <v>277723</v>
      </c>
      <c r="AB45" s="9">
        <v>0</v>
      </c>
      <c r="AC45" s="9" t="str">
        <f t="shared" si="5"/>
        <v>No</v>
      </c>
      <c r="AD45" s="12">
        <v>10279</v>
      </c>
      <c r="AE45" s="58">
        <f t="shared" si="7"/>
        <v>2.5617190109008259E-2</v>
      </c>
      <c r="AF45" s="12">
        <v>250</v>
      </c>
      <c r="AG45" s="12">
        <v>401254</v>
      </c>
      <c r="AH45" s="12">
        <v>17088</v>
      </c>
      <c r="AI45" s="12">
        <v>554</v>
      </c>
      <c r="AJ45" s="12">
        <v>193901</v>
      </c>
      <c r="AK45" s="12">
        <v>4765897</v>
      </c>
    </row>
    <row r="46" spans="1:37" x14ac:dyDescent="0.25">
      <c r="A46" s="18" t="s">
        <v>31</v>
      </c>
      <c r="B46" s="3">
        <v>107</v>
      </c>
      <c r="C46" s="3">
        <v>12</v>
      </c>
      <c r="D46" s="3">
        <v>41</v>
      </c>
      <c r="E46" s="14">
        <v>211845</v>
      </c>
      <c r="F46" s="3">
        <v>0</v>
      </c>
      <c r="G46" s="15">
        <v>6415914</v>
      </c>
      <c r="H46" s="16">
        <v>8127273</v>
      </c>
      <c r="I46" s="16">
        <v>131857</v>
      </c>
      <c r="J46" s="35">
        <v>2260954</v>
      </c>
      <c r="K46" s="17">
        <v>275817</v>
      </c>
      <c r="L46" s="17">
        <v>0</v>
      </c>
      <c r="M46" s="9">
        <v>111148</v>
      </c>
      <c r="N46" s="9">
        <v>544343</v>
      </c>
      <c r="O46" s="9">
        <v>205862</v>
      </c>
      <c r="P46" s="57">
        <f t="shared" si="2"/>
        <v>2.5329775436361002E-2</v>
      </c>
      <c r="Q46" s="9">
        <v>493596</v>
      </c>
      <c r="R46" s="57">
        <f t="shared" si="3"/>
        <v>6.0733286552574275E-2</v>
      </c>
      <c r="S46" s="9">
        <v>2499293</v>
      </c>
      <c r="T46" s="9">
        <v>3425853</v>
      </c>
      <c r="U46" s="9">
        <v>28789</v>
      </c>
      <c r="V46" s="9">
        <v>21971</v>
      </c>
      <c r="W46" s="9">
        <v>27152627</v>
      </c>
      <c r="X46" s="56">
        <f t="shared" si="6"/>
        <v>0.72912179801493981</v>
      </c>
      <c r="Y46" s="9">
        <v>0</v>
      </c>
      <c r="Z46" s="9" t="str">
        <f t="shared" si="4"/>
        <v>NO</v>
      </c>
      <c r="AA46" s="9">
        <v>545465</v>
      </c>
      <c r="AB46" s="9">
        <v>0</v>
      </c>
      <c r="AC46" s="9" t="str">
        <f t="shared" si="5"/>
        <v>No</v>
      </c>
      <c r="AD46" s="12">
        <v>73366</v>
      </c>
      <c r="AE46" s="58">
        <f t="shared" si="7"/>
        <v>2.9175675616562126E-2</v>
      </c>
      <c r="AF46" s="12">
        <v>23920</v>
      </c>
      <c r="AG46" s="12">
        <v>2514629</v>
      </c>
      <c r="AH46" s="12">
        <v>224417</v>
      </c>
      <c r="AI46" s="12">
        <v>16209</v>
      </c>
      <c r="AJ46" s="12">
        <v>3167</v>
      </c>
      <c r="AK46" s="12">
        <v>37240180</v>
      </c>
    </row>
    <row r="47" spans="1:37" x14ac:dyDescent="0.25">
      <c r="A47" s="18" t="s">
        <v>33</v>
      </c>
      <c r="B47" s="3">
        <v>10</v>
      </c>
      <c r="C47" s="3">
        <v>0</v>
      </c>
      <c r="D47" s="3">
        <v>1</v>
      </c>
      <c r="E47" s="14">
        <v>0</v>
      </c>
      <c r="F47" s="3">
        <v>0</v>
      </c>
      <c r="G47" s="15">
        <v>177877</v>
      </c>
      <c r="H47" s="16">
        <v>33850</v>
      </c>
      <c r="I47" s="16">
        <v>0</v>
      </c>
      <c r="J47" s="35">
        <v>3035</v>
      </c>
      <c r="K47" s="17">
        <v>1494</v>
      </c>
      <c r="L47" s="17">
        <v>0</v>
      </c>
      <c r="M47" s="9">
        <v>6000</v>
      </c>
      <c r="N47" s="9">
        <v>2400</v>
      </c>
      <c r="O47" s="9">
        <v>1906</v>
      </c>
      <c r="P47" s="57">
        <f t="shared" si="2"/>
        <v>5.6307237813884789E-2</v>
      </c>
      <c r="Q47" s="9">
        <v>1400</v>
      </c>
      <c r="R47" s="57">
        <f t="shared" si="3"/>
        <v>4.1358936484490398E-2</v>
      </c>
      <c r="S47" s="9">
        <v>12451</v>
      </c>
      <c r="T47" s="9">
        <v>4000</v>
      </c>
      <c r="U47" s="9">
        <v>0</v>
      </c>
      <c r="V47" s="9">
        <v>11000</v>
      </c>
      <c r="W47" s="9">
        <v>392582</v>
      </c>
      <c r="X47" s="56">
        <f t="shared" si="6"/>
        <v>0.63746780851056917</v>
      </c>
      <c r="Y47" s="9">
        <v>0</v>
      </c>
      <c r="Z47" s="9" t="str">
        <f t="shared" si="4"/>
        <v>NO</v>
      </c>
      <c r="AA47" s="9">
        <v>2005</v>
      </c>
      <c r="AB47" s="9">
        <v>0</v>
      </c>
      <c r="AC47" s="9" t="str">
        <f t="shared" si="5"/>
        <v>No</v>
      </c>
      <c r="AD47" s="12">
        <v>2998</v>
      </c>
      <c r="AE47" s="58">
        <f t="shared" si="7"/>
        <v>0.16677792612372053</v>
      </c>
      <c r="AF47" s="12">
        <v>700</v>
      </c>
      <c r="AG47" s="12">
        <v>17976</v>
      </c>
      <c r="AH47" s="12">
        <v>1699</v>
      </c>
      <c r="AI47" s="12">
        <v>0</v>
      </c>
      <c r="AJ47" s="12">
        <v>0</v>
      </c>
      <c r="AK47" s="12">
        <v>615846</v>
      </c>
    </row>
    <row r="48" spans="1:37" x14ac:dyDescent="0.25">
      <c r="A48" s="18" t="s">
        <v>32</v>
      </c>
      <c r="B48" s="3">
        <v>10</v>
      </c>
      <c r="C48" s="3">
        <v>0</v>
      </c>
      <c r="D48" s="3">
        <v>2</v>
      </c>
      <c r="E48" s="14">
        <v>0</v>
      </c>
      <c r="F48" s="3">
        <v>0</v>
      </c>
      <c r="G48" s="15">
        <v>253142</v>
      </c>
      <c r="H48" s="16">
        <v>264870</v>
      </c>
      <c r="I48" s="16">
        <v>0</v>
      </c>
      <c r="J48" s="35">
        <v>16296</v>
      </c>
      <c r="K48" s="17">
        <v>10389</v>
      </c>
      <c r="L48" s="17">
        <v>0</v>
      </c>
      <c r="M48" s="9">
        <v>4679</v>
      </c>
      <c r="N48" s="9">
        <v>55010</v>
      </c>
      <c r="O48" s="9">
        <v>1191</v>
      </c>
      <c r="P48" s="57">
        <f t="shared" si="2"/>
        <v>4.4965454751387472E-3</v>
      </c>
      <c r="Q48" s="9">
        <v>3914</v>
      </c>
      <c r="R48" s="57">
        <f t="shared" si="3"/>
        <v>1.4777060444746479E-2</v>
      </c>
      <c r="S48" s="9">
        <v>204254</v>
      </c>
      <c r="T48" s="9">
        <v>12801</v>
      </c>
      <c r="U48" s="9">
        <v>13500</v>
      </c>
      <c r="V48" s="9">
        <v>29688</v>
      </c>
      <c r="W48" s="9">
        <v>262005</v>
      </c>
      <c r="X48" s="56">
        <f t="shared" si="6"/>
        <v>0.29678324815137014</v>
      </c>
      <c r="Y48" s="9">
        <v>0</v>
      </c>
      <c r="Z48" s="9" t="str">
        <f t="shared" si="4"/>
        <v>NO</v>
      </c>
      <c r="AA48" s="9">
        <v>16309</v>
      </c>
      <c r="AB48" s="9">
        <v>0</v>
      </c>
      <c r="AC48" s="9" t="str">
        <f t="shared" si="5"/>
        <v>No</v>
      </c>
      <c r="AD48" s="12">
        <v>3072</v>
      </c>
      <c r="AE48" s="58">
        <f t="shared" si="7"/>
        <v>8.0746484426337237E-2</v>
      </c>
      <c r="AF48" s="12">
        <v>0</v>
      </c>
      <c r="AG48" s="12">
        <v>38045</v>
      </c>
      <c r="AH48" s="12">
        <v>5025</v>
      </c>
      <c r="AI48" s="12">
        <v>0</v>
      </c>
      <c r="AJ48" s="12">
        <v>33668</v>
      </c>
      <c r="AK48" s="12">
        <v>882816</v>
      </c>
    </row>
    <row r="49" spans="1:37" x14ac:dyDescent="0.25">
      <c r="A49" s="18" t="s">
        <v>32</v>
      </c>
      <c r="B49" s="3">
        <v>12</v>
      </c>
      <c r="C49" s="3">
        <v>0</v>
      </c>
      <c r="D49" s="3">
        <v>2</v>
      </c>
      <c r="E49" s="14">
        <v>0</v>
      </c>
      <c r="F49" s="3">
        <v>0</v>
      </c>
      <c r="G49" s="15">
        <v>256153</v>
      </c>
      <c r="H49" s="16">
        <v>673009</v>
      </c>
      <c r="I49" s="16">
        <v>0</v>
      </c>
      <c r="J49" s="35">
        <v>21237</v>
      </c>
      <c r="K49" s="17">
        <v>2385</v>
      </c>
      <c r="L49" s="17">
        <v>0</v>
      </c>
      <c r="M49" s="9">
        <v>32172</v>
      </c>
      <c r="N49" s="9">
        <v>0</v>
      </c>
      <c r="O49" s="9">
        <v>0</v>
      </c>
      <c r="P49" s="57">
        <f t="shared" si="2"/>
        <v>0</v>
      </c>
      <c r="Q49" s="9">
        <v>23848</v>
      </c>
      <c r="R49" s="57">
        <f t="shared" si="3"/>
        <v>3.5434890172345392E-2</v>
      </c>
      <c r="S49" s="9">
        <v>95389</v>
      </c>
      <c r="T49" s="9">
        <v>140400</v>
      </c>
      <c r="U49" s="9">
        <v>0</v>
      </c>
      <c r="V49" s="9">
        <v>0</v>
      </c>
      <c r="W49" s="9">
        <v>327221</v>
      </c>
      <c r="X49" s="56">
        <f t="shared" si="6"/>
        <v>0.34695033054652835</v>
      </c>
      <c r="Y49" s="9">
        <v>0</v>
      </c>
      <c r="Z49" s="9" t="str">
        <f t="shared" si="4"/>
        <v>NO</v>
      </c>
      <c r="AA49" s="9">
        <v>20613</v>
      </c>
      <c r="AB49" s="9">
        <v>0</v>
      </c>
      <c r="AC49" s="9" t="str">
        <f t="shared" si="5"/>
        <v>No</v>
      </c>
      <c r="AD49" s="12">
        <v>4061</v>
      </c>
      <c r="AE49" s="58">
        <f t="shared" si="7"/>
        <v>4.358979863466575E-2</v>
      </c>
      <c r="AF49" s="12">
        <v>1932</v>
      </c>
      <c r="AG49" s="12">
        <v>93164</v>
      </c>
      <c r="AH49" s="12">
        <v>8592</v>
      </c>
      <c r="AI49" s="12">
        <v>6589</v>
      </c>
      <c r="AJ49" s="12">
        <v>0</v>
      </c>
      <c r="AK49" s="12">
        <v>943135</v>
      </c>
    </row>
    <row r="50" spans="1:37" x14ac:dyDescent="0.25">
      <c r="A50" s="18" t="s">
        <v>31</v>
      </c>
      <c r="B50" s="3">
        <v>12</v>
      </c>
      <c r="C50" s="3">
        <v>0</v>
      </c>
      <c r="D50" s="3">
        <v>4</v>
      </c>
      <c r="E50" s="14">
        <v>0</v>
      </c>
      <c r="F50" s="3">
        <v>0</v>
      </c>
      <c r="G50" s="15">
        <v>355271</v>
      </c>
      <c r="H50" s="16">
        <v>1825148</v>
      </c>
      <c r="I50" s="16">
        <v>14793</v>
      </c>
      <c r="J50" s="35">
        <v>82650</v>
      </c>
      <c r="K50" s="17">
        <v>5641</v>
      </c>
      <c r="L50" s="17">
        <v>0</v>
      </c>
      <c r="M50" s="9">
        <v>70140</v>
      </c>
      <c r="N50" s="9">
        <v>141950</v>
      </c>
      <c r="O50" s="9">
        <v>4989</v>
      </c>
      <c r="P50" s="57">
        <f t="shared" si="2"/>
        <v>2.7334769563892901E-3</v>
      </c>
      <c r="Q50" s="9">
        <v>66208</v>
      </c>
      <c r="R50" s="57">
        <f t="shared" si="3"/>
        <v>3.6275414377354605E-2</v>
      </c>
      <c r="S50" s="9">
        <v>443468</v>
      </c>
      <c r="T50" s="9">
        <v>316078</v>
      </c>
      <c r="U50" s="9">
        <v>4870</v>
      </c>
      <c r="V50" s="9">
        <v>701031</v>
      </c>
      <c r="W50" s="9">
        <v>1203215</v>
      </c>
      <c r="X50" s="56">
        <f t="shared" si="6"/>
        <v>0.1897839105566142</v>
      </c>
      <c r="Y50" s="9">
        <v>924472</v>
      </c>
      <c r="Z50" s="9" t="str">
        <f t="shared" si="4"/>
        <v>SI</v>
      </c>
      <c r="AA50" s="9">
        <v>101337</v>
      </c>
      <c r="AB50" s="9">
        <v>0</v>
      </c>
      <c r="AC50" s="9" t="str">
        <f t="shared" si="5"/>
        <v>No</v>
      </c>
      <c r="AD50" s="12">
        <v>18985</v>
      </c>
      <c r="AE50" s="58">
        <f t="shared" si="7"/>
        <v>1.2694241621867395E-2</v>
      </c>
      <c r="AF50" s="12">
        <v>388</v>
      </c>
      <c r="AG50" s="12">
        <v>1495560</v>
      </c>
      <c r="AH50" s="12">
        <v>35089</v>
      </c>
      <c r="AI50" s="12">
        <v>5130</v>
      </c>
      <c r="AJ50" s="12">
        <v>328241</v>
      </c>
      <c r="AK50" s="12">
        <v>6339921</v>
      </c>
    </row>
  </sheetData>
  <autoFilter ref="A1:AK50" xr:uid="{5F37BA15-EB3A-4761-BB9F-57FFFF1473E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0BB2-5344-403C-BF08-A88122D21BD9}">
  <dimension ref="A1:B31"/>
  <sheetViews>
    <sheetView workbookViewId="0">
      <selection activeCell="F8" sqref="F8"/>
    </sheetView>
  </sheetViews>
  <sheetFormatPr baseColWidth="10" defaultRowHeight="15" x14ac:dyDescent="0.25"/>
  <cols>
    <col min="1" max="1" width="63.42578125" style="2" customWidth="1"/>
    <col min="2" max="2" width="11.42578125" style="28"/>
  </cols>
  <sheetData>
    <row r="1" spans="1:2" ht="15.75" thickBot="1" x14ac:dyDescent="0.3">
      <c r="A1" s="20" t="s">
        <v>30</v>
      </c>
      <c r="B1" s="28" t="s">
        <v>34</v>
      </c>
    </row>
    <row r="2" spans="1:2" ht="15.75" thickBot="1" x14ac:dyDescent="0.3">
      <c r="A2" s="21" t="s">
        <v>1</v>
      </c>
      <c r="B2" s="28" t="s">
        <v>35</v>
      </c>
    </row>
    <row r="3" spans="1:2" ht="15.75" thickBot="1" x14ac:dyDescent="0.3">
      <c r="A3" s="21" t="s">
        <v>2</v>
      </c>
      <c r="B3" s="28" t="s">
        <v>36</v>
      </c>
    </row>
    <row r="4" spans="1:2" ht="15.75" thickBot="1" x14ac:dyDescent="0.3">
      <c r="A4" s="21" t="s">
        <v>3</v>
      </c>
      <c r="B4" s="28" t="s">
        <v>37</v>
      </c>
    </row>
    <row r="5" spans="1:2" ht="15.75" thickBot="1" x14ac:dyDescent="0.3">
      <c r="A5" s="21" t="s">
        <v>4</v>
      </c>
      <c r="B5" s="28" t="s">
        <v>38</v>
      </c>
    </row>
    <row r="6" spans="1:2" ht="15.75" thickBot="1" x14ac:dyDescent="0.3">
      <c r="A6" s="21" t="s">
        <v>0</v>
      </c>
      <c r="B6" s="28" t="s">
        <v>39</v>
      </c>
    </row>
    <row r="7" spans="1:2" ht="15.75" thickBot="1" x14ac:dyDescent="0.3">
      <c r="A7" s="21" t="s">
        <v>5</v>
      </c>
      <c r="B7" s="28" t="s">
        <v>40</v>
      </c>
    </row>
    <row r="8" spans="1:2" ht="15.75" thickBot="1" x14ac:dyDescent="0.3">
      <c r="A8" s="22" t="s">
        <v>24</v>
      </c>
      <c r="B8" s="28" t="s">
        <v>41</v>
      </c>
    </row>
    <row r="9" spans="1:2" ht="15.75" thickBot="1" x14ac:dyDescent="0.3">
      <c r="A9" s="22" t="s">
        <v>8</v>
      </c>
      <c r="B9" s="28" t="s">
        <v>42</v>
      </c>
    </row>
    <row r="10" spans="1:2" ht="15.75" thickBot="1" x14ac:dyDescent="0.3">
      <c r="A10" s="22" t="s">
        <v>25</v>
      </c>
      <c r="B10" s="28" t="s">
        <v>43</v>
      </c>
    </row>
    <row r="11" spans="1:2" ht="15.75" thickBot="1" x14ac:dyDescent="0.3">
      <c r="A11" s="23" t="s">
        <v>16</v>
      </c>
      <c r="B11" s="28" t="s">
        <v>44</v>
      </c>
    </row>
    <row r="12" spans="1:2" ht="15.75" thickBot="1" x14ac:dyDescent="0.3">
      <c r="A12" s="23" t="s">
        <v>23</v>
      </c>
      <c r="B12" s="28" t="s">
        <v>45</v>
      </c>
    </row>
    <row r="13" spans="1:2" ht="15.75" thickBot="1" x14ac:dyDescent="0.3">
      <c r="A13" s="24" t="s">
        <v>6</v>
      </c>
      <c r="B13" s="28" t="s">
        <v>46</v>
      </c>
    </row>
    <row r="14" spans="1:2" ht="15.75" thickBot="1" x14ac:dyDescent="0.3">
      <c r="A14" s="24" t="s">
        <v>7</v>
      </c>
      <c r="B14" s="28" t="s">
        <v>47</v>
      </c>
    </row>
    <row r="15" spans="1:2" ht="15.75" thickBot="1" x14ac:dyDescent="0.3">
      <c r="A15" s="24" t="s">
        <v>9</v>
      </c>
      <c r="B15" s="28" t="s">
        <v>48</v>
      </c>
    </row>
    <row r="16" spans="1:2" ht="15.75" thickBot="1" x14ac:dyDescent="0.3">
      <c r="A16" s="24" t="s">
        <v>12</v>
      </c>
      <c r="B16" s="28" t="s">
        <v>49</v>
      </c>
    </row>
    <row r="17" spans="1:2" ht="15.75" thickBot="1" x14ac:dyDescent="0.3">
      <c r="A17" s="24" t="s">
        <v>17</v>
      </c>
      <c r="B17" s="28" t="s">
        <v>50</v>
      </c>
    </row>
    <row r="18" spans="1:2" ht="15.75" thickBot="1" x14ac:dyDescent="0.3">
      <c r="A18" s="24" t="s">
        <v>20</v>
      </c>
      <c r="B18" s="28" t="s">
        <v>51</v>
      </c>
    </row>
    <row r="19" spans="1:2" ht="15.75" thickBot="1" x14ac:dyDescent="0.3">
      <c r="A19" s="24" t="s">
        <v>21</v>
      </c>
      <c r="B19" s="28" t="s">
        <v>52</v>
      </c>
    </row>
    <row r="20" spans="1:2" ht="15.75" thickBot="1" x14ac:dyDescent="0.3">
      <c r="A20" s="24" t="s">
        <v>22</v>
      </c>
      <c r="B20" s="28" t="s">
        <v>53</v>
      </c>
    </row>
    <row r="21" spans="1:2" ht="15.75" thickBot="1" x14ac:dyDescent="0.3">
      <c r="A21" s="25" t="s">
        <v>27</v>
      </c>
      <c r="B21" s="28" t="s">
        <v>54</v>
      </c>
    </row>
    <row r="22" spans="1:2" ht="15.75" thickBot="1" x14ac:dyDescent="0.3">
      <c r="A22" s="25" t="s">
        <v>26</v>
      </c>
      <c r="B22" s="28" t="s">
        <v>55</v>
      </c>
    </row>
    <row r="23" spans="1:2" ht="15.75" thickBot="1" x14ac:dyDescent="0.3">
      <c r="A23" s="24" t="s">
        <v>19</v>
      </c>
      <c r="B23" s="28" t="s">
        <v>56</v>
      </c>
    </row>
    <row r="24" spans="1:2" ht="15.75" thickBot="1" x14ac:dyDescent="0.3">
      <c r="A24" s="24" t="s">
        <v>13</v>
      </c>
      <c r="B24" s="28" t="s">
        <v>57</v>
      </c>
    </row>
    <row r="25" spans="1:2" ht="15.75" thickBot="1" x14ac:dyDescent="0.3">
      <c r="A25" s="26" t="s">
        <v>10</v>
      </c>
      <c r="B25" s="28" t="s">
        <v>58</v>
      </c>
    </row>
    <row r="26" spans="1:2" ht="15.75" thickBot="1" x14ac:dyDescent="0.3">
      <c r="A26" s="26" t="s">
        <v>11</v>
      </c>
      <c r="B26" s="28" t="s">
        <v>59</v>
      </c>
    </row>
    <row r="27" spans="1:2" ht="15.75" thickBot="1" x14ac:dyDescent="0.3">
      <c r="A27" s="26" t="s">
        <v>18</v>
      </c>
      <c r="B27" s="28" t="s">
        <v>60</v>
      </c>
    </row>
    <row r="28" spans="1:2" ht="15.75" thickBot="1" x14ac:dyDescent="0.3">
      <c r="A28" s="26" t="s">
        <v>14</v>
      </c>
      <c r="B28" s="28" t="s">
        <v>61</v>
      </c>
    </row>
    <row r="29" spans="1:2" ht="15.75" thickBot="1" x14ac:dyDescent="0.3">
      <c r="A29" s="26" t="s">
        <v>15</v>
      </c>
      <c r="B29" s="28" t="s">
        <v>62</v>
      </c>
    </row>
    <row r="30" spans="1:2" ht="15.75" thickBot="1" x14ac:dyDescent="0.3">
      <c r="A30" s="26" t="s">
        <v>29</v>
      </c>
      <c r="B30" s="28" t="s">
        <v>63</v>
      </c>
    </row>
    <row r="31" spans="1:2" ht="15.75" thickBot="1" x14ac:dyDescent="0.3">
      <c r="A31" s="27" t="s">
        <v>28</v>
      </c>
      <c r="B31" s="28" t="s">
        <v>64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6365-2868-4706-92AD-5E1E6B79BE36}">
  <dimension ref="C3:BW9"/>
  <sheetViews>
    <sheetView topLeftCell="BL1" workbookViewId="0">
      <selection activeCell="BT10" sqref="BT10"/>
    </sheetView>
  </sheetViews>
  <sheetFormatPr baseColWidth="10" defaultRowHeight="15" x14ac:dyDescent="0.25"/>
  <cols>
    <col min="3" max="3" width="12" bestFit="1" customWidth="1"/>
    <col min="4" max="7" width="11.42578125" style="1"/>
    <col min="8" max="8" width="13.7109375" style="1" bestFit="1" customWidth="1"/>
    <col min="9" max="9" width="13.28515625" bestFit="1" customWidth="1"/>
    <col min="11" max="11" width="17.140625" style="41" bestFit="1" customWidth="1"/>
    <col min="18" max="18" width="18.42578125" bestFit="1" customWidth="1"/>
    <col min="19" max="19" width="17.140625" bestFit="1" customWidth="1"/>
    <col min="22" max="22" width="18" bestFit="1" customWidth="1"/>
    <col min="23" max="23" width="19.28515625" bestFit="1" customWidth="1"/>
    <col min="24" max="24" width="23" bestFit="1" customWidth="1"/>
    <col min="27" max="27" width="12" bestFit="1" customWidth="1"/>
    <col min="28" max="28" width="11.5703125" bestFit="1" customWidth="1"/>
    <col min="29" max="29" width="13" bestFit="1" customWidth="1"/>
    <col min="30" max="30" width="11.5703125" bestFit="1" customWidth="1"/>
    <col min="31" max="31" width="12.7109375" bestFit="1" customWidth="1"/>
    <col min="32" max="33" width="12.42578125" bestFit="1" customWidth="1"/>
    <col min="36" max="36" width="12" bestFit="1" customWidth="1"/>
    <col min="37" max="37" width="17.85546875" bestFit="1" customWidth="1"/>
    <col min="41" max="41" width="12" bestFit="1" customWidth="1"/>
    <col min="42" max="42" width="17.7109375" bestFit="1" customWidth="1"/>
    <col min="46" max="48" width="11.42578125" style="1"/>
    <col min="51" max="51" width="13.5703125" style="1" bestFit="1" customWidth="1"/>
    <col min="52" max="52" width="13.5703125" style="1" customWidth="1"/>
    <col min="53" max="53" width="13.85546875" style="1" bestFit="1" customWidth="1"/>
    <col min="56" max="56" width="11.42578125" style="1"/>
    <col min="61" max="61" width="28.140625" style="1" bestFit="1" customWidth="1"/>
    <col min="62" max="62" width="29.42578125" bestFit="1" customWidth="1"/>
    <col min="63" max="63" width="23.85546875" bestFit="1" customWidth="1"/>
    <col min="66" max="66" width="12" bestFit="1" customWidth="1"/>
    <col min="67" max="67" width="15" bestFit="1" customWidth="1"/>
    <col min="68" max="68" width="36.140625" bestFit="1" customWidth="1"/>
    <col min="72" max="72" width="14" bestFit="1" customWidth="1"/>
    <col min="73" max="73" width="13" bestFit="1" customWidth="1"/>
  </cols>
  <sheetData>
    <row r="3" spans="3:75" x14ac:dyDescent="0.25">
      <c r="C3" s="37" t="s">
        <v>65</v>
      </c>
      <c r="D3" s="38" t="s">
        <v>66</v>
      </c>
      <c r="E3" s="38" t="s">
        <v>67</v>
      </c>
      <c r="F3" s="38" t="s">
        <v>68</v>
      </c>
      <c r="G3" s="38" t="s">
        <v>69</v>
      </c>
      <c r="H3" s="38" t="s">
        <v>70</v>
      </c>
      <c r="I3" s="38" t="s">
        <v>71</v>
      </c>
      <c r="J3" s="42" t="s">
        <v>72</v>
      </c>
      <c r="K3" s="43" t="s">
        <v>73</v>
      </c>
      <c r="M3" s="37" t="s">
        <v>65</v>
      </c>
      <c r="N3" s="38" t="s">
        <v>74</v>
      </c>
      <c r="O3" s="38" t="s">
        <v>77</v>
      </c>
      <c r="P3" s="38" t="s">
        <v>75</v>
      </c>
      <c r="Q3" s="38" t="s">
        <v>77</v>
      </c>
      <c r="R3" s="38" t="s">
        <v>76</v>
      </c>
      <c r="S3" s="43" t="s">
        <v>77</v>
      </c>
      <c r="U3" s="38" t="s">
        <v>65</v>
      </c>
      <c r="V3" s="38" t="s">
        <v>78</v>
      </c>
      <c r="W3" s="38" t="s">
        <v>4</v>
      </c>
      <c r="X3" s="38" t="s">
        <v>79</v>
      </c>
      <c r="Z3" s="38" t="s">
        <v>65</v>
      </c>
      <c r="AA3" s="42" t="s">
        <v>85</v>
      </c>
      <c r="AB3" s="38" t="s">
        <v>66</v>
      </c>
      <c r="AC3" s="38" t="s">
        <v>70</v>
      </c>
      <c r="AD3" s="38" t="s">
        <v>67</v>
      </c>
      <c r="AE3" s="38" t="s">
        <v>71</v>
      </c>
      <c r="AF3" s="38" t="s">
        <v>68</v>
      </c>
      <c r="AG3" s="38" t="s">
        <v>69</v>
      </c>
      <c r="AI3" s="38" t="s">
        <v>65</v>
      </c>
      <c r="AJ3" s="42" t="s">
        <v>90</v>
      </c>
      <c r="AK3" s="42" t="s">
        <v>86</v>
      </c>
      <c r="AL3" s="42" t="s">
        <v>88</v>
      </c>
      <c r="AN3" s="38" t="s">
        <v>65</v>
      </c>
      <c r="AO3" s="42" t="s">
        <v>90</v>
      </c>
      <c r="AP3" s="42" t="s">
        <v>87</v>
      </c>
      <c r="AQ3" s="42" t="s">
        <v>89</v>
      </c>
      <c r="AS3" s="38" t="s">
        <v>65</v>
      </c>
      <c r="AT3" s="42" t="s">
        <v>94</v>
      </c>
      <c r="AU3" s="42" t="s">
        <v>93</v>
      </c>
      <c r="AV3" s="42" t="s">
        <v>95</v>
      </c>
      <c r="AX3" s="38" t="s">
        <v>65</v>
      </c>
      <c r="AY3" s="38" t="s">
        <v>101</v>
      </c>
      <c r="AZ3" s="38" t="s">
        <v>102</v>
      </c>
      <c r="BA3" s="42" t="s">
        <v>100</v>
      </c>
      <c r="BC3" s="38" t="s">
        <v>65</v>
      </c>
      <c r="BD3" s="61" t="s">
        <v>104</v>
      </c>
      <c r="BE3" s="61" t="s">
        <v>105</v>
      </c>
      <c r="BF3" s="61" t="s">
        <v>106</v>
      </c>
      <c r="BH3" s="38" t="s">
        <v>65</v>
      </c>
      <c r="BI3" s="38" t="s">
        <v>109</v>
      </c>
      <c r="BJ3" s="42" t="s">
        <v>111</v>
      </c>
      <c r="BK3" s="42" t="s">
        <v>110</v>
      </c>
      <c r="BM3" s="38" t="s">
        <v>65</v>
      </c>
      <c r="BN3" s="38" t="s">
        <v>104</v>
      </c>
      <c r="BO3" s="38" t="s">
        <v>112</v>
      </c>
      <c r="BP3" s="38" t="s">
        <v>113</v>
      </c>
      <c r="BS3" s="38" t="s">
        <v>65</v>
      </c>
      <c r="BT3" s="38" t="s">
        <v>104</v>
      </c>
      <c r="BU3" s="42" t="s">
        <v>114</v>
      </c>
      <c r="BV3" s="68" t="s">
        <v>108</v>
      </c>
    </row>
    <row r="4" spans="3:75" x14ac:dyDescent="0.25">
      <c r="C4" s="39" t="s">
        <v>33</v>
      </c>
      <c r="D4" s="40">
        <v>2</v>
      </c>
      <c r="E4" s="40">
        <v>6.9169999999999998</v>
      </c>
      <c r="F4" s="40">
        <v>10</v>
      </c>
      <c r="G4" s="40">
        <f>F4-D4</f>
        <v>8</v>
      </c>
      <c r="H4" s="40">
        <v>5</v>
      </c>
      <c r="I4" s="40">
        <v>9.25</v>
      </c>
      <c r="J4" s="44">
        <v>83</v>
      </c>
      <c r="K4" s="45">
        <f>J4/$J$7</f>
        <v>5.0826699326393145E-2</v>
      </c>
      <c r="M4" s="39" t="s">
        <v>33</v>
      </c>
      <c r="N4" s="44">
        <v>83</v>
      </c>
      <c r="O4" s="45">
        <f>N4/$N$7</f>
        <v>5.0826699326393145E-2</v>
      </c>
      <c r="P4" s="40">
        <v>0</v>
      </c>
      <c r="Q4" s="46">
        <f>P4/$P$7</f>
        <v>0</v>
      </c>
      <c r="R4" s="40">
        <v>12</v>
      </c>
      <c r="S4" s="45">
        <f>R4/$R$7</f>
        <v>1.411764705882353E-2</v>
      </c>
      <c r="U4" s="39" t="s">
        <v>33</v>
      </c>
      <c r="V4" s="48">
        <v>1994167</v>
      </c>
      <c r="W4" s="48">
        <v>0</v>
      </c>
      <c r="X4" s="49">
        <f>W4/V4</f>
        <v>0</v>
      </c>
      <c r="Z4" s="39" t="s">
        <v>33</v>
      </c>
      <c r="AA4" s="53">
        <v>4452388</v>
      </c>
      <c r="AB4" s="54">
        <v>33850</v>
      </c>
      <c r="AC4" s="54">
        <v>98725</v>
      </c>
      <c r="AD4" s="54">
        <v>371032</v>
      </c>
      <c r="AE4" s="54">
        <v>383240</v>
      </c>
      <c r="AF4" s="54">
        <v>1846519</v>
      </c>
      <c r="AG4" s="53">
        <f>AF4-AB4</f>
        <v>1812669</v>
      </c>
      <c r="AI4" s="39" t="s">
        <v>33</v>
      </c>
      <c r="AJ4" s="48">
        <v>4452388</v>
      </c>
      <c r="AK4" s="48">
        <v>568</v>
      </c>
      <c r="AL4" s="49">
        <f>AK4/AJ4</f>
        <v>1.2757199058123416E-4</v>
      </c>
      <c r="AN4" s="39" t="s">
        <v>33</v>
      </c>
      <c r="AO4" s="48">
        <v>4452388</v>
      </c>
      <c r="AP4" s="48">
        <v>41740</v>
      </c>
      <c r="AQ4" s="49">
        <f>AP4/AO4</f>
        <v>9.3747445191209745E-3</v>
      </c>
      <c r="AS4" s="39" t="s">
        <v>33</v>
      </c>
      <c r="AT4" s="40">
        <v>1</v>
      </c>
      <c r="AU4" s="40" t="s">
        <v>91</v>
      </c>
      <c r="AV4" s="55">
        <v>8.3000000000000004E-2</v>
      </c>
      <c r="AX4" s="39" t="s">
        <v>33</v>
      </c>
      <c r="AY4" s="59">
        <v>2.3400000000000001E-2</v>
      </c>
      <c r="AZ4" s="60">
        <v>0.33</v>
      </c>
      <c r="BA4" s="59">
        <v>2.35E-2</v>
      </c>
      <c r="BC4" s="39" t="s">
        <v>33</v>
      </c>
      <c r="BD4" s="63">
        <v>4.87</v>
      </c>
      <c r="BE4" s="64"/>
      <c r="BF4" s="64"/>
      <c r="BH4" s="39" t="s">
        <v>33</v>
      </c>
      <c r="BI4" s="60">
        <v>0.5</v>
      </c>
      <c r="BJ4" s="48">
        <v>14371</v>
      </c>
      <c r="BK4" s="45">
        <f>BJ4/$BJ$7</f>
        <v>5.8989918228504554E-3</v>
      </c>
      <c r="BM4" s="40" t="s">
        <v>33</v>
      </c>
      <c r="BN4" s="68">
        <v>2814049</v>
      </c>
      <c r="BO4" s="68">
        <v>14371</v>
      </c>
      <c r="BP4" s="45">
        <f>BO4/BN4</f>
        <v>5.106876248423535E-3</v>
      </c>
      <c r="BS4" s="40" t="s">
        <v>33</v>
      </c>
      <c r="BT4" s="68">
        <v>4873212</v>
      </c>
      <c r="BU4" s="68">
        <v>0</v>
      </c>
      <c r="BV4" s="45">
        <f>BU4/BT4</f>
        <v>0</v>
      </c>
      <c r="BW4" s="65">
        <f>BT4/$BT$7</f>
        <v>1.2442683038663006E-2</v>
      </c>
    </row>
    <row r="5" spans="3:75" x14ac:dyDescent="0.25">
      <c r="C5" s="39" t="s">
        <v>32</v>
      </c>
      <c r="D5" s="40">
        <v>0</v>
      </c>
      <c r="E5" s="40">
        <v>11.42</v>
      </c>
      <c r="F5" s="40">
        <v>37</v>
      </c>
      <c r="G5" s="40">
        <f>F5-D5</f>
        <v>37</v>
      </c>
      <c r="H5" s="40">
        <v>6</v>
      </c>
      <c r="I5" s="40">
        <v>13</v>
      </c>
      <c r="J5" s="44">
        <v>217</v>
      </c>
      <c r="K5" s="45">
        <f t="shared" ref="K5:K6" si="0">J5/$J$7</f>
        <v>0.13288426209430496</v>
      </c>
      <c r="M5" s="39" t="s">
        <v>32</v>
      </c>
      <c r="N5" s="44">
        <v>217</v>
      </c>
      <c r="O5" s="45">
        <f t="shared" ref="O5:O6" si="1">N5/$N$7</f>
        <v>0.13288426209430496</v>
      </c>
      <c r="P5" s="40">
        <v>0</v>
      </c>
      <c r="Q5" s="46">
        <f t="shared" ref="Q5:Q6" si="2">P5/$P$7</f>
        <v>0</v>
      </c>
      <c r="R5" s="40">
        <v>57</v>
      </c>
      <c r="S5" s="45">
        <f t="shared" ref="S5:S6" si="3">R5/$R$7</f>
        <v>6.7058823529411768E-2</v>
      </c>
      <c r="U5" s="39" t="s">
        <v>32</v>
      </c>
      <c r="V5" s="48">
        <v>14582368</v>
      </c>
      <c r="W5" s="48">
        <v>6435</v>
      </c>
      <c r="X5" s="49">
        <f t="shared" ref="X5:X6" si="4">W5/V5</f>
        <v>4.4128635349210775E-4</v>
      </c>
      <c r="Z5" s="39" t="s">
        <v>32</v>
      </c>
      <c r="AA5" s="53">
        <v>33522892</v>
      </c>
      <c r="AB5" s="54">
        <v>264870</v>
      </c>
      <c r="AC5" s="54">
        <v>628360</v>
      </c>
      <c r="AD5" s="54">
        <v>1764363</v>
      </c>
      <c r="AE5" s="54">
        <v>2035511</v>
      </c>
      <c r="AF5" s="54">
        <v>6298442</v>
      </c>
      <c r="AG5" s="53">
        <f t="shared" ref="AG5:AG6" si="5">AF5-AB5</f>
        <v>6033572</v>
      </c>
      <c r="AI5" s="39" t="s">
        <v>32</v>
      </c>
      <c r="AJ5" s="48">
        <v>33522892</v>
      </c>
      <c r="AK5" s="48">
        <v>206534</v>
      </c>
      <c r="AL5" s="49">
        <f t="shared" ref="AL5:AL6" si="6">AK5/AJ5</f>
        <v>6.1609839628394827E-3</v>
      </c>
      <c r="AN5" s="39" t="s">
        <v>32</v>
      </c>
      <c r="AO5" s="48">
        <v>33522892</v>
      </c>
      <c r="AP5" s="48">
        <v>564246</v>
      </c>
      <c r="AQ5" s="49">
        <f t="shared" ref="AQ5:AQ6" si="7">AP5/AO5</f>
        <v>1.6831662375668542E-2</v>
      </c>
      <c r="AS5" s="39" t="s">
        <v>32</v>
      </c>
      <c r="AT5" s="40">
        <v>9</v>
      </c>
      <c r="AU5" s="40" t="s">
        <v>91</v>
      </c>
      <c r="AV5" s="45">
        <v>0.47360000000000002</v>
      </c>
      <c r="AX5" s="39" t="s">
        <v>32</v>
      </c>
      <c r="AY5" s="59">
        <v>1.83E-2</v>
      </c>
      <c r="AZ5" s="59">
        <v>0.63149999999999995</v>
      </c>
      <c r="BA5" s="59">
        <v>5.3E-3</v>
      </c>
      <c r="BC5" s="39" t="s">
        <v>32</v>
      </c>
      <c r="BD5" s="62">
        <v>54.61</v>
      </c>
      <c r="BE5" s="64"/>
      <c r="BF5" s="64"/>
      <c r="BH5" s="39" t="s">
        <v>32</v>
      </c>
      <c r="BI5" s="59">
        <v>0.68420000000000003</v>
      </c>
      <c r="BJ5" s="48">
        <v>155719</v>
      </c>
      <c r="BK5" s="45">
        <f t="shared" ref="BK5:BK7" si="8">BJ5/$BJ$7</f>
        <v>6.3919358963360248E-2</v>
      </c>
      <c r="BM5" s="40" t="s">
        <v>32</v>
      </c>
      <c r="BN5" s="68">
        <v>46240109</v>
      </c>
      <c r="BO5" s="68">
        <v>155719</v>
      </c>
      <c r="BP5" s="45">
        <f>BO5/BN5</f>
        <v>3.3676174941542633E-3</v>
      </c>
      <c r="BS5" s="40" t="s">
        <v>32</v>
      </c>
      <c r="BT5" s="68">
        <v>54618673</v>
      </c>
      <c r="BU5" s="68">
        <v>4078707</v>
      </c>
      <c r="BV5" s="45">
        <f t="shared" ref="BV5:BV6" si="9">BU5/BT5</f>
        <v>7.4676054469503497E-2</v>
      </c>
      <c r="BW5" s="65">
        <f t="shared" ref="BW5:BW6" si="10">BT5/$BT$7</f>
        <v>0.13945685846037092</v>
      </c>
    </row>
    <row r="6" spans="3:75" x14ac:dyDescent="0.25">
      <c r="C6" s="39" t="s">
        <v>31</v>
      </c>
      <c r="D6" s="40">
        <v>4</v>
      </c>
      <c r="E6" s="40">
        <v>74.06</v>
      </c>
      <c r="F6" s="40">
        <v>159</v>
      </c>
      <c r="G6" s="40">
        <f>F6-D6</f>
        <v>155</v>
      </c>
      <c r="H6" s="40">
        <v>27</v>
      </c>
      <c r="I6" s="40">
        <v>107</v>
      </c>
      <c r="J6" s="44">
        <v>1333</v>
      </c>
      <c r="K6" s="45">
        <f t="shared" si="0"/>
        <v>0.81628903857930191</v>
      </c>
      <c r="M6" s="39" t="s">
        <v>31</v>
      </c>
      <c r="N6" s="44">
        <v>1333</v>
      </c>
      <c r="O6" s="45">
        <f t="shared" si="1"/>
        <v>0.81628903857930191</v>
      </c>
      <c r="P6" s="40">
        <v>240</v>
      </c>
      <c r="Q6" s="46">
        <f t="shared" si="2"/>
        <v>1</v>
      </c>
      <c r="R6" s="40">
        <v>781</v>
      </c>
      <c r="S6" s="45">
        <f t="shared" si="3"/>
        <v>0.91882352941176471</v>
      </c>
      <c r="U6" s="39" t="s">
        <v>31</v>
      </c>
      <c r="V6" s="48">
        <v>70604111</v>
      </c>
      <c r="W6" s="48">
        <v>4232832</v>
      </c>
      <c r="X6" s="49">
        <f t="shared" si="4"/>
        <v>5.9951636527227146E-2</v>
      </c>
      <c r="Z6" s="39" t="s">
        <v>31</v>
      </c>
      <c r="AA6" s="53">
        <v>174034360</v>
      </c>
      <c r="AB6" s="54">
        <v>1825148</v>
      </c>
      <c r="AC6" s="54">
        <v>4409173</v>
      </c>
      <c r="AD6" s="54">
        <v>9724131</v>
      </c>
      <c r="AE6" s="54">
        <v>14423015</v>
      </c>
      <c r="AF6" s="54">
        <v>17938552</v>
      </c>
      <c r="AG6" s="53">
        <f t="shared" si="5"/>
        <v>16113404</v>
      </c>
      <c r="AI6" s="39" t="s">
        <v>31</v>
      </c>
      <c r="AJ6" s="48">
        <v>174034360</v>
      </c>
      <c r="AK6" s="48">
        <v>1190526</v>
      </c>
      <c r="AL6" s="49">
        <f t="shared" si="6"/>
        <v>6.8407525962114607E-3</v>
      </c>
      <c r="AN6" s="39" t="s">
        <v>31</v>
      </c>
      <c r="AO6" s="48">
        <v>174034360</v>
      </c>
      <c r="AP6" s="48">
        <v>3725241</v>
      </c>
      <c r="AQ6" s="49">
        <f t="shared" si="7"/>
        <v>2.1405204121760783E-2</v>
      </c>
      <c r="AS6" s="39" t="s">
        <v>31</v>
      </c>
      <c r="AT6" s="40">
        <v>13</v>
      </c>
      <c r="AU6" s="40" t="s">
        <v>91</v>
      </c>
      <c r="AV6" s="45">
        <v>0.72230000000000005</v>
      </c>
      <c r="AX6" s="39" t="s">
        <v>31</v>
      </c>
      <c r="AY6" s="59">
        <v>2.7699999999999999E-2</v>
      </c>
      <c r="AZ6" s="60">
        <v>1</v>
      </c>
      <c r="BA6" s="59">
        <v>7.9000000000000008E-3</v>
      </c>
      <c r="BC6" s="39" t="s">
        <v>31</v>
      </c>
      <c r="BD6" s="63">
        <v>332.16</v>
      </c>
      <c r="BE6" s="64"/>
      <c r="BF6" s="64"/>
      <c r="BH6" s="39" t="s">
        <v>31</v>
      </c>
      <c r="BI6" s="60">
        <v>1</v>
      </c>
      <c r="BJ6" s="48">
        <v>2266089</v>
      </c>
      <c r="BK6" s="45">
        <f t="shared" si="8"/>
        <v>0.93018164921378932</v>
      </c>
      <c r="BM6" s="40" t="s">
        <v>31</v>
      </c>
      <c r="BN6" s="68">
        <v>332160943</v>
      </c>
      <c r="BO6" s="68">
        <v>2266089</v>
      </c>
      <c r="BP6" s="45">
        <f>BO6/BN6</f>
        <v>6.8222620622798505E-3</v>
      </c>
      <c r="BS6" s="40" t="s">
        <v>31</v>
      </c>
      <c r="BT6" s="68">
        <v>332160943</v>
      </c>
      <c r="BU6" s="68">
        <v>70467362</v>
      </c>
      <c r="BV6" s="45">
        <f t="shared" si="9"/>
        <v>0.212148247664386</v>
      </c>
      <c r="BW6" s="65">
        <f t="shared" si="10"/>
        <v>0.84810045850096605</v>
      </c>
    </row>
    <row r="7" spans="3:75" x14ac:dyDescent="0.25">
      <c r="J7" s="36">
        <f>SUM(J4:J6)</f>
        <v>1633</v>
      </c>
      <c r="N7" s="1">
        <f>SUM(N4:N6)</f>
        <v>1633</v>
      </c>
      <c r="O7" s="1">
        <f t="shared" ref="O7:S7" si="11">SUM(O4:O6)</f>
        <v>1</v>
      </c>
      <c r="P7" s="1">
        <f t="shared" si="11"/>
        <v>240</v>
      </c>
      <c r="Q7" s="1">
        <f t="shared" si="11"/>
        <v>1</v>
      </c>
      <c r="R7" s="1">
        <f t="shared" si="11"/>
        <v>850</v>
      </c>
      <c r="S7" s="1">
        <f t="shared" si="11"/>
        <v>1</v>
      </c>
      <c r="AS7" s="39" t="s">
        <v>33</v>
      </c>
      <c r="AT7" s="40">
        <v>11</v>
      </c>
      <c r="AU7" s="40" t="s">
        <v>92</v>
      </c>
      <c r="AV7" s="45">
        <v>0.91700000000000004</v>
      </c>
      <c r="BH7" s="70" t="s">
        <v>107</v>
      </c>
      <c r="BI7" s="71"/>
      <c r="BJ7" s="66">
        <f>SUM(BJ4:BJ6)</f>
        <v>2436179</v>
      </c>
      <c r="BK7" s="67">
        <f t="shared" si="8"/>
        <v>1</v>
      </c>
      <c r="BT7" s="69">
        <f>SUM(BT4:BT6)</f>
        <v>391652828</v>
      </c>
    </row>
    <row r="8" spans="3:75" x14ac:dyDescent="0.25">
      <c r="AS8" s="39" t="s">
        <v>32</v>
      </c>
      <c r="AT8" s="40">
        <v>10</v>
      </c>
      <c r="AU8" s="40" t="s">
        <v>92</v>
      </c>
      <c r="AV8" s="45">
        <v>0.52639999999999998</v>
      </c>
    </row>
    <row r="9" spans="3:75" x14ac:dyDescent="0.25">
      <c r="AS9" s="39" t="s">
        <v>31</v>
      </c>
      <c r="AT9" s="40">
        <v>5</v>
      </c>
      <c r="AU9" s="40" t="s">
        <v>92</v>
      </c>
      <c r="AV9" s="45">
        <v>0.2777</v>
      </c>
    </row>
  </sheetData>
  <mergeCells count="1">
    <mergeCell ref="BH7:BI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3479-010B-4F27-ADC4-5F1E64B39EE2}">
  <dimension ref="A1:K4"/>
  <sheetViews>
    <sheetView tabSelected="1" workbookViewId="0">
      <selection activeCell="I2" sqref="I2:K3"/>
    </sheetView>
  </sheetViews>
  <sheetFormatPr baseColWidth="10" defaultRowHeight="15" x14ac:dyDescent="0.25"/>
  <cols>
    <col min="1" max="3" width="12" style="1" bestFit="1" customWidth="1"/>
    <col min="4" max="5" width="13" style="1" bestFit="1" customWidth="1"/>
    <col min="6" max="6" width="13" bestFit="1" customWidth="1"/>
    <col min="9" max="9" width="12" bestFit="1" customWidth="1"/>
    <col min="10" max="10" width="15.42578125" bestFit="1" customWidth="1"/>
    <col min="11" max="11" width="14" bestFit="1" customWidth="1"/>
  </cols>
  <sheetData>
    <row r="1" spans="1:11" x14ac:dyDescent="0.25">
      <c r="A1" s="1" t="s">
        <v>80</v>
      </c>
      <c r="B1" s="1" t="s">
        <v>83</v>
      </c>
      <c r="C1" s="1" t="s">
        <v>81</v>
      </c>
      <c r="D1" s="1" t="s">
        <v>84</v>
      </c>
      <c r="E1" s="1" t="s">
        <v>82</v>
      </c>
      <c r="F1" s="1" t="s">
        <v>69</v>
      </c>
    </row>
    <row r="2" spans="1:11" x14ac:dyDescent="0.25">
      <c r="A2" s="52">
        <v>33850</v>
      </c>
      <c r="B2" s="52">
        <v>98725</v>
      </c>
      <c r="C2" s="52">
        <v>371032</v>
      </c>
      <c r="D2" s="52">
        <v>383240</v>
      </c>
      <c r="E2" s="52">
        <v>1846519</v>
      </c>
      <c r="F2" s="47">
        <f>E2-A2</f>
        <v>1812669</v>
      </c>
      <c r="I2" t="s">
        <v>115</v>
      </c>
      <c r="J2" t="s">
        <v>116</v>
      </c>
      <c r="K2" t="s">
        <v>117</v>
      </c>
    </row>
    <row r="3" spans="1:11" x14ac:dyDescent="0.25">
      <c r="A3" s="52">
        <v>264870</v>
      </c>
      <c r="B3" s="52">
        <v>628360</v>
      </c>
      <c r="C3" s="52">
        <v>1764363</v>
      </c>
      <c r="D3" s="52">
        <v>2035511</v>
      </c>
      <c r="E3" s="52">
        <v>6298442</v>
      </c>
      <c r="F3" s="47">
        <f t="shared" ref="F3:F4" si="0">E3-A3</f>
        <v>6033572</v>
      </c>
      <c r="I3" t="s">
        <v>65</v>
      </c>
      <c r="J3" t="s">
        <v>118</v>
      </c>
      <c r="K3" t="s">
        <v>119</v>
      </c>
    </row>
    <row r="4" spans="1:11" x14ac:dyDescent="0.25">
      <c r="A4" s="52">
        <v>1825148</v>
      </c>
      <c r="B4" s="52">
        <v>4409173</v>
      </c>
      <c r="C4" s="52">
        <v>9724131</v>
      </c>
      <c r="D4" s="52">
        <v>14423015</v>
      </c>
      <c r="E4" s="52">
        <v>17938552</v>
      </c>
      <c r="F4" s="47">
        <f t="shared" si="0"/>
        <v>16113404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8D60-BEB6-4242-80AD-EA9E4B37938D}">
  <dimension ref="A1:AA50"/>
  <sheetViews>
    <sheetView workbookViewId="0">
      <selection activeCell="B1" sqref="B1:B1048576"/>
    </sheetView>
  </sheetViews>
  <sheetFormatPr baseColWidth="10" defaultRowHeight="15" x14ac:dyDescent="0.25"/>
  <cols>
    <col min="1" max="1" width="14.85546875" customWidth="1"/>
    <col min="2" max="2" width="14" style="13" customWidth="1"/>
    <col min="3" max="3" width="14.7109375" style="13" customWidth="1"/>
    <col min="4" max="4" width="15.28515625" style="13" customWidth="1"/>
    <col min="5" max="5" width="15" style="34" customWidth="1"/>
    <col min="6" max="12" width="14.28515625" style="13" customWidth="1"/>
    <col min="13" max="13" width="15.42578125" style="13" customWidth="1"/>
    <col min="14" max="19" width="14.28515625" style="13" customWidth="1"/>
    <col min="20" max="21" width="16.85546875" style="13" customWidth="1"/>
    <col min="22" max="22" width="17" style="13" customWidth="1"/>
    <col min="23" max="23" width="14.42578125" style="13" customWidth="1"/>
    <col min="24" max="24" width="13" style="13" customWidth="1"/>
    <col min="25" max="25" width="12.85546875" style="13" customWidth="1"/>
    <col min="26" max="26" width="13.85546875" style="13" customWidth="1"/>
    <col min="27" max="27" width="15" style="13" customWidth="1"/>
  </cols>
  <sheetData>
    <row r="1" spans="1:27" s="1" customFormat="1" ht="45.75" thickBot="1" x14ac:dyDescent="0.3">
      <c r="A1" s="19" t="s">
        <v>65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24</v>
      </c>
      <c r="H1" s="5" t="s">
        <v>8</v>
      </c>
      <c r="I1" s="6" t="s">
        <v>16</v>
      </c>
      <c r="J1" s="7" t="s">
        <v>6</v>
      </c>
      <c r="K1" s="7" t="s">
        <v>7</v>
      </c>
      <c r="L1" s="7" t="s">
        <v>9</v>
      </c>
      <c r="M1" s="7" t="s">
        <v>12</v>
      </c>
      <c r="N1" s="7" t="s">
        <v>20</v>
      </c>
      <c r="O1" s="7" t="s">
        <v>21</v>
      </c>
      <c r="P1" s="7" t="s">
        <v>22</v>
      </c>
      <c r="Q1" s="8" t="s">
        <v>27</v>
      </c>
      <c r="R1" s="8" t="s">
        <v>26</v>
      </c>
      <c r="S1" s="7" t="s">
        <v>19</v>
      </c>
      <c r="T1" s="10" t="s">
        <v>10</v>
      </c>
      <c r="U1" s="10" t="s">
        <v>99</v>
      </c>
      <c r="V1" s="10" t="s">
        <v>11</v>
      </c>
      <c r="W1" s="10" t="s">
        <v>18</v>
      </c>
      <c r="X1" s="10" t="s">
        <v>14</v>
      </c>
      <c r="Y1" s="10" t="s">
        <v>15</v>
      </c>
      <c r="Z1" s="10" t="s">
        <v>29</v>
      </c>
      <c r="AA1" s="11" t="s">
        <v>28</v>
      </c>
    </row>
    <row r="2" spans="1:27" x14ac:dyDescent="0.25">
      <c r="A2" s="18" t="s">
        <v>31</v>
      </c>
      <c r="B2" s="3">
        <v>159</v>
      </c>
      <c r="C2" s="3">
        <v>11</v>
      </c>
      <c r="D2" s="3">
        <v>110</v>
      </c>
      <c r="E2" s="14">
        <v>207555</v>
      </c>
      <c r="F2" s="15">
        <v>7392381</v>
      </c>
      <c r="G2" s="16">
        <v>17938552</v>
      </c>
      <c r="H2" s="16">
        <v>178358</v>
      </c>
      <c r="I2" s="17">
        <v>809010</v>
      </c>
      <c r="J2" s="9">
        <v>296267</v>
      </c>
      <c r="K2" s="9">
        <v>230789</v>
      </c>
      <c r="L2" s="9">
        <v>76112</v>
      </c>
      <c r="M2" s="9">
        <v>115870</v>
      </c>
      <c r="N2" s="9">
        <v>1614979</v>
      </c>
      <c r="O2" s="9">
        <v>631159</v>
      </c>
      <c r="P2" s="9">
        <v>251380</v>
      </c>
      <c r="Q2" s="9">
        <v>8231648</v>
      </c>
      <c r="R2" s="9">
        <v>0</v>
      </c>
      <c r="S2" s="9">
        <v>266959</v>
      </c>
      <c r="T2" s="12">
        <v>67385</v>
      </c>
      <c r="U2" s="58">
        <f t="shared" ref="U2:U33" si="0">T2/W2</f>
        <v>1.2953855937204797E-2</v>
      </c>
      <c r="V2" s="12">
        <v>152330</v>
      </c>
      <c r="W2" s="12">
        <v>5201926</v>
      </c>
      <c r="X2" s="12">
        <v>136367</v>
      </c>
      <c r="Y2" s="12">
        <v>87226</v>
      </c>
      <c r="Z2" s="12">
        <v>14570340</v>
      </c>
      <c r="AA2" s="12">
        <v>26723589</v>
      </c>
    </row>
    <row r="3" spans="1:27" x14ac:dyDescent="0.25">
      <c r="A3" s="18" t="s">
        <v>32</v>
      </c>
      <c r="B3" s="3">
        <v>4</v>
      </c>
      <c r="C3" s="3">
        <v>0</v>
      </c>
      <c r="D3" s="3">
        <v>2</v>
      </c>
      <c r="E3" s="14">
        <v>0</v>
      </c>
      <c r="F3" s="15">
        <v>400450</v>
      </c>
      <c r="G3" s="16">
        <v>493254</v>
      </c>
      <c r="H3" s="16">
        <v>0</v>
      </c>
      <c r="I3" s="17">
        <v>3087</v>
      </c>
      <c r="J3" s="9">
        <v>4200</v>
      </c>
      <c r="K3" s="9">
        <v>0</v>
      </c>
      <c r="L3" s="9">
        <v>0</v>
      </c>
      <c r="M3" s="9">
        <v>10491</v>
      </c>
      <c r="N3" s="9">
        <v>559500</v>
      </c>
      <c r="O3" s="9">
        <v>0</v>
      </c>
      <c r="P3" s="9">
        <v>0</v>
      </c>
      <c r="Q3" s="9">
        <v>580323</v>
      </c>
      <c r="R3" s="9">
        <v>0</v>
      </c>
      <c r="S3" s="9">
        <v>52340</v>
      </c>
      <c r="T3" s="12">
        <v>4662</v>
      </c>
      <c r="U3" s="58">
        <f t="shared" si="0"/>
        <v>7.2463430215478448E-3</v>
      </c>
      <c r="V3" s="12">
        <v>0</v>
      </c>
      <c r="W3" s="12">
        <v>643359</v>
      </c>
      <c r="X3" s="12">
        <v>9530</v>
      </c>
      <c r="Y3" s="12">
        <v>1213</v>
      </c>
      <c r="Z3" s="12">
        <v>0</v>
      </c>
      <c r="AA3" s="12">
        <v>934378</v>
      </c>
    </row>
    <row r="4" spans="1:27" x14ac:dyDescent="0.25">
      <c r="A4" s="18" t="s">
        <v>33</v>
      </c>
      <c r="B4" s="3">
        <v>7</v>
      </c>
      <c r="C4" s="3">
        <v>0</v>
      </c>
      <c r="D4" s="3">
        <v>1</v>
      </c>
      <c r="E4" s="14">
        <v>0</v>
      </c>
      <c r="F4" s="15">
        <v>112696</v>
      </c>
      <c r="G4" s="16">
        <v>206800</v>
      </c>
      <c r="H4" s="16">
        <v>0</v>
      </c>
      <c r="I4" s="17">
        <v>100</v>
      </c>
      <c r="J4" s="9">
        <v>7200</v>
      </c>
      <c r="K4" s="9">
        <v>26400</v>
      </c>
      <c r="L4" s="9">
        <v>0</v>
      </c>
      <c r="M4" s="9">
        <v>4500</v>
      </c>
      <c r="N4" s="9">
        <v>0</v>
      </c>
      <c r="O4" s="9">
        <v>0</v>
      </c>
      <c r="P4" s="9">
        <v>0</v>
      </c>
      <c r="Q4" s="9">
        <v>458275</v>
      </c>
      <c r="R4" s="9">
        <v>0</v>
      </c>
      <c r="S4" s="9">
        <v>5354</v>
      </c>
      <c r="T4" s="12">
        <v>2880</v>
      </c>
      <c r="U4" s="58">
        <f t="shared" si="0"/>
        <v>5.496707701116519E-2</v>
      </c>
      <c r="V4" s="12">
        <v>200</v>
      </c>
      <c r="W4" s="12">
        <v>52395</v>
      </c>
      <c r="X4" s="12">
        <v>2500</v>
      </c>
      <c r="Y4" s="12">
        <v>0</v>
      </c>
      <c r="Z4" s="12">
        <v>0</v>
      </c>
      <c r="AA4" s="12">
        <v>600000</v>
      </c>
    </row>
    <row r="5" spans="1:27" x14ac:dyDescent="0.25">
      <c r="A5" s="18" t="s">
        <v>33</v>
      </c>
      <c r="B5" s="3">
        <v>10</v>
      </c>
      <c r="C5" s="3">
        <v>0</v>
      </c>
      <c r="D5" s="3">
        <v>1</v>
      </c>
      <c r="E5" s="14">
        <v>0</v>
      </c>
      <c r="F5" s="15">
        <v>193775</v>
      </c>
      <c r="G5" s="16">
        <v>42700</v>
      </c>
      <c r="H5" s="16">
        <v>0</v>
      </c>
      <c r="I5" s="17">
        <v>660</v>
      </c>
      <c r="J5" s="9">
        <v>19800</v>
      </c>
      <c r="K5" s="9">
        <v>10000</v>
      </c>
      <c r="L5" s="9">
        <v>0</v>
      </c>
      <c r="M5" s="9">
        <v>2460</v>
      </c>
      <c r="N5" s="9">
        <v>0</v>
      </c>
      <c r="O5" s="9">
        <v>0</v>
      </c>
      <c r="P5" s="9">
        <v>0</v>
      </c>
      <c r="Q5" s="9">
        <v>291701</v>
      </c>
      <c r="R5" s="9">
        <v>0</v>
      </c>
      <c r="S5" s="9">
        <v>16732</v>
      </c>
      <c r="T5" s="12">
        <v>2472</v>
      </c>
      <c r="U5" s="58">
        <f t="shared" si="0"/>
        <v>5.371227429763379E-2</v>
      </c>
      <c r="V5" s="12">
        <v>6000</v>
      </c>
      <c r="W5" s="12">
        <v>46023</v>
      </c>
      <c r="X5" s="12">
        <v>1903</v>
      </c>
      <c r="Y5" s="12">
        <v>790</v>
      </c>
      <c r="Z5" s="12">
        <v>0</v>
      </c>
      <c r="AA5" s="12">
        <v>404500</v>
      </c>
    </row>
    <row r="6" spans="1:27" x14ac:dyDescent="0.25">
      <c r="A6" s="18" t="s">
        <v>32</v>
      </c>
      <c r="B6" s="3">
        <v>12</v>
      </c>
      <c r="C6" s="3">
        <v>0</v>
      </c>
      <c r="D6" s="3">
        <v>4</v>
      </c>
      <c r="E6" s="14">
        <v>0</v>
      </c>
      <c r="F6" s="15">
        <v>355271</v>
      </c>
      <c r="G6" s="16">
        <v>1825148</v>
      </c>
      <c r="H6" s="16">
        <v>14793</v>
      </c>
      <c r="I6" s="17">
        <v>5641</v>
      </c>
      <c r="J6" s="9">
        <v>70140</v>
      </c>
      <c r="K6" s="9">
        <v>141950</v>
      </c>
      <c r="L6" s="9">
        <v>4989</v>
      </c>
      <c r="M6" s="9">
        <v>66208</v>
      </c>
      <c r="N6" s="9">
        <v>316078</v>
      </c>
      <c r="O6" s="9">
        <v>4870</v>
      </c>
      <c r="P6" s="9">
        <v>701031</v>
      </c>
      <c r="Q6" s="9">
        <v>1203215</v>
      </c>
      <c r="R6" s="9">
        <v>924472</v>
      </c>
      <c r="S6" s="9">
        <v>101337</v>
      </c>
      <c r="T6" s="12">
        <v>18985</v>
      </c>
      <c r="U6" s="58">
        <f t="shared" si="0"/>
        <v>1.2694241621867395E-2</v>
      </c>
      <c r="V6" s="12">
        <v>388</v>
      </c>
      <c r="W6" s="12">
        <v>1495560</v>
      </c>
      <c r="X6" s="12">
        <v>35089</v>
      </c>
      <c r="Y6" s="12">
        <v>5130</v>
      </c>
      <c r="Z6" s="12">
        <v>328241</v>
      </c>
      <c r="AA6" s="12">
        <v>6339921</v>
      </c>
    </row>
    <row r="7" spans="1:27" x14ac:dyDescent="0.25">
      <c r="A7" s="18" t="s">
        <v>31</v>
      </c>
      <c r="B7" s="3">
        <v>106</v>
      </c>
      <c r="C7" s="3">
        <v>52</v>
      </c>
      <c r="D7" s="3">
        <v>41</v>
      </c>
      <c r="E7" s="14">
        <v>941683</v>
      </c>
      <c r="F7" s="15">
        <v>4015385</v>
      </c>
      <c r="G7" s="16">
        <v>10882942</v>
      </c>
      <c r="H7" s="16">
        <v>17126</v>
      </c>
      <c r="I7" s="17">
        <v>80220</v>
      </c>
      <c r="J7" s="9">
        <v>1147435</v>
      </c>
      <c r="K7" s="9">
        <v>760881</v>
      </c>
      <c r="L7" s="9">
        <v>35405</v>
      </c>
      <c r="M7" s="9">
        <v>310674</v>
      </c>
      <c r="N7" s="9">
        <v>1886543</v>
      </c>
      <c r="O7" s="9">
        <v>127841</v>
      </c>
      <c r="P7" s="9">
        <v>1782812</v>
      </c>
      <c r="Q7" s="9">
        <v>7506510</v>
      </c>
      <c r="R7" s="9">
        <v>937160</v>
      </c>
      <c r="S7" s="9">
        <v>1704508</v>
      </c>
      <c r="T7" s="12">
        <v>181223</v>
      </c>
      <c r="U7" s="58">
        <f t="shared" si="0"/>
        <v>2.4729190373269226E-2</v>
      </c>
      <c r="V7" s="12">
        <v>499675</v>
      </c>
      <c r="W7" s="12">
        <v>7328303</v>
      </c>
      <c r="X7" s="12">
        <v>254769</v>
      </c>
      <c r="Y7" s="12">
        <v>6281</v>
      </c>
      <c r="Z7" s="12">
        <v>1603010</v>
      </c>
      <c r="AA7" s="12">
        <v>19332632</v>
      </c>
    </row>
    <row r="8" spans="1:27" x14ac:dyDescent="0.25">
      <c r="A8" s="18" t="s">
        <v>32</v>
      </c>
      <c r="B8" s="3">
        <v>13</v>
      </c>
      <c r="C8" s="3">
        <v>0</v>
      </c>
      <c r="D8" s="3">
        <v>7</v>
      </c>
      <c r="E8" s="14">
        <v>2145</v>
      </c>
      <c r="F8" s="15">
        <v>961509</v>
      </c>
      <c r="G8" s="16">
        <v>1865955</v>
      </c>
      <c r="H8" s="16">
        <v>52000</v>
      </c>
      <c r="I8" s="17">
        <v>68351</v>
      </c>
      <c r="J8" s="9">
        <v>53430</v>
      </c>
      <c r="K8" s="9">
        <v>46560</v>
      </c>
      <c r="L8" s="9">
        <v>5050</v>
      </c>
      <c r="M8" s="9">
        <v>28826</v>
      </c>
      <c r="N8" s="9">
        <v>54098</v>
      </c>
      <c r="O8" s="9">
        <v>142848</v>
      </c>
      <c r="P8" s="9">
        <v>101311</v>
      </c>
      <c r="Q8" s="9">
        <v>813394</v>
      </c>
      <c r="R8" s="9">
        <v>0</v>
      </c>
      <c r="S8" s="9">
        <v>96184</v>
      </c>
      <c r="T8" s="12">
        <v>12054</v>
      </c>
      <c r="U8" s="58">
        <f t="shared" si="0"/>
        <v>3.4470432467521323E-2</v>
      </c>
      <c r="V8" s="12">
        <v>6500</v>
      </c>
      <c r="W8" s="12">
        <v>349691</v>
      </c>
      <c r="X8" s="12">
        <v>29836</v>
      </c>
      <c r="Y8" s="12">
        <v>3735</v>
      </c>
      <c r="Z8" s="12">
        <v>150857</v>
      </c>
      <c r="AA8" s="12">
        <v>2638749</v>
      </c>
    </row>
    <row r="9" spans="1:27" x14ac:dyDescent="0.25">
      <c r="A9" s="18" t="s">
        <v>31</v>
      </c>
      <c r="B9" s="3">
        <v>33</v>
      </c>
      <c r="C9" s="3">
        <v>0</v>
      </c>
      <c r="D9" s="3">
        <v>1</v>
      </c>
      <c r="E9" s="14">
        <v>0</v>
      </c>
      <c r="F9" s="15">
        <v>2121689</v>
      </c>
      <c r="G9" s="16">
        <v>4409173</v>
      </c>
      <c r="H9" s="16">
        <v>64570</v>
      </c>
      <c r="I9" s="17">
        <v>82059</v>
      </c>
      <c r="J9" s="9">
        <v>98145</v>
      </c>
      <c r="K9" s="9">
        <v>378894</v>
      </c>
      <c r="L9" s="9">
        <v>38603</v>
      </c>
      <c r="M9" s="9">
        <v>166606</v>
      </c>
      <c r="N9" s="9">
        <v>2293235</v>
      </c>
      <c r="O9" s="9">
        <v>240011</v>
      </c>
      <c r="P9" s="9">
        <v>427455</v>
      </c>
      <c r="Q9" s="9">
        <v>5096295</v>
      </c>
      <c r="R9" s="9">
        <v>4217564</v>
      </c>
      <c r="S9" s="9">
        <v>967423</v>
      </c>
      <c r="T9" s="12">
        <v>12981</v>
      </c>
      <c r="U9" s="58">
        <f t="shared" si="0"/>
        <v>1.3241972799941241E-2</v>
      </c>
      <c r="V9" s="12">
        <v>1543</v>
      </c>
      <c r="W9" s="12">
        <v>980292</v>
      </c>
      <c r="X9" s="12">
        <v>56151</v>
      </c>
      <c r="Y9" s="12">
        <v>10163</v>
      </c>
      <c r="Z9" s="12">
        <v>1391858</v>
      </c>
      <c r="AA9" s="12">
        <v>12413067</v>
      </c>
    </row>
    <row r="10" spans="1:27" x14ac:dyDescent="0.25">
      <c r="A10" s="18" t="s">
        <v>32</v>
      </c>
      <c r="B10" s="3">
        <v>8</v>
      </c>
      <c r="C10" s="3">
        <v>0</v>
      </c>
      <c r="D10" s="3">
        <v>2</v>
      </c>
      <c r="E10" s="14">
        <v>0</v>
      </c>
      <c r="F10" s="15">
        <v>1275686</v>
      </c>
      <c r="G10" s="16">
        <v>2610515</v>
      </c>
      <c r="H10" s="16">
        <v>6966</v>
      </c>
      <c r="I10" s="17">
        <v>33175</v>
      </c>
      <c r="J10" s="9">
        <v>8504</v>
      </c>
      <c r="K10" s="9">
        <v>30739</v>
      </c>
      <c r="L10" s="9">
        <v>8419</v>
      </c>
      <c r="M10" s="9">
        <v>38633</v>
      </c>
      <c r="N10" s="9">
        <v>171534</v>
      </c>
      <c r="O10" s="9">
        <v>119949</v>
      </c>
      <c r="P10" s="9">
        <v>218486</v>
      </c>
      <c r="Q10" s="9">
        <v>3122164</v>
      </c>
      <c r="R10" s="9">
        <v>0</v>
      </c>
      <c r="S10" s="9">
        <v>277723</v>
      </c>
      <c r="T10" s="12">
        <v>10279</v>
      </c>
      <c r="U10" s="58">
        <f t="shared" si="0"/>
        <v>2.5617190109008259E-2</v>
      </c>
      <c r="V10" s="12">
        <v>250</v>
      </c>
      <c r="W10" s="12">
        <v>401254</v>
      </c>
      <c r="X10" s="12">
        <v>17088</v>
      </c>
      <c r="Y10" s="12">
        <v>554</v>
      </c>
      <c r="Z10" s="12">
        <v>193901</v>
      </c>
      <c r="AA10" s="12">
        <v>4765897</v>
      </c>
    </row>
    <row r="11" spans="1:27" x14ac:dyDescent="0.25">
      <c r="A11" s="18" t="s">
        <v>32</v>
      </c>
      <c r="B11" s="3">
        <v>13</v>
      </c>
      <c r="C11" s="3">
        <v>0</v>
      </c>
      <c r="D11" s="3">
        <v>7</v>
      </c>
      <c r="E11" s="14">
        <v>2145</v>
      </c>
      <c r="F11" s="15">
        <v>961509</v>
      </c>
      <c r="G11" s="16">
        <v>1865955</v>
      </c>
      <c r="H11" s="16">
        <v>52000</v>
      </c>
      <c r="I11" s="17">
        <v>68351</v>
      </c>
      <c r="J11" s="9">
        <v>53430</v>
      </c>
      <c r="K11" s="9">
        <v>46560</v>
      </c>
      <c r="L11" s="9">
        <v>5050</v>
      </c>
      <c r="M11" s="9">
        <v>28826</v>
      </c>
      <c r="N11" s="9">
        <v>54098</v>
      </c>
      <c r="O11" s="9">
        <v>142848</v>
      </c>
      <c r="P11" s="9">
        <v>101311</v>
      </c>
      <c r="Q11" s="9">
        <v>813394</v>
      </c>
      <c r="R11" s="9">
        <v>0</v>
      </c>
      <c r="S11" s="9">
        <v>96184</v>
      </c>
      <c r="T11" s="12">
        <v>12054</v>
      </c>
      <c r="U11" s="58">
        <f t="shared" si="0"/>
        <v>3.4470432467521323E-2</v>
      </c>
      <c r="V11" s="12">
        <v>6500</v>
      </c>
      <c r="W11" s="12">
        <v>349691</v>
      </c>
      <c r="X11" s="12">
        <v>29836</v>
      </c>
      <c r="Y11" s="12">
        <v>3735</v>
      </c>
      <c r="Z11" s="12">
        <v>150857</v>
      </c>
      <c r="AA11" s="12">
        <v>2638749</v>
      </c>
    </row>
    <row r="12" spans="1:27" x14ac:dyDescent="0.25">
      <c r="A12" s="18" t="s">
        <v>31</v>
      </c>
      <c r="B12" s="3">
        <v>4</v>
      </c>
      <c r="C12" s="3">
        <v>5</v>
      </c>
      <c r="D12" s="3">
        <v>43</v>
      </c>
      <c r="E12" s="14">
        <v>49861</v>
      </c>
      <c r="F12" s="15">
        <v>2161534</v>
      </c>
      <c r="G12" s="16">
        <v>14423015</v>
      </c>
      <c r="H12" s="16">
        <v>0</v>
      </c>
      <c r="I12" s="17">
        <v>282486</v>
      </c>
      <c r="J12" s="9">
        <v>485772</v>
      </c>
      <c r="K12" s="9">
        <v>24505</v>
      </c>
      <c r="L12" s="9">
        <v>16238</v>
      </c>
      <c r="M12" s="9">
        <v>97469</v>
      </c>
      <c r="N12" s="9">
        <v>350856</v>
      </c>
      <c r="O12" s="9">
        <v>185064</v>
      </c>
      <c r="P12" s="9">
        <v>1040911</v>
      </c>
      <c r="Q12" s="9">
        <v>2957709</v>
      </c>
      <c r="R12" s="9">
        <v>0</v>
      </c>
      <c r="S12" s="9">
        <v>189336</v>
      </c>
      <c r="T12" s="12">
        <v>37295</v>
      </c>
      <c r="U12" s="58">
        <f t="shared" si="0"/>
        <v>1.4438212425805513E-2</v>
      </c>
      <c r="V12" s="12">
        <v>34013</v>
      </c>
      <c r="W12" s="12">
        <v>2583076</v>
      </c>
      <c r="X12" s="12">
        <v>31301</v>
      </c>
      <c r="Y12" s="12">
        <v>21021</v>
      </c>
      <c r="Z12" s="12">
        <v>3320218</v>
      </c>
      <c r="AA12" s="12">
        <v>7034486</v>
      </c>
    </row>
    <row r="13" spans="1:27" x14ac:dyDescent="0.25">
      <c r="A13" s="18" t="s">
        <v>33</v>
      </c>
      <c r="B13" s="3">
        <v>5</v>
      </c>
      <c r="C13" s="3">
        <v>0</v>
      </c>
      <c r="D13" s="3">
        <v>0</v>
      </c>
      <c r="E13" s="14">
        <v>0</v>
      </c>
      <c r="F13" s="15">
        <v>148132</v>
      </c>
      <c r="G13" s="16">
        <v>264732</v>
      </c>
      <c r="H13" s="16">
        <v>0</v>
      </c>
      <c r="I13" s="17">
        <v>0</v>
      </c>
      <c r="J13" s="9">
        <v>3600</v>
      </c>
      <c r="K13" s="9">
        <v>24000</v>
      </c>
      <c r="L13" s="9">
        <v>0</v>
      </c>
      <c r="M13" s="9">
        <v>330</v>
      </c>
      <c r="N13" s="9">
        <v>0</v>
      </c>
      <c r="O13" s="9">
        <v>0</v>
      </c>
      <c r="P13" s="9">
        <v>0</v>
      </c>
      <c r="Q13" s="9">
        <v>497779</v>
      </c>
      <c r="R13" s="9">
        <v>0</v>
      </c>
      <c r="S13" s="9">
        <v>16050</v>
      </c>
      <c r="T13" s="12">
        <v>720</v>
      </c>
      <c r="U13" s="58">
        <f t="shared" si="0"/>
        <v>0.14681892332789559</v>
      </c>
      <c r="V13" s="12">
        <v>0</v>
      </c>
      <c r="W13" s="12">
        <v>4904</v>
      </c>
      <c r="X13" s="12">
        <v>539</v>
      </c>
      <c r="Y13" s="12">
        <v>0</v>
      </c>
      <c r="Z13" s="12">
        <v>0</v>
      </c>
      <c r="AA13" s="12">
        <v>544892</v>
      </c>
    </row>
    <row r="14" spans="1:27" x14ac:dyDescent="0.25">
      <c r="A14" s="18" t="s">
        <v>31</v>
      </c>
      <c r="B14" s="3">
        <v>107</v>
      </c>
      <c r="C14" s="3">
        <v>12</v>
      </c>
      <c r="D14" s="3">
        <v>41</v>
      </c>
      <c r="E14" s="14">
        <v>211845</v>
      </c>
      <c r="F14" s="15">
        <v>6415914</v>
      </c>
      <c r="G14" s="16">
        <v>8127273</v>
      </c>
      <c r="H14" s="16">
        <v>131857</v>
      </c>
      <c r="I14" s="17">
        <v>275817</v>
      </c>
      <c r="J14" s="9">
        <v>111148</v>
      </c>
      <c r="K14" s="9">
        <v>544343</v>
      </c>
      <c r="L14" s="9">
        <v>205862</v>
      </c>
      <c r="M14" s="9">
        <v>493596</v>
      </c>
      <c r="N14" s="9">
        <v>3425853</v>
      </c>
      <c r="O14" s="9">
        <v>28789</v>
      </c>
      <c r="P14" s="9">
        <v>21971</v>
      </c>
      <c r="Q14" s="9">
        <v>27152627</v>
      </c>
      <c r="R14" s="9">
        <v>0</v>
      </c>
      <c r="S14" s="9">
        <v>545465</v>
      </c>
      <c r="T14" s="12">
        <v>73366</v>
      </c>
      <c r="U14" s="58">
        <f t="shared" si="0"/>
        <v>2.9175675616562126E-2</v>
      </c>
      <c r="V14" s="12">
        <v>23920</v>
      </c>
      <c r="W14" s="12">
        <v>2514629</v>
      </c>
      <c r="X14" s="12">
        <v>224417</v>
      </c>
      <c r="Y14" s="12">
        <v>16209</v>
      </c>
      <c r="Z14" s="12">
        <v>3167</v>
      </c>
      <c r="AA14" s="12">
        <v>37240180</v>
      </c>
    </row>
    <row r="15" spans="1:27" x14ac:dyDescent="0.25">
      <c r="A15" s="18" t="s">
        <v>32</v>
      </c>
      <c r="B15" s="3">
        <v>0</v>
      </c>
      <c r="C15" s="3">
        <v>0</v>
      </c>
      <c r="D15" s="3">
        <v>0</v>
      </c>
      <c r="E15" s="14">
        <v>0</v>
      </c>
      <c r="F15" s="15">
        <v>233931</v>
      </c>
      <c r="G15" s="16">
        <v>583712</v>
      </c>
      <c r="H15" s="16">
        <v>0</v>
      </c>
      <c r="I15" s="17">
        <v>1789</v>
      </c>
      <c r="J15" s="9">
        <v>17304</v>
      </c>
      <c r="K15" s="9">
        <v>0</v>
      </c>
      <c r="L15" s="9">
        <v>17324</v>
      </c>
      <c r="M15" s="9">
        <v>3350</v>
      </c>
      <c r="N15" s="9">
        <v>24103</v>
      </c>
      <c r="O15" s="9">
        <v>0</v>
      </c>
      <c r="P15" s="9">
        <v>221500</v>
      </c>
      <c r="Q15" s="9">
        <v>903198</v>
      </c>
      <c r="R15" s="9">
        <v>0</v>
      </c>
      <c r="S15" s="9">
        <v>22904</v>
      </c>
      <c r="T15" s="12">
        <v>6917</v>
      </c>
      <c r="U15" s="58">
        <f t="shared" si="0"/>
        <v>6.4090209958675384E-2</v>
      </c>
      <c r="V15" s="12">
        <v>1521</v>
      </c>
      <c r="W15" s="12">
        <v>107926</v>
      </c>
      <c r="X15" s="12">
        <v>13102</v>
      </c>
      <c r="Y15" s="12">
        <v>7145</v>
      </c>
      <c r="Z15" s="12">
        <v>0</v>
      </c>
      <c r="AA15" s="12">
        <v>1683000</v>
      </c>
    </row>
    <row r="16" spans="1:27" x14ac:dyDescent="0.25">
      <c r="A16" s="18" t="s">
        <v>33</v>
      </c>
      <c r="B16" s="3">
        <v>3</v>
      </c>
      <c r="C16" s="3">
        <v>0</v>
      </c>
      <c r="D16" s="3">
        <v>5</v>
      </c>
      <c r="E16" s="14">
        <v>0</v>
      </c>
      <c r="F16" s="15">
        <v>209561</v>
      </c>
      <c r="G16" s="16">
        <v>399645</v>
      </c>
      <c r="H16" s="16">
        <v>0</v>
      </c>
      <c r="I16" s="17">
        <v>8717</v>
      </c>
      <c r="J16" s="9">
        <v>8700</v>
      </c>
      <c r="K16" s="9">
        <v>25680</v>
      </c>
      <c r="L16" s="9">
        <v>6195</v>
      </c>
      <c r="M16" s="9">
        <v>1234</v>
      </c>
      <c r="N16" s="9">
        <v>71467</v>
      </c>
      <c r="O16" s="9">
        <v>0</v>
      </c>
      <c r="P16" s="9">
        <v>0</v>
      </c>
      <c r="Q16" s="9">
        <v>189401</v>
      </c>
      <c r="R16" s="9">
        <v>0</v>
      </c>
      <c r="S16" s="9">
        <v>35750</v>
      </c>
      <c r="T16" s="12">
        <v>11443</v>
      </c>
      <c r="U16" s="58">
        <f t="shared" si="0"/>
        <v>2.8562228867245416E-2</v>
      </c>
      <c r="V16" s="12">
        <v>2987</v>
      </c>
      <c r="W16" s="12">
        <v>400634</v>
      </c>
      <c r="X16" s="12">
        <v>6698</v>
      </c>
      <c r="Y16" s="12">
        <v>1448</v>
      </c>
      <c r="Z16" s="12">
        <v>0</v>
      </c>
      <c r="AA16" s="12">
        <v>569189</v>
      </c>
    </row>
    <row r="17" spans="1:27" x14ac:dyDescent="0.25">
      <c r="A17" s="18" t="s">
        <v>32</v>
      </c>
      <c r="B17" s="3">
        <v>11</v>
      </c>
      <c r="C17" s="3">
        <v>0</v>
      </c>
      <c r="D17" s="3">
        <v>0</v>
      </c>
      <c r="E17" s="14">
        <v>0</v>
      </c>
      <c r="F17" s="15">
        <v>1351150</v>
      </c>
      <c r="G17" s="16">
        <v>1881349</v>
      </c>
      <c r="H17" s="16">
        <v>0</v>
      </c>
      <c r="I17" s="17">
        <v>4273</v>
      </c>
      <c r="J17" s="9">
        <v>90660</v>
      </c>
      <c r="K17" s="9">
        <v>43923</v>
      </c>
      <c r="L17" s="9">
        <v>0</v>
      </c>
      <c r="M17" s="9">
        <v>49270</v>
      </c>
      <c r="N17" s="9">
        <v>55181</v>
      </c>
      <c r="O17" s="9">
        <v>0</v>
      </c>
      <c r="P17" s="9">
        <v>41049</v>
      </c>
      <c r="Q17" s="9">
        <v>1249713</v>
      </c>
      <c r="R17" s="9">
        <v>0</v>
      </c>
      <c r="S17" s="9">
        <v>50698</v>
      </c>
      <c r="T17" s="12">
        <v>11892</v>
      </c>
      <c r="U17" s="58">
        <f t="shared" si="0"/>
        <v>4.4559853415618432E-2</v>
      </c>
      <c r="V17" s="12">
        <v>0</v>
      </c>
      <c r="W17" s="12">
        <v>266877</v>
      </c>
      <c r="X17" s="12">
        <v>38661</v>
      </c>
      <c r="Y17" s="12">
        <v>1857</v>
      </c>
      <c r="Z17" s="12">
        <v>0</v>
      </c>
      <c r="AA17" s="12">
        <v>3207554</v>
      </c>
    </row>
    <row r="18" spans="1:27" x14ac:dyDescent="0.25">
      <c r="A18" s="18" t="s">
        <v>32</v>
      </c>
      <c r="B18" s="3">
        <v>4</v>
      </c>
      <c r="C18" s="3">
        <v>0</v>
      </c>
      <c r="D18" s="3">
        <v>2</v>
      </c>
      <c r="E18" s="14">
        <v>0</v>
      </c>
      <c r="F18" s="15">
        <v>400450</v>
      </c>
      <c r="G18" s="16">
        <v>493254</v>
      </c>
      <c r="H18" s="16">
        <v>0</v>
      </c>
      <c r="I18" s="17">
        <v>3087</v>
      </c>
      <c r="J18" s="9">
        <v>4200</v>
      </c>
      <c r="K18" s="9">
        <v>0</v>
      </c>
      <c r="L18" s="9">
        <v>0</v>
      </c>
      <c r="M18" s="9">
        <v>10491</v>
      </c>
      <c r="N18" s="9">
        <v>559500</v>
      </c>
      <c r="O18" s="9">
        <v>0</v>
      </c>
      <c r="P18" s="9">
        <v>0</v>
      </c>
      <c r="Q18" s="9">
        <v>580323</v>
      </c>
      <c r="R18" s="9">
        <v>0</v>
      </c>
      <c r="S18" s="9">
        <v>52340</v>
      </c>
      <c r="T18" s="12">
        <v>4662</v>
      </c>
      <c r="U18" s="58">
        <f t="shared" si="0"/>
        <v>7.2463430215478448E-3</v>
      </c>
      <c r="V18" s="12">
        <v>0</v>
      </c>
      <c r="W18" s="12">
        <v>643359</v>
      </c>
      <c r="X18" s="12">
        <v>9530</v>
      </c>
      <c r="Y18" s="12">
        <v>1213</v>
      </c>
      <c r="Z18" s="12">
        <v>0</v>
      </c>
      <c r="AA18" s="12">
        <v>934378</v>
      </c>
    </row>
    <row r="19" spans="1:27" x14ac:dyDescent="0.25">
      <c r="A19" s="18" t="s">
        <v>31</v>
      </c>
      <c r="B19" s="3">
        <v>69</v>
      </c>
      <c r="C19" s="3">
        <v>0</v>
      </c>
      <c r="D19" s="3">
        <v>28</v>
      </c>
      <c r="E19" s="14">
        <v>0</v>
      </c>
      <c r="F19" s="15">
        <v>2086468</v>
      </c>
      <c r="G19" s="16">
        <v>3846562</v>
      </c>
      <c r="H19" s="16">
        <v>0</v>
      </c>
      <c r="I19" s="17">
        <v>26206</v>
      </c>
      <c r="J19" s="9">
        <v>107343</v>
      </c>
      <c r="K19" s="9">
        <v>108617</v>
      </c>
      <c r="L19" s="9">
        <v>26325</v>
      </c>
      <c r="M19" s="9">
        <v>41024</v>
      </c>
      <c r="N19" s="9">
        <v>1955624</v>
      </c>
      <c r="O19" s="9">
        <v>1189700</v>
      </c>
      <c r="P19" s="9">
        <v>996501</v>
      </c>
      <c r="Q19" s="9">
        <v>3698390</v>
      </c>
      <c r="R19" s="9">
        <v>0</v>
      </c>
      <c r="S19" s="9">
        <v>91684</v>
      </c>
      <c r="T19" s="12">
        <v>10598</v>
      </c>
      <c r="U19" s="58">
        <f t="shared" si="0"/>
        <v>1.8349513386418451E-2</v>
      </c>
      <c r="V19" s="12">
        <v>29570</v>
      </c>
      <c r="W19" s="12">
        <v>577563</v>
      </c>
      <c r="X19" s="12">
        <v>40493</v>
      </c>
      <c r="Y19" s="12">
        <v>10159</v>
      </c>
      <c r="Z19" s="12">
        <v>2738499</v>
      </c>
      <c r="AA19" s="12">
        <v>7727987</v>
      </c>
    </row>
    <row r="20" spans="1:27" x14ac:dyDescent="0.25">
      <c r="A20" s="18" t="s">
        <v>33</v>
      </c>
      <c r="B20" s="3">
        <v>5</v>
      </c>
      <c r="C20" s="3">
        <v>0</v>
      </c>
      <c r="D20" s="3">
        <v>0</v>
      </c>
      <c r="E20" s="14">
        <v>0</v>
      </c>
      <c r="F20" s="15">
        <v>86144</v>
      </c>
      <c r="G20" s="16">
        <v>109110</v>
      </c>
      <c r="H20" s="16">
        <v>0</v>
      </c>
      <c r="I20" s="17">
        <v>1608</v>
      </c>
      <c r="J20" s="9">
        <v>4800</v>
      </c>
      <c r="K20" s="9">
        <v>22800</v>
      </c>
      <c r="L20" s="9">
        <v>0</v>
      </c>
      <c r="M20" s="9">
        <v>700</v>
      </c>
      <c r="N20" s="9">
        <v>0</v>
      </c>
      <c r="O20" s="9">
        <v>0</v>
      </c>
      <c r="P20" s="9">
        <v>0</v>
      </c>
      <c r="Q20" s="9">
        <v>110582</v>
      </c>
      <c r="R20" s="9">
        <v>0</v>
      </c>
      <c r="S20" s="9">
        <v>8179</v>
      </c>
      <c r="T20" s="12">
        <v>3180</v>
      </c>
      <c r="U20" s="58">
        <f t="shared" si="0"/>
        <v>0.14747484116310347</v>
      </c>
      <c r="V20" s="12">
        <v>80</v>
      </c>
      <c r="W20" s="12">
        <v>21563</v>
      </c>
      <c r="X20" s="12">
        <v>825</v>
      </c>
      <c r="Y20" s="12">
        <v>0</v>
      </c>
      <c r="Z20" s="12">
        <v>0</v>
      </c>
      <c r="AA20" s="12">
        <v>235781</v>
      </c>
    </row>
    <row r="21" spans="1:27" x14ac:dyDescent="0.25">
      <c r="A21" s="18" t="s">
        <v>33</v>
      </c>
      <c r="B21" s="3">
        <v>2</v>
      </c>
      <c r="C21" s="3">
        <v>0</v>
      </c>
      <c r="D21" s="3">
        <v>0</v>
      </c>
      <c r="E21" s="14">
        <v>0</v>
      </c>
      <c r="F21" s="15">
        <v>106651</v>
      </c>
      <c r="G21" s="16">
        <v>99398</v>
      </c>
      <c r="H21" s="16">
        <v>0</v>
      </c>
      <c r="I21" s="17">
        <v>255</v>
      </c>
      <c r="J21" s="9">
        <v>6704</v>
      </c>
      <c r="K21" s="9">
        <v>0</v>
      </c>
      <c r="L21" s="9">
        <v>0</v>
      </c>
      <c r="M21" s="9">
        <v>620</v>
      </c>
      <c r="N21" s="9">
        <v>0</v>
      </c>
      <c r="O21" s="9">
        <v>0</v>
      </c>
      <c r="P21" s="9">
        <v>0</v>
      </c>
      <c r="Q21" s="9">
        <v>113526</v>
      </c>
      <c r="R21" s="9">
        <v>0</v>
      </c>
      <c r="S21" s="9">
        <v>4473</v>
      </c>
      <c r="T21" s="12">
        <v>4516</v>
      </c>
      <c r="U21" s="58">
        <f t="shared" si="0"/>
        <v>0.31715710372919448</v>
      </c>
      <c r="V21" s="12">
        <v>0</v>
      </c>
      <c r="W21" s="12">
        <v>14239</v>
      </c>
      <c r="X21" s="12">
        <v>0</v>
      </c>
      <c r="Y21" s="12">
        <v>0</v>
      </c>
      <c r="Z21" s="12">
        <v>0</v>
      </c>
      <c r="AA21" s="12">
        <v>322077</v>
      </c>
    </row>
    <row r="22" spans="1:27" x14ac:dyDescent="0.25">
      <c r="A22" s="18" t="s">
        <v>32</v>
      </c>
      <c r="B22" s="3">
        <v>2</v>
      </c>
      <c r="C22" s="3">
        <v>0</v>
      </c>
      <c r="D22" s="3">
        <v>0</v>
      </c>
      <c r="E22" s="14">
        <v>0</v>
      </c>
      <c r="F22" s="15">
        <v>592961</v>
      </c>
      <c r="G22" s="16">
        <v>1191020</v>
      </c>
      <c r="H22" s="16">
        <v>0</v>
      </c>
      <c r="I22" s="17">
        <v>6418</v>
      </c>
      <c r="J22" s="9">
        <v>29121</v>
      </c>
      <c r="K22" s="9">
        <v>0</v>
      </c>
      <c r="L22" s="9">
        <v>0</v>
      </c>
      <c r="M22" s="9">
        <v>562</v>
      </c>
      <c r="N22" s="9">
        <v>125545</v>
      </c>
      <c r="O22" s="9">
        <v>0</v>
      </c>
      <c r="P22" s="9">
        <v>0</v>
      </c>
      <c r="Q22" s="9">
        <v>0</v>
      </c>
      <c r="R22" s="9">
        <v>0</v>
      </c>
      <c r="S22" s="9">
        <v>6917</v>
      </c>
      <c r="T22" s="12">
        <v>9784</v>
      </c>
      <c r="U22" s="58">
        <f t="shared" si="0"/>
        <v>5.7369022838547008E-2</v>
      </c>
      <c r="V22" s="12">
        <v>0</v>
      </c>
      <c r="W22" s="12">
        <v>170545</v>
      </c>
      <c r="X22" s="12">
        <v>8180</v>
      </c>
      <c r="Y22" s="12">
        <v>2130</v>
      </c>
      <c r="Z22" s="12">
        <v>0</v>
      </c>
      <c r="AA22" s="12">
        <v>1485060</v>
      </c>
    </row>
    <row r="23" spans="1:27" x14ac:dyDescent="0.25">
      <c r="A23" s="18" t="s">
        <v>32</v>
      </c>
      <c r="B23" s="3">
        <v>4</v>
      </c>
      <c r="C23" s="3">
        <v>0</v>
      </c>
      <c r="D23" s="3">
        <v>2</v>
      </c>
      <c r="E23" s="14">
        <v>0</v>
      </c>
      <c r="F23" s="15">
        <v>400450</v>
      </c>
      <c r="G23" s="16">
        <v>493254</v>
      </c>
      <c r="H23" s="16">
        <v>0</v>
      </c>
      <c r="I23" s="17">
        <v>3087</v>
      </c>
      <c r="J23" s="9">
        <v>4200</v>
      </c>
      <c r="K23" s="9">
        <v>0</v>
      </c>
      <c r="L23" s="9">
        <v>0</v>
      </c>
      <c r="M23" s="9">
        <v>10491</v>
      </c>
      <c r="N23" s="9">
        <v>559500</v>
      </c>
      <c r="O23" s="9">
        <v>0</v>
      </c>
      <c r="P23" s="9">
        <v>0</v>
      </c>
      <c r="Q23" s="9">
        <v>580323</v>
      </c>
      <c r="R23" s="9">
        <v>0</v>
      </c>
      <c r="S23" s="9">
        <v>52340</v>
      </c>
      <c r="T23" s="12">
        <v>4662</v>
      </c>
      <c r="U23" s="58">
        <f t="shared" si="0"/>
        <v>7.2463430215478448E-3</v>
      </c>
      <c r="V23" s="12">
        <v>0</v>
      </c>
      <c r="W23" s="12">
        <v>643359</v>
      </c>
      <c r="X23" s="12">
        <v>9530</v>
      </c>
      <c r="Y23" s="12">
        <v>1213</v>
      </c>
      <c r="Z23" s="12">
        <v>0</v>
      </c>
      <c r="AA23" s="12">
        <v>934378</v>
      </c>
    </row>
    <row r="24" spans="1:27" x14ac:dyDescent="0.25">
      <c r="A24" s="18" t="s">
        <v>33</v>
      </c>
      <c r="B24" s="3">
        <v>5</v>
      </c>
      <c r="C24" s="3">
        <v>0</v>
      </c>
      <c r="D24" s="3">
        <v>1</v>
      </c>
      <c r="E24" s="14">
        <v>0</v>
      </c>
      <c r="F24" s="15">
        <v>220337</v>
      </c>
      <c r="G24" s="16">
        <v>1846519</v>
      </c>
      <c r="H24" s="16">
        <v>0</v>
      </c>
      <c r="I24" s="17">
        <v>4085</v>
      </c>
      <c r="J24" s="9">
        <v>15600</v>
      </c>
      <c r="K24" s="9">
        <v>0</v>
      </c>
      <c r="L24" s="9">
        <v>0</v>
      </c>
      <c r="M24" s="9">
        <v>2830</v>
      </c>
      <c r="N24" s="9">
        <v>12920</v>
      </c>
      <c r="O24" s="9">
        <v>33265</v>
      </c>
      <c r="P24" s="9">
        <v>78957</v>
      </c>
      <c r="Q24" s="9">
        <v>61133</v>
      </c>
      <c r="R24" s="9">
        <v>0</v>
      </c>
      <c r="S24" s="9">
        <v>33893</v>
      </c>
      <c r="T24" s="12">
        <v>3728</v>
      </c>
      <c r="U24" s="58">
        <f t="shared" si="0"/>
        <v>0.11106145917120983</v>
      </c>
      <c r="V24" s="12">
        <v>0</v>
      </c>
      <c r="W24" s="12">
        <v>33567</v>
      </c>
      <c r="X24" s="12">
        <v>0</v>
      </c>
      <c r="Y24" s="12">
        <v>0</v>
      </c>
      <c r="Z24" s="12">
        <v>0</v>
      </c>
      <c r="AA24" s="12">
        <v>230518</v>
      </c>
    </row>
    <row r="25" spans="1:27" x14ac:dyDescent="0.25">
      <c r="A25" s="18" t="s">
        <v>33</v>
      </c>
      <c r="B25" s="3">
        <v>8</v>
      </c>
      <c r="C25" s="3">
        <v>0</v>
      </c>
      <c r="D25" s="3">
        <v>0</v>
      </c>
      <c r="E25" s="14">
        <v>0</v>
      </c>
      <c r="F25" s="15">
        <v>133646</v>
      </c>
      <c r="G25" s="16">
        <v>306667</v>
      </c>
      <c r="H25" s="16">
        <v>0</v>
      </c>
      <c r="I25" s="17">
        <v>427</v>
      </c>
      <c r="J25" s="9">
        <v>0</v>
      </c>
      <c r="K25" s="9">
        <v>48000</v>
      </c>
      <c r="L25" s="9">
        <v>1564</v>
      </c>
      <c r="M25" s="9">
        <v>23037</v>
      </c>
      <c r="N25" s="9">
        <v>13821</v>
      </c>
      <c r="O25" s="9">
        <v>0</v>
      </c>
      <c r="P25" s="9">
        <v>0</v>
      </c>
      <c r="Q25" s="9">
        <v>42986</v>
      </c>
      <c r="R25" s="9">
        <v>0</v>
      </c>
      <c r="S25" s="9">
        <v>29642</v>
      </c>
      <c r="T25" s="12">
        <v>5341</v>
      </c>
      <c r="U25" s="58">
        <f t="shared" si="0"/>
        <v>8.3763311011087929E-2</v>
      </c>
      <c r="V25" s="12">
        <v>0</v>
      </c>
      <c r="W25" s="12">
        <v>63763</v>
      </c>
      <c r="X25" s="12">
        <v>2369</v>
      </c>
      <c r="Y25" s="12">
        <v>773</v>
      </c>
      <c r="Z25" s="12">
        <v>0</v>
      </c>
      <c r="AA25" s="12">
        <v>246342</v>
      </c>
    </row>
    <row r="26" spans="1:27" x14ac:dyDescent="0.25">
      <c r="A26" s="18" t="s">
        <v>32</v>
      </c>
      <c r="B26" s="3">
        <v>37</v>
      </c>
      <c r="C26" s="3">
        <v>0</v>
      </c>
      <c r="D26" s="3">
        <v>5</v>
      </c>
      <c r="E26" s="14">
        <v>0</v>
      </c>
      <c r="F26" s="15">
        <v>774765</v>
      </c>
      <c r="G26" s="16">
        <v>1961738</v>
      </c>
      <c r="H26" s="16">
        <v>0</v>
      </c>
      <c r="I26" s="17">
        <v>18525</v>
      </c>
      <c r="J26" s="9">
        <v>22650</v>
      </c>
      <c r="K26" s="9">
        <v>100499</v>
      </c>
      <c r="L26" s="9">
        <v>0</v>
      </c>
      <c r="M26" s="9">
        <v>32794</v>
      </c>
      <c r="N26" s="9">
        <v>0</v>
      </c>
      <c r="O26" s="9">
        <v>1033540</v>
      </c>
      <c r="P26" s="9">
        <v>0</v>
      </c>
      <c r="Q26" s="9">
        <v>1881708</v>
      </c>
      <c r="R26" s="9">
        <v>267741</v>
      </c>
      <c r="S26" s="9">
        <v>53199</v>
      </c>
      <c r="T26" s="12">
        <v>9389</v>
      </c>
      <c r="U26" s="58">
        <f t="shared" si="0"/>
        <v>2.276524087899192E-2</v>
      </c>
      <c r="V26" s="12">
        <v>80387</v>
      </c>
      <c r="W26" s="12">
        <v>412427</v>
      </c>
      <c r="X26" s="12">
        <v>28274</v>
      </c>
      <c r="Y26" s="12">
        <v>403</v>
      </c>
      <c r="Z26" s="12">
        <v>1828545</v>
      </c>
      <c r="AA26" s="12">
        <v>2710523</v>
      </c>
    </row>
    <row r="27" spans="1:27" x14ac:dyDescent="0.25">
      <c r="A27" s="18" t="s">
        <v>31</v>
      </c>
      <c r="B27" s="3">
        <v>33</v>
      </c>
      <c r="C27" s="3">
        <v>0</v>
      </c>
      <c r="D27" s="3">
        <v>1</v>
      </c>
      <c r="E27" s="14">
        <v>0</v>
      </c>
      <c r="F27" s="15">
        <v>2121689</v>
      </c>
      <c r="G27" s="16">
        <v>4409173</v>
      </c>
      <c r="H27" s="16">
        <v>64570</v>
      </c>
      <c r="I27" s="17">
        <v>82059</v>
      </c>
      <c r="J27" s="9">
        <v>98145</v>
      </c>
      <c r="K27" s="9">
        <v>378894</v>
      </c>
      <c r="L27" s="9">
        <v>38603</v>
      </c>
      <c r="M27" s="9">
        <v>166606</v>
      </c>
      <c r="N27" s="9">
        <v>2293235</v>
      </c>
      <c r="O27" s="9">
        <v>240011</v>
      </c>
      <c r="P27" s="9">
        <v>427455</v>
      </c>
      <c r="Q27" s="9">
        <v>5096295</v>
      </c>
      <c r="R27" s="9">
        <v>4217564</v>
      </c>
      <c r="S27" s="9">
        <v>967423</v>
      </c>
      <c r="T27" s="12">
        <v>12981</v>
      </c>
      <c r="U27" s="58">
        <f t="shared" si="0"/>
        <v>1.3241972799941241E-2</v>
      </c>
      <c r="V27" s="12">
        <v>1543</v>
      </c>
      <c r="W27" s="12">
        <v>980292</v>
      </c>
      <c r="X27" s="12">
        <v>56151</v>
      </c>
      <c r="Y27" s="12">
        <v>10163</v>
      </c>
      <c r="Z27" s="12">
        <v>1391858</v>
      </c>
      <c r="AA27" s="12">
        <v>12413067</v>
      </c>
    </row>
    <row r="28" spans="1:27" x14ac:dyDescent="0.25">
      <c r="A28" s="18" t="s">
        <v>31</v>
      </c>
      <c r="B28" s="3">
        <v>106</v>
      </c>
      <c r="C28" s="3">
        <v>52</v>
      </c>
      <c r="D28" s="3">
        <v>41</v>
      </c>
      <c r="E28" s="14">
        <v>941683</v>
      </c>
      <c r="F28" s="15">
        <v>4015385</v>
      </c>
      <c r="G28" s="16">
        <v>10882942</v>
      </c>
      <c r="H28" s="16">
        <v>17126</v>
      </c>
      <c r="I28" s="17">
        <v>80220</v>
      </c>
      <c r="J28" s="9">
        <v>1147435</v>
      </c>
      <c r="K28" s="9">
        <v>760881</v>
      </c>
      <c r="L28" s="9">
        <v>35405</v>
      </c>
      <c r="M28" s="9">
        <v>310674</v>
      </c>
      <c r="N28" s="9">
        <v>1886543</v>
      </c>
      <c r="O28" s="9">
        <v>127841</v>
      </c>
      <c r="P28" s="9">
        <v>1782812</v>
      </c>
      <c r="Q28" s="9">
        <v>7506510</v>
      </c>
      <c r="R28" s="9">
        <v>937160</v>
      </c>
      <c r="S28" s="9">
        <v>1704508</v>
      </c>
      <c r="T28" s="12">
        <v>181223</v>
      </c>
      <c r="U28" s="58">
        <f t="shared" si="0"/>
        <v>2.4729190373269226E-2</v>
      </c>
      <c r="V28" s="12">
        <v>499675</v>
      </c>
      <c r="W28" s="12">
        <v>7328303</v>
      </c>
      <c r="X28" s="12">
        <v>254769</v>
      </c>
      <c r="Y28" s="12">
        <v>6281</v>
      </c>
      <c r="Z28" s="12">
        <v>1603010</v>
      </c>
      <c r="AA28" s="12">
        <v>19332632</v>
      </c>
    </row>
    <row r="29" spans="1:27" x14ac:dyDescent="0.25">
      <c r="A29" s="18" t="s">
        <v>31</v>
      </c>
      <c r="B29" s="3">
        <v>25</v>
      </c>
      <c r="C29" s="3">
        <v>0</v>
      </c>
      <c r="D29" s="3">
        <v>41</v>
      </c>
      <c r="E29" s="14">
        <v>0</v>
      </c>
      <c r="F29" s="15">
        <v>1841663</v>
      </c>
      <c r="G29" s="16">
        <v>2019785</v>
      </c>
      <c r="H29" s="16">
        <v>0</v>
      </c>
      <c r="I29" s="17">
        <v>13386</v>
      </c>
      <c r="J29" s="9">
        <v>39618</v>
      </c>
      <c r="K29" s="9">
        <v>0</v>
      </c>
      <c r="L29" s="9">
        <v>11656</v>
      </c>
      <c r="M29" s="9">
        <v>65364</v>
      </c>
      <c r="N29" s="9">
        <v>27807</v>
      </c>
      <c r="O29" s="9">
        <v>0</v>
      </c>
      <c r="P29" s="9">
        <v>0</v>
      </c>
      <c r="Q29" s="9">
        <v>1609155</v>
      </c>
      <c r="R29" s="9">
        <v>0</v>
      </c>
      <c r="S29" s="9">
        <v>70980</v>
      </c>
      <c r="T29" s="12">
        <v>12186</v>
      </c>
      <c r="U29" s="58">
        <f t="shared" si="0"/>
        <v>1.7959491663559445E-2</v>
      </c>
      <c r="V29" s="12">
        <v>101688</v>
      </c>
      <c r="W29" s="12">
        <v>678527</v>
      </c>
      <c r="X29" s="12">
        <v>35034</v>
      </c>
      <c r="Y29" s="12">
        <v>15614</v>
      </c>
      <c r="Z29" s="12">
        <v>4734843</v>
      </c>
      <c r="AA29" s="12">
        <v>9861173</v>
      </c>
    </row>
    <row r="30" spans="1:27" x14ac:dyDescent="0.25">
      <c r="A30" s="18" t="s">
        <v>32</v>
      </c>
      <c r="B30" s="3">
        <v>31</v>
      </c>
      <c r="C30" s="3">
        <v>0</v>
      </c>
      <c r="D30" s="3">
        <v>4</v>
      </c>
      <c r="E30" s="14">
        <v>0</v>
      </c>
      <c r="F30" s="15">
        <v>1670253</v>
      </c>
      <c r="G30" s="16">
        <v>6298442</v>
      </c>
      <c r="H30" s="16">
        <v>0</v>
      </c>
      <c r="I30" s="17">
        <v>0</v>
      </c>
      <c r="J30" s="9">
        <v>138488</v>
      </c>
      <c r="K30" s="9">
        <v>0</v>
      </c>
      <c r="L30" s="9">
        <v>28658</v>
      </c>
      <c r="M30" s="9">
        <v>55103</v>
      </c>
      <c r="N30" s="9">
        <v>168342</v>
      </c>
      <c r="O30" s="9">
        <v>156132</v>
      </c>
      <c r="P30" s="9">
        <v>52978</v>
      </c>
      <c r="Q30" s="9">
        <v>708835</v>
      </c>
      <c r="R30" s="9">
        <v>0</v>
      </c>
      <c r="S30" s="9">
        <v>121092</v>
      </c>
      <c r="T30" s="12">
        <v>9146</v>
      </c>
      <c r="U30" s="58">
        <f t="shared" si="0"/>
        <v>2.2649770555298279E-2</v>
      </c>
      <c r="V30" s="12">
        <v>49022</v>
      </c>
      <c r="W30" s="12">
        <v>403801</v>
      </c>
      <c r="X30" s="12">
        <v>33484</v>
      </c>
      <c r="Y30" s="12">
        <v>0</v>
      </c>
      <c r="Z30" s="12">
        <v>525738</v>
      </c>
      <c r="AA30" s="12">
        <v>3060705</v>
      </c>
    </row>
    <row r="31" spans="1:27" x14ac:dyDescent="0.25">
      <c r="A31" s="18" t="s">
        <v>33</v>
      </c>
      <c r="B31" s="3">
        <v>9</v>
      </c>
      <c r="C31" s="3">
        <v>0</v>
      </c>
      <c r="D31" s="3">
        <v>0</v>
      </c>
      <c r="E31" s="14">
        <v>0</v>
      </c>
      <c r="F31" s="15">
        <v>131621</v>
      </c>
      <c r="G31" s="16">
        <v>377772</v>
      </c>
      <c r="H31" s="16">
        <v>0</v>
      </c>
      <c r="I31" s="17">
        <v>3965</v>
      </c>
      <c r="J31" s="9">
        <v>3697</v>
      </c>
      <c r="K31" s="9">
        <v>0</v>
      </c>
      <c r="L31" s="9">
        <v>0</v>
      </c>
      <c r="M31" s="9">
        <v>646</v>
      </c>
      <c r="N31" s="9">
        <v>0</v>
      </c>
      <c r="O31" s="9">
        <v>0</v>
      </c>
      <c r="P31" s="9">
        <v>0</v>
      </c>
      <c r="Q31" s="9">
        <v>252990</v>
      </c>
      <c r="R31" s="9">
        <v>0</v>
      </c>
      <c r="S31" s="9">
        <v>11216</v>
      </c>
      <c r="T31" s="12">
        <v>3299</v>
      </c>
      <c r="U31" s="58">
        <f t="shared" si="0"/>
        <v>0.12033997227693879</v>
      </c>
      <c r="V31" s="12">
        <v>0</v>
      </c>
      <c r="W31" s="12">
        <v>27414</v>
      </c>
      <c r="X31" s="12">
        <v>2795</v>
      </c>
      <c r="Y31" s="12">
        <v>1685</v>
      </c>
      <c r="Z31" s="12">
        <v>0</v>
      </c>
      <c r="AA31" s="12">
        <v>325210</v>
      </c>
    </row>
    <row r="32" spans="1:27" x14ac:dyDescent="0.25">
      <c r="A32" s="18" t="s">
        <v>32</v>
      </c>
      <c r="B32" s="3">
        <v>12</v>
      </c>
      <c r="C32" s="3">
        <v>0</v>
      </c>
      <c r="D32" s="3">
        <v>4</v>
      </c>
      <c r="E32" s="14">
        <v>0</v>
      </c>
      <c r="F32" s="15">
        <v>355271</v>
      </c>
      <c r="G32" s="16">
        <v>1825148</v>
      </c>
      <c r="H32" s="16">
        <v>14793</v>
      </c>
      <c r="I32" s="17">
        <v>5641</v>
      </c>
      <c r="J32" s="9">
        <v>70140</v>
      </c>
      <c r="K32" s="9">
        <v>141950</v>
      </c>
      <c r="L32" s="9">
        <v>4989</v>
      </c>
      <c r="M32" s="9">
        <v>66208</v>
      </c>
      <c r="N32" s="9">
        <v>316078</v>
      </c>
      <c r="O32" s="9">
        <v>4870</v>
      </c>
      <c r="P32" s="9">
        <v>701031</v>
      </c>
      <c r="Q32" s="9">
        <v>1203215</v>
      </c>
      <c r="R32" s="9">
        <v>924472</v>
      </c>
      <c r="S32" s="9">
        <v>101337</v>
      </c>
      <c r="T32" s="12">
        <v>18985</v>
      </c>
      <c r="U32" s="58">
        <f t="shared" si="0"/>
        <v>1.2694241621867395E-2</v>
      </c>
      <c r="V32" s="12">
        <v>388</v>
      </c>
      <c r="W32" s="12">
        <v>1495560</v>
      </c>
      <c r="X32" s="12">
        <v>35089</v>
      </c>
      <c r="Y32" s="12">
        <v>5130</v>
      </c>
      <c r="Z32" s="12">
        <v>328241</v>
      </c>
      <c r="AA32" s="12">
        <v>6339921</v>
      </c>
    </row>
    <row r="33" spans="1:27" x14ac:dyDescent="0.25">
      <c r="A33" s="18" t="s">
        <v>31</v>
      </c>
      <c r="B33" s="3">
        <v>107</v>
      </c>
      <c r="C33" s="3">
        <v>12</v>
      </c>
      <c r="D33" s="3">
        <v>41</v>
      </c>
      <c r="E33" s="14">
        <v>211845</v>
      </c>
      <c r="F33" s="15">
        <v>6415914</v>
      </c>
      <c r="G33" s="16">
        <v>8127273</v>
      </c>
      <c r="H33" s="16">
        <v>131857</v>
      </c>
      <c r="I33" s="17">
        <v>275817</v>
      </c>
      <c r="J33" s="9">
        <v>111148</v>
      </c>
      <c r="K33" s="9">
        <v>544343</v>
      </c>
      <c r="L33" s="9">
        <v>205862</v>
      </c>
      <c r="M33" s="9">
        <v>493596</v>
      </c>
      <c r="N33" s="9">
        <v>3425853</v>
      </c>
      <c r="O33" s="9">
        <v>28789</v>
      </c>
      <c r="P33" s="9">
        <v>21971</v>
      </c>
      <c r="Q33" s="9">
        <v>27152627</v>
      </c>
      <c r="R33" s="9">
        <v>0</v>
      </c>
      <c r="S33" s="9">
        <v>545465</v>
      </c>
      <c r="T33" s="12">
        <v>73366</v>
      </c>
      <c r="U33" s="58">
        <f t="shared" si="0"/>
        <v>2.9175675616562126E-2</v>
      </c>
      <c r="V33" s="12">
        <v>23920</v>
      </c>
      <c r="W33" s="12">
        <v>2514629</v>
      </c>
      <c r="X33" s="12">
        <v>224417</v>
      </c>
      <c r="Y33" s="12">
        <v>16209</v>
      </c>
      <c r="Z33" s="12">
        <v>3167</v>
      </c>
      <c r="AA33" s="12">
        <v>37240180</v>
      </c>
    </row>
    <row r="34" spans="1:27" x14ac:dyDescent="0.25">
      <c r="A34" s="18" t="s">
        <v>31</v>
      </c>
      <c r="B34" s="3">
        <v>159</v>
      </c>
      <c r="C34" s="3">
        <v>11</v>
      </c>
      <c r="D34" s="3">
        <v>110</v>
      </c>
      <c r="E34" s="14">
        <v>207555</v>
      </c>
      <c r="F34" s="15">
        <v>7392381</v>
      </c>
      <c r="G34" s="16">
        <v>17938552</v>
      </c>
      <c r="H34" s="16">
        <v>178358</v>
      </c>
      <c r="I34" s="17">
        <v>809010</v>
      </c>
      <c r="J34" s="9">
        <v>296267</v>
      </c>
      <c r="K34" s="9">
        <v>230789</v>
      </c>
      <c r="L34" s="9">
        <v>76112</v>
      </c>
      <c r="M34" s="9">
        <v>115870</v>
      </c>
      <c r="N34" s="9">
        <v>1614979</v>
      </c>
      <c r="O34" s="9">
        <v>631159</v>
      </c>
      <c r="P34" s="9">
        <v>251380</v>
      </c>
      <c r="Q34" s="9">
        <v>8231648</v>
      </c>
      <c r="R34" s="9">
        <v>0</v>
      </c>
      <c r="S34" s="9">
        <v>266959</v>
      </c>
      <c r="T34" s="12">
        <v>67385</v>
      </c>
      <c r="U34" s="58">
        <f t="shared" ref="U34:U65" si="1">T34/W34</f>
        <v>1.2953855937204797E-2</v>
      </c>
      <c r="V34" s="12">
        <v>152330</v>
      </c>
      <c r="W34" s="12">
        <v>5201926</v>
      </c>
      <c r="X34" s="12">
        <v>136367</v>
      </c>
      <c r="Y34" s="12">
        <v>87226</v>
      </c>
      <c r="Z34" s="12">
        <v>14570340</v>
      </c>
      <c r="AA34" s="12">
        <v>26723589</v>
      </c>
    </row>
    <row r="35" spans="1:27" x14ac:dyDescent="0.25">
      <c r="A35" s="18" t="s">
        <v>32</v>
      </c>
      <c r="B35" s="3">
        <v>15</v>
      </c>
      <c r="C35" s="3">
        <v>0</v>
      </c>
      <c r="D35" s="3">
        <v>3</v>
      </c>
      <c r="E35" s="14">
        <v>0</v>
      </c>
      <c r="F35" s="15">
        <v>826536</v>
      </c>
      <c r="G35" s="16">
        <v>2109284</v>
      </c>
      <c r="H35" s="16">
        <v>50</v>
      </c>
      <c r="I35" s="17">
        <v>11676</v>
      </c>
      <c r="J35" s="9">
        <v>26666</v>
      </c>
      <c r="K35" s="9">
        <v>4155</v>
      </c>
      <c r="L35" s="9">
        <v>3669</v>
      </c>
      <c r="M35" s="9">
        <v>29139</v>
      </c>
      <c r="N35" s="9">
        <v>47972</v>
      </c>
      <c r="O35" s="9">
        <v>0</v>
      </c>
      <c r="P35" s="9">
        <v>15000</v>
      </c>
      <c r="Q35" s="9">
        <v>1277411</v>
      </c>
      <c r="R35" s="9">
        <v>0</v>
      </c>
      <c r="S35" s="9">
        <v>80738</v>
      </c>
      <c r="T35" s="12">
        <v>11267</v>
      </c>
      <c r="U35" s="58">
        <f t="shared" si="1"/>
        <v>7.7303071677038232E-2</v>
      </c>
      <c r="V35" s="12">
        <v>1831</v>
      </c>
      <c r="W35" s="12">
        <v>145751</v>
      </c>
      <c r="X35" s="12">
        <v>11377</v>
      </c>
      <c r="Y35" s="12">
        <v>13680</v>
      </c>
      <c r="Z35" s="12">
        <v>0</v>
      </c>
      <c r="AA35" s="12">
        <v>2948966</v>
      </c>
    </row>
    <row r="36" spans="1:27" x14ac:dyDescent="0.25">
      <c r="A36" s="18" t="s">
        <v>32</v>
      </c>
      <c r="B36" s="3">
        <v>8</v>
      </c>
      <c r="C36" s="3">
        <v>0</v>
      </c>
      <c r="D36" s="3">
        <v>2</v>
      </c>
      <c r="E36" s="14">
        <v>0</v>
      </c>
      <c r="F36" s="15">
        <v>1275686</v>
      </c>
      <c r="G36" s="16">
        <v>2610515</v>
      </c>
      <c r="H36" s="16">
        <v>6966</v>
      </c>
      <c r="I36" s="17">
        <v>33175</v>
      </c>
      <c r="J36" s="9">
        <v>8504</v>
      </c>
      <c r="K36" s="9">
        <v>30739</v>
      </c>
      <c r="L36" s="9">
        <v>8419</v>
      </c>
      <c r="M36" s="9">
        <v>38633</v>
      </c>
      <c r="N36" s="9">
        <v>171534</v>
      </c>
      <c r="O36" s="9">
        <v>119949</v>
      </c>
      <c r="P36" s="9">
        <v>218486</v>
      </c>
      <c r="Q36" s="9">
        <v>3122164</v>
      </c>
      <c r="R36" s="9">
        <v>0</v>
      </c>
      <c r="S36" s="9">
        <v>277723</v>
      </c>
      <c r="T36" s="12">
        <v>10279</v>
      </c>
      <c r="U36" s="58">
        <f t="shared" si="1"/>
        <v>2.5617190109008259E-2</v>
      </c>
      <c r="V36" s="12">
        <v>250</v>
      </c>
      <c r="W36" s="12">
        <v>401254</v>
      </c>
      <c r="X36" s="12">
        <v>17088</v>
      </c>
      <c r="Y36" s="12">
        <v>554</v>
      </c>
      <c r="Z36" s="12">
        <v>193901</v>
      </c>
      <c r="AA36" s="12">
        <v>4765897</v>
      </c>
    </row>
    <row r="37" spans="1:27" x14ac:dyDescent="0.25">
      <c r="A37" s="18" t="s">
        <v>31</v>
      </c>
      <c r="B37" s="3">
        <v>4</v>
      </c>
      <c r="C37" s="3">
        <v>5</v>
      </c>
      <c r="D37" s="3">
        <v>43</v>
      </c>
      <c r="E37" s="14">
        <v>49861</v>
      </c>
      <c r="F37" s="15">
        <v>2161534</v>
      </c>
      <c r="G37" s="16">
        <v>14423015</v>
      </c>
      <c r="H37" s="16">
        <v>0</v>
      </c>
      <c r="I37" s="17">
        <v>282486</v>
      </c>
      <c r="J37" s="9">
        <v>485772</v>
      </c>
      <c r="K37" s="9">
        <v>24505</v>
      </c>
      <c r="L37" s="9">
        <v>16238</v>
      </c>
      <c r="M37" s="9">
        <v>97469</v>
      </c>
      <c r="N37" s="9">
        <v>350856</v>
      </c>
      <c r="O37" s="9">
        <v>185064</v>
      </c>
      <c r="P37" s="9">
        <v>1040911</v>
      </c>
      <c r="Q37" s="9">
        <v>2957709</v>
      </c>
      <c r="R37" s="9">
        <v>0</v>
      </c>
      <c r="S37" s="9">
        <v>189336</v>
      </c>
      <c r="T37" s="12">
        <v>37295</v>
      </c>
      <c r="U37" s="58">
        <f t="shared" si="1"/>
        <v>1.4438212425805513E-2</v>
      </c>
      <c r="V37" s="12">
        <v>34013</v>
      </c>
      <c r="W37" s="12">
        <v>2583076</v>
      </c>
      <c r="X37" s="12">
        <v>31301</v>
      </c>
      <c r="Y37" s="12">
        <v>21021</v>
      </c>
      <c r="Z37" s="12">
        <v>3320218</v>
      </c>
      <c r="AA37" s="12">
        <v>7034486</v>
      </c>
    </row>
    <row r="38" spans="1:27" x14ac:dyDescent="0.25">
      <c r="A38" s="18" t="s">
        <v>31</v>
      </c>
      <c r="B38" s="3">
        <v>159</v>
      </c>
      <c r="C38" s="3">
        <v>11</v>
      </c>
      <c r="D38" s="3">
        <v>110</v>
      </c>
      <c r="E38" s="14">
        <v>207555</v>
      </c>
      <c r="F38" s="15">
        <v>7392381</v>
      </c>
      <c r="G38" s="16">
        <v>17938552</v>
      </c>
      <c r="H38" s="16">
        <v>178358</v>
      </c>
      <c r="I38" s="17">
        <v>809010</v>
      </c>
      <c r="J38" s="9">
        <v>296267</v>
      </c>
      <c r="K38" s="9">
        <v>230789</v>
      </c>
      <c r="L38" s="9">
        <v>76112</v>
      </c>
      <c r="M38" s="9">
        <v>115870</v>
      </c>
      <c r="N38" s="9">
        <v>1614979</v>
      </c>
      <c r="O38" s="9">
        <v>631159</v>
      </c>
      <c r="P38" s="9">
        <v>251380</v>
      </c>
      <c r="Q38" s="9">
        <v>8231648</v>
      </c>
      <c r="R38" s="9">
        <v>0</v>
      </c>
      <c r="S38" s="9">
        <v>266959</v>
      </c>
      <c r="T38" s="12">
        <v>67385</v>
      </c>
      <c r="U38" s="58">
        <f t="shared" si="1"/>
        <v>1.2953855937204797E-2</v>
      </c>
      <c r="V38" s="12">
        <v>152330</v>
      </c>
      <c r="W38" s="12">
        <v>5201926</v>
      </c>
      <c r="X38" s="12">
        <v>136367</v>
      </c>
      <c r="Y38" s="12">
        <v>87226</v>
      </c>
      <c r="Z38" s="12">
        <v>14570340</v>
      </c>
      <c r="AA38" s="12">
        <v>26723589</v>
      </c>
    </row>
    <row r="39" spans="1:27" x14ac:dyDescent="0.25">
      <c r="A39" s="18" t="s">
        <v>31</v>
      </c>
      <c r="B39" s="3">
        <v>33</v>
      </c>
      <c r="C39" s="3">
        <v>0</v>
      </c>
      <c r="D39" s="3">
        <v>1</v>
      </c>
      <c r="E39" s="14">
        <v>0</v>
      </c>
      <c r="F39" s="15">
        <v>2121689</v>
      </c>
      <c r="G39" s="16">
        <v>4409173</v>
      </c>
      <c r="H39" s="16">
        <v>64570</v>
      </c>
      <c r="I39" s="17">
        <v>82059</v>
      </c>
      <c r="J39" s="9">
        <v>98145</v>
      </c>
      <c r="K39" s="9">
        <v>378894</v>
      </c>
      <c r="L39" s="9">
        <v>38603</v>
      </c>
      <c r="M39" s="9">
        <v>166606</v>
      </c>
      <c r="N39" s="9">
        <v>2293235</v>
      </c>
      <c r="O39" s="9">
        <v>240011</v>
      </c>
      <c r="P39" s="9">
        <v>427455</v>
      </c>
      <c r="Q39" s="9">
        <v>5096295</v>
      </c>
      <c r="R39" s="9">
        <v>4217564</v>
      </c>
      <c r="S39" s="9">
        <v>967423</v>
      </c>
      <c r="T39" s="12">
        <v>12981</v>
      </c>
      <c r="U39" s="58">
        <f t="shared" si="1"/>
        <v>1.3241972799941241E-2</v>
      </c>
      <c r="V39" s="12">
        <v>1543</v>
      </c>
      <c r="W39" s="12">
        <v>980292</v>
      </c>
      <c r="X39" s="12">
        <v>56151</v>
      </c>
      <c r="Y39" s="12">
        <v>10163</v>
      </c>
      <c r="Z39" s="12">
        <v>1391858</v>
      </c>
      <c r="AA39" s="12">
        <v>12413067</v>
      </c>
    </row>
    <row r="40" spans="1:27" x14ac:dyDescent="0.25">
      <c r="A40" s="18" t="s">
        <v>33</v>
      </c>
      <c r="B40" s="3">
        <v>9</v>
      </c>
      <c r="C40" s="3">
        <v>0</v>
      </c>
      <c r="D40" s="3">
        <v>0</v>
      </c>
      <c r="E40" s="14">
        <v>0</v>
      </c>
      <c r="F40" s="15">
        <v>253727</v>
      </c>
      <c r="G40" s="16">
        <v>96704</v>
      </c>
      <c r="H40" s="16">
        <v>568</v>
      </c>
      <c r="I40" s="17">
        <v>2818</v>
      </c>
      <c r="J40" s="9">
        <v>12049</v>
      </c>
      <c r="K40" s="9">
        <v>32330</v>
      </c>
      <c r="L40" s="9">
        <v>1664</v>
      </c>
      <c r="M40" s="9">
        <v>3983</v>
      </c>
      <c r="N40" s="9">
        <v>369851</v>
      </c>
      <c r="O40" s="9">
        <v>0</v>
      </c>
      <c r="P40" s="9">
        <v>90825</v>
      </c>
      <c r="Q40" s="9">
        <v>115803</v>
      </c>
      <c r="R40" s="9">
        <v>0</v>
      </c>
      <c r="S40" s="9">
        <v>8770</v>
      </c>
      <c r="T40" s="12">
        <v>12300</v>
      </c>
      <c r="U40" s="58">
        <f t="shared" si="1"/>
        <v>7.722250125565043E-2</v>
      </c>
      <c r="V40" s="12">
        <v>4404</v>
      </c>
      <c r="W40" s="12">
        <v>159280</v>
      </c>
      <c r="X40" s="12">
        <v>3952</v>
      </c>
      <c r="Y40" s="12">
        <v>0</v>
      </c>
      <c r="Z40" s="12">
        <v>0</v>
      </c>
      <c r="AA40" s="12">
        <v>388703</v>
      </c>
    </row>
    <row r="41" spans="1:27" x14ac:dyDescent="0.25">
      <c r="A41" s="18" t="s">
        <v>31</v>
      </c>
      <c r="B41" s="3">
        <v>106</v>
      </c>
      <c r="C41" s="3">
        <v>52</v>
      </c>
      <c r="D41" s="3">
        <v>41</v>
      </c>
      <c r="E41" s="14">
        <v>941683</v>
      </c>
      <c r="F41" s="15">
        <v>4015385</v>
      </c>
      <c r="G41" s="16">
        <v>10882942</v>
      </c>
      <c r="H41" s="16">
        <v>17126</v>
      </c>
      <c r="I41" s="17">
        <v>80220</v>
      </c>
      <c r="J41" s="9">
        <v>1147435</v>
      </c>
      <c r="K41" s="9">
        <v>760881</v>
      </c>
      <c r="L41" s="9">
        <v>35405</v>
      </c>
      <c r="M41" s="9">
        <v>310674</v>
      </c>
      <c r="N41" s="9">
        <v>1886543</v>
      </c>
      <c r="O41" s="9">
        <v>127841</v>
      </c>
      <c r="P41" s="9">
        <v>1782812</v>
      </c>
      <c r="Q41" s="9">
        <v>7506510</v>
      </c>
      <c r="R41" s="9">
        <v>937160</v>
      </c>
      <c r="S41" s="9">
        <v>1704508</v>
      </c>
      <c r="T41" s="12">
        <v>181223</v>
      </c>
      <c r="U41" s="58">
        <f t="shared" si="1"/>
        <v>2.4729190373269226E-2</v>
      </c>
      <c r="V41" s="12">
        <v>499675</v>
      </c>
      <c r="W41" s="12">
        <v>7328303</v>
      </c>
      <c r="X41" s="12">
        <v>254769</v>
      </c>
      <c r="Y41" s="12">
        <v>6281</v>
      </c>
      <c r="Z41" s="12">
        <v>1603010</v>
      </c>
      <c r="AA41" s="12">
        <v>19332632</v>
      </c>
    </row>
    <row r="42" spans="1:27" x14ac:dyDescent="0.25">
      <c r="A42" s="18" t="s">
        <v>33</v>
      </c>
      <c r="B42" s="3">
        <v>10</v>
      </c>
      <c r="C42" s="3">
        <v>0</v>
      </c>
      <c r="D42" s="3">
        <v>1</v>
      </c>
      <c r="E42" s="14">
        <v>0</v>
      </c>
      <c r="F42" s="15">
        <v>220000</v>
      </c>
      <c r="G42" s="16">
        <v>668491</v>
      </c>
      <c r="H42" s="16">
        <v>0</v>
      </c>
      <c r="I42" s="17">
        <v>600</v>
      </c>
      <c r="J42" s="9">
        <v>4800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89996</v>
      </c>
      <c r="R42" s="9">
        <v>0</v>
      </c>
      <c r="S42" s="9">
        <v>24533</v>
      </c>
      <c r="T42" s="12">
        <v>3894</v>
      </c>
      <c r="U42" s="58">
        <f t="shared" si="1"/>
        <v>9.4816041296354917E-2</v>
      </c>
      <c r="V42" s="12">
        <v>0</v>
      </c>
      <c r="W42" s="12">
        <v>41069</v>
      </c>
      <c r="X42" s="12">
        <v>2921</v>
      </c>
      <c r="Y42" s="12">
        <v>0</v>
      </c>
      <c r="Z42" s="12">
        <v>0</v>
      </c>
      <c r="AA42" s="12">
        <v>390154</v>
      </c>
    </row>
    <row r="43" spans="1:27" x14ac:dyDescent="0.25">
      <c r="A43" s="18" t="s">
        <v>32</v>
      </c>
      <c r="B43" s="3">
        <v>13</v>
      </c>
      <c r="C43" s="3">
        <v>0</v>
      </c>
      <c r="D43" s="3">
        <v>7</v>
      </c>
      <c r="E43" s="14">
        <v>2145</v>
      </c>
      <c r="F43" s="15">
        <v>961509</v>
      </c>
      <c r="G43" s="16">
        <v>1865955</v>
      </c>
      <c r="H43" s="16">
        <v>52000</v>
      </c>
      <c r="I43" s="17">
        <v>68351</v>
      </c>
      <c r="J43" s="9">
        <v>53430</v>
      </c>
      <c r="K43" s="9">
        <v>46560</v>
      </c>
      <c r="L43" s="9">
        <v>5050</v>
      </c>
      <c r="M43" s="9">
        <v>28826</v>
      </c>
      <c r="N43" s="9">
        <v>54098</v>
      </c>
      <c r="O43" s="9">
        <v>142848</v>
      </c>
      <c r="P43" s="9">
        <v>101311</v>
      </c>
      <c r="Q43" s="9">
        <v>813394</v>
      </c>
      <c r="R43" s="9">
        <v>0</v>
      </c>
      <c r="S43" s="9">
        <v>96184</v>
      </c>
      <c r="T43" s="12">
        <v>12054</v>
      </c>
      <c r="U43" s="58">
        <f t="shared" si="1"/>
        <v>3.4470432467521323E-2</v>
      </c>
      <c r="V43" s="12">
        <v>6500</v>
      </c>
      <c r="W43" s="12">
        <v>349691</v>
      </c>
      <c r="X43" s="12">
        <v>29836</v>
      </c>
      <c r="Y43" s="12">
        <v>3735</v>
      </c>
      <c r="Z43" s="12">
        <v>150857</v>
      </c>
      <c r="AA43" s="12">
        <v>2638749</v>
      </c>
    </row>
    <row r="44" spans="1:27" x14ac:dyDescent="0.25">
      <c r="A44" s="18" t="s">
        <v>31</v>
      </c>
      <c r="B44" s="3">
        <v>4</v>
      </c>
      <c r="C44" s="3">
        <v>5</v>
      </c>
      <c r="D44" s="3">
        <v>43</v>
      </c>
      <c r="E44" s="14">
        <v>49861</v>
      </c>
      <c r="F44" s="15">
        <v>2161534</v>
      </c>
      <c r="G44" s="16">
        <v>14423015</v>
      </c>
      <c r="H44" s="16">
        <v>0</v>
      </c>
      <c r="I44" s="17">
        <v>282486</v>
      </c>
      <c r="J44" s="9">
        <v>485772</v>
      </c>
      <c r="K44" s="9">
        <v>24505</v>
      </c>
      <c r="L44" s="9">
        <v>16238</v>
      </c>
      <c r="M44" s="9">
        <v>97469</v>
      </c>
      <c r="N44" s="9">
        <v>350856</v>
      </c>
      <c r="O44" s="9">
        <v>185064</v>
      </c>
      <c r="P44" s="9">
        <v>1040911</v>
      </c>
      <c r="Q44" s="9">
        <v>2957709</v>
      </c>
      <c r="R44" s="9">
        <v>0</v>
      </c>
      <c r="S44" s="9">
        <v>189336</v>
      </c>
      <c r="T44" s="12">
        <v>37295</v>
      </c>
      <c r="U44" s="58">
        <f t="shared" si="1"/>
        <v>1.4438212425805513E-2</v>
      </c>
      <c r="V44" s="12">
        <v>34013</v>
      </c>
      <c r="W44" s="12">
        <v>2583076</v>
      </c>
      <c r="X44" s="12">
        <v>31301</v>
      </c>
      <c r="Y44" s="12">
        <v>21021</v>
      </c>
      <c r="Z44" s="12">
        <v>3320218</v>
      </c>
      <c r="AA44" s="12">
        <v>7034486</v>
      </c>
    </row>
    <row r="45" spans="1:27" x14ac:dyDescent="0.25">
      <c r="A45" s="18" t="s">
        <v>32</v>
      </c>
      <c r="B45" s="3">
        <v>8</v>
      </c>
      <c r="C45" s="3">
        <v>0</v>
      </c>
      <c r="D45" s="3">
        <v>2</v>
      </c>
      <c r="E45" s="14">
        <v>0</v>
      </c>
      <c r="F45" s="15">
        <v>1275686</v>
      </c>
      <c r="G45" s="16">
        <v>2610515</v>
      </c>
      <c r="H45" s="16">
        <v>6966</v>
      </c>
      <c r="I45" s="17">
        <v>33175</v>
      </c>
      <c r="J45" s="9">
        <v>8504</v>
      </c>
      <c r="K45" s="9">
        <v>30739</v>
      </c>
      <c r="L45" s="9">
        <v>8419</v>
      </c>
      <c r="M45" s="9">
        <v>38633</v>
      </c>
      <c r="N45" s="9">
        <v>171534</v>
      </c>
      <c r="O45" s="9">
        <v>119949</v>
      </c>
      <c r="P45" s="9">
        <v>218486</v>
      </c>
      <c r="Q45" s="9">
        <v>3122164</v>
      </c>
      <c r="R45" s="9">
        <v>0</v>
      </c>
      <c r="S45" s="9">
        <v>277723</v>
      </c>
      <c r="T45" s="12">
        <v>10279</v>
      </c>
      <c r="U45" s="58">
        <f t="shared" si="1"/>
        <v>2.5617190109008259E-2</v>
      </c>
      <c r="V45" s="12">
        <v>250</v>
      </c>
      <c r="W45" s="12">
        <v>401254</v>
      </c>
      <c r="X45" s="12">
        <v>17088</v>
      </c>
      <c r="Y45" s="12">
        <v>554</v>
      </c>
      <c r="Z45" s="12">
        <v>193901</v>
      </c>
      <c r="AA45" s="12">
        <v>4765897</v>
      </c>
    </row>
    <row r="46" spans="1:27" x14ac:dyDescent="0.25">
      <c r="A46" s="18" t="s">
        <v>31</v>
      </c>
      <c r="B46" s="3">
        <v>107</v>
      </c>
      <c r="C46" s="3">
        <v>12</v>
      </c>
      <c r="D46" s="3">
        <v>41</v>
      </c>
      <c r="E46" s="14">
        <v>211845</v>
      </c>
      <c r="F46" s="15">
        <v>6415914</v>
      </c>
      <c r="G46" s="16">
        <v>8127273</v>
      </c>
      <c r="H46" s="16">
        <v>131857</v>
      </c>
      <c r="I46" s="17">
        <v>275817</v>
      </c>
      <c r="J46" s="9">
        <v>111148</v>
      </c>
      <c r="K46" s="9">
        <v>544343</v>
      </c>
      <c r="L46" s="9">
        <v>205862</v>
      </c>
      <c r="M46" s="9">
        <v>493596</v>
      </c>
      <c r="N46" s="9">
        <v>3425853</v>
      </c>
      <c r="O46" s="9">
        <v>28789</v>
      </c>
      <c r="P46" s="9">
        <v>21971</v>
      </c>
      <c r="Q46" s="9">
        <v>27152627</v>
      </c>
      <c r="R46" s="9">
        <v>0</v>
      </c>
      <c r="S46" s="9">
        <v>545465</v>
      </c>
      <c r="T46" s="12">
        <v>73366</v>
      </c>
      <c r="U46" s="58">
        <f t="shared" si="1"/>
        <v>2.9175675616562126E-2</v>
      </c>
      <c r="V46" s="12">
        <v>23920</v>
      </c>
      <c r="W46" s="12">
        <v>2514629</v>
      </c>
      <c r="X46" s="12">
        <v>224417</v>
      </c>
      <c r="Y46" s="12">
        <v>16209</v>
      </c>
      <c r="Z46" s="12">
        <v>3167</v>
      </c>
      <c r="AA46" s="12">
        <v>37240180</v>
      </c>
    </row>
    <row r="47" spans="1:27" x14ac:dyDescent="0.25">
      <c r="A47" s="18" t="s">
        <v>33</v>
      </c>
      <c r="B47" s="3">
        <v>10</v>
      </c>
      <c r="C47" s="3">
        <v>0</v>
      </c>
      <c r="D47" s="3">
        <v>1</v>
      </c>
      <c r="E47" s="14">
        <v>0</v>
      </c>
      <c r="F47" s="15">
        <v>177877</v>
      </c>
      <c r="G47" s="16">
        <v>33850</v>
      </c>
      <c r="H47" s="16">
        <v>0</v>
      </c>
      <c r="I47" s="17">
        <v>1494</v>
      </c>
      <c r="J47" s="9">
        <v>6000</v>
      </c>
      <c r="K47" s="9">
        <v>2400</v>
      </c>
      <c r="L47" s="9">
        <v>1906</v>
      </c>
      <c r="M47" s="9">
        <v>1400</v>
      </c>
      <c r="N47" s="9">
        <v>4000</v>
      </c>
      <c r="O47" s="9">
        <v>0</v>
      </c>
      <c r="P47" s="9">
        <v>11000</v>
      </c>
      <c r="Q47" s="9">
        <v>392582</v>
      </c>
      <c r="R47" s="9">
        <v>0</v>
      </c>
      <c r="S47" s="9">
        <v>2005</v>
      </c>
      <c r="T47" s="12">
        <v>2998</v>
      </c>
      <c r="U47" s="58">
        <f t="shared" si="1"/>
        <v>0.16677792612372053</v>
      </c>
      <c r="V47" s="12">
        <v>700</v>
      </c>
      <c r="W47" s="12">
        <v>17976</v>
      </c>
      <c r="X47" s="12">
        <v>1699</v>
      </c>
      <c r="Y47" s="12">
        <v>0</v>
      </c>
      <c r="Z47" s="12">
        <v>0</v>
      </c>
      <c r="AA47" s="12">
        <v>615846</v>
      </c>
    </row>
    <row r="48" spans="1:27" x14ac:dyDescent="0.25">
      <c r="A48" s="18" t="s">
        <v>32</v>
      </c>
      <c r="B48" s="3">
        <v>10</v>
      </c>
      <c r="C48" s="3">
        <v>0</v>
      </c>
      <c r="D48" s="3">
        <v>2</v>
      </c>
      <c r="E48" s="14">
        <v>0</v>
      </c>
      <c r="F48" s="15">
        <v>253142</v>
      </c>
      <c r="G48" s="16">
        <v>264870</v>
      </c>
      <c r="H48" s="16">
        <v>0</v>
      </c>
      <c r="I48" s="17">
        <v>10389</v>
      </c>
      <c r="J48" s="9">
        <v>4679</v>
      </c>
      <c r="K48" s="9">
        <v>55010</v>
      </c>
      <c r="L48" s="9">
        <v>1191</v>
      </c>
      <c r="M48" s="9">
        <v>3914</v>
      </c>
      <c r="N48" s="9">
        <v>12801</v>
      </c>
      <c r="O48" s="9">
        <v>13500</v>
      </c>
      <c r="P48" s="9">
        <v>29688</v>
      </c>
      <c r="Q48" s="9">
        <v>262005</v>
      </c>
      <c r="R48" s="9">
        <v>0</v>
      </c>
      <c r="S48" s="9">
        <v>16309</v>
      </c>
      <c r="T48" s="12">
        <v>3072</v>
      </c>
      <c r="U48" s="58">
        <f t="shared" si="1"/>
        <v>8.0746484426337237E-2</v>
      </c>
      <c r="V48" s="12">
        <v>0</v>
      </c>
      <c r="W48" s="12">
        <v>38045</v>
      </c>
      <c r="X48" s="12">
        <v>5025</v>
      </c>
      <c r="Y48" s="12">
        <v>0</v>
      </c>
      <c r="Z48" s="12">
        <v>33668</v>
      </c>
      <c r="AA48" s="12">
        <v>882816</v>
      </c>
    </row>
    <row r="49" spans="1:27" x14ac:dyDescent="0.25">
      <c r="A49" s="18" t="s">
        <v>32</v>
      </c>
      <c r="B49" s="3">
        <v>12</v>
      </c>
      <c r="C49" s="3">
        <v>0</v>
      </c>
      <c r="D49" s="3">
        <v>2</v>
      </c>
      <c r="E49" s="14">
        <v>0</v>
      </c>
      <c r="F49" s="15">
        <v>256153</v>
      </c>
      <c r="G49" s="16">
        <v>673009</v>
      </c>
      <c r="H49" s="16">
        <v>0</v>
      </c>
      <c r="I49" s="17">
        <v>2385</v>
      </c>
      <c r="J49" s="9">
        <v>32172</v>
      </c>
      <c r="K49" s="9">
        <v>0</v>
      </c>
      <c r="L49" s="9">
        <v>0</v>
      </c>
      <c r="M49" s="9">
        <v>23848</v>
      </c>
      <c r="N49" s="9">
        <v>140400</v>
      </c>
      <c r="O49" s="9">
        <v>0</v>
      </c>
      <c r="P49" s="9">
        <v>0</v>
      </c>
      <c r="Q49" s="9">
        <v>327221</v>
      </c>
      <c r="R49" s="9">
        <v>0</v>
      </c>
      <c r="S49" s="9">
        <v>20613</v>
      </c>
      <c r="T49" s="12">
        <v>4061</v>
      </c>
      <c r="U49" s="58">
        <f t="shared" si="1"/>
        <v>4.358979863466575E-2</v>
      </c>
      <c r="V49" s="12">
        <v>1932</v>
      </c>
      <c r="W49" s="12">
        <v>93164</v>
      </c>
      <c r="X49" s="12">
        <v>8592</v>
      </c>
      <c r="Y49" s="12">
        <v>6589</v>
      </c>
      <c r="Z49" s="12">
        <v>0</v>
      </c>
      <c r="AA49" s="12">
        <v>943135</v>
      </c>
    </row>
    <row r="50" spans="1:27" x14ac:dyDescent="0.25">
      <c r="A50" s="18" t="s">
        <v>31</v>
      </c>
      <c r="B50" s="3">
        <v>12</v>
      </c>
      <c r="C50" s="3">
        <v>0</v>
      </c>
      <c r="D50" s="3">
        <v>4</v>
      </c>
      <c r="E50" s="14">
        <v>0</v>
      </c>
      <c r="F50" s="15">
        <v>355271</v>
      </c>
      <c r="G50" s="16">
        <v>1825148</v>
      </c>
      <c r="H50" s="16">
        <v>14793</v>
      </c>
      <c r="I50" s="17">
        <v>5641</v>
      </c>
      <c r="J50" s="9">
        <v>70140</v>
      </c>
      <c r="K50" s="9">
        <v>141950</v>
      </c>
      <c r="L50" s="9">
        <v>4989</v>
      </c>
      <c r="M50" s="9">
        <v>66208</v>
      </c>
      <c r="N50" s="9">
        <v>316078</v>
      </c>
      <c r="O50" s="9">
        <v>4870</v>
      </c>
      <c r="P50" s="9">
        <v>701031</v>
      </c>
      <c r="Q50" s="9">
        <v>1203215</v>
      </c>
      <c r="R50" s="9">
        <v>924472</v>
      </c>
      <c r="S50" s="9">
        <v>101337</v>
      </c>
      <c r="T50" s="12">
        <v>18985</v>
      </c>
      <c r="U50" s="58">
        <f t="shared" si="1"/>
        <v>1.2694241621867395E-2</v>
      </c>
      <c r="V50" s="12">
        <v>388</v>
      </c>
      <c r="W50" s="12">
        <v>1495560</v>
      </c>
      <c r="X50" s="12">
        <v>35089</v>
      </c>
      <c r="Y50" s="12">
        <v>5130</v>
      </c>
      <c r="Z50" s="12">
        <v>328241</v>
      </c>
      <c r="AA50" s="12">
        <v>6339921</v>
      </c>
    </row>
  </sheetData>
  <autoFilter ref="A1:AA50" xr:uid="{5F37BA15-EB3A-4761-BB9F-57FFFF1473E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Tablas</vt:lpstr>
      <vt:lpstr>Hoja4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2020-08-03T21:57:59Z</dcterms:created>
  <dcterms:modified xsi:type="dcterms:W3CDTF">2020-08-22T22:05:23Z</dcterms:modified>
</cp:coreProperties>
</file>