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nn0\OneDrive\Desktop\"/>
    </mc:Choice>
  </mc:AlternateContent>
  <xr:revisionPtr revIDLastSave="207" documentId="8_{124DFF72-0B1A-4B90-90AC-EF4BE2CAC000}" xr6:coauthVersionLast="45" xr6:coauthVersionMax="45" xr10:uidLastSave="{9367BA29-D762-4B4D-89B4-A7FF992473CC}"/>
  <bookViews>
    <workbookView xWindow="-108" yWindow="-108" windowWidth="20376" windowHeight="12816" xr2:uid="{AC332483-67BD-4258-AFD5-EC76FAA49507}"/>
  </bookViews>
  <sheets>
    <sheet name="Turn Data" sheetId="1" r:id="rId1"/>
    <sheet name="Graph" sheetId="3" r:id="rId2"/>
  </sheets>
  <definedNames>
    <definedName name="FoodProd">'Turn Data'!$O$6</definedName>
    <definedName name="FoodUse">'Turn Data'!$O$4</definedName>
    <definedName name="IceProd">'Turn Data'!$O$8</definedName>
    <definedName name="ObjMoraleMods">'Turn Data'!$Z$3:$AA$14</definedName>
    <definedName name="OreProd">'Turn Data'!$O$7</definedName>
    <definedName name="WaterProd">'Turn Data'!$O$9</definedName>
    <definedName name="WaterUse">'Turn Data'!$O$5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" i="1" l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C5" i="1"/>
  <c r="Y4" i="1"/>
  <c r="X4" i="1"/>
  <c r="W4" i="1"/>
  <c r="U4" i="1"/>
  <c r="T4" i="1"/>
  <c r="S4" i="1"/>
  <c r="R4" i="1"/>
  <c r="Q4" i="1"/>
  <c r="P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U32" i="1" l="1"/>
  <c r="U30" i="1"/>
  <c r="U28" i="1"/>
  <c r="U26" i="1"/>
  <c r="U24" i="1"/>
  <c r="U22" i="1"/>
  <c r="U20" i="1"/>
  <c r="U18" i="1"/>
  <c r="U16" i="1"/>
  <c r="U14" i="1"/>
  <c r="U12" i="1"/>
  <c r="U10" i="1"/>
  <c r="U8" i="1"/>
  <c r="U6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T6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U5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T5" i="1"/>
  <c r="S31" i="1"/>
  <c r="S29" i="1"/>
  <c r="S27" i="1"/>
  <c r="S25" i="1"/>
  <c r="S23" i="1"/>
  <c r="S21" i="1"/>
  <c r="S19" i="1"/>
  <c r="S17" i="1"/>
  <c r="S15" i="1"/>
  <c r="S13" i="1"/>
  <c r="S11" i="1"/>
  <c r="S9" i="1"/>
  <c r="S7" i="1"/>
  <c r="S5" i="1"/>
  <c r="S32" i="1"/>
  <c r="S30" i="1"/>
  <c r="S28" i="1"/>
  <c r="S26" i="1"/>
  <c r="S24" i="1"/>
  <c r="S22" i="1"/>
  <c r="S20" i="1"/>
  <c r="S18" i="1"/>
  <c r="S16" i="1"/>
  <c r="S14" i="1"/>
  <c r="S12" i="1"/>
  <c r="S10" i="1"/>
  <c r="S8" i="1"/>
  <c r="S6" i="1"/>
  <c r="P27" i="1"/>
  <c r="Q20" i="1"/>
  <c r="R5" i="1"/>
  <c r="Q28" i="1"/>
  <c r="P19" i="1"/>
  <c r="R13" i="1"/>
  <c r="P11" i="1"/>
  <c r="R30" i="1"/>
  <c r="Q29" i="1"/>
  <c r="P28" i="1"/>
  <c r="R22" i="1"/>
  <c r="Q21" i="1"/>
  <c r="P20" i="1"/>
  <c r="R14" i="1"/>
  <c r="Q13" i="1"/>
  <c r="P12" i="1"/>
  <c r="R6" i="1"/>
  <c r="Q5" i="1"/>
  <c r="R31" i="1"/>
  <c r="Q30" i="1"/>
  <c r="P29" i="1"/>
  <c r="R23" i="1"/>
  <c r="Q22" i="1"/>
  <c r="P21" i="1"/>
  <c r="R15" i="1"/>
  <c r="Q14" i="1"/>
  <c r="P13" i="1"/>
  <c r="R7" i="1"/>
  <c r="Q6" i="1"/>
  <c r="P5" i="1"/>
  <c r="R32" i="1"/>
  <c r="Q31" i="1"/>
  <c r="P30" i="1"/>
  <c r="R24" i="1"/>
  <c r="Q23" i="1"/>
  <c r="P22" i="1"/>
  <c r="R16" i="1"/>
  <c r="Q15" i="1"/>
  <c r="P14" i="1"/>
  <c r="R8" i="1"/>
  <c r="Q7" i="1"/>
  <c r="P6" i="1"/>
  <c r="Q32" i="1"/>
  <c r="P31" i="1"/>
  <c r="R25" i="1"/>
  <c r="Q24" i="1"/>
  <c r="P23" i="1"/>
  <c r="R17" i="1"/>
  <c r="Q16" i="1"/>
  <c r="P15" i="1"/>
  <c r="R9" i="1"/>
  <c r="Q8" i="1"/>
  <c r="P7" i="1"/>
  <c r="P32" i="1"/>
  <c r="R26" i="1"/>
  <c r="Q25" i="1"/>
  <c r="P24" i="1"/>
  <c r="R18" i="1"/>
  <c r="Q17" i="1"/>
  <c r="P16" i="1"/>
  <c r="R10" i="1"/>
  <c r="Q9" i="1"/>
  <c r="P8" i="1"/>
  <c r="R27" i="1"/>
  <c r="Q26" i="1"/>
  <c r="P25" i="1"/>
  <c r="R19" i="1"/>
  <c r="Q18" i="1"/>
  <c r="P17" i="1"/>
  <c r="R11" i="1"/>
  <c r="Q10" i="1"/>
  <c r="P9" i="1"/>
  <c r="R28" i="1"/>
  <c r="Q27" i="1"/>
  <c r="P26" i="1"/>
  <c r="R20" i="1"/>
  <c r="Q19" i="1"/>
  <c r="P18" i="1"/>
  <c r="R12" i="1"/>
  <c r="Q11" i="1"/>
  <c r="P10" i="1"/>
  <c r="R29" i="1"/>
  <c r="R21" i="1"/>
  <c r="Q12" i="1"/>
  <c r="X5" i="1"/>
  <c r="Y5" i="1" l="1"/>
  <c r="C6" i="1" s="1"/>
  <c r="X6" i="1" s="1"/>
  <c r="Y6" i="1" s="1"/>
  <c r="C7" i="1" s="1"/>
  <c r="X7" i="1" s="1"/>
  <c r="Y7" i="1" s="1"/>
  <c r="C8" i="1" s="1"/>
  <c r="X8" i="1" l="1"/>
  <c r="Y8" i="1" s="1"/>
  <c r="C9" i="1" s="1"/>
  <c r="X9" i="1" l="1"/>
  <c r="Y9" i="1" s="1"/>
  <c r="C10" i="1" s="1"/>
  <c r="X10" i="1" l="1"/>
  <c r="Y10" i="1" s="1"/>
  <c r="C11" i="1" s="1"/>
  <c r="X11" i="1" l="1"/>
  <c r="Y11" i="1" s="1"/>
  <c r="C12" i="1" s="1"/>
  <c r="X12" i="1" l="1"/>
  <c r="Y12" i="1" s="1"/>
  <c r="C13" i="1" s="1"/>
  <c r="X13" i="1" l="1"/>
  <c r="Y13" i="1" s="1"/>
  <c r="C14" i="1" s="1"/>
  <c r="X14" i="1" l="1"/>
  <c r="Y14" i="1" s="1"/>
  <c r="C15" i="1" s="1"/>
  <c r="X15" i="1" l="1"/>
  <c r="Y15" i="1" s="1"/>
  <c r="C16" i="1" s="1"/>
  <c r="X16" i="1" l="1"/>
  <c r="Y16" i="1" s="1"/>
  <c r="C17" i="1" s="1"/>
  <c r="X17" i="1" l="1"/>
  <c r="Y17" i="1" s="1"/>
  <c r="C18" i="1" s="1"/>
  <c r="X18" i="1" l="1"/>
  <c r="Y18" i="1" s="1"/>
  <c r="C19" i="1" s="1"/>
  <c r="X19" i="1" l="1"/>
  <c r="Y19" i="1" s="1"/>
  <c r="C20" i="1" s="1"/>
  <c r="X20" i="1" l="1"/>
  <c r="Y20" i="1" s="1"/>
  <c r="C21" i="1" s="1"/>
  <c r="X21" i="1" l="1"/>
  <c r="Y21" i="1" s="1"/>
  <c r="C22" i="1" s="1"/>
  <c r="X22" i="1" l="1"/>
  <c r="Y22" i="1" s="1"/>
  <c r="C23" i="1" s="1"/>
  <c r="X23" i="1" l="1"/>
  <c r="Y23" i="1" s="1"/>
  <c r="C24" i="1" s="1"/>
  <c r="X24" i="1" l="1"/>
  <c r="Y24" i="1" s="1"/>
  <c r="C25" i="1" s="1"/>
  <c r="X25" i="1" l="1"/>
  <c r="Y25" i="1" s="1"/>
  <c r="C26" i="1" s="1"/>
  <c r="X26" i="1" l="1"/>
  <c r="Y26" i="1" s="1"/>
  <c r="C27" i="1" s="1"/>
  <c r="X27" i="1" l="1"/>
  <c r="Y27" i="1" s="1"/>
  <c r="C28" i="1" s="1"/>
  <c r="X28" i="1" l="1"/>
  <c r="Y28" i="1" s="1"/>
  <c r="C29" i="1" s="1"/>
  <c r="X29" i="1" l="1"/>
  <c r="Y29" i="1" s="1"/>
  <c r="C30" i="1" s="1"/>
  <c r="X30" i="1" l="1"/>
  <c r="Y30" i="1" s="1"/>
  <c r="C31" i="1" s="1"/>
  <c r="X31" i="1" l="1"/>
  <c r="Y31" i="1" s="1"/>
  <c r="C32" i="1" s="1"/>
  <c r="X32" i="1" l="1"/>
  <c r="Y32" i="1" s="1"/>
  <c r="C33" i="1" s="1"/>
</calcChain>
</file>

<file path=xl/sharedStrings.xml><?xml version="1.0" encoding="utf-8"?>
<sst xmlns="http://schemas.openxmlformats.org/spreadsheetml/2006/main" count="50" uniqueCount="45">
  <si>
    <t>Turn</t>
  </si>
  <si>
    <t>Pop</t>
  </si>
  <si>
    <t>Morale</t>
  </si>
  <si>
    <t>Food</t>
  </si>
  <si>
    <t>Water</t>
  </si>
  <si>
    <t>Materials</t>
  </si>
  <si>
    <t>Ore</t>
  </si>
  <si>
    <t>Ice</t>
  </si>
  <si>
    <t>Production</t>
  </si>
  <si>
    <t>Farm</t>
  </si>
  <si>
    <t>Expenditures</t>
  </si>
  <si>
    <t>Notes</t>
  </si>
  <si>
    <t>start building ice mine(2)</t>
  </si>
  <si>
    <t>ice 20%</t>
  </si>
  <si>
    <t>ice 40%  start water purifier(2)</t>
  </si>
  <si>
    <t>ice 60% wp 20%</t>
  </si>
  <si>
    <t>ice 80% wp 40%</t>
  </si>
  <si>
    <t>wp 60%</t>
  </si>
  <si>
    <t>wp 80%</t>
  </si>
  <si>
    <t>Game Data</t>
  </si>
  <si>
    <t>Game Play</t>
  </si>
  <si>
    <t>Variables</t>
  </si>
  <si>
    <t>Rates</t>
  </si>
  <si>
    <t>Type</t>
  </si>
  <si>
    <t>Rate</t>
  </si>
  <si>
    <t>Food use</t>
  </si>
  <si>
    <t>Water use</t>
  </si>
  <si>
    <t>Food prod</t>
  </si>
  <si>
    <t>Ore prod</t>
  </si>
  <si>
    <t>Ice prod</t>
  </si>
  <si>
    <t>Water prod</t>
  </si>
  <si>
    <t>Objective Morale</t>
  </si>
  <si>
    <t>Low food</t>
  </si>
  <si>
    <t>High food</t>
  </si>
  <si>
    <t>No food</t>
  </si>
  <si>
    <t>Total</t>
  </si>
  <si>
    <t>High water</t>
  </si>
  <si>
    <t>Low water</t>
  </si>
  <si>
    <t>No water</t>
  </si>
  <si>
    <t>Entertainers</t>
  </si>
  <si>
    <t>Slackers</t>
  </si>
  <si>
    <t>Leveler</t>
  </si>
  <si>
    <t>Subjective Morale</t>
  </si>
  <si>
    <t>OM</t>
  </si>
  <si>
    <t>Modifier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</si>
</sst>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1" fillId="2" borderId="0" xfId="0" applyFont="1" applyFill="1"/>
    <xf numFmtId="0" fontId="2" fillId="2" borderId="0" xfId="0" applyFont="1" applyFill="1"/>
    <xf numFmtId="0" fontId="6" fillId="2" borderId="0" xfId="0" applyFont="1" applyFill="1"/>
    <xf numFmtId="0" fontId="4" fillId="2" borderId="0" xfId="0" applyFont="1" applyFill="1"/>
    <xf numFmtId="0" fontId="8" fillId="2" borderId="0" xfId="0" applyFont="1" applyFill="1"/>
    <xf numFmtId="0" fontId="10" fillId="2" borderId="0" xfId="0" applyFont="1" applyFill="1"/>
    <xf numFmtId="0" fontId="0" fillId="2" borderId="0" xfId="0" applyFill="1"/>
    <xf numFmtId="0" fontId="3" fillId="2" borderId="0" xfId="0" applyFont="1" applyFill="1"/>
    <xf numFmtId="0" fontId="7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11" fillId="2" borderId="0" xfId="0" applyFont="1" applyFill="1"/>
    <xf numFmtId="0" fontId="1" fillId="2" borderId="0" xfId="0" applyFont="1" applyFill="1" applyAlignment="1"/>
    <xf numFmtId="0" fontId="0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'Turn Data'!$C$3</c:f>
              <c:strCache>
                <c:ptCount val="1"/>
                <c:pt idx="0">
                  <c:v>Morale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'Turn Data'!$C$4:$C$33</c:f>
              <c:numCache>
                <c:formatCode>General</c:formatCode>
                <c:ptCount val="3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61</c:v>
                </c:pt>
                <c:pt idx="14">
                  <c:v>63</c:v>
                </c:pt>
                <c:pt idx="15">
                  <c:v>65</c:v>
                </c:pt>
                <c:pt idx="16">
                  <c:v>67</c:v>
                </c:pt>
                <c:pt idx="17">
                  <c:v>69</c:v>
                </c:pt>
                <c:pt idx="18">
                  <c:v>71</c:v>
                </c:pt>
                <c:pt idx="19">
                  <c:v>73</c:v>
                </c:pt>
                <c:pt idx="20">
                  <c:v>75</c:v>
                </c:pt>
                <c:pt idx="21">
                  <c:v>77</c:v>
                </c:pt>
                <c:pt idx="22">
                  <c:v>79</c:v>
                </c:pt>
                <c:pt idx="23">
                  <c:v>81</c:v>
                </c:pt>
                <c:pt idx="24">
                  <c:v>83</c:v>
                </c:pt>
                <c:pt idx="25">
                  <c:v>85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8582-48A1-84AB-5D616E2CA5CB}"/>
            </c:ext>
          </c:extLst>
        </c:ser>
        <c:ser>
          <c:idx val="3"/>
          <c:order val="3"/>
          <c:tx>
            <c:strRef>
              <c:f>'Turn Data'!$D$3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'Turn Data'!$D$4:$D$33</c:f>
              <c:numCache>
                <c:formatCode>General</c:formatCode>
                <c:ptCount val="30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82-48A1-84AB-5D616E2CA5CB}"/>
            </c:ext>
          </c:extLst>
        </c:ser>
        <c:ser>
          <c:idx val="4"/>
          <c:order val="4"/>
          <c:tx>
            <c:strRef>
              <c:f>'Turn Data'!$E$3</c:f>
              <c:strCache>
                <c:ptCount val="1"/>
                <c:pt idx="0">
                  <c:v>Water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'Turn Data'!$E$4:$E$33</c:f>
              <c:numCache>
                <c:formatCode>General</c:formatCode>
                <c:ptCount val="30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82-48A1-84AB-5D616E2CA5CB}"/>
            </c:ext>
          </c:extLst>
        </c:ser>
        <c:ser>
          <c:idx val="5"/>
          <c:order val="5"/>
          <c:tx>
            <c:strRef>
              <c:f>'Turn Data'!$F$3</c:f>
              <c:strCache>
                <c:ptCount val="1"/>
                <c:pt idx="0">
                  <c:v>Ore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'Turn Data'!$F$4:$F$33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5</c:v>
                </c:pt>
                <c:pt idx="4">
                  <c:v>10</c:v>
                </c:pt>
                <c:pt idx="5">
                  <c:v>4</c:v>
                </c:pt>
                <c:pt idx="6">
                  <c:v>8</c:v>
                </c:pt>
                <c:pt idx="7">
                  <c:v>12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27</c:v>
                </c:pt>
                <c:pt idx="12">
                  <c:v>30</c:v>
                </c:pt>
                <c:pt idx="13">
                  <c:v>33</c:v>
                </c:pt>
                <c:pt idx="14">
                  <c:v>36</c:v>
                </c:pt>
                <c:pt idx="15">
                  <c:v>39</c:v>
                </c:pt>
                <c:pt idx="16">
                  <c:v>42</c:v>
                </c:pt>
                <c:pt idx="17">
                  <c:v>45</c:v>
                </c:pt>
                <c:pt idx="18">
                  <c:v>48</c:v>
                </c:pt>
                <c:pt idx="19">
                  <c:v>51</c:v>
                </c:pt>
                <c:pt idx="20">
                  <c:v>54</c:v>
                </c:pt>
                <c:pt idx="21">
                  <c:v>57</c:v>
                </c:pt>
                <c:pt idx="22">
                  <c:v>60</c:v>
                </c:pt>
                <c:pt idx="23">
                  <c:v>63</c:v>
                </c:pt>
                <c:pt idx="24">
                  <c:v>66</c:v>
                </c:pt>
                <c:pt idx="25">
                  <c:v>69</c:v>
                </c:pt>
                <c:pt idx="26">
                  <c:v>72</c:v>
                </c:pt>
                <c:pt idx="27">
                  <c:v>75</c:v>
                </c:pt>
                <c:pt idx="28">
                  <c:v>78</c:v>
                </c:pt>
                <c:pt idx="29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82-48A1-84AB-5D616E2CA5CB}"/>
            </c:ext>
          </c:extLst>
        </c:ser>
        <c:ser>
          <c:idx val="6"/>
          <c:order val="6"/>
          <c:tx>
            <c:strRef>
              <c:f>'Turn Data'!$G$3</c:f>
              <c:strCache>
                <c:ptCount val="1"/>
                <c:pt idx="0">
                  <c:v>Ice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'Turn Data'!$G$4:$G$33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2-48A1-84AB-5D616E2CA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114000"/>
        <c:axId val="4711162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'Turn Data'!$A$3</c15:sqref>
                        </c15:formulaRef>
                      </c:ext>
                    </c:extLst>
                    <c:strCache>
                      <c:ptCount val="1"/>
                      <c:pt idx="0">
                        <c:v>Turn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'Turn Data'!$A$4:$A$33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582-48A1-84AB-5D616E2CA5C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'Turn Data'!$B$3</c15:sqref>
                        </c15:formulaRef>
                      </c:ext>
                    </c:extLst>
                    <c:strCache>
                      <c:ptCount val="1"/>
                      <c:pt idx="0">
                        <c:v>Pop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'Turn Data'!$B$4:$B$33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582-48A1-84AB-5D616E2CA5CB}"/>
                  </c:ext>
                </c:extLst>
              </c15:ser>
            </c15:filteredLineSeries>
          </c:ext>
        </c:extLst>
      </c:lineChart>
      <c:catAx>
        <c:axId val="47111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16296"/>
        <c:crosses val="autoZero"/>
        <c:auto val="1"/>
        <c:lblAlgn val="ctr"/>
        <c:lblOffset val="100"/>
        <c:noMultiLvlLbl val="0"/>
      </c:catAx>
      <c:valAx>
        <c:axId val="47111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1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35</xdr:row>
      <xdr:rowOff>0</xdr:rowOff>
    </xdr:from>
    <xdr:to>
      <xdr:col>12</xdr:col>
      <xdr:colOff>3200400</xdr:colOff>
      <xdr:row>59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324F9E-79C9-4D6C-AB24-5D4D60F8A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EE1E3-190E-4478-8833-40E787F3C5BD}">
  <dimension ref="A1:AA33"/>
  <sheetViews>
    <sheetView tabSelected="1" workbookViewId="0">
      <selection activeCell="O4" sqref="O4"/>
    </sheetView>
  </sheetViews>
  <sheetFormatPr defaultRowHeight="14.4" x14ac:dyDescent="0.3"/>
  <cols>
    <col min="12" max="12" width="11.88671875" bestFit="1" customWidth="1"/>
    <col min="13" max="13" width="46.88671875" customWidth="1"/>
    <col min="14" max="14" width="10.33203125" bestFit="1" customWidth="1"/>
    <col min="15" max="15" width="4.77734375" bestFit="1" customWidth="1"/>
    <col min="16" max="16" width="9.21875" bestFit="1" customWidth="1"/>
    <col min="17" max="17" width="8.88671875" bestFit="1" customWidth="1"/>
    <col min="18" max="18" width="7.88671875" bestFit="1" customWidth="1"/>
    <col min="19" max="19" width="10" bestFit="1" customWidth="1"/>
    <col min="20" max="20" width="9.6640625" bestFit="1" customWidth="1"/>
    <col min="21" max="21" width="8.6640625" bestFit="1" customWidth="1"/>
    <col min="22" max="22" width="11.109375" bestFit="1" customWidth="1"/>
    <col min="23" max="24" width="11.109375" customWidth="1"/>
  </cols>
  <sheetData>
    <row r="1" spans="1:27" s="1" customFormat="1" x14ac:dyDescent="0.3">
      <c r="A1" s="17" t="s">
        <v>19</v>
      </c>
      <c r="B1" s="17"/>
      <c r="C1" s="17"/>
      <c r="D1" s="17"/>
      <c r="E1" s="17"/>
      <c r="F1" s="17"/>
      <c r="G1" s="17"/>
      <c r="H1" s="17" t="s">
        <v>20</v>
      </c>
      <c r="I1" s="17"/>
      <c r="J1" s="17"/>
      <c r="K1" s="17"/>
      <c r="L1" s="17"/>
      <c r="M1" s="17"/>
      <c r="N1" s="17" t="s">
        <v>21</v>
      </c>
      <c r="O1" s="17"/>
      <c r="P1" s="17" t="s">
        <v>2</v>
      </c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s="1" customFormat="1" x14ac:dyDescent="0.3">
      <c r="A2" s="3"/>
      <c r="B2" s="3"/>
      <c r="C2" s="3"/>
      <c r="D2" s="3"/>
      <c r="E2" s="3"/>
      <c r="F2" s="17" t="s">
        <v>5</v>
      </c>
      <c r="G2" s="17"/>
      <c r="H2" s="17" t="s">
        <v>8</v>
      </c>
      <c r="I2" s="17"/>
      <c r="J2" s="17"/>
      <c r="K2" s="17"/>
      <c r="L2" s="3" t="s">
        <v>10</v>
      </c>
      <c r="M2" s="3"/>
      <c r="N2" s="17" t="s">
        <v>22</v>
      </c>
      <c r="O2" s="17"/>
      <c r="P2" s="17" t="s">
        <v>31</v>
      </c>
      <c r="Q2" s="17"/>
      <c r="R2" s="17"/>
      <c r="S2" s="17"/>
      <c r="T2" s="17"/>
      <c r="U2" s="17"/>
      <c r="V2" s="17"/>
      <c r="W2" s="17"/>
      <c r="X2" s="17"/>
      <c r="Y2" s="17"/>
      <c r="Z2" s="15" t="s">
        <v>42</v>
      </c>
      <c r="AA2" s="3"/>
    </row>
    <row r="3" spans="1:27" s="1" customFormat="1" x14ac:dyDescent="0.3">
      <c r="A3" s="3" t="s">
        <v>0</v>
      </c>
      <c r="B3" s="3" t="s">
        <v>1</v>
      </c>
      <c r="C3" s="4" t="s">
        <v>2</v>
      </c>
      <c r="D3" s="5" t="s">
        <v>3</v>
      </c>
      <c r="E3" s="6" t="s">
        <v>4</v>
      </c>
      <c r="F3" s="7" t="s">
        <v>6</v>
      </c>
      <c r="G3" s="8" t="s">
        <v>7</v>
      </c>
      <c r="H3" s="3" t="s">
        <v>9</v>
      </c>
      <c r="I3" s="3" t="s">
        <v>6</v>
      </c>
      <c r="J3" s="3" t="s">
        <v>7</v>
      </c>
      <c r="K3" s="3" t="s">
        <v>4</v>
      </c>
      <c r="L3" s="3" t="s">
        <v>6</v>
      </c>
      <c r="M3" s="3" t="s">
        <v>11</v>
      </c>
      <c r="N3" s="3" t="s">
        <v>23</v>
      </c>
      <c r="O3" s="3" t="s">
        <v>24</v>
      </c>
      <c r="P3" s="3" t="s">
        <v>33</v>
      </c>
      <c r="Q3" s="3" t="s">
        <v>32</v>
      </c>
      <c r="R3" s="3" t="s">
        <v>34</v>
      </c>
      <c r="S3" s="3" t="s">
        <v>36</v>
      </c>
      <c r="T3" s="3" t="s">
        <v>37</v>
      </c>
      <c r="U3" s="3" t="s">
        <v>38</v>
      </c>
      <c r="V3" s="3" t="s">
        <v>39</v>
      </c>
      <c r="W3" s="3" t="s">
        <v>40</v>
      </c>
      <c r="X3" s="3" t="s">
        <v>41</v>
      </c>
      <c r="Y3" s="3" t="s">
        <v>35</v>
      </c>
      <c r="Z3" s="3" t="s">
        <v>43</v>
      </c>
      <c r="AA3" s="3" t="s">
        <v>44</v>
      </c>
    </row>
    <row r="4" spans="1:27" x14ac:dyDescent="0.3">
      <c r="A4" s="9">
        <v>1</v>
      </c>
      <c r="B4" s="9">
        <v>10</v>
      </c>
      <c r="C4" s="10">
        <v>50</v>
      </c>
      <c r="D4" s="11">
        <v>0</v>
      </c>
      <c r="E4" s="12">
        <v>30</v>
      </c>
      <c r="F4" s="13">
        <v>0</v>
      </c>
      <c r="G4" s="14">
        <v>0</v>
      </c>
      <c r="H4" s="2">
        <v>5</v>
      </c>
      <c r="I4" s="2">
        <v>5</v>
      </c>
      <c r="J4" s="2">
        <v>0</v>
      </c>
      <c r="K4" s="2">
        <v>0</v>
      </c>
      <c r="L4" s="2">
        <v>0</v>
      </c>
      <c r="M4" s="2"/>
      <c r="N4" s="16" t="s">
        <v>25</v>
      </c>
      <c r="O4" s="9">
        <v>6</v>
      </c>
      <c r="P4" s="9">
        <f>IF(D4&gt;(2*B4),10,0)</f>
        <v>0</v>
      </c>
      <c r="Q4" s="9">
        <f>IF(D4&lt;B4,-10,0)</f>
        <v>-10</v>
      </c>
      <c r="R4" s="9">
        <f>IF(D4=0,B4*-1,0)</f>
        <v>-10</v>
      </c>
      <c r="S4" s="9">
        <f>IF(E4&gt;2*B4,15,0)</f>
        <v>15</v>
      </c>
      <c r="T4" s="9">
        <f>IF(E4&lt;B4,-15,0)</f>
        <v>0</v>
      </c>
      <c r="U4" s="9">
        <f>IF(E4=0,B4*3,0)</f>
        <v>0</v>
      </c>
      <c r="V4" s="9">
        <v>0</v>
      </c>
      <c r="W4" s="9">
        <f>IF(B4&gt;2*SUM(H4:L4),-1*(B4-2*SUM(H4:L4)*2),0)</f>
        <v>0</v>
      </c>
      <c r="X4" s="9">
        <f>IF(C4&lt;20,20-C4,0)-IF(C4&gt;80,C4-80,0)</f>
        <v>0</v>
      </c>
      <c r="Y4" s="9">
        <f>SUM(P4:X4)</f>
        <v>-5</v>
      </c>
      <c r="Z4" s="9">
        <v>-100</v>
      </c>
      <c r="AA4" s="9">
        <v>-5</v>
      </c>
    </row>
    <row r="5" spans="1:27" x14ac:dyDescent="0.3">
      <c r="A5" s="9">
        <v>2</v>
      </c>
      <c r="B5" s="9">
        <v>10</v>
      </c>
      <c r="C5" s="10">
        <f t="shared" ref="C5:C33" si="0">C4+VLOOKUP(Y4,ObjMoraleMods,2)</f>
        <v>50</v>
      </c>
      <c r="D5" s="11">
        <f t="shared" ref="D5:D33" si="1">D4+H4*FoodProd-_xlfn.FLOOR.MATH(B4/FoodUse)</f>
        <v>4</v>
      </c>
      <c r="E5" s="12">
        <f t="shared" ref="E5:E33" si="2">E4+K4*WaterProd-_xlfn.FLOOR.MATH(B4/WaterUse)</f>
        <v>29</v>
      </c>
      <c r="F5" s="13">
        <f t="shared" ref="F5:F33" si="3">F4+I4*OreProd-L4</f>
        <v>5</v>
      </c>
      <c r="G5" s="14">
        <f t="shared" ref="G5:G33" si="4">G4+J4*IceProd-K4</f>
        <v>0</v>
      </c>
      <c r="H5" s="2">
        <v>5</v>
      </c>
      <c r="I5" s="2">
        <v>5</v>
      </c>
      <c r="J5" s="2">
        <v>0</v>
      </c>
      <c r="K5" s="2">
        <v>0</v>
      </c>
      <c r="L5" s="2">
        <v>0</v>
      </c>
      <c r="M5" s="2"/>
      <c r="N5" s="16" t="s">
        <v>26</v>
      </c>
      <c r="O5" s="9">
        <v>6</v>
      </c>
      <c r="P5" s="9">
        <f t="shared" ref="P5:P32" si="5">IF(D5&gt;(2*B5),10,0)</f>
        <v>0</v>
      </c>
      <c r="Q5" s="9">
        <f t="shared" ref="Q5:Q32" si="6">IF(D5&lt;B5,-10,0)</f>
        <v>-10</v>
      </c>
      <c r="R5" s="9">
        <f t="shared" ref="R5:R32" si="7">IF(D5=0,B5*-1,0)</f>
        <v>0</v>
      </c>
      <c r="S5" s="9">
        <f t="shared" ref="S5:S32" si="8">IF(E5&gt;2*B5,15,0)</f>
        <v>15</v>
      </c>
      <c r="T5" s="9">
        <f t="shared" ref="T5:T32" si="9">IF(E5&lt;B5,-15,0)</f>
        <v>0</v>
      </c>
      <c r="U5" s="9">
        <f t="shared" ref="U5:U32" si="10">IF(E5=0,B5*3,0)</f>
        <v>0</v>
      </c>
      <c r="V5" s="9">
        <v>0</v>
      </c>
      <c r="W5" s="9">
        <f t="shared" ref="W5:W32" si="11">IF(B5&gt;2*SUM(H5:L5),-1*(B5-2*SUM(H5:L5)*2),0)</f>
        <v>0</v>
      </c>
      <c r="X5" s="9">
        <f t="shared" ref="X5:X32" si="12">IF(C5&lt;20,20-C5,0)-IF(C5&gt;80,C5-80,0)</f>
        <v>0</v>
      </c>
      <c r="Y5" s="9">
        <f t="shared" ref="Y5:Y32" si="13">SUM(P5:X5)</f>
        <v>5</v>
      </c>
      <c r="Z5" s="9">
        <v>-51</v>
      </c>
      <c r="AA5" s="9">
        <v>-4</v>
      </c>
    </row>
    <row r="6" spans="1:27" x14ac:dyDescent="0.3">
      <c r="A6" s="9">
        <v>3</v>
      </c>
      <c r="B6" s="9">
        <v>10</v>
      </c>
      <c r="C6" s="10">
        <f t="shared" si="0"/>
        <v>50</v>
      </c>
      <c r="D6" s="11">
        <f t="shared" si="1"/>
        <v>8</v>
      </c>
      <c r="E6" s="12">
        <f t="shared" si="2"/>
        <v>28</v>
      </c>
      <c r="F6" s="13">
        <f t="shared" si="3"/>
        <v>10</v>
      </c>
      <c r="G6" s="14">
        <f t="shared" si="4"/>
        <v>0</v>
      </c>
      <c r="H6" s="2">
        <v>3</v>
      </c>
      <c r="I6" s="2">
        <v>5</v>
      </c>
      <c r="J6" s="2">
        <v>0</v>
      </c>
      <c r="K6" s="2">
        <v>0</v>
      </c>
      <c r="L6" s="2">
        <v>10</v>
      </c>
      <c r="M6" s="2" t="s">
        <v>12</v>
      </c>
      <c r="N6" s="16" t="s">
        <v>27</v>
      </c>
      <c r="O6" s="16">
        <v>1</v>
      </c>
      <c r="P6" s="9">
        <f t="shared" si="5"/>
        <v>0</v>
      </c>
      <c r="Q6" s="9">
        <f t="shared" si="6"/>
        <v>-10</v>
      </c>
      <c r="R6" s="9">
        <f t="shared" si="7"/>
        <v>0</v>
      </c>
      <c r="S6" s="9">
        <f t="shared" si="8"/>
        <v>15</v>
      </c>
      <c r="T6" s="9">
        <f t="shared" si="9"/>
        <v>0</v>
      </c>
      <c r="U6" s="9">
        <f t="shared" si="10"/>
        <v>0</v>
      </c>
      <c r="V6" s="9">
        <v>0</v>
      </c>
      <c r="W6" s="9">
        <f t="shared" si="11"/>
        <v>0</v>
      </c>
      <c r="X6" s="9">
        <f t="shared" si="12"/>
        <v>0</v>
      </c>
      <c r="Y6" s="9">
        <f t="shared" si="13"/>
        <v>5</v>
      </c>
      <c r="Z6" s="9">
        <v>-41</v>
      </c>
      <c r="AA6" s="9">
        <v>-3</v>
      </c>
    </row>
    <row r="7" spans="1:27" x14ac:dyDescent="0.3">
      <c r="A7" s="9">
        <v>4</v>
      </c>
      <c r="B7" s="9">
        <v>10</v>
      </c>
      <c r="C7" s="10">
        <f t="shared" si="0"/>
        <v>50</v>
      </c>
      <c r="D7" s="11">
        <f t="shared" si="1"/>
        <v>10</v>
      </c>
      <c r="E7" s="12">
        <f t="shared" si="2"/>
        <v>27</v>
      </c>
      <c r="F7" s="13">
        <f t="shared" si="3"/>
        <v>5</v>
      </c>
      <c r="G7" s="14">
        <f t="shared" si="4"/>
        <v>0</v>
      </c>
      <c r="H7" s="2">
        <v>3</v>
      </c>
      <c r="I7" s="2">
        <v>5</v>
      </c>
      <c r="J7" s="2">
        <v>0</v>
      </c>
      <c r="K7" s="2">
        <v>0</v>
      </c>
      <c r="L7" s="2">
        <v>0</v>
      </c>
      <c r="M7" s="2" t="s">
        <v>13</v>
      </c>
      <c r="N7" s="16" t="s">
        <v>28</v>
      </c>
      <c r="O7" s="16">
        <v>1</v>
      </c>
      <c r="P7" s="9">
        <f t="shared" si="5"/>
        <v>0</v>
      </c>
      <c r="Q7" s="9">
        <f t="shared" si="6"/>
        <v>0</v>
      </c>
      <c r="R7" s="9">
        <f t="shared" si="7"/>
        <v>0</v>
      </c>
      <c r="S7" s="9">
        <f t="shared" si="8"/>
        <v>15</v>
      </c>
      <c r="T7" s="9">
        <f t="shared" si="9"/>
        <v>0</v>
      </c>
      <c r="U7" s="9">
        <f t="shared" si="10"/>
        <v>0</v>
      </c>
      <c r="V7" s="9">
        <v>0</v>
      </c>
      <c r="W7" s="9">
        <f t="shared" si="11"/>
        <v>0</v>
      </c>
      <c r="X7" s="9">
        <f t="shared" si="12"/>
        <v>0</v>
      </c>
      <c r="Y7" s="9">
        <f t="shared" si="13"/>
        <v>15</v>
      </c>
      <c r="Z7" s="9">
        <v>-31</v>
      </c>
      <c r="AA7" s="9">
        <v>-2</v>
      </c>
    </row>
    <row r="8" spans="1:27" x14ac:dyDescent="0.3">
      <c r="A8" s="9">
        <v>5</v>
      </c>
      <c r="B8" s="9">
        <v>10</v>
      </c>
      <c r="C8" s="10">
        <f t="shared" si="0"/>
        <v>51</v>
      </c>
      <c r="D8" s="11">
        <f t="shared" si="1"/>
        <v>12</v>
      </c>
      <c r="E8" s="12">
        <f t="shared" si="2"/>
        <v>26</v>
      </c>
      <c r="F8" s="13">
        <f t="shared" si="3"/>
        <v>10</v>
      </c>
      <c r="G8" s="14">
        <f t="shared" si="4"/>
        <v>0</v>
      </c>
      <c r="H8" s="2">
        <v>2</v>
      </c>
      <c r="I8" s="2">
        <v>4</v>
      </c>
      <c r="J8" s="2">
        <v>0</v>
      </c>
      <c r="K8" s="2">
        <v>0</v>
      </c>
      <c r="L8" s="2">
        <v>10</v>
      </c>
      <c r="M8" s="2" t="s">
        <v>14</v>
      </c>
      <c r="N8" s="16" t="s">
        <v>29</v>
      </c>
      <c r="O8" s="16">
        <v>1</v>
      </c>
      <c r="P8" s="9">
        <f t="shared" si="5"/>
        <v>0</v>
      </c>
      <c r="Q8" s="9">
        <f t="shared" si="6"/>
        <v>0</v>
      </c>
      <c r="R8" s="9">
        <f t="shared" si="7"/>
        <v>0</v>
      </c>
      <c r="S8" s="9">
        <f t="shared" si="8"/>
        <v>15</v>
      </c>
      <c r="T8" s="9">
        <f t="shared" si="9"/>
        <v>0</v>
      </c>
      <c r="U8" s="9">
        <f t="shared" si="10"/>
        <v>0</v>
      </c>
      <c r="V8" s="9">
        <v>0</v>
      </c>
      <c r="W8" s="9">
        <f t="shared" si="11"/>
        <v>0</v>
      </c>
      <c r="X8" s="9">
        <f t="shared" si="12"/>
        <v>0</v>
      </c>
      <c r="Y8" s="9">
        <f t="shared" si="13"/>
        <v>15</v>
      </c>
      <c r="Z8" s="9">
        <v>-21</v>
      </c>
      <c r="AA8" s="9">
        <v>-1</v>
      </c>
    </row>
    <row r="9" spans="1:27" x14ac:dyDescent="0.3">
      <c r="A9" s="9">
        <v>6</v>
      </c>
      <c r="B9" s="9">
        <v>10</v>
      </c>
      <c r="C9" s="10">
        <f t="shared" si="0"/>
        <v>52</v>
      </c>
      <c r="D9" s="11">
        <f t="shared" si="1"/>
        <v>13</v>
      </c>
      <c r="E9" s="12">
        <f t="shared" si="2"/>
        <v>25</v>
      </c>
      <c r="F9" s="13">
        <f t="shared" si="3"/>
        <v>4</v>
      </c>
      <c r="G9" s="14">
        <f t="shared" si="4"/>
        <v>0</v>
      </c>
      <c r="H9" s="2">
        <v>2</v>
      </c>
      <c r="I9" s="2">
        <v>4</v>
      </c>
      <c r="J9" s="2">
        <v>0</v>
      </c>
      <c r="K9" s="2">
        <v>0</v>
      </c>
      <c r="L9" s="2">
        <v>0</v>
      </c>
      <c r="M9" s="2" t="s">
        <v>15</v>
      </c>
      <c r="N9" s="16" t="s">
        <v>30</v>
      </c>
      <c r="O9" s="16">
        <v>1</v>
      </c>
      <c r="P9" s="9">
        <f t="shared" si="5"/>
        <v>0</v>
      </c>
      <c r="Q9" s="9">
        <f t="shared" si="6"/>
        <v>0</v>
      </c>
      <c r="R9" s="9">
        <f t="shared" si="7"/>
        <v>0</v>
      </c>
      <c r="S9" s="9">
        <f t="shared" si="8"/>
        <v>15</v>
      </c>
      <c r="T9" s="9">
        <f t="shared" si="9"/>
        <v>0</v>
      </c>
      <c r="U9" s="9">
        <f t="shared" si="10"/>
        <v>0</v>
      </c>
      <c r="V9" s="9">
        <v>0</v>
      </c>
      <c r="W9" s="9">
        <f t="shared" si="11"/>
        <v>0</v>
      </c>
      <c r="X9" s="9">
        <f t="shared" si="12"/>
        <v>0</v>
      </c>
      <c r="Y9" s="9">
        <f t="shared" si="13"/>
        <v>15</v>
      </c>
      <c r="Z9" s="9">
        <v>-11</v>
      </c>
      <c r="AA9" s="9">
        <v>0</v>
      </c>
    </row>
    <row r="10" spans="1:27" x14ac:dyDescent="0.3">
      <c r="A10" s="9">
        <v>7</v>
      </c>
      <c r="B10" s="9">
        <v>10</v>
      </c>
      <c r="C10" s="10">
        <f t="shared" si="0"/>
        <v>53</v>
      </c>
      <c r="D10" s="11">
        <f t="shared" si="1"/>
        <v>14</v>
      </c>
      <c r="E10" s="12">
        <f t="shared" si="2"/>
        <v>24</v>
      </c>
      <c r="F10" s="13">
        <f t="shared" si="3"/>
        <v>8</v>
      </c>
      <c r="G10" s="14">
        <f t="shared" si="4"/>
        <v>0</v>
      </c>
      <c r="H10" s="2">
        <v>2</v>
      </c>
      <c r="I10" s="2">
        <v>4</v>
      </c>
      <c r="J10" s="2">
        <v>0</v>
      </c>
      <c r="K10" s="2">
        <v>0</v>
      </c>
      <c r="L10" s="2">
        <v>0</v>
      </c>
      <c r="M10" s="2" t="s">
        <v>16</v>
      </c>
      <c r="N10" s="9"/>
      <c r="O10" s="9"/>
      <c r="P10" s="9">
        <f t="shared" si="5"/>
        <v>0</v>
      </c>
      <c r="Q10" s="9">
        <f t="shared" si="6"/>
        <v>0</v>
      </c>
      <c r="R10" s="9">
        <f t="shared" si="7"/>
        <v>0</v>
      </c>
      <c r="S10" s="9">
        <f t="shared" si="8"/>
        <v>15</v>
      </c>
      <c r="T10" s="9">
        <f t="shared" si="9"/>
        <v>0</v>
      </c>
      <c r="U10" s="9">
        <f t="shared" si="10"/>
        <v>0</v>
      </c>
      <c r="V10" s="9">
        <v>0</v>
      </c>
      <c r="W10" s="9">
        <f t="shared" si="11"/>
        <v>0</v>
      </c>
      <c r="X10" s="9">
        <f t="shared" si="12"/>
        <v>0</v>
      </c>
      <c r="Y10" s="9">
        <f t="shared" si="13"/>
        <v>15</v>
      </c>
      <c r="Z10" s="9">
        <v>10</v>
      </c>
      <c r="AA10" s="9">
        <v>1</v>
      </c>
    </row>
    <row r="11" spans="1:27" x14ac:dyDescent="0.3">
      <c r="A11" s="9">
        <v>8</v>
      </c>
      <c r="B11" s="9">
        <v>10</v>
      </c>
      <c r="C11" s="10">
        <f t="shared" si="0"/>
        <v>54</v>
      </c>
      <c r="D11" s="11">
        <f t="shared" si="1"/>
        <v>15</v>
      </c>
      <c r="E11" s="12">
        <f t="shared" si="2"/>
        <v>23</v>
      </c>
      <c r="F11" s="13">
        <f t="shared" si="3"/>
        <v>12</v>
      </c>
      <c r="G11" s="14">
        <f t="shared" si="4"/>
        <v>0</v>
      </c>
      <c r="H11" s="2">
        <v>2</v>
      </c>
      <c r="I11" s="2">
        <v>4</v>
      </c>
      <c r="J11" s="2">
        <v>2</v>
      </c>
      <c r="K11" s="2">
        <v>0</v>
      </c>
      <c r="L11" s="2">
        <v>0</v>
      </c>
      <c r="M11" s="2" t="s">
        <v>17</v>
      </c>
      <c r="N11" s="9"/>
      <c r="O11" s="9"/>
      <c r="P11" s="9">
        <f t="shared" si="5"/>
        <v>0</v>
      </c>
      <c r="Q11" s="9">
        <f t="shared" si="6"/>
        <v>0</v>
      </c>
      <c r="R11" s="9">
        <f t="shared" si="7"/>
        <v>0</v>
      </c>
      <c r="S11" s="9">
        <f t="shared" si="8"/>
        <v>15</v>
      </c>
      <c r="T11" s="9">
        <f t="shared" si="9"/>
        <v>0</v>
      </c>
      <c r="U11" s="9">
        <f t="shared" si="10"/>
        <v>0</v>
      </c>
      <c r="V11" s="9">
        <v>0</v>
      </c>
      <c r="W11" s="9">
        <f t="shared" si="11"/>
        <v>0</v>
      </c>
      <c r="X11" s="9">
        <f t="shared" si="12"/>
        <v>0</v>
      </c>
      <c r="Y11" s="9">
        <f t="shared" si="13"/>
        <v>15</v>
      </c>
      <c r="Z11" s="9">
        <v>20</v>
      </c>
      <c r="AA11" s="9">
        <v>2</v>
      </c>
    </row>
    <row r="12" spans="1:27" x14ac:dyDescent="0.3">
      <c r="A12" s="9">
        <v>9</v>
      </c>
      <c r="B12" s="9">
        <v>10</v>
      </c>
      <c r="C12" s="10">
        <f t="shared" si="0"/>
        <v>55</v>
      </c>
      <c r="D12" s="11">
        <f t="shared" si="1"/>
        <v>16</v>
      </c>
      <c r="E12" s="12">
        <f t="shared" si="2"/>
        <v>22</v>
      </c>
      <c r="F12" s="13">
        <f t="shared" si="3"/>
        <v>16</v>
      </c>
      <c r="G12" s="14">
        <f t="shared" si="4"/>
        <v>2</v>
      </c>
      <c r="H12" s="2">
        <v>2</v>
      </c>
      <c r="I12" s="2">
        <v>4</v>
      </c>
      <c r="J12" s="2">
        <v>2</v>
      </c>
      <c r="K12" s="2">
        <v>0</v>
      </c>
      <c r="L12" s="2">
        <v>0</v>
      </c>
      <c r="M12" s="2" t="s">
        <v>18</v>
      </c>
      <c r="N12" s="9"/>
      <c r="O12" s="9"/>
      <c r="P12" s="9">
        <f t="shared" si="5"/>
        <v>0</v>
      </c>
      <c r="Q12" s="9">
        <f t="shared" si="6"/>
        <v>0</v>
      </c>
      <c r="R12" s="9">
        <f t="shared" si="7"/>
        <v>0</v>
      </c>
      <c r="S12" s="9">
        <f t="shared" si="8"/>
        <v>15</v>
      </c>
      <c r="T12" s="9">
        <f t="shared" si="9"/>
        <v>0</v>
      </c>
      <c r="U12" s="9">
        <f t="shared" si="10"/>
        <v>0</v>
      </c>
      <c r="V12" s="9">
        <v>0</v>
      </c>
      <c r="W12" s="9">
        <f t="shared" si="11"/>
        <v>0</v>
      </c>
      <c r="X12" s="9">
        <f t="shared" si="12"/>
        <v>0</v>
      </c>
      <c r="Y12" s="9">
        <f t="shared" si="13"/>
        <v>15</v>
      </c>
      <c r="Z12" s="9">
        <v>30</v>
      </c>
      <c r="AA12" s="9">
        <v>3</v>
      </c>
    </row>
    <row r="13" spans="1:27" x14ac:dyDescent="0.3">
      <c r="A13" s="9">
        <v>10</v>
      </c>
      <c r="B13" s="9">
        <v>10</v>
      </c>
      <c r="C13" s="10">
        <f t="shared" si="0"/>
        <v>56</v>
      </c>
      <c r="D13" s="11">
        <f t="shared" si="1"/>
        <v>17</v>
      </c>
      <c r="E13" s="12">
        <f t="shared" si="2"/>
        <v>21</v>
      </c>
      <c r="F13" s="13">
        <f t="shared" si="3"/>
        <v>20</v>
      </c>
      <c r="G13" s="14">
        <f t="shared" si="4"/>
        <v>4</v>
      </c>
      <c r="H13" s="2">
        <v>2</v>
      </c>
      <c r="I13" s="2">
        <v>4</v>
      </c>
      <c r="J13" s="2">
        <v>2</v>
      </c>
      <c r="K13" s="2">
        <v>2</v>
      </c>
      <c r="L13" s="2">
        <v>0</v>
      </c>
      <c r="M13" s="2"/>
      <c r="N13" s="9"/>
      <c r="O13" s="9"/>
      <c r="P13" s="9">
        <f t="shared" si="5"/>
        <v>0</v>
      </c>
      <c r="Q13" s="9">
        <f t="shared" si="6"/>
        <v>0</v>
      </c>
      <c r="R13" s="9">
        <f t="shared" si="7"/>
        <v>0</v>
      </c>
      <c r="S13" s="9">
        <f t="shared" si="8"/>
        <v>15</v>
      </c>
      <c r="T13" s="9">
        <f t="shared" si="9"/>
        <v>0</v>
      </c>
      <c r="U13" s="9">
        <f t="shared" si="10"/>
        <v>0</v>
      </c>
      <c r="V13" s="9">
        <v>0</v>
      </c>
      <c r="W13" s="9">
        <f t="shared" si="11"/>
        <v>0</v>
      </c>
      <c r="X13" s="9">
        <f t="shared" si="12"/>
        <v>0</v>
      </c>
      <c r="Y13" s="9">
        <f t="shared" si="13"/>
        <v>15</v>
      </c>
      <c r="Z13" s="9">
        <v>40</v>
      </c>
      <c r="AA13" s="9">
        <v>4</v>
      </c>
    </row>
    <row r="14" spans="1:27" x14ac:dyDescent="0.3">
      <c r="A14" s="9">
        <v>11</v>
      </c>
      <c r="B14" s="9">
        <v>10</v>
      </c>
      <c r="C14" s="10">
        <f t="shared" si="0"/>
        <v>57</v>
      </c>
      <c r="D14" s="11">
        <f t="shared" si="1"/>
        <v>18</v>
      </c>
      <c r="E14" s="12">
        <f t="shared" si="2"/>
        <v>22</v>
      </c>
      <c r="F14" s="13">
        <f t="shared" si="3"/>
        <v>24</v>
      </c>
      <c r="G14" s="14">
        <f t="shared" si="4"/>
        <v>4</v>
      </c>
      <c r="H14" s="2">
        <v>3</v>
      </c>
      <c r="I14" s="2">
        <v>3</v>
      </c>
      <c r="J14" s="2">
        <v>2</v>
      </c>
      <c r="K14" s="2">
        <v>2</v>
      </c>
      <c r="L14" s="2">
        <v>0</v>
      </c>
      <c r="M14" s="2"/>
      <c r="N14" s="9"/>
      <c r="O14" s="9"/>
      <c r="P14" s="9">
        <f t="shared" si="5"/>
        <v>0</v>
      </c>
      <c r="Q14" s="9">
        <f t="shared" si="6"/>
        <v>0</v>
      </c>
      <c r="R14" s="9">
        <f t="shared" si="7"/>
        <v>0</v>
      </c>
      <c r="S14" s="9">
        <f t="shared" si="8"/>
        <v>15</v>
      </c>
      <c r="T14" s="9">
        <f t="shared" si="9"/>
        <v>0</v>
      </c>
      <c r="U14" s="9">
        <f t="shared" si="10"/>
        <v>0</v>
      </c>
      <c r="V14" s="9">
        <v>0</v>
      </c>
      <c r="W14" s="9">
        <f t="shared" si="11"/>
        <v>0</v>
      </c>
      <c r="X14" s="9">
        <f t="shared" si="12"/>
        <v>0</v>
      </c>
      <c r="Y14" s="9">
        <f t="shared" si="13"/>
        <v>15</v>
      </c>
      <c r="Z14" s="9">
        <v>50</v>
      </c>
      <c r="AA14" s="9">
        <v>5</v>
      </c>
    </row>
    <row r="15" spans="1:27" x14ac:dyDescent="0.3">
      <c r="A15" s="9">
        <v>12</v>
      </c>
      <c r="B15" s="9">
        <v>10</v>
      </c>
      <c r="C15" s="10">
        <f t="shared" si="0"/>
        <v>58</v>
      </c>
      <c r="D15" s="11">
        <f t="shared" si="1"/>
        <v>20</v>
      </c>
      <c r="E15" s="12">
        <f t="shared" si="2"/>
        <v>23</v>
      </c>
      <c r="F15" s="13">
        <f t="shared" si="3"/>
        <v>27</v>
      </c>
      <c r="G15" s="14">
        <f t="shared" si="4"/>
        <v>4</v>
      </c>
      <c r="H15" s="2">
        <v>3</v>
      </c>
      <c r="I15" s="2">
        <v>3</v>
      </c>
      <c r="J15" s="2">
        <v>2</v>
      </c>
      <c r="K15" s="2">
        <v>2</v>
      </c>
      <c r="L15" s="2">
        <v>0</v>
      </c>
      <c r="M15" s="2"/>
      <c r="N15" s="9"/>
      <c r="O15" s="9"/>
      <c r="P15" s="9">
        <f t="shared" si="5"/>
        <v>0</v>
      </c>
      <c r="Q15" s="9">
        <f t="shared" si="6"/>
        <v>0</v>
      </c>
      <c r="R15" s="9">
        <f t="shared" si="7"/>
        <v>0</v>
      </c>
      <c r="S15" s="9">
        <f t="shared" si="8"/>
        <v>15</v>
      </c>
      <c r="T15" s="9">
        <f t="shared" si="9"/>
        <v>0</v>
      </c>
      <c r="U15" s="9">
        <f t="shared" si="10"/>
        <v>0</v>
      </c>
      <c r="V15" s="9">
        <v>0</v>
      </c>
      <c r="W15" s="9">
        <f t="shared" si="11"/>
        <v>0</v>
      </c>
      <c r="X15" s="9">
        <f t="shared" si="12"/>
        <v>0</v>
      </c>
      <c r="Y15" s="9">
        <f t="shared" si="13"/>
        <v>15</v>
      </c>
      <c r="Z15" s="9"/>
      <c r="AA15" s="9"/>
    </row>
    <row r="16" spans="1:27" x14ac:dyDescent="0.3">
      <c r="A16" s="9">
        <v>13</v>
      </c>
      <c r="B16" s="9">
        <v>10</v>
      </c>
      <c r="C16" s="10">
        <f t="shared" si="0"/>
        <v>59</v>
      </c>
      <c r="D16" s="11">
        <f t="shared" si="1"/>
        <v>22</v>
      </c>
      <c r="E16" s="12">
        <f t="shared" si="2"/>
        <v>24</v>
      </c>
      <c r="F16" s="13">
        <f t="shared" si="3"/>
        <v>30</v>
      </c>
      <c r="G16" s="14">
        <f t="shared" si="4"/>
        <v>4</v>
      </c>
      <c r="H16" s="2">
        <v>3</v>
      </c>
      <c r="I16" s="2">
        <v>3</v>
      </c>
      <c r="J16" s="2">
        <v>2</v>
      </c>
      <c r="K16" s="2">
        <v>2</v>
      </c>
      <c r="L16" s="2">
        <v>0</v>
      </c>
      <c r="M16" s="2"/>
      <c r="N16" s="9"/>
      <c r="O16" s="9"/>
      <c r="P16" s="9">
        <f t="shared" si="5"/>
        <v>10</v>
      </c>
      <c r="Q16" s="9">
        <f t="shared" si="6"/>
        <v>0</v>
      </c>
      <c r="R16" s="9">
        <f t="shared" si="7"/>
        <v>0</v>
      </c>
      <c r="S16" s="9">
        <f t="shared" si="8"/>
        <v>15</v>
      </c>
      <c r="T16" s="9">
        <f t="shared" si="9"/>
        <v>0</v>
      </c>
      <c r="U16" s="9">
        <f t="shared" si="10"/>
        <v>0</v>
      </c>
      <c r="V16" s="9">
        <v>0</v>
      </c>
      <c r="W16" s="9">
        <f t="shared" si="11"/>
        <v>0</v>
      </c>
      <c r="X16" s="9">
        <f t="shared" si="12"/>
        <v>0</v>
      </c>
      <c r="Y16" s="9">
        <f t="shared" si="13"/>
        <v>25</v>
      </c>
      <c r="Z16" s="9"/>
      <c r="AA16" s="9"/>
    </row>
    <row r="17" spans="1:27" x14ac:dyDescent="0.3">
      <c r="A17" s="9">
        <v>14</v>
      </c>
      <c r="B17" s="9">
        <v>10</v>
      </c>
      <c r="C17" s="10">
        <f t="shared" si="0"/>
        <v>61</v>
      </c>
      <c r="D17" s="11">
        <f t="shared" si="1"/>
        <v>24</v>
      </c>
      <c r="E17" s="12">
        <f t="shared" si="2"/>
        <v>25</v>
      </c>
      <c r="F17" s="13">
        <f t="shared" si="3"/>
        <v>33</v>
      </c>
      <c r="G17" s="14">
        <f t="shared" si="4"/>
        <v>4</v>
      </c>
      <c r="H17" s="2">
        <v>3</v>
      </c>
      <c r="I17" s="2">
        <v>3</v>
      </c>
      <c r="J17" s="2">
        <v>2</v>
      </c>
      <c r="K17" s="2">
        <v>2</v>
      </c>
      <c r="L17" s="2">
        <v>0</v>
      </c>
      <c r="M17" s="2"/>
      <c r="N17" s="9"/>
      <c r="O17" s="9"/>
      <c r="P17" s="9">
        <f t="shared" si="5"/>
        <v>10</v>
      </c>
      <c r="Q17" s="9">
        <f t="shared" si="6"/>
        <v>0</v>
      </c>
      <c r="R17" s="9">
        <f t="shared" si="7"/>
        <v>0</v>
      </c>
      <c r="S17" s="9">
        <f t="shared" si="8"/>
        <v>15</v>
      </c>
      <c r="T17" s="9">
        <f t="shared" si="9"/>
        <v>0</v>
      </c>
      <c r="U17" s="9">
        <f t="shared" si="10"/>
        <v>0</v>
      </c>
      <c r="V17" s="9">
        <v>0</v>
      </c>
      <c r="W17" s="9">
        <f t="shared" si="11"/>
        <v>0</v>
      </c>
      <c r="X17" s="9">
        <f t="shared" si="12"/>
        <v>0</v>
      </c>
      <c r="Y17" s="9">
        <f t="shared" si="13"/>
        <v>25</v>
      </c>
      <c r="Z17" s="9"/>
      <c r="AA17" s="9"/>
    </row>
    <row r="18" spans="1:27" x14ac:dyDescent="0.3">
      <c r="A18" s="9">
        <v>15</v>
      </c>
      <c r="B18" s="9">
        <v>10</v>
      </c>
      <c r="C18" s="10">
        <f t="shared" si="0"/>
        <v>63</v>
      </c>
      <c r="D18" s="11">
        <f t="shared" si="1"/>
        <v>26</v>
      </c>
      <c r="E18" s="12">
        <f t="shared" si="2"/>
        <v>26</v>
      </c>
      <c r="F18" s="13">
        <f t="shared" si="3"/>
        <v>36</v>
      </c>
      <c r="G18" s="14">
        <f t="shared" si="4"/>
        <v>4</v>
      </c>
      <c r="H18" s="2">
        <v>3</v>
      </c>
      <c r="I18" s="2">
        <v>3</v>
      </c>
      <c r="J18" s="2">
        <v>2</v>
      </c>
      <c r="K18" s="2">
        <v>2</v>
      </c>
      <c r="L18" s="2">
        <v>0</v>
      </c>
      <c r="M18" s="2"/>
      <c r="N18" s="9"/>
      <c r="O18" s="9"/>
      <c r="P18" s="9">
        <f t="shared" si="5"/>
        <v>10</v>
      </c>
      <c r="Q18" s="9">
        <f t="shared" si="6"/>
        <v>0</v>
      </c>
      <c r="R18" s="9">
        <f t="shared" si="7"/>
        <v>0</v>
      </c>
      <c r="S18" s="9">
        <f t="shared" si="8"/>
        <v>15</v>
      </c>
      <c r="T18" s="9">
        <f t="shared" si="9"/>
        <v>0</v>
      </c>
      <c r="U18" s="9">
        <f t="shared" si="10"/>
        <v>0</v>
      </c>
      <c r="V18" s="9">
        <v>0</v>
      </c>
      <c r="W18" s="9">
        <f t="shared" si="11"/>
        <v>0</v>
      </c>
      <c r="X18" s="9">
        <f t="shared" si="12"/>
        <v>0</v>
      </c>
      <c r="Y18" s="9">
        <f t="shared" si="13"/>
        <v>25</v>
      </c>
      <c r="Z18" s="9"/>
      <c r="AA18" s="9"/>
    </row>
    <row r="19" spans="1:27" x14ac:dyDescent="0.3">
      <c r="A19" s="9">
        <v>16</v>
      </c>
      <c r="B19" s="9">
        <v>10</v>
      </c>
      <c r="C19" s="10">
        <f t="shared" si="0"/>
        <v>65</v>
      </c>
      <c r="D19" s="11">
        <f t="shared" si="1"/>
        <v>28</v>
      </c>
      <c r="E19" s="12">
        <f t="shared" si="2"/>
        <v>27</v>
      </c>
      <c r="F19" s="13">
        <f t="shared" si="3"/>
        <v>39</v>
      </c>
      <c r="G19" s="14">
        <f t="shared" si="4"/>
        <v>4</v>
      </c>
      <c r="H19" s="2">
        <v>3</v>
      </c>
      <c r="I19" s="2">
        <v>3</v>
      </c>
      <c r="J19" s="2">
        <v>2</v>
      </c>
      <c r="K19" s="2">
        <v>2</v>
      </c>
      <c r="L19" s="2">
        <v>0</v>
      </c>
      <c r="M19" s="2"/>
      <c r="N19" s="9"/>
      <c r="O19" s="9"/>
      <c r="P19" s="9">
        <f t="shared" si="5"/>
        <v>10</v>
      </c>
      <c r="Q19" s="9">
        <f t="shared" si="6"/>
        <v>0</v>
      </c>
      <c r="R19" s="9">
        <f t="shared" si="7"/>
        <v>0</v>
      </c>
      <c r="S19" s="9">
        <f t="shared" si="8"/>
        <v>15</v>
      </c>
      <c r="T19" s="9">
        <f t="shared" si="9"/>
        <v>0</v>
      </c>
      <c r="U19" s="9">
        <f t="shared" si="10"/>
        <v>0</v>
      </c>
      <c r="V19" s="9">
        <v>0</v>
      </c>
      <c r="W19" s="9">
        <f t="shared" si="11"/>
        <v>0</v>
      </c>
      <c r="X19" s="9">
        <f t="shared" si="12"/>
        <v>0</v>
      </c>
      <c r="Y19" s="9">
        <f t="shared" si="13"/>
        <v>25</v>
      </c>
      <c r="Z19" s="9"/>
      <c r="AA19" s="9"/>
    </row>
    <row r="20" spans="1:27" x14ac:dyDescent="0.3">
      <c r="A20" s="9">
        <v>17</v>
      </c>
      <c r="B20" s="9">
        <v>10</v>
      </c>
      <c r="C20" s="10">
        <f t="shared" si="0"/>
        <v>67</v>
      </c>
      <c r="D20" s="11">
        <f t="shared" si="1"/>
        <v>30</v>
      </c>
      <c r="E20" s="12">
        <f t="shared" si="2"/>
        <v>28</v>
      </c>
      <c r="F20" s="13">
        <f t="shared" si="3"/>
        <v>42</v>
      </c>
      <c r="G20" s="14">
        <f t="shared" si="4"/>
        <v>4</v>
      </c>
      <c r="H20" s="2">
        <v>3</v>
      </c>
      <c r="I20" s="2">
        <v>3</v>
      </c>
      <c r="J20" s="2">
        <v>2</v>
      </c>
      <c r="K20" s="2">
        <v>2</v>
      </c>
      <c r="L20" s="2">
        <v>0</v>
      </c>
      <c r="M20" s="2"/>
      <c r="N20" s="9"/>
      <c r="O20" s="9"/>
      <c r="P20" s="9">
        <f t="shared" si="5"/>
        <v>10</v>
      </c>
      <c r="Q20" s="9">
        <f t="shared" si="6"/>
        <v>0</v>
      </c>
      <c r="R20" s="9">
        <f t="shared" si="7"/>
        <v>0</v>
      </c>
      <c r="S20" s="9">
        <f t="shared" si="8"/>
        <v>15</v>
      </c>
      <c r="T20" s="9">
        <f t="shared" si="9"/>
        <v>0</v>
      </c>
      <c r="U20" s="9">
        <f t="shared" si="10"/>
        <v>0</v>
      </c>
      <c r="V20" s="9">
        <v>0</v>
      </c>
      <c r="W20" s="9">
        <f t="shared" si="11"/>
        <v>0</v>
      </c>
      <c r="X20" s="9">
        <f t="shared" si="12"/>
        <v>0</v>
      </c>
      <c r="Y20" s="9">
        <f t="shared" si="13"/>
        <v>25</v>
      </c>
      <c r="Z20" s="9"/>
      <c r="AA20" s="9"/>
    </row>
    <row r="21" spans="1:27" x14ac:dyDescent="0.3">
      <c r="A21" s="9">
        <v>18</v>
      </c>
      <c r="B21" s="9">
        <v>10</v>
      </c>
      <c r="C21" s="10">
        <f t="shared" si="0"/>
        <v>69</v>
      </c>
      <c r="D21" s="11">
        <f t="shared" si="1"/>
        <v>32</v>
      </c>
      <c r="E21" s="12">
        <f t="shared" si="2"/>
        <v>29</v>
      </c>
      <c r="F21" s="13">
        <f t="shared" si="3"/>
        <v>45</v>
      </c>
      <c r="G21" s="14">
        <f t="shared" si="4"/>
        <v>4</v>
      </c>
      <c r="H21" s="2">
        <v>3</v>
      </c>
      <c r="I21" s="2">
        <v>3</v>
      </c>
      <c r="J21" s="2">
        <v>2</v>
      </c>
      <c r="K21" s="2">
        <v>2</v>
      </c>
      <c r="L21" s="2">
        <v>0</v>
      </c>
      <c r="M21" s="2"/>
      <c r="N21" s="9"/>
      <c r="O21" s="9"/>
      <c r="P21" s="9">
        <f t="shared" si="5"/>
        <v>10</v>
      </c>
      <c r="Q21" s="9">
        <f t="shared" si="6"/>
        <v>0</v>
      </c>
      <c r="R21" s="9">
        <f t="shared" si="7"/>
        <v>0</v>
      </c>
      <c r="S21" s="9">
        <f t="shared" si="8"/>
        <v>15</v>
      </c>
      <c r="T21" s="9">
        <f t="shared" si="9"/>
        <v>0</v>
      </c>
      <c r="U21" s="9">
        <f t="shared" si="10"/>
        <v>0</v>
      </c>
      <c r="V21" s="9">
        <v>0</v>
      </c>
      <c r="W21" s="9">
        <f t="shared" si="11"/>
        <v>0</v>
      </c>
      <c r="X21" s="9">
        <f t="shared" si="12"/>
        <v>0</v>
      </c>
      <c r="Y21" s="9">
        <f t="shared" si="13"/>
        <v>25</v>
      </c>
      <c r="Z21" s="9"/>
      <c r="AA21" s="9"/>
    </row>
    <row r="22" spans="1:27" x14ac:dyDescent="0.3">
      <c r="A22" s="9">
        <v>19</v>
      </c>
      <c r="B22" s="9">
        <v>10</v>
      </c>
      <c r="C22" s="10">
        <f t="shared" si="0"/>
        <v>71</v>
      </c>
      <c r="D22" s="11">
        <f t="shared" si="1"/>
        <v>34</v>
      </c>
      <c r="E22" s="12">
        <f t="shared" si="2"/>
        <v>30</v>
      </c>
      <c r="F22" s="13">
        <f t="shared" si="3"/>
        <v>48</v>
      </c>
      <c r="G22" s="14">
        <f t="shared" si="4"/>
        <v>4</v>
      </c>
      <c r="H22" s="2">
        <v>3</v>
      </c>
      <c r="I22" s="2">
        <v>3</v>
      </c>
      <c r="J22" s="2">
        <v>2</v>
      </c>
      <c r="K22" s="2">
        <v>2</v>
      </c>
      <c r="L22" s="2">
        <v>0</v>
      </c>
      <c r="M22" s="2"/>
      <c r="N22" s="9"/>
      <c r="O22" s="9"/>
      <c r="P22" s="9">
        <f t="shared" si="5"/>
        <v>10</v>
      </c>
      <c r="Q22" s="9">
        <f t="shared" si="6"/>
        <v>0</v>
      </c>
      <c r="R22" s="9">
        <f t="shared" si="7"/>
        <v>0</v>
      </c>
      <c r="S22" s="9">
        <f t="shared" si="8"/>
        <v>15</v>
      </c>
      <c r="T22" s="9">
        <f t="shared" si="9"/>
        <v>0</v>
      </c>
      <c r="U22" s="9">
        <f t="shared" si="10"/>
        <v>0</v>
      </c>
      <c r="V22" s="9">
        <v>0</v>
      </c>
      <c r="W22" s="9">
        <f t="shared" si="11"/>
        <v>0</v>
      </c>
      <c r="X22" s="9">
        <f t="shared" si="12"/>
        <v>0</v>
      </c>
      <c r="Y22" s="9">
        <f t="shared" si="13"/>
        <v>25</v>
      </c>
      <c r="Z22" s="9"/>
      <c r="AA22" s="9"/>
    </row>
    <row r="23" spans="1:27" x14ac:dyDescent="0.3">
      <c r="A23" s="9">
        <v>20</v>
      </c>
      <c r="B23" s="9">
        <v>10</v>
      </c>
      <c r="C23" s="10">
        <f t="shared" si="0"/>
        <v>73</v>
      </c>
      <c r="D23" s="11">
        <f t="shared" si="1"/>
        <v>36</v>
      </c>
      <c r="E23" s="12">
        <f t="shared" si="2"/>
        <v>31</v>
      </c>
      <c r="F23" s="13">
        <f t="shared" si="3"/>
        <v>51</v>
      </c>
      <c r="G23" s="14">
        <f t="shared" si="4"/>
        <v>4</v>
      </c>
      <c r="H23" s="2">
        <v>3</v>
      </c>
      <c r="I23" s="2">
        <v>3</v>
      </c>
      <c r="J23" s="2">
        <v>2</v>
      </c>
      <c r="K23" s="2">
        <v>2</v>
      </c>
      <c r="L23" s="2">
        <v>0</v>
      </c>
      <c r="M23" s="2"/>
      <c r="N23" s="9"/>
      <c r="O23" s="9"/>
      <c r="P23" s="9">
        <f t="shared" si="5"/>
        <v>10</v>
      </c>
      <c r="Q23" s="9">
        <f t="shared" si="6"/>
        <v>0</v>
      </c>
      <c r="R23" s="9">
        <f t="shared" si="7"/>
        <v>0</v>
      </c>
      <c r="S23" s="9">
        <f t="shared" si="8"/>
        <v>15</v>
      </c>
      <c r="T23" s="9">
        <f t="shared" si="9"/>
        <v>0</v>
      </c>
      <c r="U23" s="9">
        <f t="shared" si="10"/>
        <v>0</v>
      </c>
      <c r="V23" s="9">
        <v>0</v>
      </c>
      <c r="W23" s="9">
        <f t="shared" si="11"/>
        <v>0</v>
      </c>
      <c r="X23" s="9">
        <f t="shared" si="12"/>
        <v>0</v>
      </c>
      <c r="Y23" s="9">
        <f t="shared" si="13"/>
        <v>25</v>
      </c>
      <c r="Z23" s="9"/>
      <c r="AA23" s="9"/>
    </row>
    <row r="24" spans="1:27" x14ac:dyDescent="0.3">
      <c r="A24" s="9">
        <v>21</v>
      </c>
      <c r="B24" s="9">
        <v>10</v>
      </c>
      <c r="C24" s="10">
        <f t="shared" si="0"/>
        <v>75</v>
      </c>
      <c r="D24" s="11">
        <f t="shared" si="1"/>
        <v>38</v>
      </c>
      <c r="E24" s="12">
        <f t="shared" si="2"/>
        <v>32</v>
      </c>
      <c r="F24" s="13">
        <f t="shared" si="3"/>
        <v>54</v>
      </c>
      <c r="G24" s="14">
        <f t="shared" si="4"/>
        <v>4</v>
      </c>
      <c r="H24" s="2">
        <v>3</v>
      </c>
      <c r="I24" s="2">
        <v>3</v>
      </c>
      <c r="J24" s="2">
        <v>2</v>
      </c>
      <c r="K24" s="2">
        <v>2</v>
      </c>
      <c r="L24" s="2">
        <v>0</v>
      </c>
      <c r="M24" s="2"/>
      <c r="N24" s="9"/>
      <c r="O24" s="9"/>
      <c r="P24" s="9">
        <f t="shared" si="5"/>
        <v>10</v>
      </c>
      <c r="Q24" s="9">
        <f t="shared" si="6"/>
        <v>0</v>
      </c>
      <c r="R24" s="9">
        <f t="shared" si="7"/>
        <v>0</v>
      </c>
      <c r="S24" s="9">
        <f t="shared" si="8"/>
        <v>15</v>
      </c>
      <c r="T24" s="9">
        <f t="shared" si="9"/>
        <v>0</v>
      </c>
      <c r="U24" s="9">
        <f t="shared" si="10"/>
        <v>0</v>
      </c>
      <c r="V24" s="9">
        <v>0</v>
      </c>
      <c r="W24" s="9">
        <f t="shared" si="11"/>
        <v>0</v>
      </c>
      <c r="X24" s="9">
        <f t="shared" si="12"/>
        <v>0</v>
      </c>
      <c r="Y24" s="9">
        <f t="shared" si="13"/>
        <v>25</v>
      </c>
      <c r="Z24" s="9"/>
      <c r="AA24" s="9"/>
    </row>
    <row r="25" spans="1:27" x14ac:dyDescent="0.3">
      <c r="A25" s="9">
        <v>22</v>
      </c>
      <c r="B25" s="9">
        <v>10</v>
      </c>
      <c r="C25" s="10">
        <f t="shared" si="0"/>
        <v>77</v>
      </c>
      <c r="D25" s="11">
        <f t="shared" si="1"/>
        <v>40</v>
      </c>
      <c r="E25" s="12">
        <f t="shared" si="2"/>
        <v>33</v>
      </c>
      <c r="F25" s="13">
        <f t="shared" si="3"/>
        <v>57</v>
      </c>
      <c r="G25" s="14">
        <f t="shared" si="4"/>
        <v>4</v>
      </c>
      <c r="H25" s="2">
        <v>3</v>
      </c>
      <c r="I25" s="2">
        <v>3</v>
      </c>
      <c r="J25" s="2">
        <v>2</v>
      </c>
      <c r="K25" s="2">
        <v>2</v>
      </c>
      <c r="L25" s="2">
        <v>0</v>
      </c>
      <c r="M25" s="2"/>
      <c r="N25" s="9"/>
      <c r="O25" s="9"/>
      <c r="P25" s="9">
        <f t="shared" si="5"/>
        <v>10</v>
      </c>
      <c r="Q25" s="9">
        <f t="shared" si="6"/>
        <v>0</v>
      </c>
      <c r="R25" s="9">
        <f t="shared" si="7"/>
        <v>0</v>
      </c>
      <c r="S25" s="9">
        <f t="shared" si="8"/>
        <v>15</v>
      </c>
      <c r="T25" s="9">
        <f t="shared" si="9"/>
        <v>0</v>
      </c>
      <c r="U25" s="9">
        <f t="shared" si="10"/>
        <v>0</v>
      </c>
      <c r="V25" s="9">
        <v>0</v>
      </c>
      <c r="W25" s="9">
        <f t="shared" si="11"/>
        <v>0</v>
      </c>
      <c r="X25" s="9">
        <f t="shared" si="12"/>
        <v>0</v>
      </c>
      <c r="Y25" s="9">
        <f t="shared" si="13"/>
        <v>25</v>
      </c>
      <c r="Z25" s="9"/>
      <c r="AA25" s="9"/>
    </row>
    <row r="26" spans="1:27" x14ac:dyDescent="0.3">
      <c r="A26" s="9">
        <v>23</v>
      </c>
      <c r="B26" s="9">
        <v>10</v>
      </c>
      <c r="C26" s="10">
        <f t="shared" si="0"/>
        <v>79</v>
      </c>
      <c r="D26" s="11">
        <f t="shared" si="1"/>
        <v>42</v>
      </c>
      <c r="E26" s="12">
        <f t="shared" si="2"/>
        <v>34</v>
      </c>
      <c r="F26" s="13">
        <f t="shared" si="3"/>
        <v>60</v>
      </c>
      <c r="G26" s="14">
        <f t="shared" si="4"/>
        <v>4</v>
      </c>
      <c r="H26" s="2">
        <v>3</v>
      </c>
      <c r="I26" s="2">
        <v>3</v>
      </c>
      <c r="J26" s="2">
        <v>2</v>
      </c>
      <c r="K26" s="2">
        <v>2</v>
      </c>
      <c r="L26" s="2">
        <v>0</v>
      </c>
      <c r="M26" s="2"/>
      <c r="N26" s="9"/>
      <c r="O26" s="9"/>
      <c r="P26" s="9">
        <f t="shared" si="5"/>
        <v>10</v>
      </c>
      <c r="Q26" s="9">
        <f t="shared" si="6"/>
        <v>0</v>
      </c>
      <c r="R26" s="9">
        <f t="shared" si="7"/>
        <v>0</v>
      </c>
      <c r="S26" s="9">
        <f t="shared" si="8"/>
        <v>15</v>
      </c>
      <c r="T26" s="9">
        <f t="shared" si="9"/>
        <v>0</v>
      </c>
      <c r="U26" s="9">
        <f t="shared" si="10"/>
        <v>0</v>
      </c>
      <c r="V26" s="9">
        <v>0</v>
      </c>
      <c r="W26" s="9">
        <f t="shared" si="11"/>
        <v>0</v>
      </c>
      <c r="X26" s="9">
        <f t="shared" si="12"/>
        <v>0</v>
      </c>
      <c r="Y26" s="9">
        <f t="shared" si="13"/>
        <v>25</v>
      </c>
      <c r="Z26" s="9"/>
      <c r="AA26" s="9"/>
    </row>
    <row r="27" spans="1:27" x14ac:dyDescent="0.3">
      <c r="A27" s="9">
        <v>24</v>
      </c>
      <c r="B27" s="9">
        <v>10</v>
      </c>
      <c r="C27" s="10">
        <f t="shared" si="0"/>
        <v>81</v>
      </c>
      <c r="D27" s="11">
        <f t="shared" si="1"/>
        <v>44</v>
      </c>
      <c r="E27" s="12">
        <f t="shared" si="2"/>
        <v>35</v>
      </c>
      <c r="F27" s="13">
        <f t="shared" si="3"/>
        <v>63</v>
      </c>
      <c r="G27" s="14">
        <f t="shared" si="4"/>
        <v>4</v>
      </c>
      <c r="H27" s="2">
        <v>3</v>
      </c>
      <c r="I27" s="2">
        <v>3</v>
      </c>
      <c r="J27" s="2">
        <v>2</v>
      </c>
      <c r="K27" s="2">
        <v>2</v>
      </c>
      <c r="L27" s="2">
        <v>0</v>
      </c>
      <c r="M27" s="2"/>
      <c r="N27" s="9"/>
      <c r="O27" s="9"/>
      <c r="P27" s="9">
        <f t="shared" si="5"/>
        <v>10</v>
      </c>
      <c r="Q27" s="9">
        <f t="shared" si="6"/>
        <v>0</v>
      </c>
      <c r="R27" s="9">
        <f t="shared" si="7"/>
        <v>0</v>
      </c>
      <c r="S27" s="9">
        <f t="shared" si="8"/>
        <v>15</v>
      </c>
      <c r="T27" s="9">
        <f t="shared" si="9"/>
        <v>0</v>
      </c>
      <c r="U27" s="9">
        <f t="shared" si="10"/>
        <v>0</v>
      </c>
      <c r="V27" s="9">
        <v>0</v>
      </c>
      <c r="W27" s="9">
        <f t="shared" si="11"/>
        <v>0</v>
      </c>
      <c r="X27" s="9">
        <f t="shared" si="12"/>
        <v>-1</v>
      </c>
      <c r="Y27" s="9">
        <f t="shared" si="13"/>
        <v>24</v>
      </c>
      <c r="Z27" s="9"/>
      <c r="AA27" s="9"/>
    </row>
    <row r="28" spans="1:27" x14ac:dyDescent="0.3">
      <c r="A28" s="9">
        <v>25</v>
      </c>
      <c r="B28" s="9">
        <v>10</v>
      </c>
      <c r="C28" s="10">
        <f t="shared" si="0"/>
        <v>83</v>
      </c>
      <c r="D28" s="11">
        <f t="shared" si="1"/>
        <v>46</v>
      </c>
      <c r="E28" s="12">
        <f t="shared" si="2"/>
        <v>36</v>
      </c>
      <c r="F28" s="13">
        <f t="shared" si="3"/>
        <v>66</v>
      </c>
      <c r="G28" s="14">
        <f t="shared" si="4"/>
        <v>4</v>
      </c>
      <c r="H28" s="2">
        <v>3</v>
      </c>
      <c r="I28" s="2">
        <v>3</v>
      </c>
      <c r="J28" s="2">
        <v>2</v>
      </c>
      <c r="K28" s="2">
        <v>2</v>
      </c>
      <c r="L28" s="2">
        <v>0</v>
      </c>
      <c r="M28" s="2"/>
      <c r="N28" s="9"/>
      <c r="O28" s="9"/>
      <c r="P28" s="9">
        <f t="shared" si="5"/>
        <v>10</v>
      </c>
      <c r="Q28" s="9">
        <f t="shared" si="6"/>
        <v>0</v>
      </c>
      <c r="R28" s="9">
        <f t="shared" si="7"/>
        <v>0</v>
      </c>
      <c r="S28" s="9">
        <f t="shared" si="8"/>
        <v>15</v>
      </c>
      <c r="T28" s="9">
        <f t="shared" si="9"/>
        <v>0</v>
      </c>
      <c r="U28" s="9">
        <f t="shared" si="10"/>
        <v>0</v>
      </c>
      <c r="V28" s="9">
        <v>0</v>
      </c>
      <c r="W28" s="9">
        <f t="shared" si="11"/>
        <v>0</v>
      </c>
      <c r="X28" s="9">
        <f t="shared" si="12"/>
        <v>-3</v>
      </c>
      <c r="Y28" s="9">
        <f t="shared" si="13"/>
        <v>22</v>
      </c>
      <c r="Z28" s="9"/>
      <c r="AA28" s="9"/>
    </row>
    <row r="29" spans="1:27" x14ac:dyDescent="0.3">
      <c r="A29" s="9">
        <v>26</v>
      </c>
      <c r="B29" s="9">
        <v>10</v>
      </c>
      <c r="C29" s="10">
        <f t="shared" si="0"/>
        <v>85</v>
      </c>
      <c r="D29" s="11">
        <f t="shared" si="1"/>
        <v>48</v>
      </c>
      <c r="E29" s="12">
        <f t="shared" si="2"/>
        <v>37</v>
      </c>
      <c r="F29" s="13">
        <f t="shared" si="3"/>
        <v>69</v>
      </c>
      <c r="G29" s="14">
        <f t="shared" si="4"/>
        <v>4</v>
      </c>
      <c r="H29" s="2">
        <v>3</v>
      </c>
      <c r="I29" s="2">
        <v>3</v>
      </c>
      <c r="J29" s="2">
        <v>2</v>
      </c>
      <c r="K29" s="2">
        <v>2</v>
      </c>
      <c r="L29" s="2">
        <v>0</v>
      </c>
      <c r="M29" s="2"/>
      <c r="N29" s="9"/>
      <c r="O29" s="9"/>
      <c r="P29" s="9">
        <f t="shared" si="5"/>
        <v>10</v>
      </c>
      <c r="Q29" s="9">
        <f t="shared" si="6"/>
        <v>0</v>
      </c>
      <c r="R29" s="9">
        <f t="shared" si="7"/>
        <v>0</v>
      </c>
      <c r="S29" s="9">
        <f t="shared" si="8"/>
        <v>15</v>
      </c>
      <c r="T29" s="9">
        <f t="shared" si="9"/>
        <v>0</v>
      </c>
      <c r="U29" s="9">
        <f t="shared" si="10"/>
        <v>0</v>
      </c>
      <c r="V29" s="9">
        <v>0</v>
      </c>
      <c r="W29" s="9">
        <f t="shared" si="11"/>
        <v>0</v>
      </c>
      <c r="X29" s="9">
        <f t="shared" si="12"/>
        <v>-5</v>
      </c>
      <c r="Y29" s="9">
        <f t="shared" si="13"/>
        <v>20</v>
      </c>
      <c r="Z29" s="9"/>
      <c r="AA29" s="9"/>
    </row>
    <row r="30" spans="1:27" x14ac:dyDescent="0.3">
      <c r="A30" s="9">
        <v>27</v>
      </c>
      <c r="B30" s="9">
        <v>10</v>
      </c>
      <c r="C30" s="10">
        <f t="shared" si="0"/>
        <v>87</v>
      </c>
      <c r="D30" s="11">
        <f t="shared" si="1"/>
        <v>50</v>
      </c>
      <c r="E30" s="12">
        <f t="shared" si="2"/>
        <v>38</v>
      </c>
      <c r="F30" s="13">
        <f t="shared" si="3"/>
        <v>72</v>
      </c>
      <c r="G30" s="14">
        <f t="shared" si="4"/>
        <v>4</v>
      </c>
      <c r="H30" s="2">
        <v>3</v>
      </c>
      <c r="I30" s="2">
        <v>3</v>
      </c>
      <c r="J30" s="2">
        <v>2</v>
      </c>
      <c r="K30" s="2">
        <v>2</v>
      </c>
      <c r="L30" s="2">
        <v>0</v>
      </c>
      <c r="M30" s="2"/>
      <c r="N30" s="9"/>
      <c r="O30" s="9"/>
      <c r="P30" s="9">
        <f t="shared" si="5"/>
        <v>10</v>
      </c>
      <c r="Q30" s="9">
        <f t="shared" si="6"/>
        <v>0</v>
      </c>
      <c r="R30" s="9">
        <f t="shared" si="7"/>
        <v>0</v>
      </c>
      <c r="S30" s="9">
        <f t="shared" si="8"/>
        <v>15</v>
      </c>
      <c r="T30" s="9">
        <f t="shared" si="9"/>
        <v>0</v>
      </c>
      <c r="U30" s="9">
        <f t="shared" si="10"/>
        <v>0</v>
      </c>
      <c r="V30" s="9">
        <v>0</v>
      </c>
      <c r="W30" s="9">
        <f t="shared" si="11"/>
        <v>0</v>
      </c>
      <c r="X30" s="9">
        <f t="shared" si="12"/>
        <v>-7</v>
      </c>
      <c r="Y30" s="9">
        <f t="shared" si="13"/>
        <v>18</v>
      </c>
      <c r="Z30" s="9"/>
      <c r="AA30" s="9"/>
    </row>
    <row r="31" spans="1:27" x14ac:dyDescent="0.3">
      <c r="A31" s="9">
        <v>28</v>
      </c>
      <c r="B31" s="9">
        <v>10</v>
      </c>
      <c r="C31" s="10">
        <f t="shared" si="0"/>
        <v>88</v>
      </c>
      <c r="D31" s="11">
        <f t="shared" si="1"/>
        <v>52</v>
      </c>
      <c r="E31" s="12">
        <f t="shared" si="2"/>
        <v>39</v>
      </c>
      <c r="F31" s="13">
        <f t="shared" si="3"/>
        <v>75</v>
      </c>
      <c r="G31" s="14">
        <f t="shared" si="4"/>
        <v>4</v>
      </c>
      <c r="H31" s="2">
        <v>3</v>
      </c>
      <c r="I31" s="2">
        <v>3</v>
      </c>
      <c r="J31" s="2">
        <v>2</v>
      </c>
      <c r="K31" s="2">
        <v>2</v>
      </c>
      <c r="L31" s="2">
        <v>0</v>
      </c>
      <c r="M31" s="2"/>
      <c r="N31" s="9"/>
      <c r="O31" s="9"/>
      <c r="P31" s="9">
        <f t="shared" si="5"/>
        <v>10</v>
      </c>
      <c r="Q31" s="9">
        <f t="shared" si="6"/>
        <v>0</v>
      </c>
      <c r="R31" s="9">
        <f t="shared" si="7"/>
        <v>0</v>
      </c>
      <c r="S31" s="9">
        <f t="shared" si="8"/>
        <v>15</v>
      </c>
      <c r="T31" s="9">
        <f t="shared" si="9"/>
        <v>0</v>
      </c>
      <c r="U31" s="9">
        <f t="shared" si="10"/>
        <v>0</v>
      </c>
      <c r="V31" s="9">
        <v>0</v>
      </c>
      <c r="W31" s="9">
        <f t="shared" si="11"/>
        <v>0</v>
      </c>
      <c r="X31" s="9">
        <f t="shared" si="12"/>
        <v>-8</v>
      </c>
      <c r="Y31" s="9">
        <f t="shared" si="13"/>
        <v>17</v>
      </c>
      <c r="Z31" s="9"/>
      <c r="AA31" s="9"/>
    </row>
    <row r="32" spans="1:27" x14ac:dyDescent="0.3">
      <c r="A32" s="9">
        <v>29</v>
      </c>
      <c r="B32" s="9">
        <v>10</v>
      </c>
      <c r="C32" s="10">
        <f t="shared" si="0"/>
        <v>89</v>
      </c>
      <c r="D32" s="11">
        <f t="shared" si="1"/>
        <v>54</v>
      </c>
      <c r="E32" s="12">
        <f t="shared" si="2"/>
        <v>40</v>
      </c>
      <c r="F32" s="13">
        <f t="shared" si="3"/>
        <v>78</v>
      </c>
      <c r="G32" s="14">
        <f t="shared" si="4"/>
        <v>4</v>
      </c>
      <c r="H32" s="2">
        <v>3</v>
      </c>
      <c r="I32" s="2">
        <v>3</v>
      </c>
      <c r="J32" s="2">
        <v>2</v>
      </c>
      <c r="K32" s="2">
        <v>2</v>
      </c>
      <c r="L32" s="2">
        <v>0</v>
      </c>
      <c r="M32" s="2"/>
      <c r="N32" s="9"/>
      <c r="O32" s="9"/>
      <c r="P32" s="9">
        <f t="shared" si="5"/>
        <v>10</v>
      </c>
      <c r="Q32" s="9">
        <f t="shared" si="6"/>
        <v>0</v>
      </c>
      <c r="R32" s="9">
        <f t="shared" si="7"/>
        <v>0</v>
      </c>
      <c r="S32" s="9">
        <f t="shared" si="8"/>
        <v>15</v>
      </c>
      <c r="T32" s="9">
        <f t="shared" si="9"/>
        <v>0</v>
      </c>
      <c r="U32" s="9">
        <f t="shared" si="10"/>
        <v>0</v>
      </c>
      <c r="V32" s="9">
        <v>0</v>
      </c>
      <c r="W32" s="9">
        <f t="shared" si="11"/>
        <v>0</v>
      </c>
      <c r="X32" s="9">
        <f t="shared" si="12"/>
        <v>-9</v>
      </c>
      <c r="Y32" s="9">
        <f t="shared" si="13"/>
        <v>16</v>
      </c>
      <c r="Z32" s="9"/>
      <c r="AA32" s="9"/>
    </row>
    <row r="33" spans="1:27" x14ac:dyDescent="0.3">
      <c r="A33" s="9">
        <v>30</v>
      </c>
      <c r="B33" s="9">
        <v>10</v>
      </c>
      <c r="C33" s="10">
        <f t="shared" si="0"/>
        <v>90</v>
      </c>
      <c r="D33" s="11">
        <f t="shared" si="1"/>
        <v>56</v>
      </c>
      <c r="E33" s="12">
        <f t="shared" si="2"/>
        <v>41</v>
      </c>
      <c r="F33" s="13">
        <f t="shared" si="3"/>
        <v>81</v>
      </c>
      <c r="G33" s="14">
        <f t="shared" si="4"/>
        <v>4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</sheetData>
  <sheetProtection selectLockedCells="1"/>
  <mergeCells count="8">
    <mergeCell ref="F2:G2"/>
    <mergeCell ref="H2:K2"/>
    <mergeCell ref="A1:G1"/>
    <mergeCell ref="H1:M1"/>
    <mergeCell ref="P2:Y2"/>
    <mergeCell ref="N2:O2"/>
    <mergeCell ref="N1:O1"/>
    <mergeCell ref="P1:AA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29ECC-59FF-44D4-8DC8-78586EF1B97C}">
  <dimension ref="A1"/>
  <sheetViews>
    <sheetView workbookViewId="0">
      <selection activeCell="E26" sqref="E2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Turn Data</vt:lpstr>
      <vt:lpstr>Graph</vt:lpstr>
      <vt:lpstr>FoodProd</vt:lpstr>
      <vt:lpstr>FoodUse</vt:lpstr>
      <vt:lpstr>IceProd</vt:lpstr>
      <vt:lpstr>ObjMoraleMods</vt:lpstr>
      <vt:lpstr>OreProd</vt:lpstr>
      <vt:lpstr>WaterProd</vt:lpstr>
      <vt:lpstr>WaterUse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Dennis</dc:creator>
  <cp:lastModifiedBy>Sean Dennis</cp:lastModifiedBy>
  <dcterms:created xsi:type="dcterms:W3CDTF">2020-01-24T01:34:18Z</dcterms:created>
  <dcterms:modified xsi:type="dcterms:W3CDTF">2020-01-24T21:21:40Z</dcterms:modified>
</cp:coreProperties>
</file>