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I4" i="1" s="1"/>
  <c r="J8" i="1" s="1"/>
  <c r="E2" i="1"/>
  <c r="D2" i="1"/>
  <c r="I2" i="1" s="1"/>
  <c r="L23" i="1"/>
  <c r="L21" i="1"/>
  <c r="J23" i="1"/>
  <c r="J21" i="1"/>
  <c r="H23" i="1"/>
  <c r="H21" i="1"/>
  <c r="L22" i="1"/>
  <c r="J22" i="1"/>
  <c r="H22" i="1"/>
  <c r="L20" i="1"/>
  <c r="J20" i="1"/>
  <c r="H20" i="1"/>
  <c r="H2" i="1"/>
  <c r="H24" i="1" l="1"/>
  <c r="H25" i="1"/>
  <c r="C26" i="1" s="1"/>
  <c r="C7" i="1" s="1"/>
  <c r="H4" i="1"/>
  <c r="H8" i="1" s="1"/>
  <c r="B2" i="1" l="1"/>
  <c r="C24" i="1"/>
  <c r="C5" i="1" s="1"/>
  <c r="A2" i="1"/>
  <c r="K8" i="1" s="1"/>
  <c r="C25" i="1"/>
  <c r="C6" i="1" s="1"/>
  <c r="C2" i="1"/>
  <c r="J4" i="1" l="1"/>
  <c r="A10" i="1"/>
  <c r="A11" i="1" s="1"/>
  <c r="A12" i="1" s="1"/>
  <c r="I8" i="1"/>
  <c r="A15" i="1"/>
  <c r="B10" i="1"/>
  <c r="K4" i="1"/>
  <c r="J3" i="1"/>
  <c r="J2" i="1" s="1"/>
  <c r="K3" i="1"/>
  <c r="K2" i="1" l="1"/>
  <c r="B15" i="1" s="1"/>
  <c r="A16" i="1" s="1"/>
  <c r="A17" i="1" s="1"/>
</calcChain>
</file>

<file path=xl/sharedStrings.xml><?xml version="1.0" encoding="utf-8"?>
<sst xmlns="http://schemas.openxmlformats.org/spreadsheetml/2006/main" count="28" uniqueCount="22">
  <si>
    <t>x</t>
  </si>
  <si>
    <t>y</t>
  </si>
  <si>
    <t>z</t>
  </si>
  <si>
    <t>s1</t>
  </si>
  <si>
    <t>c1</t>
  </si>
  <si>
    <t>c23</t>
  </si>
  <si>
    <t>s23</t>
  </si>
  <si>
    <t>a2</t>
  </si>
  <si>
    <t>a3</t>
  </si>
  <si>
    <t>d3</t>
  </si>
  <si>
    <t>d4</t>
  </si>
  <si>
    <t>s3</t>
  </si>
  <si>
    <t>c3</t>
  </si>
  <si>
    <t>tau23</t>
  </si>
  <si>
    <t>c2</t>
  </si>
  <si>
    <t>s2</t>
  </si>
  <si>
    <t>c4</t>
  </si>
  <si>
    <t>s5</t>
  </si>
  <si>
    <t>c6</t>
  </si>
  <si>
    <t>s6</t>
  </si>
  <si>
    <t>s4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</si>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</sst>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2" sqref="C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s="1">
        <f>H20*(L2*J20+M2*H24-O2*H25)-N2*H21</f>
        <v>-610.00612796085579</v>
      </c>
      <c r="B2" s="1">
        <f>H21*(L2*J20+M2*H24-O2*H25)+N2*H20</f>
        <v>140</v>
      </c>
      <c r="C2" s="1">
        <f>(-1)*M2*H25-L2*J21-O2*H24</f>
        <v>-33.771642693301544</v>
      </c>
      <c r="D2" s="1">
        <f>A21</f>
        <v>0</v>
      </c>
      <c r="E2" s="1">
        <f>B21</f>
        <v>40</v>
      </c>
      <c r="F2" s="1">
        <f>C21</f>
        <v>0</v>
      </c>
      <c r="G2" s="1">
        <v>0</v>
      </c>
      <c r="H2">
        <f>SIN(D2)</f>
        <v>0</v>
      </c>
      <c r="I2">
        <f>COS(D2)</f>
        <v>1</v>
      </c>
      <c r="J2">
        <f>J3/J4</f>
        <v>0.74511316047934883</v>
      </c>
      <c r="K2">
        <f>K3/K4</f>
        <v>0.74511316047934883</v>
      </c>
      <c r="L2">
        <v>432</v>
      </c>
      <c r="M2">
        <v>0</v>
      </c>
      <c r="N2">
        <v>140</v>
      </c>
      <c r="O2">
        <v>432</v>
      </c>
    </row>
    <row r="3" spans="1:15" x14ac:dyDescent="0.25">
      <c r="D3">
        <v>5</v>
      </c>
      <c r="E3">
        <v>6</v>
      </c>
      <c r="H3" t="s">
        <v>11</v>
      </c>
      <c r="I3" t="s">
        <v>12</v>
      </c>
      <c r="J3">
        <f>(L2*H4-O2)*C2-(M2+L2*I4)*I2*A2+H2*B2</f>
        <v>278111.99692259601</v>
      </c>
      <c r="K3">
        <f>((-1)*M2-L2*I4)*C2+(I2*A2+H2*B2)*(L2*H4-O2)</f>
        <v>278111.99692259601</v>
      </c>
    </row>
    <row r="4" spans="1:15" x14ac:dyDescent="0.25">
      <c r="H4">
        <f>SIN(F2)</f>
        <v>0</v>
      </c>
      <c r="I4">
        <f>COS(F2)</f>
        <v>1</v>
      </c>
      <c r="J4">
        <f>C2*C2+(I2*A2+H2*B2)*(I2*A2+H2*B2)</f>
        <v>373248</v>
      </c>
      <c r="K4">
        <f>C2*C2+(I2*A2+H2*B2)*(I2*A2+H2*B2)</f>
        <v>373248</v>
      </c>
    </row>
    <row r="5" spans="1:15" x14ac:dyDescent="0.25">
      <c r="A5">
        <v>0.76600000000000001</v>
      </c>
      <c r="B5">
        <v>-0.64200000000000002</v>
      </c>
      <c r="C5">
        <f>C24</f>
        <v>-0.74511316047934883</v>
      </c>
    </row>
    <row r="6" spans="1:15" x14ac:dyDescent="0.25">
      <c r="A6">
        <v>0</v>
      </c>
      <c r="B6">
        <v>-0.76600000000000001</v>
      </c>
      <c r="C6">
        <f>C25</f>
        <v>0</v>
      </c>
    </row>
    <row r="7" spans="1:15" x14ac:dyDescent="0.25">
      <c r="A7">
        <v>0</v>
      </c>
      <c r="B7">
        <v>0</v>
      </c>
      <c r="C7">
        <f>C26</f>
        <v>0.66693806165226188</v>
      </c>
    </row>
    <row r="8" spans="1:15" x14ac:dyDescent="0.25">
      <c r="H8" s="1">
        <f>L2*H4-O2</f>
        <v>-432</v>
      </c>
      <c r="I8" s="1">
        <f>H8*C2</f>
        <v>14589.349643506266</v>
      </c>
      <c r="J8">
        <f>M2+L2*I4</f>
        <v>432</v>
      </c>
      <c r="K8">
        <f>I2*A2+H2*B2</f>
        <v>-610.00612796085579</v>
      </c>
    </row>
    <row r="10" spans="1:15" x14ac:dyDescent="0.25">
      <c r="A10">
        <f>(((-1)*M2-L2*I4)*C2-(I2*A2+H2*B2)*(O2-L2*H4))</f>
        <v>278111.99692259601</v>
      </c>
      <c r="B10">
        <f>(L2*H4-O2)*C2-(M2+L2*I4)*(I2*A2+H2*B2)</f>
        <v>278111.99692259601</v>
      </c>
    </row>
    <row r="11" spans="1:15" x14ac:dyDescent="0.25">
      <c r="A11">
        <f>ATAN2(A10,B10)</f>
        <v>0.78539816339744828</v>
      </c>
    </row>
    <row r="12" spans="1:15" x14ac:dyDescent="0.25">
      <c r="A12">
        <f>A11*57.93</f>
        <v>45.498115605614181</v>
      </c>
      <c r="B12" t="s">
        <v>13</v>
      </c>
    </row>
    <row r="15" spans="1:15" x14ac:dyDescent="0.25">
      <c r="A15">
        <f>(-1)*C24*H21+C25*H20</f>
        <v>0</v>
      </c>
      <c r="B15">
        <f>(-1)*C24*H20*J2-C25*H21*J2+C26*K2</f>
        <v>1.0521379488812115</v>
      </c>
    </row>
    <row r="16" spans="1:15" x14ac:dyDescent="0.25">
      <c r="A16">
        <f>ATAN2(A15,B15)</f>
        <v>1.5707963267948966</v>
      </c>
    </row>
    <row r="17" spans="1:12" x14ac:dyDescent="0.25">
      <c r="A17">
        <f>A16*57.3</f>
        <v>90.006629525347563</v>
      </c>
    </row>
    <row r="20" spans="1:12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 t="s">
        <v>4</v>
      </c>
      <c r="H20">
        <f>COS(A21)</f>
        <v>1</v>
      </c>
      <c r="I20" t="s">
        <v>14</v>
      </c>
      <c r="J20">
        <f>COS(B21)</f>
        <v>-0.66693806165226188</v>
      </c>
      <c r="K20" t="s">
        <v>12</v>
      </c>
      <c r="L20">
        <f>COS(C21)</f>
        <v>1</v>
      </c>
    </row>
    <row r="21" spans="1:12" x14ac:dyDescent="0.25">
      <c r="A21">
        <v>0</v>
      </c>
      <c r="B21">
        <v>40</v>
      </c>
      <c r="C21">
        <v>0</v>
      </c>
      <c r="D21">
        <v>0</v>
      </c>
      <c r="E21">
        <v>0</v>
      </c>
      <c r="F21">
        <v>0</v>
      </c>
      <c r="G21" t="s">
        <v>3</v>
      </c>
      <c r="H21">
        <f>SIN(A21)</f>
        <v>0</v>
      </c>
      <c r="I21" t="s">
        <v>15</v>
      </c>
      <c r="J21">
        <f>SIN(B21)</f>
        <v>0.74511316047934883</v>
      </c>
      <c r="K21" t="s">
        <v>11</v>
      </c>
      <c r="L21">
        <f>SIN(C21)</f>
        <v>0</v>
      </c>
    </row>
    <row r="22" spans="1:12" x14ac:dyDescent="0.25">
      <c r="F22">
        <v>0</v>
      </c>
      <c r="G22" t="s">
        <v>16</v>
      </c>
      <c r="H22">
        <f>COS(D21)</f>
        <v>1</v>
      </c>
      <c r="I22" t="s">
        <v>21</v>
      </c>
      <c r="J22">
        <f>COS(E21)</f>
        <v>1</v>
      </c>
      <c r="K22" t="s">
        <v>19</v>
      </c>
      <c r="L22">
        <f>COS(F21)</f>
        <v>1</v>
      </c>
    </row>
    <row r="23" spans="1:12" x14ac:dyDescent="0.25">
      <c r="G23" t="s">
        <v>20</v>
      </c>
      <c r="H23">
        <f>SIN(D21)</f>
        <v>0</v>
      </c>
      <c r="I23" t="s">
        <v>17</v>
      </c>
      <c r="J23">
        <f>SIN(E21)</f>
        <v>0</v>
      </c>
      <c r="K23" t="s">
        <v>18</v>
      </c>
      <c r="L23">
        <f>SIN(F21)</f>
        <v>0</v>
      </c>
    </row>
    <row r="24" spans="1:12" x14ac:dyDescent="0.25">
      <c r="C24">
        <f>(-1)*H20*(H24*H22*J23+H25*J22)-H21*H23*J23</f>
        <v>-0.74511316047934883</v>
      </c>
      <c r="G24" t="s">
        <v>5</v>
      </c>
      <c r="H24">
        <f>J20*L20-J21*L21</f>
        <v>-0.66693806165226188</v>
      </c>
    </row>
    <row r="25" spans="1:12" x14ac:dyDescent="0.25">
      <c r="C25">
        <f>(-1)*H21*(H24*H22*J23+H25*J22)+H20*H23*J23</f>
        <v>0</v>
      </c>
      <c r="G25" t="s">
        <v>6</v>
      </c>
      <c r="H25">
        <f>J20*L21+J21*L20</f>
        <v>0.74511316047934883</v>
      </c>
    </row>
    <row r="26" spans="1:12" x14ac:dyDescent="0.25">
      <c r="C26">
        <f>H25*H22*J23-H24*J22</f>
        <v>0.66693806165226188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2019-05-12T18:19:32Z</dcterms:modified>
</cp:coreProperties>
</file>