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be\OneDrive\Documentos\JEAN\PROJETOS\PROJETOS EXCEL\DIO\EXCELFINANCAS\"/>
    </mc:Choice>
  </mc:AlternateContent>
  <xr:revisionPtr revIDLastSave="0" documentId="13_ncr:1_{47F44F0F-00CE-4321-B3CB-CFA76990C29E}" xr6:coauthVersionLast="47" xr6:coauthVersionMax="47" xr10:uidLastSave="{00000000-0000-0000-0000-000000000000}"/>
  <bookViews>
    <workbookView xWindow="-108" yWindow="-108" windowWidth="23256" windowHeight="12456" tabRatio="0" xr2:uid="{3F3CFBBE-832F-426D-9749-4DCD348C1F04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38" i="1" s="1"/>
  <c r="C39" i="1"/>
  <c r="D39" i="1" s="1"/>
  <c r="C40" i="1"/>
  <c r="D40" i="1" s="1"/>
  <c r="C41" i="1"/>
  <c r="D41" i="1" s="1"/>
  <c r="C42" i="1"/>
  <c r="D42" i="1" s="1"/>
  <c r="C37" i="1"/>
  <c r="D37" i="1" s="1"/>
  <c r="A21" i="2"/>
  <c r="A20" i="2"/>
  <c r="A19" i="2"/>
  <c r="A18" i="2"/>
  <c r="A17" i="2"/>
  <c r="A16" i="2"/>
  <c r="A15" i="2"/>
  <c r="A14" i="2"/>
  <c r="A13" i="2"/>
  <c r="A12" i="2"/>
  <c r="A11" i="2"/>
  <c r="A10" i="2"/>
  <c r="A5" i="2"/>
  <c r="A6" i="2"/>
  <c r="A7" i="2"/>
  <c r="A8" i="2"/>
  <c r="A9" i="2"/>
  <c r="A4" i="2"/>
  <c r="C26" i="1"/>
  <c r="D26" i="1" s="1"/>
  <c r="C27" i="1"/>
  <c r="D27" i="1" s="1"/>
  <c r="C28" i="1"/>
  <c r="D28" i="1" s="1"/>
  <c r="C29" i="1"/>
  <c r="D29" i="1" s="1"/>
  <c r="C25" i="1"/>
  <c r="D25" i="1" s="1"/>
  <c r="D20" i="1"/>
  <c r="D21" i="1" s="1"/>
  <c r="D43" i="1" l="1"/>
</calcChain>
</file>

<file path=xl/sharedStrings.xml><?xml version="1.0" encoding="utf-8"?>
<sst xmlns="http://schemas.openxmlformats.org/spreadsheetml/2006/main" count="70" uniqueCount="33">
  <si>
    <t>Patrimônio acumulado?</t>
  </si>
  <si>
    <t>Por quantos anos?</t>
  </si>
  <si>
    <t>Dividendos Mensal?</t>
  </si>
  <si>
    <t>Taxa de rendimento mensal?</t>
  </si>
  <si>
    <t>INVESTIMENTO MENSAL</t>
  </si>
  <si>
    <t>Quanto investir por Mês?</t>
  </si>
  <si>
    <t>Cenários</t>
  </si>
  <si>
    <t>Quanto em 2 Anos?</t>
  </si>
  <si>
    <t>Quanto em 5 Anos?</t>
  </si>
  <si>
    <t>Quanto em 10 Anos?</t>
  </si>
  <si>
    <t>Quanto em 20 Anos?</t>
  </si>
  <si>
    <t>Quanto em 30 Anos?</t>
  </si>
  <si>
    <t>Dividendo</t>
  </si>
  <si>
    <t>Configurações</t>
  </si>
  <si>
    <t>Salário</t>
  </si>
  <si>
    <t>Rendimento Carteira</t>
  </si>
  <si>
    <t>Sugestão de Investimento</t>
  </si>
  <si>
    <t>PERFIL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</si>
  <si>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</si>
  <si>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</si>
  <si>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</si>
  <si>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</si>
  <si>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</si>
  <si>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</si>
  <si>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</si>
  <si>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</si>
  <si>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</si>
  <si>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</si>
  <si>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</si>
  <si>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</si>
  <si>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</si>
  <si>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Moderado</t>
  </si>
  <si>
    <t>Agressivo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</si>
</sst>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Aptos Narrow"/>
      <family val="2"/>
    </font>
    <font>
      <b/>
      <sz val="18"/>
      <color theme="0"/>
      <name val="Aptos Narrow"/>
      <family val="2"/>
    </font>
    <font>
      <b/>
      <sz val="11"/>
      <color theme="0"/>
      <name val="Aptos Narrow"/>
      <family val="2"/>
    </font>
    <font>
      <b/>
      <sz val="14"/>
      <color theme="0"/>
      <name val="Aptos Narrow"/>
      <family val="2"/>
    </font>
    <font>
      <sz val="11"/>
      <color theme="1"/>
      <name val="Aptos Narrow"/>
      <family val="2"/>
    </font>
    <font>
      <b/>
      <sz val="11"/>
      <color theme="1"/>
      <name val="Aptos Narrow"/>
      <family val="2"/>
    </font>
    <font>
      <sz val="11"/>
      <color theme="0"/>
      <name val="Aptos Narrow"/>
      <family val="2"/>
    </font>
    <font>
      <b/>
      <sz val="11"/>
      <color theme="7" tint="-0.249977111117893"/>
      <name val="Aptos Narrow"/>
      <family val="2"/>
    </font>
    <font>
      <b/>
      <sz val="11"/>
      <color rgb="FF333333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4B73D"/>
        <bgColor indexed="64"/>
      </patternFill>
    </fill>
    <fill>
      <patternFill patternType="solid">
        <fgColor rgb="FF004B45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/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indexed="64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0" tint="-0.14996795556505021"/>
      </right>
      <top/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/>
      </right>
      <top/>
      <bottom style="medium">
        <color theme="0" tint="-0.14996795556505021"/>
      </bottom>
      <diagonal/>
    </border>
    <border>
      <left style="medium">
        <color theme="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1"/>
      </left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1"/>
      </bottom>
      <diagonal/>
    </border>
    <border>
      <left style="medium">
        <color theme="0" tint="-0.14996795556505021"/>
      </left>
      <right style="medium">
        <color theme="1"/>
      </right>
      <top style="medium">
        <color theme="0" tint="-0.14996795556505021"/>
      </top>
      <bottom style="medium">
        <color theme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164" fontId="6" fillId="0" borderId="18" xfId="1" applyNumberFormat="1" applyFont="1" applyBorder="1" applyAlignment="1">
      <alignment horizontal="center"/>
    </xf>
    <xf numFmtId="9" fontId="6" fillId="0" borderId="20" xfId="0" applyNumberFormat="1" applyFont="1" applyBorder="1" applyAlignment="1">
      <alignment horizontal="center"/>
    </xf>
    <xf numFmtId="164" fontId="6" fillId="0" borderId="23" xfId="1" applyNumberFormat="1" applyFont="1" applyBorder="1" applyAlignment="1">
      <alignment horizontal="center"/>
    </xf>
    <xf numFmtId="0" fontId="8" fillId="0" borderId="0" xfId="0" applyFont="1"/>
    <xf numFmtId="0" fontId="6" fillId="2" borderId="6" xfId="0" applyFont="1" applyFill="1" applyBorder="1"/>
    <xf numFmtId="8" fontId="6" fillId="2" borderId="4" xfId="0" applyNumberFormat="1" applyFont="1" applyFill="1" applyBorder="1"/>
    <xf numFmtId="8" fontId="6" fillId="2" borderId="7" xfId="0" applyNumberFormat="1" applyFont="1" applyFill="1" applyBorder="1"/>
    <xf numFmtId="0" fontId="6" fillId="2" borderId="8" xfId="0" applyFont="1" applyFill="1" applyBorder="1"/>
    <xf numFmtId="8" fontId="6" fillId="2" borderId="5" xfId="0" applyNumberFormat="1" applyFont="1" applyFill="1" applyBorder="1"/>
    <xf numFmtId="8" fontId="6" fillId="2" borderId="9" xfId="0" applyNumberFormat="1" applyFont="1" applyFill="1" applyBorder="1"/>
    <xf numFmtId="0" fontId="6" fillId="2" borderId="10" xfId="0" applyFont="1" applyFill="1" applyBorder="1"/>
    <xf numFmtId="8" fontId="6" fillId="2" borderId="11" xfId="0" applyNumberFormat="1" applyFont="1" applyFill="1" applyBorder="1"/>
    <xf numFmtId="8" fontId="6" fillId="2" borderId="12" xfId="0" applyNumberFormat="1" applyFont="1" applyFill="1" applyBorder="1"/>
    <xf numFmtId="9" fontId="0" fillId="0" borderId="0" xfId="2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6" xfId="0" applyBorder="1"/>
    <xf numFmtId="0" fontId="6" fillId="0" borderId="16" xfId="0" applyFont="1" applyBorder="1" applyAlignment="1">
      <alignment horizontal="center"/>
    </xf>
    <xf numFmtId="9" fontId="0" fillId="0" borderId="16" xfId="2" applyFont="1" applyBorder="1" applyAlignment="1">
      <alignment horizontal="center"/>
    </xf>
    <xf numFmtId="9" fontId="0" fillId="0" borderId="0" xfId="0" applyNumberFormat="1"/>
    <xf numFmtId="0" fontId="9" fillId="5" borderId="0" xfId="0" applyFont="1" applyFill="1"/>
    <xf numFmtId="9" fontId="6" fillId="0" borderId="24" xfId="2" applyFont="1" applyBorder="1" applyAlignment="1">
      <alignment horizontal="center"/>
    </xf>
    <xf numFmtId="9" fontId="6" fillId="0" borderId="25" xfId="2" applyFont="1" applyBorder="1" applyAlignment="1">
      <alignment horizontal="center"/>
    </xf>
    <xf numFmtId="9" fontId="6" fillId="0" borderId="26" xfId="2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64" fontId="6" fillId="3" borderId="28" xfId="0" applyNumberFormat="1" applyFont="1" applyFill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4" borderId="13" xfId="0" applyFont="1" applyFill="1" applyBorder="1"/>
    <xf numFmtId="0" fontId="6" fillId="4" borderId="31" xfId="0" applyFont="1" applyFill="1" applyBorder="1"/>
    <xf numFmtId="164" fontId="7" fillId="4" borderId="32" xfId="0" applyNumberFormat="1" applyFont="1" applyFill="1" applyBorder="1" applyAlignment="1">
      <alignment horizontal="center"/>
    </xf>
    <xf numFmtId="164" fontId="7" fillId="0" borderId="37" xfId="1" applyNumberFormat="1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10" fontId="7" fillId="0" borderId="39" xfId="0" applyNumberFormat="1" applyFont="1" applyBorder="1" applyAlignment="1">
      <alignment horizontal="center"/>
    </xf>
    <xf numFmtId="164" fontId="6" fillId="2" borderId="39" xfId="1" applyNumberFormat="1" applyFont="1" applyFill="1" applyBorder="1" applyAlignment="1">
      <alignment horizontal="center"/>
    </xf>
    <xf numFmtId="164" fontId="6" fillId="2" borderId="42" xfId="1" applyNumberFormat="1" applyFont="1" applyFill="1" applyBorder="1" applyAlignment="1">
      <alignment horizontal="center"/>
    </xf>
    <xf numFmtId="0" fontId="6" fillId="3" borderId="38" xfId="0" applyFont="1" applyFill="1" applyBorder="1" applyAlignment="1">
      <alignment horizontal="left"/>
    </xf>
    <xf numFmtId="0" fontId="6" fillId="3" borderId="15" xfId="0" applyFont="1" applyFill="1" applyBorder="1" applyAlignment="1">
      <alignment horizontal="left"/>
    </xf>
    <xf numFmtId="0" fontId="6" fillId="3" borderId="36" xfId="0" applyFont="1" applyFill="1" applyBorder="1" applyAlignment="1">
      <alignment horizontal="left"/>
    </xf>
    <xf numFmtId="0" fontId="6" fillId="3" borderId="14" xfId="0" applyFont="1" applyFill="1" applyBorder="1" applyAlignment="1">
      <alignment horizontal="left"/>
    </xf>
    <xf numFmtId="0" fontId="6" fillId="3" borderId="17" xfId="0" applyFont="1" applyFill="1" applyBorder="1" applyAlignment="1">
      <alignment horizontal="left"/>
    </xf>
    <xf numFmtId="0" fontId="6" fillId="3" borderId="19" xfId="0" applyFont="1" applyFill="1" applyBorder="1" applyAlignment="1">
      <alignment horizontal="left"/>
    </xf>
    <xf numFmtId="0" fontId="6" fillId="3" borderId="21" xfId="0" applyFont="1" applyFill="1" applyBorder="1" applyAlignment="1">
      <alignment horizontal="left"/>
    </xf>
    <xf numFmtId="0" fontId="6" fillId="3" borderId="22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2" fillId="7" borderId="33" xfId="0" applyFont="1" applyFill="1" applyBorder="1" applyAlignment="1">
      <alignment horizontal="left" vertical="center"/>
    </xf>
    <xf numFmtId="0" fontId="2" fillId="7" borderId="34" xfId="0" applyFont="1" applyFill="1" applyBorder="1" applyAlignment="1">
      <alignment horizontal="left" vertical="center"/>
    </xf>
    <xf numFmtId="0" fontId="2" fillId="7" borderId="35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4" fillId="7" borderId="2" xfId="0" applyFont="1" applyFill="1" applyBorder="1" applyAlignment="1">
      <alignment vertical="center"/>
    </xf>
    <xf numFmtId="0" fontId="10" fillId="3" borderId="0" xfId="0" applyFont="1" applyFill="1"/>
    <xf numFmtId="0" fontId="7" fillId="8" borderId="1" xfId="0" applyFont="1" applyFill="1" applyBorder="1" applyAlignment="1">
      <alignment horizontal="center"/>
    </xf>
    <xf numFmtId="0" fontId="7" fillId="8" borderId="3" xfId="0" applyFont="1" applyFill="1" applyBorder="1"/>
    <xf numFmtId="0" fontId="7" fillId="8" borderId="2" xfId="0" applyFont="1" applyFill="1" applyBorder="1"/>
    <xf numFmtId="164" fontId="10" fillId="3" borderId="0" xfId="0" applyNumberFormat="1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6" fillId="2" borderId="38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2" borderId="40" xfId="0" applyFont="1" applyFill="1" applyBorder="1" applyAlignment="1">
      <alignment horizontal="left"/>
    </xf>
    <xf numFmtId="0" fontId="6" fillId="2" borderId="41" xfId="0" applyFont="1" applyFill="1" applyBorder="1" applyAlignment="1">
      <alignment horizontal="left"/>
    </xf>
  </cellXfs>
  <cellStyles count="3">
    <cellStyle name="Moeda" xfId="1" builtinId="4"/>
    <cellStyle name="Normal" xfId="0" builtinId="0"/>
    <cellStyle name="Porcentagem" xfId="2" builtin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4B73D"/>
      <color rgb="FF333333"/>
      <color rgb="FF004B4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609589</xdr:colOff>
      <xdr:row>2</xdr:row>
      <xdr:rowOff>89647</xdr:rowOff>
    </xdr:from>
    <xdr:to>
      <xdr:col>4</xdr:col>
      <xdr:colOff>0</xdr:colOff>
      <xdr:row>9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C56B527-696B-0B8E-9664-4D759C8F9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589" y="448235"/>
          <a:ext cx="5441587" cy="1165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E143-DE0E-4F6B-9796-9C1BC755029C}">
  <dimension ref="A1:G60"/>
  <sheetViews>
    <sheetView showGridLines="0" showRowColHeaders="0" tabSelected="1" topLeftCell="A4" zoomScale="85" zoomScaleNormal="85" workbookViewId="0">
      <selection activeCell="D14" sqref="D14"/>
    </sheetView>
  </sheetViews>
  <sheetFormatPr defaultColWidth="0" defaultRowHeight="14.4" zeroHeight="1" x14ac:dyDescent="0.3"/>
  <cols>
    <col min="1" max="1" width="8.88671875" style="2" customWidth="1"/>
    <col min="2" max="2" width="38.88671875" style="2" customWidth="1"/>
    <col min="3" max="3" width="21.109375" style="2" customWidth="1"/>
    <col min="4" max="4" width="19.21875" style="2" customWidth="1"/>
    <col min="5" max="5" width="12.44140625" style="2" customWidth="1"/>
    <col min="6" max="7" width="12.88671875" style="2" hidden="1" customWidth="1"/>
    <col min="8" max="16384" width="8.88671875" style="2" hidden="1"/>
  </cols>
  <sheetData>
    <row r="1" spans="2:4" x14ac:dyDescent="0.3"/>
    <row r="2" spans="2:4" x14ac:dyDescent="0.3"/>
    <row r="3" spans="2:4" x14ac:dyDescent="0.3"/>
    <row r="4" spans="2:4" x14ac:dyDescent="0.3"/>
    <row r="5" spans="2:4" x14ac:dyDescent="0.3"/>
    <row r="6" spans="2:4" x14ac:dyDescent="0.3"/>
    <row r="7" spans="2:4" x14ac:dyDescent="0.3"/>
    <row r="8" spans="2:4" x14ac:dyDescent="0.3"/>
    <row r="9" spans="2:4" x14ac:dyDescent="0.3"/>
    <row r="10" spans="2:4" ht="15" thickBot="1" x14ac:dyDescent="0.35"/>
    <row r="11" spans="2:4" ht="18" x14ac:dyDescent="0.3">
      <c r="B11" s="46" t="s">
        <v>13</v>
      </c>
      <c r="C11" s="47"/>
      <c r="D11" s="48"/>
    </row>
    <row r="12" spans="2:4" ht="15" thickBot="1" x14ac:dyDescent="0.35">
      <c r="B12" s="42" t="s">
        <v>14</v>
      </c>
      <c r="C12" s="41"/>
      <c r="D12" s="3">
        <v>50000</v>
      </c>
    </row>
    <row r="13" spans="2:4" ht="15" thickBot="1" x14ac:dyDescent="0.35">
      <c r="B13" s="43" t="s">
        <v>15</v>
      </c>
      <c r="C13" s="39"/>
      <c r="D13" s="4">
        <v>8.8999999999999999E-3</v>
      </c>
    </row>
    <row r="14" spans="2:4" ht="15" thickBot="1" x14ac:dyDescent="0.35">
      <c r="B14" s="44" t="s">
        <v>16</v>
      </c>
      <c r="C14" s="45"/>
      <c r="D14" s="5">
        <v>1500</v>
      </c>
    </row>
    <row r="15" spans="2:4" ht="15" thickBot="1" x14ac:dyDescent="0.35"/>
    <row r="16" spans="2:4" ht="32.4" customHeight="1" x14ac:dyDescent="0.3">
      <c r="B16" s="49" t="s">
        <v>4</v>
      </c>
      <c r="C16" s="50"/>
      <c r="D16" s="51"/>
    </row>
    <row r="17" spans="1:4" ht="15" thickBot="1" x14ac:dyDescent="0.35">
      <c r="B17" s="40" t="s">
        <v>5</v>
      </c>
      <c r="C17" s="41"/>
      <c r="D17" s="33">
        <v>700</v>
      </c>
    </row>
    <row r="18" spans="1:4" ht="15" thickBot="1" x14ac:dyDescent="0.35">
      <c r="B18" s="38" t="s">
        <v>1</v>
      </c>
      <c r="C18" s="39"/>
      <c r="D18" s="34">
        <v>5</v>
      </c>
    </row>
    <row r="19" spans="1:4" ht="15" thickBot="1" x14ac:dyDescent="0.35">
      <c r="B19" s="38" t="s">
        <v>3</v>
      </c>
      <c r="C19" s="39"/>
      <c r="D19" s="35">
        <v>1.0789999999999999E-2</v>
      </c>
    </row>
    <row r="20" spans="1:4" ht="15" thickBot="1" x14ac:dyDescent="0.35">
      <c r="B20" s="61" t="s">
        <v>0</v>
      </c>
      <c r="C20" s="62"/>
      <c r="D20" s="36">
        <f>FV(D19,D18*12,D17*-1)</f>
        <v>58643.83979894135</v>
      </c>
    </row>
    <row r="21" spans="1:4" ht="15" thickBot="1" x14ac:dyDescent="0.35">
      <c r="B21" s="63" t="s">
        <v>2</v>
      </c>
      <c r="C21" s="64"/>
      <c r="D21" s="37">
        <f>D20*1%</f>
        <v>586.43839798941349</v>
      </c>
    </row>
    <row r="22" spans="1:4" x14ac:dyDescent="0.3"/>
    <row r="23" spans="1:4" ht="15" thickBot="1" x14ac:dyDescent="0.35"/>
    <row r="24" spans="1:4" ht="25.2" customHeight="1" x14ac:dyDescent="0.3">
      <c r="B24" s="52" t="s">
        <v>6</v>
      </c>
      <c r="C24" s="53"/>
      <c r="D24" s="54" t="s">
        <v>12</v>
      </c>
    </row>
    <row r="25" spans="1:4" ht="15" thickBot="1" x14ac:dyDescent="0.35">
      <c r="A25" s="6">
        <v>2</v>
      </c>
      <c r="B25" s="7" t="s">
        <v>7</v>
      </c>
      <c r="C25" s="8">
        <f>FV($D$19,$A25*12,$D$17*-1)</f>
        <v>19059.339108351651</v>
      </c>
      <c r="D25" s="9">
        <f>C25*1%</f>
        <v>190.59339108351651</v>
      </c>
    </row>
    <row r="26" spans="1:4" ht="15" thickBot="1" x14ac:dyDescent="0.35">
      <c r="A26" s="6">
        <v>5</v>
      </c>
      <c r="B26" s="10" t="s">
        <v>8</v>
      </c>
      <c r="C26" s="11">
        <f>FV($D$19,$A26*12,$D$17*-1)</f>
        <v>58643.83979894135</v>
      </c>
      <c r="D26" s="12">
        <f t="shared" ref="D26:D29" si="0">C26*1%</f>
        <v>586.43839798941349</v>
      </c>
    </row>
    <row r="27" spans="1:4" ht="15" thickBot="1" x14ac:dyDescent="0.35">
      <c r="A27" s="6">
        <v>10</v>
      </c>
      <c r="B27" s="10" t="s">
        <v>9</v>
      </c>
      <c r="C27" s="11">
        <f>FV($D$19,$A27*12,$D$17*-1)</f>
        <v>170298.94877112054</v>
      </c>
      <c r="D27" s="12">
        <f t="shared" si="0"/>
        <v>1702.9894877112056</v>
      </c>
    </row>
    <row r="28" spans="1:4" ht="15" thickBot="1" x14ac:dyDescent="0.35">
      <c r="A28" s="6">
        <v>20</v>
      </c>
      <c r="B28" s="10" t="s">
        <v>10</v>
      </c>
      <c r="C28" s="11">
        <f>FV($D$19,$A28*12,$D$17*-1)</f>
        <v>787638.8800679564</v>
      </c>
      <c r="D28" s="12">
        <f t="shared" si="0"/>
        <v>7876.3888006795642</v>
      </c>
    </row>
    <row r="29" spans="1:4" ht="15" thickBot="1" x14ac:dyDescent="0.35">
      <c r="A29" s="6">
        <v>30</v>
      </c>
      <c r="B29" s="13" t="s">
        <v>11</v>
      </c>
      <c r="C29" s="14">
        <f>FV($D$19,$A29*12,$D$17*-1)</f>
        <v>3025518.7585033001</v>
      </c>
      <c r="D29" s="15">
        <f t="shared" si="0"/>
        <v>30255.187585033003</v>
      </c>
    </row>
    <row r="30" spans="1:4" x14ac:dyDescent="0.3"/>
    <row r="31" spans="1:4" x14ac:dyDescent="0.3"/>
    <row r="32" spans="1:4" x14ac:dyDescent="0.3"/>
    <row r="33" spans="2:4" x14ac:dyDescent="0.3">
      <c r="B33" s="22" t="s">
        <v>17</v>
      </c>
      <c r="C33" s="60" t="s">
        <v>32</v>
      </c>
      <c r="D33" s="60"/>
    </row>
    <row r="34" spans="2:4" x14ac:dyDescent="0.3">
      <c r="B34" s="55" t="s">
        <v>18</v>
      </c>
      <c r="C34" s="59">
        <v>500</v>
      </c>
      <c r="D34" s="59"/>
    </row>
    <row r="35" spans="2:4" ht="15" thickBot="1" x14ac:dyDescent="0.35"/>
    <row r="36" spans="2:4" x14ac:dyDescent="0.3">
      <c r="B36" s="56" t="s">
        <v>19</v>
      </c>
      <c r="C36" s="57" t="s">
        <v>20</v>
      </c>
      <c r="D36" s="58" t="s">
        <v>21</v>
      </c>
    </row>
    <row r="37" spans="2:4" x14ac:dyDescent="0.3">
      <c r="B37" s="26" t="s">
        <v>22</v>
      </c>
      <c r="C37" s="23">
        <f>VLOOKUP($C$33&amp;"-"&amp;B37,Planilha2!A:D,4,FALSE)</f>
        <v>0.5</v>
      </c>
      <c r="D37" s="27">
        <f>C37*$C$34</f>
        <v>250</v>
      </c>
    </row>
    <row r="38" spans="2:4" x14ac:dyDescent="0.3">
      <c r="B38" s="28" t="s">
        <v>23</v>
      </c>
      <c r="C38" s="24">
        <f>VLOOKUP($C$33&amp;"-"&amp;B38,Planilha2!A:D,4,FALSE)</f>
        <v>0.1</v>
      </c>
      <c r="D38" s="27">
        <f t="shared" ref="D38:D42" si="1">C38*$C$34</f>
        <v>50</v>
      </c>
    </row>
    <row r="39" spans="2:4" x14ac:dyDescent="0.3">
      <c r="B39" s="28" t="s">
        <v>24</v>
      </c>
      <c r="C39" s="24">
        <f>VLOOKUP($C$33&amp;"-"&amp;B39,Planilha2!A:D,4,FALSE)</f>
        <v>0.05</v>
      </c>
      <c r="D39" s="27">
        <f t="shared" si="1"/>
        <v>25</v>
      </c>
    </row>
    <row r="40" spans="2:4" x14ac:dyDescent="0.3">
      <c r="B40" s="28" t="s">
        <v>25</v>
      </c>
      <c r="C40" s="24">
        <f>VLOOKUP($C$33&amp;"-"&amp;B40,Planilha2!A:D,4,FALSE)</f>
        <v>0.05</v>
      </c>
      <c r="D40" s="27">
        <f t="shared" si="1"/>
        <v>25</v>
      </c>
    </row>
    <row r="41" spans="2:4" x14ac:dyDescent="0.3">
      <c r="B41" s="28" t="s">
        <v>26</v>
      </c>
      <c r="C41" s="24">
        <f>VLOOKUP($C$33&amp;"-"&amp;B41,Planilha2!A:D,4,FALSE)</f>
        <v>0.2</v>
      </c>
      <c r="D41" s="27">
        <f t="shared" si="1"/>
        <v>100</v>
      </c>
    </row>
    <row r="42" spans="2:4" x14ac:dyDescent="0.3">
      <c r="B42" s="29" t="s">
        <v>27</v>
      </c>
      <c r="C42" s="25">
        <f>VLOOKUP($C$33&amp;"-"&amp;B42,Planilha2!A:D,4,FALSE)</f>
        <v>0.1</v>
      </c>
      <c r="D42" s="27">
        <f t="shared" si="1"/>
        <v>50</v>
      </c>
    </row>
    <row r="43" spans="2:4" ht="15" thickBot="1" x14ac:dyDescent="0.35">
      <c r="B43" s="30"/>
      <c r="C43" s="31"/>
      <c r="D43" s="32">
        <f>SUM(D37:D42)</f>
        <v>500</v>
      </c>
    </row>
    <row r="44" spans="2:4" x14ac:dyDescent="0.3"/>
    <row r="45" spans="2:4" x14ac:dyDescent="0.3"/>
    <row r="46" spans="2:4" x14ac:dyDescent="0.3"/>
    <row r="47" spans="2:4" x14ac:dyDescent="0.3"/>
    <row r="48" spans="2:4" x14ac:dyDescent="0.3"/>
    <row r="49" s="2" customFormat="1" hidden="1" x14ac:dyDescent="0.3"/>
    <row r="50" s="2" customFormat="1" hidden="1" x14ac:dyDescent="0.3"/>
    <row r="51" s="2" customFormat="1" hidden="1" x14ac:dyDescent="0.3"/>
    <row r="52" s="2" customFormat="1" hidden="1" x14ac:dyDescent="0.3"/>
    <row r="53" s="2" customFormat="1" hidden="1" x14ac:dyDescent="0.3"/>
    <row r="54" s="2" customFormat="1" hidden="1" x14ac:dyDescent="0.3"/>
    <row r="55" s="2" customFormat="1" hidden="1" x14ac:dyDescent="0.3"/>
    <row r="56" s="2" customFormat="1" hidden="1" x14ac:dyDescent="0.3"/>
    <row r="57" s="2" customFormat="1" hidden="1" x14ac:dyDescent="0.3"/>
    <row r="58" s="2" customFormat="1" hidden="1" x14ac:dyDescent="0.3"/>
    <row r="59" s="2" customFormat="1" hidden="1" x14ac:dyDescent="0.3"/>
    <row r="60" s="2" customFormat="1" hidden="1" x14ac:dyDescent="0.3"/>
  </sheetData>
  <mergeCells count="12">
    <mergeCell ref="C34:D34"/>
    <mergeCell ref="C33:D33"/>
    <mergeCell ref="B11:C11"/>
    <mergeCell ref="B17:C17"/>
    <mergeCell ref="B12:C12"/>
    <mergeCell ref="B13:C13"/>
    <mergeCell ref="B14:C14"/>
    <mergeCell ref="B18:C18"/>
    <mergeCell ref="B19:C19"/>
    <mergeCell ref="B16:D16"/>
    <mergeCell ref="B20:C20"/>
    <mergeCell ref="B21:C21"/>
  </mergeCells>
  <dataValidations count="1">
    <dataValidation type="list" allowBlank="1" showInputMessage="1" showErrorMessage="1" sqref="C33" xr:uid="{ABBBB835-C572-4371-A9BC-A6DB1569717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2DFBF-DEFC-49EF-9091-A35A33BDAE2F}">
  <dimension ref="A3:G21"/>
  <sheetViews>
    <sheetView workbookViewId="0">
      <selection activeCell="F11" sqref="F11"/>
    </sheetView>
  </sheetViews>
  <sheetFormatPr defaultRowHeight="14.4" x14ac:dyDescent="0.3"/>
  <cols>
    <col min="1" max="1" width="29.21875" bestFit="1" customWidth="1"/>
    <col min="2" max="2" width="11.88671875" customWidth="1"/>
    <col min="3" max="3" width="11.88671875" style="1" customWidth="1"/>
    <col min="4" max="4" width="11.88671875" style="16" customWidth="1"/>
    <col min="6" max="6" width="13.33203125" customWidth="1"/>
  </cols>
  <sheetData>
    <row r="3" spans="1:7" x14ac:dyDescent="0.3">
      <c r="A3" t="s">
        <v>28</v>
      </c>
      <c r="B3" t="s">
        <v>17</v>
      </c>
      <c r="C3" s="1" t="s">
        <v>19</v>
      </c>
      <c r="D3" s="16" t="s">
        <v>29</v>
      </c>
    </row>
    <row r="4" spans="1:7" x14ac:dyDescent="0.3">
      <c r="A4" t="str">
        <f>B4&amp;"-"&amp;C4</f>
        <v>Conservador-PAPEL</v>
      </c>
      <c r="B4" t="s">
        <v>30</v>
      </c>
      <c r="C4" s="17" t="s">
        <v>22</v>
      </c>
      <c r="D4" s="16">
        <v>0.3</v>
      </c>
    </row>
    <row r="5" spans="1:7" x14ac:dyDescent="0.3">
      <c r="A5" t="str">
        <f t="shared" ref="A5:A9" si="0">B5&amp;"-"&amp;C5</f>
        <v>Conservador-TIJOLO</v>
      </c>
      <c r="B5" t="s">
        <v>30</v>
      </c>
      <c r="C5" s="17" t="s">
        <v>23</v>
      </c>
      <c r="D5" s="16">
        <v>0.5</v>
      </c>
    </row>
    <row r="6" spans="1:7" x14ac:dyDescent="0.3">
      <c r="A6" t="str">
        <f t="shared" si="0"/>
        <v>Conservador-HÍBRIDOS</v>
      </c>
      <c r="B6" t="s">
        <v>30</v>
      </c>
      <c r="C6" s="17" t="s">
        <v>24</v>
      </c>
      <c r="D6" s="16">
        <v>0.1</v>
      </c>
    </row>
    <row r="7" spans="1:7" x14ac:dyDescent="0.3">
      <c r="A7" t="str">
        <f t="shared" si="0"/>
        <v>Conservador-FOFs</v>
      </c>
      <c r="B7" t="s">
        <v>30</v>
      </c>
      <c r="C7" s="17" t="s">
        <v>25</v>
      </c>
      <c r="D7" s="16">
        <v>0.1</v>
      </c>
      <c r="G7" t="s">
        <v>29</v>
      </c>
    </row>
    <row r="8" spans="1:7" x14ac:dyDescent="0.3">
      <c r="A8" t="str">
        <f t="shared" si="0"/>
        <v>Conservador-DESENVOLVIMENTO</v>
      </c>
      <c r="B8" t="s">
        <v>30</v>
      </c>
      <c r="C8" s="17" t="s">
        <v>26</v>
      </c>
      <c r="D8" s="16">
        <v>0</v>
      </c>
      <c r="G8" s="21">
        <v>0.4</v>
      </c>
    </row>
    <row r="9" spans="1:7" x14ac:dyDescent="0.3">
      <c r="A9" t="str">
        <f t="shared" si="0"/>
        <v>Conservador-HOTELARIAS</v>
      </c>
      <c r="B9" t="s">
        <v>30</v>
      </c>
      <c r="C9" s="17" t="s">
        <v>27</v>
      </c>
      <c r="D9" s="16">
        <v>0</v>
      </c>
    </row>
    <row r="10" spans="1:7" x14ac:dyDescent="0.3">
      <c r="A10" s="18" t="str">
        <f>B10&amp;"-"&amp;C10</f>
        <v>Moderado-PAPEL</v>
      </c>
      <c r="B10" s="18" t="s">
        <v>31</v>
      </c>
      <c r="C10" s="19" t="s">
        <v>22</v>
      </c>
      <c r="D10" s="20">
        <v>0.32</v>
      </c>
    </row>
    <row r="11" spans="1:7" x14ac:dyDescent="0.3">
      <c r="A11" t="str">
        <f t="shared" ref="A11:A15" si="1">B11&amp;"-"&amp;C11</f>
        <v>Moderado-TIJOLO</v>
      </c>
      <c r="B11" t="s">
        <v>31</v>
      </c>
      <c r="C11" s="17" t="s">
        <v>23</v>
      </c>
      <c r="D11" s="16">
        <v>0.4</v>
      </c>
    </row>
    <row r="12" spans="1:7" x14ac:dyDescent="0.3">
      <c r="A12" t="str">
        <f t="shared" si="1"/>
        <v>Moderado-HÍBRIDOS</v>
      </c>
      <c r="B12" t="s">
        <v>31</v>
      </c>
      <c r="C12" s="17" t="s">
        <v>24</v>
      </c>
      <c r="D12" s="16">
        <v>0.08</v>
      </c>
    </row>
    <row r="13" spans="1:7" x14ac:dyDescent="0.3">
      <c r="A13" t="str">
        <f t="shared" si="1"/>
        <v>Moderado-FOFs</v>
      </c>
      <c r="B13" t="s">
        <v>31</v>
      </c>
      <c r="C13" s="17" t="s">
        <v>25</v>
      </c>
      <c r="D13" s="16">
        <v>0.1</v>
      </c>
    </row>
    <row r="14" spans="1:7" x14ac:dyDescent="0.3">
      <c r="A14" t="str">
        <f t="shared" si="1"/>
        <v>Moderado-DESENVOLVIMENTO</v>
      </c>
      <c r="B14" t="s">
        <v>31</v>
      </c>
      <c r="C14" s="17" t="s">
        <v>26</v>
      </c>
      <c r="D14" s="16">
        <v>0.1</v>
      </c>
    </row>
    <row r="15" spans="1:7" x14ac:dyDescent="0.3">
      <c r="A15" t="str">
        <f t="shared" si="1"/>
        <v>Moderado-HOTELARIAS</v>
      </c>
      <c r="B15" t="s">
        <v>31</v>
      </c>
      <c r="C15" s="17" t="s">
        <v>27</v>
      </c>
      <c r="D15" s="16">
        <v>0.1</v>
      </c>
    </row>
    <row r="16" spans="1:7" x14ac:dyDescent="0.3">
      <c r="A16" s="18" t="str">
        <f>B16&amp;"-"&amp;C16</f>
        <v>Agressivo-PAPEL</v>
      </c>
      <c r="B16" s="18" t="s">
        <v>32</v>
      </c>
      <c r="C16" s="19" t="s">
        <v>22</v>
      </c>
      <c r="D16" s="20">
        <v>0.5</v>
      </c>
    </row>
    <row r="17" spans="1:4" x14ac:dyDescent="0.3">
      <c r="A17" t="str">
        <f t="shared" ref="A17:A21" si="2">B17&amp;"-"&amp;C17</f>
        <v>Agressivo-TIJOLO</v>
      </c>
      <c r="B17" t="s">
        <v>32</v>
      </c>
      <c r="C17" s="17" t="s">
        <v>23</v>
      </c>
      <c r="D17" s="16">
        <v>0.1</v>
      </c>
    </row>
    <row r="18" spans="1:4" x14ac:dyDescent="0.3">
      <c r="A18" t="str">
        <f t="shared" si="2"/>
        <v>Agressivo-HÍBRIDOS</v>
      </c>
      <c r="B18" t="s">
        <v>32</v>
      </c>
      <c r="C18" s="17" t="s">
        <v>24</v>
      </c>
      <c r="D18" s="16">
        <v>0.05</v>
      </c>
    </row>
    <row r="19" spans="1:4" x14ac:dyDescent="0.3">
      <c r="A19" t="str">
        <f t="shared" si="2"/>
        <v>Agressivo-FOFs</v>
      </c>
      <c r="B19" t="s">
        <v>32</v>
      </c>
      <c r="C19" s="17" t="s">
        <v>25</v>
      </c>
      <c r="D19" s="16">
        <v>0.05</v>
      </c>
    </row>
    <row r="20" spans="1:4" x14ac:dyDescent="0.3">
      <c r="A20" t="str">
        <f t="shared" si="2"/>
        <v>Agressivo-DESENVOLVIMENTO</v>
      </c>
      <c r="B20" t="s">
        <v>32</v>
      </c>
      <c r="C20" s="17" t="s">
        <v>26</v>
      </c>
      <c r="D20" s="16">
        <v>0.2</v>
      </c>
    </row>
    <row r="21" spans="1:4" x14ac:dyDescent="0.3">
      <c r="A21" t="str">
        <f t="shared" si="2"/>
        <v>Agressivo-HOTELARIAS</v>
      </c>
      <c r="B21" t="s">
        <v>32</v>
      </c>
      <c r="C21" s="17" t="s">
        <v>27</v>
      </c>
      <c r="D21" s="16">
        <v>0.1</v>
      </c>
    </row>
  </sheetData>
  <conditionalFormatting sqref="A4:D21">
    <cfRule type="expression" dxfId="0" priority="1">
      <formula>$D4=$G$8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Carlos</dc:creator>
  <cp:lastModifiedBy>Jean Carlos</cp:lastModifiedBy>
  <dcterms:created xsi:type="dcterms:W3CDTF">2025-06-02T08:43:44Z</dcterms:created>
  <dcterms:modified xsi:type="dcterms:W3CDTF">2025-06-05T00:42:01Z</dcterms:modified>
</cp:coreProperties>
</file>