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课程相关\[24-25-1]大学物理实验A2\"/>
    </mc:Choice>
  </mc:AlternateContent>
  <xr:revisionPtr revIDLastSave="0" documentId="13_ncr:1_{931145DA-8E99-44EC-9230-A74D30F67325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D37" i="1" s="1"/>
  <c r="E37" i="1" s="1"/>
  <c r="C38" i="1"/>
  <c r="D38" i="1" s="1"/>
  <c r="E38" i="1" s="1"/>
  <c r="C39" i="1"/>
  <c r="C40" i="1"/>
  <c r="C41" i="1"/>
  <c r="C42" i="1"/>
  <c r="C43" i="1"/>
  <c r="C44" i="1"/>
  <c r="C45" i="1"/>
  <c r="C46" i="1"/>
  <c r="C47" i="1"/>
  <c r="C34" i="1"/>
  <c r="D35" i="1"/>
  <c r="E35" i="1" s="1"/>
  <c r="D36" i="1"/>
  <c r="E36" i="1" s="1"/>
  <c r="D39" i="1"/>
  <c r="E39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34" i="1"/>
  <c r="E34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0" i="1"/>
  <c r="E40" i="1" s="1"/>
  <c r="D41" i="1"/>
  <c r="E41" i="1" s="1"/>
  <c r="F24" i="1"/>
  <c r="F25" i="1"/>
  <c r="E19" i="1"/>
  <c r="F19" i="1" s="1"/>
  <c r="E20" i="1"/>
  <c r="F20" i="1" s="1"/>
  <c r="E21" i="1"/>
  <c r="F21" i="1" s="1"/>
  <c r="E22" i="1"/>
  <c r="F22" i="1" s="1"/>
  <c r="E23" i="1"/>
  <c r="F23" i="1" s="1"/>
  <c r="E24" i="1"/>
  <c r="E25" i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18" i="1"/>
  <c r="F18" i="1" s="1"/>
</calcChain>
</file>

<file path=xl/sharedStrings.xml><?xml version="1.0" encoding="utf-8"?>
<sst xmlns="http://schemas.openxmlformats.org/spreadsheetml/2006/main" count="17" uniqueCount="12">
  <si>
    <t>f</t>
    <phoneticPr fontId="1" type="noConversion"/>
  </si>
  <si>
    <t>A</t>
    <phoneticPr fontId="1" type="noConversion"/>
  </si>
  <si>
    <t>B</t>
    <phoneticPr fontId="1" type="noConversion"/>
  </si>
  <si>
    <r>
      <rPr>
        <sz val="11"/>
        <color theme="1"/>
        <rFont val="Segoe UI Symbol"/>
        <family val="1"/>
      </rPr>
      <t>△</t>
    </r>
    <r>
      <rPr>
        <sz val="11"/>
        <color theme="1"/>
        <rFont val="Times New Roman"/>
        <family val="1"/>
      </rPr>
      <t>T</t>
    </r>
    <phoneticPr fontId="1" type="noConversion"/>
  </si>
  <si>
    <t>T</t>
    <phoneticPr fontId="1" type="noConversion"/>
  </si>
  <si>
    <t>Φ</t>
    <phoneticPr fontId="1" type="noConversion"/>
  </si>
  <si>
    <t>tanΦ</t>
    <phoneticPr fontId="1" type="noConversion"/>
  </si>
  <si>
    <t>Urms</t>
    <phoneticPr fontId="1" type="noConversion"/>
  </si>
  <si>
    <t>Ucpp</t>
    <phoneticPr fontId="1" type="noConversion"/>
  </si>
  <si>
    <t>ω</t>
    <phoneticPr fontId="1" type="noConversion"/>
  </si>
  <si>
    <t>UC</t>
    <phoneticPr fontId="1" type="noConversion"/>
  </si>
  <si>
    <t>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</si>
</sst>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Segoe UI Symbol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F9999"/>
      </left>
      <right style="thin">
        <color rgb="FFFF9999"/>
      </right>
      <top style="thin">
        <color rgb="FFFF9999"/>
      </top>
      <bottom style="thin">
        <color rgb="FFFF9999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altLang="en-US"/>
              <a:t>双踪法 </a:t>
            </a:r>
            <a:r>
              <a:rPr lang="en-US"/>
              <a:t>tan</a:t>
            </a:r>
            <a:r>
              <a:rPr lang="el-GR" altLang="zh-CN" sz="1400" b="0" i="1" u="none" strike="noStrike" baseline="0">
                <a:effectLst/>
              </a:rPr>
              <a:t>Φ</a:t>
            </a:r>
            <a:r>
              <a:rPr lang="en-US"/>
              <a:t>-</a:t>
            </a:r>
            <a:r>
              <a:rPr lang="en-US" i="1"/>
              <a:t>f </a:t>
            </a:r>
            <a:r>
              <a:rPr lang="zh-CN"/>
              <a:t>曲线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Sheet1!$E$33</c:f>
              <c:strCache>
                <c:ptCount val="1"/>
                <c:pt idx="0">
                  <c:v>tanΦ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7188023404335494E-2"/>
                  <c:y val="6.996016969617467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宋体" panose="02010600030101010101" pitchFamily="2" charset="-122"/>
                        <a:cs typeface="Times New Roman" panose="02020603050405020304" pitchFamily="18" charset="0"/>
                      </a:defRPr>
                    </a:pPr>
                    <a:r>
                      <a:rPr lang="en-US" altLang="zh-CN" sz="1400" b="0" i="0" u="none" strike="noStrike" baseline="0">
                        <a:effectLst/>
                      </a:rPr>
                      <a:t>tan</a:t>
                    </a:r>
                    <a:r>
                      <a:rPr lang="el-GR" altLang="zh-CN" sz="1400" b="0" i="1" u="none" strike="noStrike" baseline="0">
                        <a:effectLst/>
                      </a:rPr>
                      <a:t>Φ</a:t>
                    </a:r>
                    <a:r>
                      <a:rPr lang="en-US" altLang="zh-CN" sz="1400" b="0" i="0" u="none" strike="noStrike" baseline="0">
                        <a:effectLst/>
                      </a:rPr>
                      <a:t> </a:t>
                    </a:r>
                    <a:r>
                      <a:rPr lang="en-US" altLang="zh-CN" sz="1400" baseline="0"/>
                      <a:t>= 0.1128</a:t>
                    </a:r>
                    <a:r>
                      <a:rPr lang="en-US" altLang="zh-CN" sz="1400" i="1" baseline="0"/>
                      <a:t>f</a:t>
                    </a:r>
                    <a:r>
                      <a:rPr lang="en-US" altLang="zh-CN" sz="1400" baseline="0"/>
                      <a:t> - 0.0316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Sheet1!$A$34:$A$47</c:f>
              <c:numCache>
                <c:formatCode>0.00_ 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Sheet1!$E$34:$E$47</c:f>
              <c:numCache>
                <c:formatCode>0.000_ </c:formatCode>
                <c:ptCount val="14"/>
                <c:pt idx="0">
                  <c:v>6.6069329025194162E-2</c:v>
                </c:pt>
                <c:pt idx="1">
                  <c:v>0.11230935734032708</c:v>
                </c:pt>
                <c:pt idx="2">
                  <c:v>0.21430840355988803</c:v>
                </c:pt>
                <c:pt idx="3">
                  <c:v>0.31522203697576195</c:v>
                </c:pt>
                <c:pt idx="4">
                  <c:v>0.52545710033088011</c:v>
                </c:pt>
                <c:pt idx="5">
                  <c:v>0.73425062505501093</c:v>
                </c:pt>
                <c:pt idx="6">
                  <c:v>0.96784979092356493</c:v>
                </c:pt>
                <c:pt idx="7">
                  <c:v>1.1545944423558887</c:v>
                </c:pt>
                <c:pt idx="8">
                  <c:v>1.3910323797310948</c:v>
                </c:pt>
                <c:pt idx="9">
                  <c:v>1.6204028772173225</c:v>
                </c:pt>
                <c:pt idx="10">
                  <c:v>2.0060404132980008</c:v>
                </c:pt>
                <c:pt idx="11">
                  <c:v>2.4890843823849913</c:v>
                </c:pt>
                <c:pt idx="12">
                  <c:v>2.9267604041723985</c:v>
                </c:pt>
                <c:pt idx="13">
                  <c:v>3.3630070468450088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F7-47B6-8A27-373FE53D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8112"/>
        <c:axId val="153509776"/>
      </c:scatterChart>
      <c:valAx>
        <c:axId val="1535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sz="1100" i="1"/>
                  <a:t>f</a:t>
                </a:r>
                <a:r>
                  <a:rPr lang="en-US" sz="1100"/>
                  <a:t>/kHz</a:t>
                </a:r>
                <a:endParaRPr lang="zh-CN" sz="1100"/>
              </a:p>
            </c:rich>
          </c:tx>
          <c:layout>
            <c:manualLayout>
              <c:xMode val="edge"/>
              <c:yMode val="edge"/>
              <c:x val="0.8759606299212598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3509776"/>
        <c:crosses val="autoZero"/>
        <c:crossBetween val="midCat"/>
      </c:valAx>
      <c:valAx>
        <c:axId val="1535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sz="1100"/>
                  <a:t>tan</a:t>
                </a:r>
                <a:r>
                  <a:rPr lang="el-GR" altLang="zh-CN" sz="1100" b="0" i="1" u="none" strike="noStrike" baseline="0">
                    <a:effectLst/>
                  </a:rPr>
                  <a:t>Φ</a:t>
                </a:r>
                <a:endParaRPr lang="zh-CN" sz="1100" i="1"/>
              </a:p>
            </c:rich>
          </c:tx>
          <c:layout>
            <c:manualLayout>
              <c:xMode val="edge"/>
              <c:yMode val="edge"/>
              <c:x val="1.9444444444444445E-2"/>
              <c:y val="0.1126195683872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35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/>
              <a:t>RC</a:t>
            </a:r>
            <a:r>
              <a:rPr lang="zh-CN"/>
              <a:t>串联电路</a:t>
            </a:r>
            <a:r>
              <a:rPr lang="en-US" altLang="zh-CN"/>
              <a:t> </a:t>
            </a:r>
            <a:r>
              <a:rPr lang="zh-CN"/>
              <a:t>幅频特性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Sheet1!$B$2:$B$15</c:f>
              <c:numCache>
                <c:formatCode>0.00_ </c:formatCode>
                <c:ptCount val="14"/>
                <c:pt idx="0">
                  <c:v>3.1415926540000001</c:v>
                </c:pt>
                <c:pt idx="1">
                  <c:v>6.2831853080000002</c:v>
                </c:pt>
                <c:pt idx="2">
                  <c:v>12.566370616</c:v>
                </c:pt>
                <c:pt idx="3">
                  <c:v>18.849555924000001</c:v>
                </c:pt>
                <c:pt idx="4">
                  <c:v>31.415926540000001</c:v>
                </c:pt>
                <c:pt idx="5">
                  <c:v>43.982297156000001</c:v>
                </c:pt>
                <c:pt idx="6">
                  <c:v>56.548667772000002</c:v>
                </c:pt>
                <c:pt idx="7">
                  <c:v>69.115038388000002</c:v>
                </c:pt>
                <c:pt idx="8">
                  <c:v>81.681409004000002</c:v>
                </c:pt>
                <c:pt idx="9">
                  <c:v>94.247779620000003</c:v>
                </c:pt>
                <c:pt idx="10">
                  <c:v>113.097335544</c:v>
                </c:pt>
                <c:pt idx="11">
                  <c:v>138.230076776</c:v>
                </c:pt>
                <c:pt idx="12">
                  <c:v>163.362818008</c:v>
                </c:pt>
                <c:pt idx="13">
                  <c:v>188.49555924000001</c:v>
                </c:pt>
              </c:numCache>
            </c:numRef>
          </c:xVal>
          <c:yVal>
            <c:numRef>
              <c:f>Sheet1!$E$2:$E$15</c:f>
              <c:numCache>
                <c:formatCode>0.000_ </c:formatCode>
                <c:ptCount val="14"/>
                <c:pt idx="0">
                  <c:v>5.0743688979262087</c:v>
                </c:pt>
                <c:pt idx="1">
                  <c:v>5.0376755264324098</c:v>
                </c:pt>
                <c:pt idx="2">
                  <c:v>4.8938187369182904</c:v>
                </c:pt>
                <c:pt idx="3">
                  <c:v>4.657413361372539</c:v>
                </c:pt>
                <c:pt idx="4">
                  <c:v>4.0887549836957984</c:v>
                </c:pt>
                <c:pt idx="5">
                  <c:v>3.4390105308596288</c:v>
                </c:pt>
                <c:pt idx="6">
                  <c:v>2.8673947928032111</c:v>
                </c:pt>
                <c:pt idx="7">
                  <c:v>2.3604282613773027</c:v>
                </c:pt>
                <c:pt idx="8">
                  <c:v>1.9475086094663228</c:v>
                </c:pt>
                <c:pt idx="9">
                  <c:v>1.616959465263146</c:v>
                </c:pt>
                <c:pt idx="10">
                  <c:v>1.2390454344536916</c:v>
                </c:pt>
                <c:pt idx="11">
                  <c:v>0.92093869004470708</c:v>
                </c:pt>
                <c:pt idx="12">
                  <c:v>0.695222895589649</c:v>
                </c:pt>
                <c:pt idx="13">
                  <c:v>0.54683744128920175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1C-4968-8AE0-6340C708B4D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Sheet1!$B$2:$B$15</c:f>
              <c:numCache>
                <c:formatCode>0.00_ </c:formatCode>
                <c:ptCount val="14"/>
                <c:pt idx="0">
                  <c:v>3.1415926540000001</c:v>
                </c:pt>
                <c:pt idx="1">
                  <c:v>6.2831853080000002</c:v>
                </c:pt>
                <c:pt idx="2">
                  <c:v>12.566370616</c:v>
                </c:pt>
                <c:pt idx="3">
                  <c:v>18.849555924000001</c:v>
                </c:pt>
                <c:pt idx="4">
                  <c:v>31.415926540000001</c:v>
                </c:pt>
                <c:pt idx="5">
                  <c:v>43.982297156000001</c:v>
                </c:pt>
                <c:pt idx="6">
                  <c:v>56.548667772000002</c:v>
                </c:pt>
                <c:pt idx="7">
                  <c:v>69.115038388000002</c:v>
                </c:pt>
                <c:pt idx="8">
                  <c:v>81.681409004000002</c:v>
                </c:pt>
                <c:pt idx="9">
                  <c:v>94.247779620000003</c:v>
                </c:pt>
                <c:pt idx="10">
                  <c:v>113.097335544</c:v>
                </c:pt>
                <c:pt idx="11">
                  <c:v>138.230076776</c:v>
                </c:pt>
                <c:pt idx="12">
                  <c:v>163.362818008</c:v>
                </c:pt>
                <c:pt idx="13">
                  <c:v>188.49555924000001</c:v>
                </c:pt>
              </c:numCache>
            </c:numRef>
          </c:xVal>
          <c:yVal>
            <c:numRef>
              <c:f>Sheet1!$F$2:$F$15</c:f>
              <c:numCache>
                <c:formatCode>0.000_ </c:formatCode>
                <c:ptCount val="14"/>
                <c:pt idx="0">
                  <c:v>0.23912400080116578</c:v>
                </c:pt>
                <c:pt idx="1">
                  <c:v>0.47478973281226922</c:v>
                </c:pt>
                <c:pt idx="2">
                  <c:v>0.92246309963460349</c:v>
                </c:pt>
                <c:pt idx="3">
                  <c:v>1.3168526042456474</c:v>
                </c:pt>
                <c:pt idx="4">
                  <c:v>1.9267803931176919</c:v>
                </c:pt>
                <c:pt idx="5">
                  <c:v>2.2688337463632227</c:v>
                </c:pt>
                <c:pt idx="6">
                  <c:v>2.4322103326408739</c:v>
                </c:pt>
                <c:pt idx="7">
                  <c:v>2.4471163484581857</c:v>
                </c:pt>
                <c:pt idx="8">
                  <c:v>2.3861287090294501</c:v>
                </c:pt>
                <c:pt idx="9">
                  <c:v>2.2859225900489104</c:v>
                </c:pt>
                <c:pt idx="10">
                  <c:v>2.1019910588200568</c:v>
                </c:pt>
                <c:pt idx="11">
                  <c:v>1.909521387463031</c:v>
                </c:pt>
                <c:pt idx="12">
                  <c:v>1.7036035705080992</c:v>
                </c:pt>
                <c:pt idx="13">
                  <c:v>1.5461464396376814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1C-4968-8AE0-6340C708B4D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7231776"/>
        <c:axId val="207234272"/>
      </c:scatterChart>
      <c:valAx>
        <c:axId val="2072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l-GR" altLang="zh-CN" sz="1200" b="0" i="1" baseline="0">
                    <a:effectLst/>
                  </a:rPr>
                  <a:t>ω</a:t>
                </a:r>
                <a:endParaRPr lang="zh-CN" altLang="zh-CN" sz="1200" i="1">
                  <a:effectLst/>
                </a:endParaRPr>
              </a:p>
            </c:rich>
          </c:tx>
          <c:layout>
            <c:manualLayout>
              <c:xMode val="edge"/>
              <c:yMode val="edge"/>
              <c:x val="0.92226487314085737"/>
              <c:y val="0.874537037037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234272"/>
        <c:crosses val="autoZero"/>
        <c:crossBetween val="midCat"/>
      </c:valAx>
      <c:valAx>
        <c:axId val="2072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i="1"/>
                  <a:t>U</a:t>
                </a:r>
                <a:r>
                  <a:rPr lang="en-US" altLang="zh-CN"/>
                  <a:t>rms/V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222222222222223E-2"/>
              <c:y val="0.10501932050160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2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altLang="en-US"/>
              <a:t>李萨如图形法 </a:t>
            </a:r>
            <a:r>
              <a:rPr lang="en-US"/>
              <a:t>tan</a:t>
            </a:r>
            <a:r>
              <a:rPr lang="el-GR" altLang="zh-CN" sz="1400" b="0" i="1" u="none" strike="noStrike" baseline="0">
                <a:effectLst/>
              </a:rPr>
              <a:t>Φ</a:t>
            </a:r>
            <a:r>
              <a:rPr lang="en-US"/>
              <a:t>-</a:t>
            </a:r>
            <a:r>
              <a:rPr lang="en-US" i="1"/>
              <a:t>f </a:t>
            </a:r>
            <a:r>
              <a:rPr lang="zh-CN"/>
              <a:t>曲线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Sheet1!$F$17</c:f>
              <c:strCache>
                <c:ptCount val="1"/>
                <c:pt idx="0">
                  <c:v>tanΦ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6863112896205981E-2"/>
                  <c:y val="1.448964184542073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宋体" panose="02010600030101010101" pitchFamily="2" charset="-122"/>
                        <a:cs typeface="Times New Roman" panose="02020603050405020304" pitchFamily="18" charset="0"/>
                      </a:defRPr>
                    </a:pPr>
                    <a:r>
                      <a:rPr lang="en-US" altLang="zh-CN" sz="1400" baseline="0"/>
                      <a:t>tan</a:t>
                    </a:r>
                    <a:r>
                      <a:rPr lang="el-GR" altLang="zh-CN" sz="1400" b="0" i="1" u="none" strike="noStrike" baseline="0">
                        <a:effectLst/>
                      </a:rPr>
                      <a:t>Φ</a:t>
                    </a:r>
                    <a:r>
                      <a:rPr lang="en-US" altLang="zh-CN" sz="1400" baseline="0"/>
                      <a:t> = 0.0817</a:t>
                    </a:r>
                    <a:r>
                      <a:rPr lang="en-US" altLang="zh-CN" sz="1400" i="1" baseline="0"/>
                      <a:t>f </a:t>
                    </a:r>
                    <a:r>
                      <a:rPr lang="en-US" altLang="zh-CN" sz="1400" baseline="0"/>
                      <a:t>+ 0.0759</a:t>
                    </a:r>
                    <a:endParaRPr lang="en-US" altLang="zh-CN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Sheet1!$A$18:$A$31</c:f>
              <c:numCache>
                <c:formatCode>0.00_ 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Sheet1!$F$18:$F$31</c:f>
              <c:numCache>
                <c:formatCode>0.000_ </c:formatCode>
                <c:ptCount val="14"/>
                <c:pt idx="0">
                  <c:v>4.6203082772527305E-2</c:v>
                </c:pt>
                <c:pt idx="1">
                  <c:v>9.0999454708230662E-2</c:v>
                </c:pt>
                <c:pt idx="2">
                  <c:v>0.18225023744966928</c:v>
                </c:pt>
                <c:pt idx="3">
                  <c:v>0.28427113786061475</c:v>
                </c:pt>
                <c:pt idx="4">
                  <c:v>0.46530980702454205</c:v>
                </c:pt>
                <c:pt idx="5">
                  <c:v>0.65447695220814295</c:v>
                </c:pt>
                <c:pt idx="6">
                  <c:v>0.83925432741628259</c:v>
                </c:pt>
                <c:pt idx="7">
                  <c:v>1.0686121851067685</c:v>
                </c:pt>
                <c:pt idx="8">
                  <c:v>1.2374368670764582</c:v>
                </c:pt>
                <c:pt idx="9">
                  <c:v>1.3788820796114818</c:v>
                </c:pt>
                <c:pt idx="10">
                  <c:v>1.6641005886756877</c:v>
                </c:pt>
                <c:pt idx="11">
                  <c:v>1.9402850002906649</c:v>
                </c:pt>
                <c:pt idx="12">
                  <c:v>2.1242645786247993</c:v>
                </c:pt>
                <c:pt idx="13">
                  <c:v>2.35803532172705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B3-4A8C-9D35-F30217488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8112"/>
        <c:axId val="153509776"/>
      </c:scatterChart>
      <c:valAx>
        <c:axId val="1535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sz="1100" i="1"/>
                  <a:t>f</a:t>
                </a:r>
                <a:r>
                  <a:rPr lang="en-US" sz="1100"/>
                  <a:t>/kHz</a:t>
                </a:r>
                <a:endParaRPr lang="zh-CN" sz="1100"/>
              </a:p>
            </c:rich>
          </c:tx>
          <c:layout>
            <c:manualLayout>
              <c:xMode val="edge"/>
              <c:yMode val="edge"/>
              <c:x val="0.8759606299212598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3509776"/>
        <c:crosses val="autoZero"/>
        <c:crossBetween val="midCat"/>
      </c:valAx>
      <c:valAx>
        <c:axId val="1535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sz="1100"/>
                  <a:t>tan</a:t>
                </a:r>
                <a:r>
                  <a:rPr lang="el-GR" altLang="zh-CN" sz="1100" b="0" i="1" u="none" strike="noStrike" baseline="0">
                    <a:effectLst/>
                  </a:rPr>
                  <a:t>Φ</a:t>
                </a:r>
                <a:endParaRPr lang="zh-CN" sz="1100" i="1"/>
              </a:p>
            </c:rich>
          </c:tx>
          <c:layout>
            <c:manualLayout>
              <c:xMode val="edge"/>
              <c:yMode val="edge"/>
              <c:x val="1.9444444444444445E-2"/>
              <c:y val="0.1126195683872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35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altLang="en-US"/>
              <a:t>李萨如图形法 </a:t>
            </a:r>
            <a:r>
              <a:rPr lang="el-GR" altLang="zh-CN" sz="1400" b="0" i="1" u="none" strike="noStrike" baseline="0">
                <a:effectLst/>
              </a:rPr>
              <a:t>Φ</a:t>
            </a:r>
            <a:r>
              <a:rPr lang="en-US"/>
              <a:t>-</a:t>
            </a:r>
            <a:r>
              <a:rPr lang="en-US" i="1"/>
              <a:t>f </a:t>
            </a:r>
            <a:r>
              <a:rPr lang="zh-CN" altLang="zh-CN" sz="1400" b="0" i="0" u="none" strike="noStrike" baseline="0">
                <a:effectLst/>
              </a:rPr>
              <a:t>相频特性曲线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Sheet1!$A$18:$A$31</c:f>
              <c:numCache>
                <c:formatCode>0.00_ 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Sheet1!$E$18:$E$31</c:f>
              <c:numCache>
                <c:formatCode>0.000_ </c:formatCode>
                <c:ptCount val="14"/>
                <c:pt idx="0">
                  <c:v>4.6170247861945943E-2</c:v>
                </c:pt>
                <c:pt idx="1">
                  <c:v>9.0749509582563365E-2</c:v>
                </c:pt>
                <c:pt idx="2">
                  <c:v>0.1802716978188498</c:v>
                </c:pt>
                <c:pt idx="3">
                  <c:v>0.27696491994854544</c:v>
                </c:pt>
                <c:pt idx="4">
                  <c:v>0.4355123710644338</c:v>
                </c:pt>
                <c:pt idx="5">
                  <c:v>0.57951602739585484</c:v>
                </c:pt>
                <c:pt idx="6">
                  <c:v>0.69822247336256005</c:v>
                </c:pt>
                <c:pt idx="7">
                  <c:v>0.81855422880291495</c:v>
                </c:pt>
                <c:pt idx="8">
                  <c:v>0.8911225078866527</c:v>
                </c:pt>
                <c:pt idx="9">
                  <c:v>0.9433405538717059</c:v>
                </c:pt>
                <c:pt idx="10">
                  <c:v>1.0296968008377509</c:v>
                </c:pt>
                <c:pt idx="11">
                  <c:v>1.0949140771344803</c:v>
                </c:pt>
                <c:pt idx="12">
                  <c:v>1.1308203720039776</c:v>
                </c:pt>
                <c:pt idx="13">
                  <c:v>1.1697036110178851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30-41F1-B5BD-C9AA774A3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8112"/>
        <c:axId val="153509776"/>
      </c:scatterChart>
      <c:valAx>
        <c:axId val="1535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sz="1100" i="1"/>
                  <a:t>f</a:t>
                </a:r>
                <a:r>
                  <a:rPr lang="en-US" sz="1100"/>
                  <a:t>/kHz</a:t>
                </a:r>
                <a:endParaRPr lang="zh-CN" sz="1100"/>
              </a:p>
            </c:rich>
          </c:tx>
          <c:layout>
            <c:manualLayout>
              <c:xMode val="edge"/>
              <c:yMode val="edge"/>
              <c:x val="0.8759606299212598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3509776"/>
        <c:crosses val="autoZero"/>
        <c:crossBetween val="midCat"/>
      </c:valAx>
      <c:valAx>
        <c:axId val="1535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l-GR" altLang="zh-CN" sz="1100" b="0" i="1" u="none" strike="noStrike" baseline="0">
                    <a:effectLst/>
                  </a:rPr>
                  <a:t>Φ</a:t>
                </a:r>
                <a:endParaRPr lang="zh-CN" sz="1100" i="1"/>
              </a:p>
            </c:rich>
          </c:tx>
          <c:layout>
            <c:manualLayout>
              <c:xMode val="edge"/>
              <c:yMode val="edge"/>
              <c:x val="1.9444444444444445E-2"/>
              <c:y val="0.1126195683872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35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zh-CN" altLang="en-US"/>
              <a:t>双踪法 </a:t>
            </a:r>
            <a:r>
              <a:rPr lang="el-GR" altLang="zh-CN" sz="1400" b="0" i="1" u="none" strike="noStrike" baseline="0">
                <a:effectLst/>
              </a:rPr>
              <a:t>Φ</a:t>
            </a:r>
            <a:r>
              <a:rPr lang="en-US"/>
              <a:t>-</a:t>
            </a:r>
            <a:r>
              <a:rPr lang="en-US" i="1"/>
              <a:t>f </a:t>
            </a:r>
            <a:r>
              <a:rPr lang="zh-CN" altLang="en-US"/>
              <a:t>相频特性</a:t>
            </a:r>
            <a:r>
              <a:rPr lang="zh-CN"/>
              <a:t>曲线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Sheet1!$D$33</c:f>
              <c:strCache>
                <c:ptCount val="1"/>
                <c:pt idx="0">
                  <c:v>Φ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Sheet1!$A$34:$A$47</c:f>
              <c:numCache>
                <c:formatCode>0.00_ 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  <c:pt idx="13">
                  <c:v>30</c:v>
                </c:pt>
              </c:numCache>
            </c:numRef>
          </c:xVal>
          <c:yVal>
            <c:numRef>
              <c:f>Sheet1!$D$34:$D$47</c:f>
              <c:numCache>
                <c:formatCode>0.000_ </c:formatCode>
                <c:ptCount val="14"/>
                <c:pt idx="0">
                  <c:v>6.5973445712999998E-2</c:v>
                </c:pt>
                <c:pt idx="1">
                  <c:v>0.1118406984468</c:v>
                </c:pt>
                <c:pt idx="2">
                  <c:v>0.21111502628160003</c:v>
                </c:pt>
                <c:pt idx="3">
                  <c:v>0.30536280587160003</c:v>
                </c:pt>
                <c:pt idx="4">
                  <c:v>0.48380526856200001</c:v>
                </c:pt>
                <c:pt idx="5">
                  <c:v>0.63334507884480007</c:v>
                </c:pt>
                <c:pt idx="6">
                  <c:v>0.76906188145440002</c:v>
                </c:pt>
                <c:pt idx="7">
                  <c:v>0.85702647573840007</c:v>
                </c:pt>
                <c:pt idx="8">
                  <c:v>0.94750434414479978</c:v>
                </c:pt>
                <c:pt idx="9">
                  <c:v>1.017876019572</c:v>
                </c:pt>
                <c:pt idx="10">
                  <c:v>1.1083538879784003</c:v>
                </c:pt>
                <c:pt idx="11">
                  <c:v>1.1887786598951999</c:v>
                </c:pt>
                <c:pt idx="12">
                  <c:v>1.2415574164655996</c:v>
                </c:pt>
                <c:pt idx="13">
                  <c:v>1.2817698024239998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BB-4BA9-8836-3A8A619B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8112"/>
        <c:axId val="153509776"/>
      </c:scatterChart>
      <c:valAx>
        <c:axId val="15350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sz="1100" i="1"/>
                  <a:t>f</a:t>
                </a:r>
                <a:r>
                  <a:rPr lang="en-US" sz="1100"/>
                  <a:t>/kHz</a:t>
                </a:r>
                <a:endParaRPr lang="zh-CN" sz="1100"/>
              </a:p>
            </c:rich>
          </c:tx>
          <c:layout>
            <c:manualLayout>
              <c:xMode val="edge"/>
              <c:yMode val="edge"/>
              <c:x val="0.8759606299212598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3509776"/>
        <c:crosses val="autoZero"/>
        <c:crossBetween val="midCat"/>
      </c:valAx>
      <c:valAx>
        <c:axId val="1535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l-GR" altLang="zh-CN" sz="1100" b="0" i="1" u="none" strike="noStrike" baseline="0">
                    <a:effectLst/>
                  </a:rPr>
                  <a:t>Φ</a:t>
                </a:r>
                <a:endParaRPr lang="zh-CN" sz="1100" i="1"/>
              </a:p>
            </c:rich>
          </c:tx>
          <c:layout>
            <c:manualLayout>
              <c:xMode val="edge"/>
              <c:yMode val="edge"/>
              <c:x val="1.9444444444444445E-2"/>
              <c:y val="0.1126195683872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350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351235</xdr:colOff>
      <xdr:row>32</xdr:row>
      <xdr:rowOff>28502</xdr:rowOff>
    </xdr:from>
    <xdr:to>
      <xdr:col>20</xdr:col>
      <xdr:colOff>465512</xdr:colOff>
      <xdr:row>46</xdr:row>
      <xdr:rowOff>153011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3EC10B1-8CC8-4179-B1BF-E0525A19E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44482</xdr:colOff>
      <xdr:row>0</xdr:row>
      <xdr:rowOff>34057</xdr:rowOff>
    </xdr:from>
    <xdr:to>
      <xdr:col>13</xdr:col>
      <xdr:colOff>140398</xdr:colOff>
      <xdr:row>15</xdr:row>
      <xdr:rowOff>7229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6BB68EA-3F5D-4120-BEA5-5E6F4720D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345298</xdr:colOff>
      <xdr:row>16</xdr:row>
      <xdr:rowOff>51156</xdr:rowOff>
    </xdr:from>
    <xdr:to>
      <xdr:col>20</xdr:col>
      <xdr:colOff>466790</xdr:colOff>
      <xdr:row>31</xdr:row>
      <xdr:rowOff>12790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3732A16-A423-4CE6-BEDD-4C20A1345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140678</xdr:colOff>
      <xdr:row>16</xdr:row>
      <xdr:rowOff>51156</xdr:rowOff>
    </xdr:from>
    <xdr:to>
      <xdr:col>13</xdr:col>
      <xdr:colOff>262171</xdr:colOff>
      <xdr:row>31</xdr:row>
      <xdr:rowOff>12790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C9ED7D8-8A98-43D0-BC97-7A44B7745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141316</xdr:colOff>
      <xdr:row>32</xdr:row>
      <xdr:rowOff>8315</xdr:rowOff>
    </xdr:from>
    <xdr:to>
      <xdr:col>13</xdr:col>
      <xdr:colOff>255593</xdr:colOff>
      <xdr:row>46</xdr:row>
      <xdr:rowOff>132824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D484F059-265D-434D-8034-49117BAF8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31" zoomScale="115" zoomScaleNormal="115" workbookViewId="0">
      <selection activeCell="P17" sqref="P17"/>
    </sheetView>
  </sheetViews>
  <sheetFormatPr defaultColWidth="8.5546875" defaultRowHeight="14.4" x14ac:dyDescent="0.25"/>
  <cols>
    <col min="1" max="2" width="8.5546875" style="1"/>
    <col min="3" max="3" width="9.44140625" style="2" bestFit="1" customWidth="1"/>
    <col min="4" max="5" width="8.5546875" style="2"/>
    <col min="6" max="16384" width="8.5546875" style="3"/>
  </cols>
  <sheetData>
    <row r="1" spans="1:6" x14ac:dyDescent="0.25">
      <c r="A1" s="4" t="s">
        <v>0</v>
      </c>
      <c r="B1" s="4" t="s">
        <v>9</v>
      </c>
      <c r="C1" s="4" t="s">
        <v>8</v>
      </c>
      <c r="D1" s="4" t="s">
        <v>7</v>
      </c>
      <c r="E1" s="5" t="s">
        <v>10</v>
      </c>
      <c r="F1" s="5" t="s">
        <v>11</v>
      </c>
    </row>
    <row r="2" spans="1:6" x14ac:dyDescent="0.25">
      <c r="A2" s="4">
        <v>0.5</v>
      </c>
      <c r="B2" s="4">
        <f>2*3.141592654*A2</f>
        <v>3.1415926540000001</v>
      </c>
      <c r="C2" s="4">
        <v>5.08</v>
      </c>
      <c r="D2" s="4">
        <f>C2/2/1.414</f>
        <v>1.7963224893917964</v>
      </c>
      <c r="E2" s="5">
        <f>C2/SQRT((B2*0.01*1.5)^2+1)</f>
        <v>5.0743688979262087</v>
      </c>
      <c r="F2" s="5">
        <f>C2/SQRT((1/(B2*0.01*1.5))^2+1)</f>
        <v>0.23912400080116578</v>
      </c>
    </row>
    <row r="3" spans="1:6" x14ac:dyDescent="0.25">
      <c r="A3" s="4">
        <v>1</v>
      </c>
      <c r="B3" s="4">
        <f t="shared" ref="B3:B15" si="0">2*3.141592654*A3</f>
        <v>6.2831853080000002</v>
      </c>
      <c r="C3" s="4">
        <v>5.0599999999999996</v>
      </c>
      <c r="D3" s="4">
        <f t="shared" ref="D3:D15" si="1">C3/2/1.414</f>
        <v>1.7892503536067892</v>
      </c>
      <c r="E3" s="5">
        <f t="shared" ref="E3:E15" si="2">C3/SQRT((B3*0.01*1.5)^2+1)</f>
        <v>5.0376755264324098</v>
      </c>
      <c r="F3" s="5">
        <f t="shared" ref="F3:F15" si="3">C3/SQRT((1/(B3*0.01*1.5))^2+1)</f>
        <v>0.47478973281226922</v>
      </c>
    </row>
    <row r="4" spans="1:6" x14ac:dyDescent="0.25">
      <c r="A4" s="4">
        <v>2</v>
      </c>
      <c r="B4" s="4">
        <f t="shared" si="0"/>
        <v>12.566370616</v>
      </c>
      <c r="C4" s="4">
        <v>4.9800000000000004</v>
      </c>
      <c r="D4" s="4">
        <f t="shared" si="1"/>
        <v>1.7609618104667613</v>
      </c>
      <c r="E4" s="5">
        <f t="shared" si="2"/>
        <v>4.8938187369182904</v>
      </c>
      <c r="F4" s="5">
        <f t="shared" si="3"/>
        <v>0.92246309963460349</v>
      </c>
    </row>
    <row r="5" spans="1:6" x14ac:dyDescent="0.25">
      <c r="A5" s="4">
        <v>3</v>
      </c>
      <c r="B5" s="4">
        <f t="shared" si="0"/>
        <v>18.849555924000001</v>
      </c>
      <c r="C5" s="4">
        <v>4.84</v>
      </c>
      <c r="D5" s="4">
        <f t="shared" si="1"/>
        <v>1.7114568599717115</v>
      </c>
      <c r="E5" s="5">
        <f t="shared" si="2"/>
        <v>4.657413361372539</v>
      </c>
      <c r="F5" s="5">
        <f t="shared" si="3"/>
        <v>1.3168526042456474</v>
      </c>
    </row>
    <row r="6" spans="1:6" x14ac:dyDescent="0.25">
      <c r="A6" s="4">
        <v>5</v>
      </c>
      <c r="B6" s="4">
        <f t="shared" si="0"/>
        <v>31.415926540000001</v>
      </c>
      <c r="C6" s="4">
        <v>4.5199999999999996</v>
      </c>
      <c r="D6" s="4">
        <f t="shared" si="1"/>
        <v>1.5983026874115982</v>
      </c>
      <c r="E6" s="5">
        <f t="shared" si="2"/>
        <v>4.0887549836957984</v>
      </c>
      <c r="F6" s="5">
        <f t="shared" si="3"/>
        <v>1.9267803931176919</v>
      </c>
    </row>
    <row r="7" spans="1:6" x14ac:dyDescent="0.25">
      <c r="A7" s="4">
        <v>7</v>
      </c>
      <c r="B7" s="4">
        <f t="shared" si="0"/>
        <v>43.982297156000001</v>
      </c>
      <c r="C7" s="4">
        <v>4.12</v>
      </c>
      <c r="D7" s="4">
        <f t="shared" si="1"/>
        <v>1.456859971711457</v>
      </c>
      <c r="E7" s="5">
        <f t="shared" si="2"/>
        <v>3.4390105308596288</v>
      </c>
      <c r="F7" s="5">
        <f t="shared" si="3"/>
        <v>2.2688337463632227</v>
      </c>
    </row>
    <row r="8" spans="1:6" x14ac:dyDescent="0.25">
      <c r="A8" s="4">
        <v>9</v>
      </c>
      <c r="B8" s="4">
        <f t="shared" si="0"/>
        <v>56.548667772000002</v>
      </c>
      <c r="C8" s="4">
        <v>3.76</v>
      </c>
      <c r="D8" s="4">
        <f t="shared" si="1"/>
        <v>1.3295615275813295</v>
      </c>
      <c r="E8" s="5">
        <f t="shared" si="2"/>
        <v>2.8673947928032111</v>
      </c>
      <c r="F8" s="5">
        <f t="shared" si="3"/>
        <v>2.4322103326408739</v>
      </c>
    </row>
    <row r="9" spans="1:6" x14ac:dyDescent="0.25">
      <c r="A9" s="4">
        <v>11</v>
      </c>
      <c r="B9" s="4">
        <f t="shared" si="0"/>
        <v>69.115038388000002</v>
      </c>
      <c r="C9" s="4">
        <v>3.4</v>
      </c>
      <c r="D9" s="4">
        <f t="shared" si="1"/>
        <v>1.2022630834512023</v>
      </c>
      <c r="E9" s="5">
        <f t="shared" si="2"/>
        <v>2.3604282613773027</v>
      </c>
      <c r="F9" s="5">
        <f t="shared" si="3"/>
        <v>2.4471163484581857</v>
      </c>
    </row>
    <row r="10" spans="1:6" x14ac:dyDescent="0.25">
      <c r="A10" s="4">
        <v>13</v>
      </c>
      <c r="B10" s="4">
        <f t="shared" si="0"/>
        <v>81.681409004000002</v>
      </c>
      <c r="C10" s="4">
        <v>3.08</v>
      </c>
      <c r="D10" s="4">
        <f t="shared" si="1"/>
        <v>1.0891089108910892</v>
      </c>
      <c r="E10" s="5">
        <f t="shared" si="2"/>
        <v>1.9475086094663228</v>
      </c>
      <c r="F10" s="5">
        <f t="shared" si="3"/>
        <v>2.3861287090294501</v>
      </c>
    </row>
    <row r="11" spans="1:6" x14ac:dyDescent="0.25">
      <c r="A11" s="4">
        <v>15</v>
      </c>
      <c r="B11" s="4">
        <f t="shared" si="0"/>
        <v>94.247779620000003</v>
      </c>
      <c r="C11" s="4">
        <v>2.8</v>
      </c>
      <c r="D11" s="4">
        <f t="shared" si="1"/>
        <v>0.99009900990099009</v>
      </c>
      <c r="E11" s="5">
        <f t="shared" si="2"/>
        <v>1.616959465263146</v>
      </c>
      <c r="F11" s="5">
        <f t="shared" si="3"/>
        <v>2.2859225900489104</v>
      </c>
    </row>
    <row r="12" spans="1:6" x14ac:dyDescent="0.25">
      <c r="A12" s="4">
        <v>18</v>
      </c>
      <c r="B12" s="4">
        <f t="shared" si="0"/>
        <v>113.097335544</v>
      </c>
      <c r="C12" s="4">
        <v>2.44</v>
      </c>
      <c r="D12" s="4">
        <f t="shared" si="1"/>
        <v>0.86280056577086284</v>
      </c>
      <c r="E12" s="5">
        <f t="shared" si="2"/>
        <v>1.2390454344536916</v>
      </c>
      <c r="F12" s="5">
        <f t="shared" si="3"/>
        <v>2.1019910588200568</v>
      </c>
    </row>
    <row r="13" spans="1:6" x14ac:dyDescent="0.25">
      <c r="A13" s="4">
        <v>22</v>
      </c>
      <c r="B13" s="4">
        <f t="shared" si="0"/>
        <v>138.230076776</v>
      </c>
      <c r="C13" s="4">
        <v>2.12</v>
      </c>
      <c r="D13" s="4">
        <f t="shared" si="1"/>
        <v>0.74964639321074977</v>
      </c>
      <c r="E13" s="5">
        <f t="shared" si="2"/>
        <v>0.92093869004470708</v>
      </c>
      <c r="F13" s="5">
        <f t="shared" si="3"/>
        <v>1.909521387463031</v>
      </c>
    </row>
    <row r="14" spans="1:6" x14ac:dyDescent="0.25">
      <c r="A14" s="4">
        <v>26</v>
      </c>
      <c r="B14" s="4">
        <f t="shared" si="0"/>
        <v>163.362818008</v>
      </c>
      <c r="C14" s="4">
        <v>1.84</v>
      </c>
      <c r="D14" s="4">
        <f t="shared" si="1"/>
        <v>0.65063649222065068</v>
      </c>
      <c r="E14" s="5">
        <f t="shared" si="2"/>
        <v>0.695222895589649</v>
      </c>
      <c r="F14" s="5">
        <f t="shared" si="3"/>
        <v>1.7036035705080992</v>
      </c>
    </row>
    <row r="15" spans="1:6" x14ac:dyDescent="0.25">
      <c r="A15" s="4">
        <v>30</v>
      </c>
      <c r="B15" s="4">
        <f t="shared" si="0"/>
        <v>188.49555924000001</v>
      </c>
      <c r="C15" s="4">
        <v>1.64</v>
      </c>
      <c r="D15" s="4">
        <f t="shared" si="1"/>
        <v>0.57991513437057995</v>
      </c>
      <c r="E15" s="5">
        <f t="shared" si="2"/>
        <v>0.54683744128920175</v>
      </c>
      <c r="F15" s="5">
        <f t="shared" si="3"/>
        <v>1.5461464396376814</v>
      </c>
    </row>
    <row r="16" spans="1:6" ht="53.7" customHeight="1" x14ac:dyDescent="0.25"/>
    <row r="17" spans="1:6" x14ac:dyDescent="0.25">
      <c r="A17" s="4" t="s">
        <v>0</v>
      </c>
      <c r="B17" s="4" t="s">
        <v>9</v>
      </c>
      <c r="C17" s="4" t="s">
        <v>1</v>
      </c>
      <c r="D17" s="5" t="s">
        <v>2</v>
      </c>
      <c r="E17" s="5" t="s">
        <v>5</v>
      </c>
      <c r="F17" s="5" t="s">
        <v>6</v>
      </c>
    </row>
    <row r="18" spans="1:6" x14ac:dyDescent="0.25">
      <c r="A18" s="4">
        <v>0.5</v>
      </c>
      <c r="B18" s="4">
        <f>2*3.141592654*A18</f>
        <v>3.1415926540000001</v>
      </c>
      <c r="C18" s="4">
        <v>5.2</v>
      </c>
      <c r="D18" s="5">
        <v>0.24</v>
      </c>
      <c r="E18" s="5">
        <f>ASIN(D18/C18)</f>
        <v>4.6170247861945943E-2</v>
      </c>
      <c r="F18" s="5">
        <f>TAN(E18)</f>
        <v>4.6203082772527305E-2</v>
      </c>
    </row>
    <row r="19" spans="1:6" x14ac:dyDescent="0.25">
      <c r="A19" s="4">
        <v>1</v>
      </c>
      <c r="B19" s="4">
        <f t="shared" ref="B19:B31" si="4">2*3.141592654*A19</f>
        <v>6.2831853080000002</v>
      </c>
      <c r="C19" s="4">
        <v>5.12</v>
      </c>
      <c r="D19" s="5">
        <v>0.46400000000000002</v>
      </c>
      <c r="E19" s="5">
        <f>ASIN(D19/C19)</f>
        <v>9.0749509582563365E-2</v>
      </c>
      <c r="F19" s="5">
        <f>TAN(E19)</f>
        <v>9.0999454708230662E-2</v>
      </c>
    </row>
    <row r="20" spans="1:6" x14ac:dyDescent="0.25">
      <c r="A20" s="4">
        <v>2</v>
      </c>
      <c r="B20" s="4">
        <f t="shared" si="4"/>
        <v>12.566370616</v>
      </c>
      <c r="C20" s="4">
        <v>5.12</v>
      </c>
      <c r="D20" s="5">
        <v>0.91800000000000004</v>
      </c>
      <c r="E20" s="5">
        <f>ASIN(D20/C20)</f>
        <v>0.1802716978188498</v>
      </c>
      <c r="F20" s="5">
        <f>TAN(E20)</f>
        <v>0.18225023744966928</v>
      </c>
    </row>
    <row r="21" spans="1:6" x14ac:dyDescent="0.25">
      <c r="A21" s="4">
        <v>3</v>
      </c>
      <c r="B21" s="4">
        <f t="shared" si="4"/>
        <v>18.849555924000001</v>
      </c>
      <c r="C21" s="4">
        <v>5.12</v>
      </c>
      <c r="D21" s="5">
        <v>1.4</v>
      </c>
      <c r="E21" s="5">
        <f>ASIN(D21/C21)</f>
        <v>0.27696491994854544</v>
      </c>
      <c r="F21" s="5">
        <f>TAN(E21)</f>
        <v>0.28427113786061475</v>
      </c>
    </row>
    <row r="22" spans="1:6" x14ac:dyDescent="0.25">
      <c r="A22" s="4">
        <v>5</v>
      </c>
      <c r="B22" s="4">
        <f t="shared" si="4"/>
        <v>31.415926540000001</v>
      </c>
      <c r="C22" s="4">
        <v>5.12</v>
      </c>
      <c r="D22" s="5">
        <v>2.16</v>
      </c>
      <c r="E22" s="5">
        <f>ASIN(D22/C22)</f>
        <v>0.4355123710644338</v>
      </c>
      <c r="F22" s="5">
        <f>TAN(E22)</f>
        <v>0.46530980702454205</v>
      </c>
    </row>
    <row r="23" spans="1:6" x14ac:dyDescent="0.25">
      <c r="A23" s="4">
        <v>7</v>
      </c>
      <c r="B23" s="4">
        <f t="shared" si="4"/>
        <v>43.982297156000001</v>
      </c>
      <c r="C23" s="4">
        <v>5.04</v>
      </c>
      <c r="D23" s="5">
        <v>2.76</v>
      </c>
      <c r="E23" s="5">
        <f>ASIN(D23/C23)</f>
        <v>0.57951602739585484</v>
      </c>
      <c r="F23" s="5">
        <f>TAN(E23)</f>
        <v>0.65447695220814295</v>
      </c>
    </row>
    <row r="24" spans="1:6" x14ac:dyDescent="0.25">
      <c r="A24" s="4">
        <v>9</v>
      </c>
      <c r="B24" s="4">
        <f t="shared" si="4"/>
        <v>56.548667772000002</v>
      </c>
      <c r="C24" s="4">
        <v>5.04</v>
      </c>
      <c r="D24" s="5">
        <v>3.24</v>
      </c>
      <c r="E24" s="5">
        <f>ASIN(D24/C24)</f>
        <v>0.69822247336256005</v>
      </c>
      <c r="F24" s="5">
        <f>TAN(E24)</f>
        <v>0.83925432741628259</v>
      </c>
    </row>
    <row r="25" spans="1:6" x14ac:dyDescent="0.25">
      <c r="A25" s="4">
        <v>11</v>
      </c>
      <c r="B25" s="4">
        <f t="shared" si="4"/>
        <v>69.115038388000002</v>
      </c>
      <c r="C25" s="4">
        <v>5.04</v>
      </c>
      <c r="D25" s="5">
        <v>3.68</v>
      </c>
      <c r="E25" s="5">
        <f>ASIN(D25/C25)</f>
        <v>0.81855422880291495</v>
      </c>
      <c r="F25" s="5">
        <f>TAN(E25)</f>
        <v>1.0686121851067685</v>
      </c>
    </row>
    <row r="26" spans="1:6" x14ac:dyDescent="0.25">
      <c r="A26" s="4">
        <v>13</v>
      </c>
      <c r="B26" s="4">
        <f t="shared" si="4"/>
        <v>81.681409004000002</v>
      </c>
      <c r="C26" s="4">
        <v>5.04</v>
      </c>
      <c r="D26" s="5">
        <v>3.92</v>
      </c>
      <c r="E26" s="5">
        <f>ASIN(D26/C26)</f>
        <v>0.8911225078866527</v>
      </c>
      <c r="F26" s="5">
        <f>TAN(E26)</f>
        <v>1.2374368670764582</v>
      </c>
    </row>
    <row r="27" spans="1:6" x14ac:dyDescent="0.25">
      <c r="A27" s="4">
        <v>15</v>
      </c>
      <c r="B27" s="4">
        <f t="shared" si="4"/>
        <v>94.247779620000003</v>
      </c>
      <c r="C27" s="4">
        <v>5.04</v>
      </c>
      <c r="D27" s="5">
        <v>4.08</v>
      </c>
      <c r="E27" s="5">
        <f>ASIN(D27/C27)</f>
        <v>0.9433405538717059</v>
      </c>
      <c r="F27" s="5">
        <f>TAN(E27)</f>
        <v>1.3788820796114818</v>
      </c>
    </row>
    <row r="28" spans="1:6" x14ac:dyDescent="0.25">
      <c r="A28" s="4">
        <v>18</v>
      </c>
      <c r="B28" s="4">
        <f t="shared" si="4"/>
        <v>113.097335544</v>
      </c>
      <c r="C28" s="4">
        <v>5.04</v>
      </c>
      <c r="D28" s="5">
        <v>4.32</v>
      </c>
      <c r="E28" s="5">
        <f>ASIN(D28/C28)</f>
        <v>1.0296968008377509</v>
      </c>
      <c r="F28" s="5">
        <f>TAN(E28)</f>
        <v>1.6641005886756877</v>
      </c>
    </row>
    <row r="29" spans="1:6" x14ac:dyDescent="0.25">
      <c r="A29" s="4">
        <v>22</v>
      </c>
      <c r="B29" s="4">
        <f t="shared" si="4"/>
        <v>138.230076776</v>
      </c>
      <c r="C29" s="4">
        <v>5.04</v>
      </c>
      <c r="D29" s="5">
        <v>4.4800000000000004</v>
      </c>
      <c r="E29" s="5">
        <f>ASIN(D29/C29)</f>
        <v>1.0949140771344803</v>
      </c>
      <c r="F29" s="5">
        <f>TAN(E29)</f>
        <v>1.9402850002906649</v>
      </c>
    </row>
    <row r="30" spans="1:6" x14ac:dyDescent="0.25">
      <c r="A30" s="4">
        <v>26</v>
      </c>
      <c r="B30" s="4">
        <f t="shared" si="4"/>
        <v>163.362818008</v>
      </c>
      <c r="C30" s="4">
        <v>5.04</v>
      </c>
      <c r="D30" s="5">
        <v>4.5599999999999996</v>
      </c>
      <c r="E30" s="5">
        <f>ASIN(D30/C30)</f>
        <v>1.1308203720039776</v>
      </c>
      <c r="F30" s="5">
        <f>TAN(E30)</f>
        <v>2.1242645786247993</v>
      </c>
    </row>
    <row r="31" spans="1:6" x14ac:dyDescent="0.25">
      <c r="A31" s="4">
        <v>30</v>
      </c>
      <c r="B31" s="4">
        <f t="shared" si="4"/>
        <v>188.49555924000001</v>
      </c>
      <c r="C31" s="4">
        <v>5.04</v>
      </c>
      <c r="D31" s="5">
        <v>4.6399999999999997</v>
      </c>
      <c r="E31" s="5">
        <f>ASIN(D31/C31)</f>
        <v>1.1697036110178851</v>
      </c>
      <c r="F31" s="5">
        <f>TAN(E31)</f>
        <v>2.35803532172705</v>
      </c>
    </row>
    <row r="32" spans="1:6" ht="43.2" customHeight="1" x14ac:dyDescent="0.25"/>
    <row r="33" spans="1:5" ht="16.399999999999999" x14ac:dyDescent="0.25">
      <c r="A33" s="4" t="s">
        <v>0</v>
      </c>
      <c r="B33" s="4" t="s">
        <v>3</v>
      </c>
      <c r="C33" s="5" t="s">
        <v>4</v>
      </c>
      <c r="D33" s="5" t="s">
        <v>5</v>
      </c>
      <c r="E33" s="5" t="s">
        <v>6</v>
      </c>
    </row>
    <row r="34" spans="1:5" x14ac:dyDescent="0.25">
      <c r="A34" s="4">
        <v>0.5</v>
      </c>
      <c r="B34" s="4">
        <v>21</v>
      </c>
      <c r="C34" s="5">
        <f>1/A34*1000</f>
        <v>2000</v>
      </c>
      <c r="D34" s="5">
        <f>2*3.141592653*B34/C34</f>
        <v>6.5973445712999998E-2</v>
      </c>
      <c r="E34" s="5">
        <f>TAN(D34)</f>
        <v>6.6069329025194162E-2</v>
      </c>
    </row>
    <row r="35" spans="1:5" x14ac:dyDescent="0.25">
      <c r="A35" s="4">
        <v>1</v>
      </c>
      <c r="B35" s="4">
        <v>17.8</v>
      </c>
      <c r="C35" s="5">
        <f t="shared" ref="C35:C47" si="5">1/A35*1000</f>
        <v>1000</v>
      </c>
      <c r="D35" s="5">
        <f t="shared" ref="D35:D47" si="6">2*3.141592653*B35/C35</f>
        <v>0.1118406984468</v>
      </c>
      <c r="E35" s="5">
        <f t="shared" ref="E35:E47" si="7">TAN(D35)</f>
        <v>0.11230935734032708</v>
      </c>
    </row>
    <row r="36" spans="1:5" x14ac:dyDescent="0.25">
      <c r="A36" s="4">
        <v>2</v>
      </c>
      <c r="B36" s="4">
        <v>16.8</v>
      </c>
      <c r="C36" s="5">
        <f t="shared" si="5"/>
        <v>500</v>
      </c>
      <c r="D36" s="5">
        <f t="shared" si="6"/>
        <v>0.21111502628160003</v>
      </c>
      <c r="E36" s="5">
        <f t="shared" si="7"/>
        <v>0.21430840355988803</v>
      </c>
    </row>
    <row r="37" spans="1:5" x14ac:dyDescent="0.25">
      <c r="A37" s="4">
        <v>3</v>
      </c>
      <c r="B37" s="4">
        <v>16.2</v>
      </c>
      <c r="C37" s="5">
        <f t="shared" si="5"/>
        <v>333.33333333333331</v>
      </c>
      <c r="D37" s="5">
        <f t="shared" si="6"/>
        <v>0.30536280587160003</v>
      </c>
      <c r="E37" s="5">
        <f t="shared" si="7"/>
        <v>0.31522203697576195</v>
      </c>
    </row>
    <row r="38" spans="1:5" x14ac:dyDescent="0.25">
      <c r="A38" s="4">
        <v>5</v>
      </c>
      <c r="B38" s="4">
        <v>15.4</v>
      </c>
      <c r="C38" s="5">
        <f t="shared" si="5"/>
        <v>200</v>
      </c>
      <c r="D38" s="5">
        <f t="shared" si="6"/>
        <v>0.48380526856200001</v>
      </c>
      <c r="E38" s="5">
        <f t="shared" si="7"/>
        <v>0.52545710033088011</v>
      </c>
    </row>
    <row r="39" spans="1:5" x14ac:dyDescent="0.25">
      <c r="A39" s="4">
        <v>7</v>
      </c>
      <c r="B39" s="4">
        <v>14.4</v>
      </c>
      <c r="C39" s="5">
        <f t="shared" si="5"/>
        <v>142.85714285714286</v>
      </c>
      <c r="D39" s="5">
        <f t="shared" si="6"/>
        <v>0.63334507884480007</v>
      </c>
      <c r="E39" s="5">
        <f t="shared" si="7"/>
        <v>0.73425062505501093</v>
      </c>
    </row>
    <row r="40" spans="1:5" x14ac:dyDescent="0.25">
      <c r="A40" s="4">
        <v>9</v>
      </c>
      <c r="B40" s="4">
        <v>13.6</v>
      </c>
      <c r="C40" s="5">
        <f t="shared" si="5"/>
        <v>111.1111111111111</v>
      </c>
      <c r="D40" s="5">
        <f t="shared" si="6"/>
        <v>0.76906188145440002</v>
      </c>
      <c r="E40" s="5">
        <f t="shared" si="7"/>
        <v>0.96784979092356493</v>
      </c>
    </row>
    <row r="41" spans="1:5" x14ac:dyDescent="0.25">
      <c r="A41" s="4">
        <v>11</v>
      </c>
      <c r="B41" s="4">
        <v>12.4</v>
      </c>
      <c r="C41" s="5">
        <f t="shared" si="5"/>
        <v>90.909090909090907</v>
      </c>
      <c r="D41" s="5">
        <f t="shared" si="6"/>
        <v>0.85702647573840007</v>
      </c>
      <c r="E41" s="5">
        <f t="shared" si="7"/>
        <v>1.1545944423558887</v>
      </c>
    </row>
    <row r="42" spans="1:5" x14ac:dyDescent="0.25">
      <c r="A42" s="4">
        <v>13</v>
      </c>
      <c r="B42" s="4">
        <v>11.6</v>
      </c>
      <c r="C42" s="5">
        <f t="shared" si="5"/>
        <v>76.923076923076934</v>
      </c>
      <c r="D42" s="5">
        <f t="shared" si="6"/>
        <v>0.94750434414479978</v>
      </c>
      <c r="E42" s="5">
        <f t="shared" si="7"/>
        <v>1.3910323797310948</v>
      </c>
    </row>
    <row r="43" spans="1:5" x14ac:dyDescent="0.25">
      <c r="A43" s="4">
        <v>15</v>
      </c>
      <c r="B43" s="4">
        <v>10.8</v>
      </c>
      <c r="C43" s="5">
        <f t="shared" si="5"/>
        <v>66.666666666666671</v>
      </c>
      <c r="D43" s="5">
        <f t="shared" si="6"/>
        <v>1.017876019572</v>
      </c>
      <c r="E43" s="5">
        <f t="shared" si="7"/>
        <v>1.6204028772173225</v>
      </c>
    </row>
    <row r="44" spans="1:5" x14ac:dyDescent="0.25">
      <c r="A44" s="4">
        <v>18</v>
      </c>
      <c r="B44" s="4">
        <v>9.8000000000000007</v>
      </c>
      <c r="C44" s="5">
        <f t="shared" si="5"/>
        <v>55.55555555555555</v>
      </c>
      <c r="D44" s="5">
        <f t="shared" si="6"/>
        <v>1.1083538879784003</v>
      </c>
      <c r="E44" s="5">
        <f t="shared" si="7"/>
        <v>2.0060404132980008</v>
      </c>
    </row>
    <row r="45" spans="1:5" x14ac:dyDescent="0.25">
      <c r="A45" s="4">
        <v>22</v>
      </c>
      <c r="B45" s="4">
        <v>8.6</v>
      </c>
      <c r="C45" s="5">
        <f t="shared" si="5"/>
        <v>45.454545454545453</v>
      </c>
      <c r="D45" s="5">
        <f t="shared" si="6"/>
        <v>1.1887786598951999</v>
      </c>
      <c r="E45" s="5">
        <f t="shared" si="7"/>
        <v>2.4890843823849913</v>
      </c>
    </row>
    <row r="46" spans="1:5" x14ac:dyDescent="0.25">
      <c r="A46" s="4">
        <v>26</v>
      </c>
      <c r="B46" s="4">
        <v>7.6</v>
      </c>
      <c r="C46" s="5">
        <f t="shared" si="5"/>
        <v>38.461538461538467</v>
      </c>
      <c r="D46" s="5">
        <f t="shared" si="6"/>
        <v>1.2415574164655996</v>
      </c>
      <c r="E46" s="5">
        <f t="shared" si="7"/>
        <v>2.9267604041723985</v>
      </c>
    </row>
    <row r="47" spans="1:5" x14ac:dyDescent="0.25">
      <c r="A47" s="4">
        <v>30</v>
      </c>
      <c r="B47" s="4">
        <v>6.8</v>
      </c>
      <c r="C47" s="5">
        <f t="shared" si="5"/>
        <v>33.333333333333336</v>
      </c>
      <c r="D47" s="5">
        <f t="shared" si="6"/>
        <v>1.2817698024239998</v>
      </c>
      <c r="E47" s="5">
        <f t="shared" si="7"/>
        <v>3.3630070468450088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Shiro Arisu</dc:creator>
  <cp:lastModifiedBy>Jaser Li</cp:lastModifiedBy>
  <dcterms:created xsi:type="dcterms:W3CDTF">2015-06-05T18:19:34Z</dcterms:created>
  <dcterms:modified xsi:type="dcterms:W3CDTF">2024-11-19T08:23:40Z</dcterms:modified>
</cp:coreProperties>
</file>