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2,NON WEATHER\3. TOTAL SCORE\"/>
    </mc:Choice>
  </mc:AlternateContent>
  <xr:revisionPtr revIDLastSave="0" documentId="13_ncr:1_{FC07143D-CE9F-49D6-BD3C-4BC6AD96C90C}" xr6:coauthVersionLast="47" xr6:coauthVersionMax="47" xr10:uidLastSave="{00000000-0000-0000-0000-000000000000}"/>
  <bookViews>
    <workbookView xWindow="10140" yWindow="0" windowWidth="10455" windowHeight="10905" firstSheet="2" activeTab="2" xr2:uid="{0DCC6696-20EE-49EA-9154-7B7F9EB6B6DF}"/>
  </bookViews>
  <sheets>
    <sheet name="YALA_AMPARA" sheetId="1" r:id="rId1"/>
    <sheet name="YALA_ANURHDHAPURA" sheetId="3" r:id="rId2"/>
    <sheet name="YALA_POLLANARUWA" sheetId="4" r:id="rId3"/>
    <sheet name="REFERENC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0" i="4" l="1"/>
  <c r="AP10" i="4"/>
  <c r="AO10" i="4"/>
  <c r="AN10" i="4"/>
  <c r="AM10" i="4"/>
  <c r="AG10" i="4"/>
  <c r="AF10" i="4"/>
  <c r="AU10" i="4" s="1"/>
  <c r="AC10" i="4"/>
  <c r="AB10" i="4"/>
  <c r="AA10" i="4"/>
  <c r="Z10" i="4"/>
  <c r="U10" i="4"/>
  <c r="T10" i="4"/>
  <c r="S10" i="4"/>
  <c r="R10" i="4"/>
  <c r="M10" i="4"/>
  <c r="L10" i="4"/>
  <c r="K10" i="4"/>
  <c r="J10" i="4"/>
  <c r="I10" i="4"/>
  <c r="H10" i="4"/>
  <c r="AQ9" i="4"/>
  <c r="AP9" i="4"/>
  <c r="AO9" i="4"/>
  <c r="AN9" i="4"/>
  <c r="AM9" i="4"/>
  <c r="AG9" i="4"/>
  <c r="AF9" i="4"/>
  <c r="AC9" i="4"/>
  <c r="AB9" i="4"/>
  <c r="AA9" i="4"/>
  <c r="Z9" i="4"/>
  <c r="U9" i="4"/>
  <c r="T9" i="4"/>
  <c r="S9" i="4"/>
  <c r="R9" i="4"/>
  <c r="M9" i="4"/>
  <c r="L9" i="4"/>
  <c r="K9" i="4"/>
  <c r="J9" i="4"/>
  <c r="I9" i="4"/>
  <c r="H9" i="4"/>
  <c r="AQ8" i="4"/>
  <c r="AP8" i="4"/>
  <c r="AO8" i="4"/>
  <c r="AN8" i="4"/>
  <c r="AM8" i="4"/>
  <c r="AG8" i="4"/>
  <c r="AF8" i="4"/>
  <c r="AC8" i="4"/>
  <c r="AB8" i="4"/>
  <c r="AA8" i="4"/>
  <c r="Z8" i="4"/>
  <c r="U8" i="4"/>
  <c r="T8" i="4"/>
  <c r="S8" i="4"/>
  <c r="R8" i="4"/>
  <c r="M8" i="4"/>
  <c r="L8" i="4"/>
  <c r="K8" i="4"/>
  <c r="J8" i="4"/>
  <c r="I8" i="4"/>
  <c r="H8" i="4"/>
  <c r="AQ7" i="4"/>
  <c r="AP7" i="4"/>
  <c r="AO7" i="4"/>
  <c r="AN7" i="4"/>
  <c r="AM7" i="4"/>
  <c r="AV7" i="4" s="1"/>
  <c r="AG7" i="4"/>
  <c r="AF7" i="4"/>
  <c r="AC7" i="4"/>
  <c r="AB7" i="4"/>
  <c r="AA7" i="4"/>
  <c r="Z7" i="4"/>
  <c r="U7" i="4"/>
  <c r="T7" i="4"/>
  <c r="S7" i="4"/>
  <c r="R7" i="4"/>
  <c r="M7" i="4"/>
  <c r="L7" i="4"/>
  <c r="K7" i="4"/>
  <c r="J7" i="4"/>
  <c r="I7" i="4"/>
  <c r="H7" i="4"/>
  <c r="AQ6" i="4"/>
  <c r="AP6" i="4"/>
  <c r="AO6" i="4"/>
  <c r="AN6" i="4"/>
  <c r="AM6" i="4"/>
  <c r="AG6" i="4"/>
  <c r="AF6" i="4"/>
  <c r="AC6" i="4"/>
  <c r="AB6" i="4"/>
  <c r="AA6" i="4"/>
  <c r="Z6" i="4"/>
  <c r="U6" i="4"/>
  <c r="T6" i="4"/>
  <c r="S6" i="4"/>
  <c r="R6" i="4"/>
  <c r="M6" i="4"/>
  <c r="L6" i="4"/>
  <c r="K6" i="4"/>
  <c r="J6" i="4"/>
  <c r="I6" i="4"/>
  <c r="H6" i="4"/>
  <c r="AQ5" i="4"/>
  <c r="AP5" i="4"/>
  <c r="AO5" i="4"/>
  <c r="AN5" i="4"/>
  <c r="AM5" i="4"/>
  <c r="AG5" i="4"/>
  <c r="AF5" i="4"/>
  <c r="AU5" i="4" s="1"/>
  <c r="AC5" i="4"/>
  <c r="AB5" i="4"/>
  <c r="AA5" i="4"/>
  <c r="Z5" i="4"/>
  <c r="U5" i="4"/>
  <c r="T5" i="4"/>
  <c r="S5" i="4"/>
  <c r="R5" i="4"/>
  <c r="M5" i="4"/>
  <c r="L5" i="4"/>
  <c r="K5" i="4"/>
  <c r="J5" i="4"/>
  <c r="I5" i="4"/>
  <c r="H5" i="4"/>
  <c r="AQ4" i="4"/>
  <c r="AP4" i="4"/>
  <c r="AO4" i="4"/>
  <c r="AN4" i="4"/>
  <c r="AM4" i="4"/>
  <c r="AG4" i="4"/>
  <c r="AF4" i="4"/>
  <c r="AC4" i="4"/>
  <c r="AB4" i="4"/>
  <c r="AA4" i="4"/>
  <c r="Z4" i="4"/>
  <c r="U4" i="4"/>
  <c r="T4" i="4"/>
  <c r="S4" i="4"/>
  <c r="R4" i="4"/>
  <c r="M4" i="4"/>
  <c r="L4" i="4"/>
  <c r="K4" i="4"/>
  <c r="J4" i="4"/>
  <c r="I4" i="4"/>
  <c r="H4" i="4"/>
  <c r="AQ3" i="4"/>
  <c r="AP3" i="4"/>
  <c r="AO3" i="4"/>
  <c r="AN3" i="4"/>
  <c r="AM3" i="4"/>
  <c r="AG3" i="4"/>
  <c r="AF3" i="4"/>
  <c r="AU3" i="4" s="1"/>
  <c r="AC3" i="4"/>
  <c r="AB3" i="4"/>
  <c r="AA3" i="4"/>
  <c r="Z3" i="4"/>
  <c r="U3" i="4"/>
  <c r="T3" i="4"/>
  <c r="S3" i="4"/>
  <c r="R3" i="4"/>
  <c r="M3" i="4"/>
  <c r="L3" i="4"/>
  <c r="K3" i="4"/>
  <c r="J3" i="4"/>
  <c r="I3" i="4"/>
  <c r="H3" i="4"/>
  <c r="AQ2" i="4"/>
  <c r="AP2" i="4"/>
  <c r="AO2" i="4"/>
  <c r="AN2" i="4"/>
  <c r="AM2" i="4"/>
  <c r="AG2" i="4"/>
  <c r="AF2" i="4"/>
  <c r="AC2" i="4"/>
  <c r="AB2" i="4"/>
  <c r="AA2" i="4"/>
  <c r="Z2" i="4"/>
  <c r="U2" i="4"/>
  <c r="T2" i="4"/>
  <c r="S2" i="4"/>
  <c r="R2" i="4"/>
  <c r="M2" i="4"/>
  <c r="L2" i="4"/>
  <c r="K2" i="4"/>
  <c r="J2" i="4"/>
  <c r="I2" i="4"/>
  <c r="H2" i="4"/>
  <c r="AQ10" i="3"/>
  <c r="AP10" i="3"/>
  <c r="AO10" i="3"/>
  <c r="AN10" i="3"/>
  <c r="AM10" i="3"/>
  <c r="AG10" i="3"/>
  <c r="AF10" i="3"/>
  <c r="AC10" i="3"/>
  <c r="AB10" i="3"/>
  <c r="AA10" i="3"/>
  <c r="Z10" i="3"/>
  <c r="U10" i="3"/>
  <c r="T10" i="3"/>
  <c r="S10" i="3"/>
  <c r="R10" i="3"/>
  <c r="M10" i="3"/>
  <c r="L10" i="3"/>
  <c r="K10" i="3"/>
  <c r="J10" i="3"/>
  <c r="I10" i="3"/>
  <c r="H10" i="3"/>
  <c r="AQ9" i="3"/>
  <c r="AP9" i="3"/>
  <c r="AO9" i="3"/>
  <c r="AN9" i="3"/>
  <c r="AM9" i="3"/>
  <c r="AG9" i="3"/>
  <c r="AF9" i="3"/>
  <c r="AC9" i="3"/>
  <c r="AB9" i="3"/>
  <c r="AA9" i="3"/>
  <c r="Z9" i="3"/>
  <c r="U9" i="3"/>
  <c r="T9" i="3"/>
  <c r="S9" i="3"/>
  <c r="R9" i="3"/>
  <c r="M9" i="3"/>
  <c r="L9" i="3"/>
  <c r="K9" i="3"/>
  <c r="J9" i="3"/>
  <c r="I9" i="3"/>
  <c r="H9" i="3"/>
  <c r="AQ8" i="3"/>
  <c r="AP8" i="3"/>
  <c r="AO8" i="3"/>
  <c r="AN8" i="3"/>
  <c r="AM8" i="3"/>
  <c r="AG8" i="3"/>
  <c r="AF8" i="3"/>
  <c r="AC8" i="3"/>
  <c r="AB8" i="3"/>
  <c r="AA8" i="3"/>
  <c r="Z8" i="3"/>
  <c r="U8" i="3"/>
  <c r="T8" i="3"/>
  <c r="S8" i="3"/>
  <c r="R8" i="3"/>
  <c r="M8" i="3"/>
  <c r="L8" i="3"/>
  <c r="K8" i="3"/>
  <c r="J8" i="3"/>
  <c r="I8" i="3"/>
  <c r="H8" i="3"/>
  <c r="AQ7" i="3"/>
  <c r="AP7" i="3"/>
  <c r="AO7" i="3"/>
  <c r="AN7" i="3"/>
  <c r="AM7" i="3"/>
  <c r="AG7" i="3"/>
  <c r="AF7" i="3"/>
  <c r="AU7" i="3" s="1"/>
  <c r="AC7" i="3"/>
  <c r="AB7" i="3"/>
  <c r="AA7" i="3"/>
  <c r="Z7" i="3"/>
  <c r="U7" i="3"/>
  <c r="T7" i="3"/>
  <c r="S7" i="3"/>
  <c r="R7" i="3"/>
  <c r="M7" i="3"/>
  <c r="L7" i="3"/>
  <c r="K7" i="3"/>
  <c r="J7" i="3"/>
  <c r="I7" i="3"/>
  <c r="H7" i="3"/>
  <c r="AQ6" i="3"/>
  <c r="AP6" i="3"/>
  <c r="AO6" i="3"/>
  <c r="AN6" i="3"/>
  <c r="AM6" i="3"/>
  <c r="AG6" i="3"/>
  <c r="AF6" i="3"/>
  <c r="AC6" i="3"/>
  <c r="AB6" i="3"/>
  <c r="AA6" i="3"/>
  <c r="Z6" i="3"/>
  <c r="U6" i="3"/>
  <c r="T6" i="3"/>
  <c r="S6" i="3"/>
  <c r="R6" i="3"/>
  <c r="M6" i="3"/>
  <c r="L6" i="3"/>
  <c r="K6" i="3"/>
  <c r="J6" i="3"/>
  <c r="I6" i="3"/>
  <c r="H6" i="3"/>
  <c r="AQ5" i="3"/>
  <c r="AP5" i="3"/>
  <c r="AO5" i="3"/>
  <c r="AN5" i="3"/>
  <c r="AM5" i="3"/>
  <c r="AG5" i="3"/>
  <c r="AF5" i="3"/>
  <c r="AC5" i="3"/>
  <c r="AB5" i="3"/>
  <c r="AA5" i="3"/>
  <c r="Z5" i="3"/>
  <c r="U5" i="3"/>
  <c r="T5" i="3"/>
  <c r="S5" i="3"/>
  <c r="R5" i="3"/>
  <c r="M5" i="3"/>
  <c r="L5" i="3"/>
  <c r="K5" i="3"/>
  <c r="J5" i="3"/>
  <c r="I5" i="3"/>
  <c r="H5" i="3"/>
  <c r="AQ4" i="3"/>
  <c r="AP4" i="3"/>
  <c r="AO4" i="3"/>
  <c r="AN4" i="3"/>
  <c r="AM4" i="3"/>
  <c r="AG4" i="3"/>
  <c r="AF4" i="3"/>
  <c r="AC4" i="3"/>
  <c r="AB4" i="3"/>
  <c r="AA4" i="3"/>
  <c r="Z4" i="3"/>
  <c r="U4" i="3"/>
  <c r="T4" i="3"/>
  <c r="S4" i="3"/>
  <c r="R4" i="3"/>
  <c r="M4" i="3"/>
  <c r="L4" i="3"/>
  <c r="K4" i="3"/>
  <c r="J4" i="3"/>
  <c r="I4" i="3"/>
  <c r="H4" i="3"/>
  <c r="AQ3" i="3"/>
  <c r="AP3" i="3"/>
  <c r="AO3" i="3"/>
  <c r="AN3" i="3"/>
  <c r="AM3" i="3"/>
  <c r="AG3" i="3"/>
  <c r="AF3" i="3"/>
  <c r="AU3" i="3" s="1"/>
  <c r="AC3" i="3"/>
  <c r="AB3" i="3"/>
  <c r="AA3" i="3"/>
  <c r="Z3" i="3"/>
  <c r="U3" i="3"/>
  <c r="T3" i="3"/>
  <c r="S3" i="3"/>
  <c r="R3" i="3"/>
  <c r="M3" i="3"/>
  <c r="L3" i="3"/>
  <c r="K3" i="3"/>
  <c r="J3" i="3"/>
  <c r="I3" i="3"/>
  <c r="H3" i="3"/>
  <c r="AQ2" i="3"/>
  <c r="AP2" i="3"/>
  <c r="AO2" i="3"/>
  <c r="AN2" i="3"/>
  <c r="AM2" i="3"/>
  <c r="AG2" i="3"/>
  <c r="AF2" i="3"/>
  <c r="AC2" i="3"/>
  <c r="AB2" i="3"/>
  <c r="AA2" i="3"/>
  <c r="Z2" i="3"/>
  <c r="U2" i="3"/>
  <c r="T2" i="3"/>
  <c r="S2" i="3"/>
  <c r="R2" i="3"/>
  <c r="M2" i="3"/>
  <c r="L2" i="3"/>
  <c r="K2" i="3"/>
  <c r="J2" i="3"/>
  <c r="I2" i="3"/>
  <c r="H2" i="3"/>
  <c r="AM3" i="1"/>
  <c r="AN3" i="1"/>
  <c r="AO3" i="1"/>
  <c r="AP3" i="1"/>
  <c r="AV3" i="1" s="1"/>
  <c r="AQ3" i="1"/>
  <c r="AM4" i="1"/>
  <c r="AV4" i="1" s="1"/>
  <c r="AN4" i="1"/>
  <c r="AO4" i="1"/>
  <c r="AP4" i="1"/>
  <c r="AQ4" i="1"/>
  <c r="AM5" i="1"/>
  <c r="AV5" i="1" s="1"/>
  <c r="AN5" i="1"/>
  <c r="AO5" i="1"/>
  <c r="AP5" i="1"/>
  <c r="AQ5" i="1"/>
  <c r="AM6" i="1"/>
  <c r="AV6" i="1" s="1"/>
  <c r="AN6" i="1"/>
  <c r="AO6" i="1"/>
  <c r="AP6" i="1"/>
  <c r="AQ6" i="1"/>
  <c r="AM7" i="1"/>
  <c r="AN7" i="1"/>
  <c r="AO7" i="1"/>
  <c r="AP7" i="1"/>
  <c r="AV7" i="1" s="1"/>
  <c r="AQ7" i="1"/>
  <c r="AM8" i="1"/>
  <c r="AV8" i="1" s="1"/>
  <c r="AN8" i="1"/>
  <c r="AO8" i="1"/>
  <c r="AP8" i="1"/>
  <c r="AQ8" i="1"/>
  <c r="AM9" i="1"/>
  <c r="AV9" i="1" s="1"/>
  <c r="AN9" i="1"/>
  <c r="AO9" i="1"/>
  <c r="AP9" i="1"/>
  <c r="AQ9" i="1"/>
  <c r="AM10" i="1"/>
  <c r="AV10" i="1" s="1"/>
  <c r="AN10" i="1"/>
  <c r="AO10" i="1"/>
  <c r="AP10" i="1"/>
  <c r="AQ10" i="1"/>
  <c r="AN2" i="1"/>
  <c r="AO2" i="1"/>
  <c r="AP2" i="1"/>
  <c r="AQ2" i="1"/>
  <c r="AV2" i="1" s="1"/>
  <c r="AM2" i="1"/>
  <c r="AF3" i="1"/>
  <c r="AU3" i="1" s="1"/>
  <c r="AG3" i="1"/>
  <c r="AF4" i="1"/>
  <c r="AU4" i="1" s="1"/>
  <c r="AG4" i="1"/>
  <c r="AF5" i="1"/>
  <c r="AG5" i="1"/>
  <c r="AU5" i="1" s="1"/>
  <c r="AF6" i="1"/>
  <c r="AU6" i="1" s="1"/>
  <c r="AG6" i="1"/>
  <c r="AF7" i="1"/>
  <c r="AU7" i="1" s="1"/>
  <c r="AG7" i="1"/>
  <c r="AF8" i="1"/>
  <c r="AU8" i="1" s="1"/>
  <c r="AG8" i="1"/>
  <c r="AF9" i="1"/>
  <c r="AG9" i="1"/>
  <c r="AU9" i="1" s="1"/>
  <c r="AF10" i="1"/>
  <c r="AU10" i="1" s="1"/>
  <c r="AG10" i="1"/>
  <c r="AG2" i="1"/>
  <c r="AF2" i="1"/>
  <c r="AU2" i="1" s="1"/>
  <c r="AC2" i="1"/>
  <c r="Z2" i="1"/>
  <c r="AT2" i="1" s="1"/>
  <c r="Z3" i="1"/>
  <c r="AT3" i="1" s="1"/>
  <c r="AA3" i="1"/>
  <c r="AB3" i="1"/>
  <c r="AC3" i="1"/>
  <c r="Z4" i="1"/>
  <c r="AT4" i="1" s="1"/>
  <c r="AA4" i="1"/>
  <c r="AB4" i="1"/>
  <c r="AC4" i="1"/>
  <c r="Z5" i="1"/>
  <c r="AT5" i="1" s="1"/>
  <c r="AA5" i="1"/>
  <c r="AB5" i="1"/>
  <c r="AC5" i="1"/>
  <c r="Z6" i="1"/>
  <c r="AT6" i="1" s="1"/>
  <c r="AA6" i="1"/>
  <c r="AB6" i="1"/>
  <c r="AC6" i="1"/>
  <c r="Z7" i="1"/>
  <c r="AT7" i="1" s="1"/>
  <c r="AA7" i="1"/>
  <c r="AB7" i="1"/>
  <c r="AC7" i="1"/>
  <c r="Z8" i="1"/>
  <c r="AT8" i="1" s="1"/>
  <c r="AA8" i="1"/>
  <c r="AB8" i="1"/>
  <c r="AC8" i="1"/>
  <c r="Z9" i="1"/>
  <c r="AT9" i="1" s="1"/>
  <c r="AA9" i="1"/>
  <c r="AB9" i="1"/>
  <c r="AC9" i="1"/>
  <c r="Z10" i="1"/>
  <c r="AT10" i="1" s="1"/>
  <c r="AA10" i="1"/>
  <c r="AB10" i="1"/>
  <c r="AC10" i="1"/>
  <c r="AA2" i="1"/>
  <c r="AB2" i="1"/>
  <c r="R3" i="1"/>
  <c r="AS3" i="1" s="1"/>
  <c r="S3" i="1"/>
  <c r="T3" i="1"/>
  <c r="U3" i="1"/>
  <c r="R4" i="1"/>
  <c r="AS4" i="1" s="1"/>
  <c r="S4" i="1"/>
  <c r="T4" i="1"/>
  <c r="U4" i="1"/>
  <c r="R5" i="1"/>
  <c r="AS5" i="1" s="1"/>
  <c r="S5" i="1"/>
  <c r="T5" i="1"/>
  <c r="U5" i="1"/>
  <c r="R6" i="1"/>
  <c r="AS6" i="1" s="1"/>
  <c r="S6" i="1"/>
  <c r="T6" i="1"/>
  <c r="U6" i="1"/>
  <c r="R7" i="1"/>
  <c r="AS7" i="1" s="1"/>
  <c r="S7" i="1"/>
  <c r="T7" i="1"/>
  <c r="U7" i="1"/>
  <c r="R8" i="1"/>
  <c r="AS8" i="1" s="1"/>
  <c r="S8" i="1"/>
  <c r="T8" i="1"/>
  <c r="U8" i="1"/>
  <c r="R9" i="1"/>
  <c r="AS9" i="1" s="1"/>
  <c r="S9" i="1"/>
  <c r="T9" i="1"/>
  <c r="U9" i="1"/>
  <c r="R10" i="1"/>
  <c r="AS10" i="1" s="1"/>
  <c r="S10" i="1"/>
  <c r="T10" i="1"/>
  <c r="U10" i="1"/>
  <c r="S2" i="1"/>
  <c r="T2" i="1"/>
  <c r="U2" i="1"/>
  <c r="R2" i="1"/>
  <c r="AS2" i="1" s="1"/>
  <c r="F3" i="2"/>
  <c r="H6" i="1" s="1"/>
  <c r="F5" i="2"/>
  <c r="F6" i="2"/>
  <c r="F7" i="2"/>
  <c r="F8" i="2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F4" i="2"/>
  <c r="I3" i="1" s="1"/>
  <c r="AV4" i="4" l="1"/>
  <c r="AU9" i="4"/>
  <c r="AU4" i="4"/>
  <c r="AU7" i="4"/>
  <c r="AU8" i="4"/>
  <c r="AT4" i="4"/>
  <c r="AT7" i="4"/>
  <c r="AS7" i="4"/>
  <c r="AS4" i="4"/>
  <c r="AV4" i="3"/>
  <c r="AV8" i="3"/>
  <c r="AU2" i="3"/>
  <c r="AU6" i="3"/>
  <c r="AU10" i="3"/>
  <c r="AT2" i="3"/>
  <c r="AT6" i="3"/>
  <c r="AT10" i="3"/>
  <c r="AS4" i="3"/>
  <c r="AS8" i="3"/>
  <c r="AR4" i="3"/>
  <c r="AR8" i="3"/>
  <c r="AV2" i="4"/>
  <c r="AV9" i="4"/>
  <c r="AV5" i="4"/>
  <c r="AV8" i="4"/>
  <c r="AV3" i="4"/>
  <c r="AV6" i="4"/>
  <c r="AV10" i="4"/>
  <c r="AU2" i="4"/>
  <c r="AU6" i="4"/>
  <c r="AT2" i="4"/>
  <c r="AT5" i="4"/>
  <c r="AT3" i="4"/>
  <c r="AT8" i="4"/>
  <c r="AT10" i="4"/>
  <c r="AT6" i="4"/>
  <c r="AT9" i="4"/>
  <c r="AS10" i="4"/>
  <c r="AS5" i="4"/>
  <c r="AS3" i="4"/>
  <c r="AS8" i="4"/>
  <c r="AS2" i="4"/>
  <c r="AS6" i="4"/>
  <c r="AS9" i="4"/>
  <c r="AR2" i="4"/>
  <c r="AR5" i="4"/>
  <c r="AR10" i="4"/>
  <c r="AR3" i="4"/>
  <c r="AR8" i="4"/>
  <c r="AR6" i="4"/>
  <c r="AR9" i="4"/>
  <c r="AR4" i="4"/>
  <c r="AR7" i="4"/>
  <c r="AV5" i="3"/>
  <c r="AV9" i="3"/>
  <c r="AV2" i="3"/>
  <c r="AV6" i="3"/>
  <c r="AV10" i="3"/>
  <c r="AV3" i="3"/>
  <c r="AV7" i="3"/>
  <c r="AU4" i="3"/>
  <c r="AU8" i="3"/>
  <c r="AU5" i="3"/>
  <c r="AU9" i="3"/>
  <c r="AT3" i="3"/>
  <c r="AT7" i="3"/>
  <c r="AT4" i="3"/>
  <c r="AT8" i="3"/>
  <c r="AT5" i="3"/>
  <c r="AT9" i="3"/>
  <c r="AS2" i="3"/>
  <c r="AS6" i="3"/>
  <c r="AS10" i="3"/>
  <c r="AS3" i="3"/>
  <c r="AS7" i="3"/>
  <c r="AS5" i="3"/>
  <c r="AS9" i="3"/>
  <c r="AR5" i="3"/>
  <c r="AR9" i="3"/>
  <c r="AR2" i="3"/>
  <c r="AR6" i="3"/>
  <c r="AR10" i="3"/>
  <c r="AR3" i="3"/>
  <c r="AR7" i="3"/>
  <c r="I6" i="1"/>
  <c r="AR6" i="1" s="1"/>
  <c r="I10" i="1"/>
  <c r="I5" i="1"/>
  <c r="I9" i="1"/>
  <c r="I4" i="1"/>
  <c r="I8" i="1"/>
  <c r="I2" i="1"/>
  <c r="I7" i="1"/>
  <c r="H5" i="1"/>
  <c r="H4" i="1"/>
  <c r="H9" i="1"/>
  <c r="H8" i="1"/>
  <c r="H2" i="1"/>
  <c r="H7" i="1"/>
  <c r="H3" i="1"/>
  <c r="AR3" i="1" s="1"/>
  <c r="H10" i="1"/>
  <c r="AR2" i="1" l="1"/>
  <c r="AR5" i="1"/>
  <c r="AR9" i="1"/>
  <c r="AR8" i="1"/>
  <c r="AR10" i="1"/>
  <c r="AR7" i="1"/>
  <c r="AR4" i="1"/>
</calcChain>
</file>

<file path=xl/sharedStrings.xml><?xml version="1.0" encoding="utf-8"?>
<sst xmlns="http://schemas.openxmlformats.org/spreadsheetml/2006/main" count="182" uniqueCount="58">
  <si>
    <t>YEAR</t>
  </si>
  <si>
    <t>MAINLY BY TRACTOR</t>
  </si>
  <si>
    <t>BUFFALOE PLOUGHED</t>
  </si>
  <si>
    <t>BUFFALOE MUDDED</t>
  </si>
  <si>
    <t>BY MAMOTEE</t>
  </si>
  <si>
    <t>MANNUAL</t>
  </si>
  <si>
    <t>MACHINE</t>
  </si>
  <si>
    <t>Efficiency (Eff)</t>
  </si>
  <si>
    <t>Productivity Impact (Prod)</t>
  </si>
  <si>
    <t>Cost-effectiveness (Cost)</t>
  </si>
  <si>
    <t>Sustainability (Sust)</t>
  </si>
  <si>
    <t>TOTAL</t>
  </si>
  <si>
    <t>Method</t>
  </si>
  <si>
    <t>SCORE MAINLY BY TRACTOR</t>
  </si>
  <si>
    <t>SCORE BUFFALOE PLOUGHED</t>
  </si>
  <si>
    <t>SCORE BUFFALOE MUDDED</t>
  </si>
  <si>
    <t>SCORE BY MAMOTEE</t>
  </si>
  <si>
    <t>SCORE MANNUAL</t>
  </si>
  <si>
    <t>SCORE MACHINE</t>
  </si>
  <si>
    <t>CHEMICAL ONLY</t>
  </si>
  <si>
    <t>ORGANIC ONLY</t>
  </si>
  <si>
    <t>BOTH</t>
  </si>
  <si>
    <t>NONE</t>
  </si>
  <si>
    <t>HAND</t>
  </si>
  <si>
    <t>WEEDICIDE</t>
  </si>
  <si>
    <t>WATER</t>
  </si>
  <si>
    <t>USED</t>
  </si>
  <si>
    <t>NOT USED</t>
  </si>
  <si>
    <t>SHORT  GRAIN RED</t>
  </si>
  <si>
    <t>LONG GRAIN RED</t>
  </si>
  <si>
    <t>SHORT GRAIN WHITE</t>
  </si>
  <si>
    <t>LONG GRAIN WHITE</t>
  </si>
  <si>
    <t>OTHERS</t>
  </si>
  <si>
    <t>Fertilizer Type</t>
  </si>
  <si>
    <t>Score</t>
  </si>
  <si>
    <t>Weeding Method</t>
  </si>
  <si>
    <t>Insecticide Usage</t>
  </si>
  <si>
    <t>SCORE CHEMICAL ONLY</t>
  </si>
  <si>
    <t>SCORE ORGANIC ONLY</t>
  </si>
  <si>
    <t>SCORE BOTH</t>
  </si>
  <si>
    <t>SCORE NONE</t>
  </si>
  <si>
    <t>SCORE HAND</t>
  </si>
  <si>
    <t>SCORE WEEDICIDE</t>
  </si>
  <si>
    <t>SCORE WATER</t>
  </si>
  <si>
    <t>SCORE USED</t>
  </si>
  <si>
    <t>SCORE NOT USED</t>
  </si>
  <si>
    <t>TOTALTECHNOLOGYSCORE</t>
  </si>
  <si>
    <t>TOTALFERTILIZERSCORE</t>
  </si>
  <si>
    <t>TOTALWEEDINGSCORE</t>
  </si>
  <si>
    <t>TOTALINSECTICIDESSCORE</t>
  </si>
  <si>
    <t>TOTALSEEDSCORE</t>
  </si>
  <si>
    <t>Seed Variety</t>
  </si>
  <si>
    <t>SCORE SHORT  GRAIN RED</t>
  </si>
  <si>
    <t>SCORE LONG GRAIN RED</t>
  </si>
  <si>
    <t>SCORE SHORT GRAIN WHITE</t>
  </si>
  <si>
    <t>SCORE  LONG GRAIN WHITE</t>
  </si>
  <si>
    <t>SCORE OTHERS</t>
  </si>
  <si>
    <t>AverageYieldKgPERha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</si>
</sst>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9.6"/>
      <color theme="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" fontId="2" fillId="2" borderId="1" xfId="1" applyNumberFormat="1" applyFont="1" applyFill="1" applyBorder="1" applyAlignment="1">
      <alignment wrapText="1"/>
    </xf>
    <xf numFmtId="43" fontId="2" fillId="3" borderId="1" xfId="0" applyNumberFormat="1" applyFont="1" applyFill="1" applyBorder="1" applyAlignment="1">
      <alignment wrapText="1"/>
    </xf>
    <xf numFmtId="1" fontId="0" fillId="2" borderId="1" xfId="1" applyNumberFormat="1" applyFon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43" fontId="2" fillId="4" borderId="1" xfId="0" applyNumberFormat="1" applyFont="1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0" fontId="0" fillId="4" borderId="1" xfId="2" applyNumberFormat="1" applyFont="1" applyFill="1" applyBorder="1"/>
    <xf numFmtId="164" fontId="0" fillId="5" borderId="0" xfId="0" applyNumberFormat="1" applyFill="1" applyAlignment="1">
      <alignment wrapText="1"/>
    </xf>
    <xf numFmtId="0" fontId="0" fillId="5" borderId="0" xfId="0" applyFill="1"/>
    <xf numFmtId="164" fontId="0" fillId="5" borderId="0" xfId="0" applyNumberFormat="1" applyFill="1"/>
    <xf numFmtId="43" fontId="2" fillId="6" borderId="1" xfId="0" applyNumberFormat="1" applyFont="1" applyFill="1" applyBorder="1" applyAlignment="1">
      <alignment wrapText="1"/>
    </xf>
    <xf numFmtId="10" fontId="0" fillId="6" borderId="1" xfId="2" applyNumberFormat="1" applyFont="1" applyFill="1" applyBorder="1" applyAlignment="1">
      <alignment wrapText="1"/>
    </xf>
    <xf numFmtId="43" fontId="2" fillId="7" borderId="1" xfId="0" applyNumberFormat="1" applyFont="1" applyFill="1" applyBorder="1" applyAlignment="1">
      <alignment wrapText="1"/>
    </xf>
    <xf numFmtId="0" fontId="0" fillId="7" borderId="1" xfId="0" applyFill="1" applyBorder="1"/>
    <xf numFmtId="43" fontId="2" fillId="8" borderId="1" xfId="0" applyNumberFormat="1" applyFont="1" applyFill="1" applyBorder="1"/>
    <xf numFmtId="10" fontId="0" fillId="8" borderId="1" xfId="2" applyNumberFormat="1" applyFont="1" applyFill="1" applyBorder="1"/>
    <xf numFmtId="43" fontId="2" fillId="9" borderId="1" xfId="0" applyNumberFormat="1" applyFont="1" applyFill="1" applyBorder="1"/>
    <xf numFmtId="10" fontId="0" fillId="9" borderId="1" xfId="2" applyNumberFormat="1" applyFont="1" applyFill="1" applyBorder="1"/>
    <xf numFmtId="43" fontId="2" fillId="10" borderId="1" xfId="0" applyNumberFormat="1" applyFont="1" applyFill="1" applyBorder="1"/>
    <xf numFmtId="10" fontId="0" fillId="10" borderId="1" xfId="2" applyNumberFormat="1" applyFont="1" applyFill="1" applyBorder="1"/>
    <xf numFmtId="43" fontId="2" fillId="11" borderId="2" xfId="0" applyNumberFormat="1" applyFont="1" applyFill="1" applyBorder="1" applyAlignment="1">
      <alignment wrapText="1"/>
    </xf>
    <xf numFmtId="43" fontId="2" fillId="11" borderId="2" xfId="0" applyNumberFormat="1" applyFont="1" applyFill="1" applyBorder="1"/>
    <xf numFmtId="43" fontId="2" fillId="11" borderId="1" xfId="0" applyNumberFormat="1" applyFont="1" applyFill="1" applyBorder="1" applyAlignment="1">
      <alignment wrapText="1"/>
    </xf>
    <xf numFmtId="10" fontId="0" fillId="11" borderId="2" xfId="2" applyNumberFormat="1" applyFont="1" applyFill="1" applyBorder="1" applyAlignment="1">
      <alignment wrapText="1"/>
    </xf>
    <xf numFmtId="10" fontId="0" fillId="11" borderId="2" xfId="2" applyNumberFormat="1" applyFont="1" applyFill="1" applyBorder="1"/>
    <xf numFmtId="10" fontId="0" fillId="11" borderId="1" xfId="2" applyNumberFormat="1" applyFont="1" applyFill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43" fontId="0" fillId="0" borderId="0" xfId="1" applyFont="1"/>
    <xf numFmtId="43" fontId="0" fillId="5" borderId="0" xfId="1" applyFont="1" applyFill="1"/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43" fontId="2" fillId="12" borderId="2" xfId="0" applyNumberFormat="1" applyFont="1" applyFill="1" applyBorder="1"/>
    <xf numFmtId="43" fontId="2" fillId="12" borderId="2" xfId="0" applyNumberFormat="1" applyFont="1" applyFill="1" applyBorder="1" applyAlignment="1">
      <alignment wrapText="1"/>
    </xf>
    <xf numFmtId="43" fontId="2" fillId="12" borderId="1" xfId="0" applyNumberFormat="1" applyFont="1" applyFill="1" applyBorder="1" applyAlignment="1">
      <alignment wrapText="1"/>
    </xf>
    <xf numFmtId="43" fontId="0" fillId="12" borderId="1" xfId="1" applyFont="1" applyFill="1" applyBorder="1" applyAlignment="1">
      <alignment wrapText="1"/>
    </xf>
    <xf numFmtId="43" fontId="2" fillId="13" borderId="1" xfId="0" applyNumberFormat="1" applyFont="1" applyFill="1" applyBorder="1" applyAlignment="1">
      <alignment wrapText="1"/>
    </xf>
    <xf numFmtId="43" fontId="0" fillId="13" borderId="2" xfId="1" applyFont="1" applyFill="1" applyBorder="1"/>
    <xf numFmtId="43" fontId="2" fillId="14" borderId="1" xfId="0" applyNumberFormat="1" applyFont="1" applyFill="1" applyBorder="1" applyAlignment="1">
      <alignment wrapText="1"/>
    </xf>
    <xf numFmtId="43" fontId="0" fillId="14" borderId="1" xfId="1" applyFont="1" applyFill="1" applyBorder="1"/>
    <xf numFmtId="43" fontId="2" fillId="15" borderId="1" xfId="1" applyFont="1" applyFill="1" applyBorder="1" applyAlignment="1">
      <alignment wrapText="1"/>
    </xf>
    <xf numFmtId="43" fontId="0" fillId="15" borderId="1" xfId="1" applyFont="1" applyFill="1" applyBorder="1"/>
    <xf numFmtId="43" fontId="2" fillId="16" borderId="1" xfId="0" applyNumberFormat="1" applyFont="1" applyFill="1" applyBorder="1" applyAlignment="1">
      <alignment wrapText="1"/>
    </xf>
    <xf numFmtId="0" fontId="0" fillId="16" borderId="1" xfId="0" applyFill="1" applyBorder="1"/>
    <xf numFmtId="43" fontId="0" fillId="16" borderId="1" xfId="0" applyNumberFormat="1" applyFill="1" applyBorder="1"/>
    <xf numFmtId="0" fontId="3" fillId="16" borderId="1" xfId="0" applyFont="1" applyFill="1" applyBorder="1" applyAlignment="1">
      <alignment horizontal="center" wrapText="1"/>
    </xf>
    <xf numFmtId="165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FF66"/>
      <color rgb="FF666699"/>
      <color rgb="FFFF66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2AC7-E3FE-40A8-8AA7-5BB9A765DE7C}">
  <dimension ref="A1:AW24"/>
  <sheetViews>
    <sheetView topLeftCell="AF1" workbookViewId="0">
      <selection activeCell="AM15" sqref="AM15"/>
    </sheetView>
  </sheetViews>
  <sheetFormatPr defaultColWidth="12.7109375" defaultRowHeight="15" x14ac:dyDescent="0.25"/>
  <cols>
    <col min="18" max="21" width="12.7109375" style="32"/>
  </cols>
  <sheetData>
    <row r="1" spans="1:49" ht="60" x14ac:dyDescent="0.25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5" t="s">
        <v>5</v>
      </c>
      <c r="G1" s="5" t="s">
        <v>6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45" t="s">
        <v>37</v>
      </c>
      <c r="S1" s="45" t="s">
        <v>38</v>
      </c>
      <c r="T1" s="45" t="s">
        <v>39</v>
      </c>
      <c r="U1" s="45" t="s">
        <v>40</v>
      </c>
      <c r="V1" s="19" t="s">
        <v>23</v>
      </c>
      <c r="W1" s="19" t="s">
        <v>24</v>
      </c>
      <c r="X1" s="19" t="s">
        <v>25</v>
      </c>
      <c r="Y1" s="19" t="s">
        <v>22</v>
      </c>
      <c r="Z1" s="43" t="s">
        <v>41</v>
      </c>
      <c r="AA1" s="43" t="s">
        <v>42</v>
      </c>
      <c r="AB1" s="43" t="s">
        <v>43</v>
      </c>
      <c r="AC1" s="43" t="s">
        <v>40</v>
      </c>
      <c r="AD1" s="21" t="s">
        <v>26</v>
      </c>
      <c r="AE1" s="21" t="s">
        <v>27</v>
      </c>
      <c r="AF1" s="41" t="s">
        <v>44</v>
      </c>
      <c r="AG1" s="41" t="s">
        <v>45</v>
      </c>
      <c r="AH1" s="23" t="s">
        <v>28</v>
      </c>
      <c r="AI1" s="24" t="s">
        <v>29</v>
      </c>
      <c r="AJ1" s="23" t="s">
        <v>30</v>
      </c>
      <c r="AK1" s="25" t="s">
        <v>31</v>
      </c>
      <c r="AL1" s="25" t="s">
        <v>32</v>
      </c>
      <c r="AM1" s="38" t="s">
        <v>52</v>
      </c>
      <c r="AN1" s="37" t="s">
        <v>53</v>
      </c>
      <c r="AO1" s="38" t="s">
        <v>54</v>
      </c>
      <c r="AP1" s="39" t="s">
        <v>55</v>
      </c>
      <c r="AQ1" s="39" t="s">
        <v>56</v>
      </c>
      <c r="AR1" s="47" t="s">
        <v>46</v>
      </c>
      <c r="AS1" s="47" t="s">
        <v>47</v>
      </c>
      <c r="AT1" s="47" t="s">
        <v>48</v>
      </c>
      <c r="AU1" s="47" t="s">
        <v>49</v>
      </c>
      <c r="AV1" s="47" t="s">
        <v>50</v>
      </c>
      <c r="AW1" s="50" t="s">
        <v>57</v>
      </c>
    </row>
    <row r="2" spans="1:49" x14ac:dyDescent="0.25">
      <c r="A2" s="3">
        <v>2015</v>
      </c>
      <c r="B2" s="14">
        <v>0.998</v>
      </c>
      <c r="C2" s="14">
        <v>1E-3</v>
      </c>
      <c r="D2" s="14">
        <v>0</v>
      </c>
      <c r="E2" s="14">
        <v>1E-3</v>
      </c>
      <c r="F2" s="9">
        <v>0.30099999999999999</v>
      </c>
      <c r="G2" s="9">
        <v>0.69900000000000007</v>
      </c>
      <c r="H2" s="16">
        <f>VLOOKUP(B$1,REFERENCE!$A$2:$F$8,6,FALSE)*B2</f>
        <v>15.968</v>
      </c>
      <c r="I2" s="16">
        <f>VLOOKUP(C$1,REFERENCE!$A$2:$F$8,6,FALSE)*C2</f>
        <v>1.4E-2</v>
      </c>
      <c r="J2" s="16">
        <f>VLOOKUP(D$1,REFERENCE!$A$2:$F$8,6,FALSE)*D2</f>
        <v>0</v>
      </c>
      <c r="K2" s="16">
        <f>VLOOKUP(E$1,REFERENCE!$A$2:$F$8,6,FALSE)*E2</f>
        <v>1.4E-2</v>
      </c>
      <c r="L2" s="16">
        <f>VLOOKUP(F$1,REFERENCE!$A$2:$F$8,6,FALSE)*F2</f>
        <v>4.5149999999999997</v>
      </c>
      <c r="M2" s="16">
        <f>VLOOKUP(G$1,REFERENCE!$A$2:$F$8,6,FALSE)*G2</f>
        <v>11.184000000000001</v>
      </c>
      <c r="N2" s="18">
        <v>0.67400000000000004</v>
      </c>
      <c r="O2" s="18">
        <v>0</v>
      </c>
      <c r="P2" s="18">
        <v>0.32600000000000001</v>
      </c>
      <c r="Q2" s="18">
        <v>0</v>
      </c>
      <c r="R2" s="46">
        <f>VLOOKUP(N$1,REFERENCE!$H:$I,2,FALSE)*N2</f>
        <v>2.6960000000000002</v>
      </c>
      <c r="S2" s="46">
        <f>VLOOKUP(O$1,REFERENCE!$H:$I,2,FALSE)*O2</f>
        <v>0</v>
      </c>
      <c r="T2" s="46">
        <f>VLOOKUP(P$1,REFERENCE!$H:$I,2,FALSE)*P2</f>
        <v>1.6300000000000001</v>
      </c>
      <c r="U2" s="46">
        <f>VLOOKUP(Q$1,REFERENCE!$H:$I,2,FALSE)*Q2</f>
        <v>0</v>
      </c>
      <c r="V2" s="20">
        <v>0.11199999999999999</v>
      </c>
      <c r="W2" s="20">
        <v>0.88700000000000001</v>
      </c>
      <c r="X2" s="20">
        <v>0</v>
      </c>
      <c r="Y2" s="20">
        <v>1E-3</v>
      </c>
      <c r="Z2" s="44">
        <f>VLOOKUP(V$1,REFERENCE!$K:$L,2,FALSE)*V2</f>
        <v>0.33599999999999997</v>
      </c>
      <c r="AA2" s="44">
        <f>VLOOKUP(W$1,REFERENCE!$K:$L,2,FALSE)*W2</f>
        <v>3.548</v>
      </c>
      <c r="AB2" s="44">
        <f>VLOOKUP(X$1,REFERENCE!$K:$L,2,FALSE)*X2</f>
        <v>0</v>
      </c>
      <c r="AC2" s="44">
        <f>VLOOKUP(Y$1,REFERENCE!$K:$L,2,FALSE)*Y2</f>
        <v>0</v>
      </c>
      <c r="AD2" s="22">
        <v>0.92200000000000004</v>
      </c>
      <c r="AE2" s="22">
        <v>7.8E-2</v>
      </c>
      <c r="AF2" s="42">
        <f>VLOOKUP(AD$1,REFERENCE!$N:$O,2,FALSE)*AD2</f>
        <v>1.8440000000000001</v>
      </c>
      <c r="AG2" s="42">
        <f>VLOOKUP(AE$1,REFERENCE!$N:$O,2,FALSE)*AE2</f>
        <v>0</v>
      </c>
      <c r="AH2" s="26">
        <v>6.4000000000000001E-2</v>
      </c>
      <c r="AI2" s="27">
        <v>0.35600000000000004</v>
      </c>
      <c r="AJ2" s="26">
        <v>6.4000000000000001E-2</v>
      </c>
      <c r="AK2" s="28">
        <v>0.51600000000000001</v>
      </c>
      <c r="AL2" s="28">
        <v>0</v>
      </c>
      <c r="AM2" s="40">
        <f>VLOOKUP(AH$1,REFERENCE!$Q:$R,2,FALSE)*AH2</f>
        <v>0.192</v>
      </c>
      <c r="AN2" s="40">
        <f>VLOOKUP(AI$1,REFERENCE!$Q:$R,2,FALSE)*AI2</f>
        <v>1.4240000000000002</v>
      </c>
      <c r="AO2" s="40">
        <f>VLOOKUP(AJ$1,REFERENCE!$Q:$R,2,FALSE)*AJ2</f>
        <v>0.25600000000000001</v>
      </c>
      <c r="AP2" s="40">
        <f>VLOOKUP(AK$1,REFERENCE!$Q:$R,2,FALSE)*AK2</f>
        <v>2.58</v>
      </c>
      <c r="AQ2" s="40">
        <f>VLOOKUP(AL$1,REFERENCE!$Q:$R,2,FALSE)*AL2</f>
        <v>0</v>
      </c>
      <c r="AR2" s="48">
        <f>SUM(H2:M2)</f>
        <v>31.695</v>
      </c>
      <c r="AS2" s="49">
        <f>SUM(R2:U2)</f>
        <v>4.3260000000000005</v>
      </c>
      <c r="AT2" s="49">
        <f>SUM(Z2:AC2)</f>
        <v>3.8839999999999999</v>
      </c>
      <c r="AU2" s="49">
        <f>SUM(AF2:AG2)</f>
        <v>1.8440000000000001</v>
      </c>
      <c r="AV2" s="49">
        <f>SUM(AM2:AQ2)</f>
        <v>4.452</v>
      </c>
      <c r="AW2" s="51">
        <v>4906</v>
      </c>
    </row>
    <row r="3" spans="1:49" x14ac:dyDescent="0.25">
      <c r="A3" s="4">
        <v>2016</v>
      </c>
      <c r="B3" s="14">
        <v>0.99900000000000011</v>
      </c>
      <c r="C3" s="14">
        <v>1E-3</v>
      </c>
      <c r="D3" s="14">
        <v>0</v>
      </c>
      <c r="E3" s="14">
        <v>0</v>
      </c>
      <c r="F3" s="9">
        <v>4.2000000000000003E-2</v>
      </c>
      <c r="G3" s="9">
        <v>0.95799999999999996</v>
      </c>
      <c r="H3" s="16">
        <f>VLOOKUP(B$1,REFERENCE!$A$2:$F$8,6,FALSE)*B3</f>
        <v>15.984000000000002</v>
      </c>
      <c r="I3" s="16">
        <f>VLOOKUP(C$1,REFERENCE!$A$2:$F$8,6,FALSE)*C3</f>
        <v>1.4E-2</v>
      </c>
      <c r="J3" s="16">
        <f>VLOOKUP(D$1,REFERENCE!$A$2:$F$8,6,FALSE)*D3</f>
        <v>0</v>
      </c>
      <c r="K3" s="16">
        <f>VLOOKUP(E$1,REFERENCE!$A$2:$F$8,6,FALSE)*E3</f>
        <v>0</v>
      </c>
      <c r="L3" s="16">
        <f>VLOOKUP(F$1,REFERENCE!$A$2:$F$8,6,FALSE)*F3</f>
        <v>0.63</v>
      </c>
      <c r="M3" s="16">
        <f>VLOOKUP(G$1,REFERENCE!$A$2:$F$8,6,FALSE)*G3</f>
        <v>15.327999999999999</v>
      </c>
      <c r="N3" s="18">
        <v>0.59399999999999997</v>
      </c>
      <c r="O3" s="18">
        <v>0</v>
      </c>
      <c r="P3" s="18">
        <v>0.40600000000000003</v>
      </c>
      <c r="Q3" s="18">
        <v>0</v>
      </c>
      <c r="R3" s="46">
        <f>VLOOKUP(N$1,REFERENCE!$H:$I,2,FALSE)*N3</f>
        <v>2.3759999999999999</v>
      </c>
      <c r="S3" s="46">
        <f>VLOOKUP(O$1,REFERENCE!$H:$I,2,FALSE)*O3</f>
        <v>0</v>
      </c>
      <c r="T3" s="46">
        <f>VLOOKUP(P$1,REFERENCE!$H:$I,2,FALSE)*P3</f>
        <v>2.0300000000000002</v>
      </c>
      <c r="U3" s="46">
        <f>VLOOKUP(Q$1,REFERENCE!$H:$I,2,FALSE)*Q3</f>
        <v>0</v>
      </c>
      <c r="V3" s="20">
        <v>8.4000000000000005E-2</v>
      </c>
      <c r="W3" s="20">
        <v>0.88400000000000001</v>
      </c>
      <c r="X3" s="20">
        <v>3.2000000000000001E-2</v>
      </c>
      <c r="Y3" s="20">
        <v>0</v>
      </c>
      <c r="Z3" s="44">
        <f>VLOOKUP(V$1,REFERENCE!$K:$L,2,FALSE)*V3</f>
        <v>0.252</v>
      </c>
      <c r="AA3" s="44">
        <f>VLOOKUP(W$1,REFERENCE!$K:$L,2,FALSE)*W3</f>
        <v>3.536</v>
      </c>
      <c r="AB3" s="44">
        <f>VLOOKUP(X$1,REFERENCE!$K:$L,2,FALSE)*X3</f>
        <v>6.4000000000000001E-2</v>
      </c>
      <c r="AC3" s="44">
        <f>VLOOKUP(Y$1,REFERENCE!$K:$L,2,FALSE)*Y3</f>
        <v>0</v>
      </c>
      <c r="AD3" s="22">
        <v>0.75</v>
      </c>
      <c r="AE3" s="22">
        <v>0.25</v>
      </c>
      <c r="AF3" s="42">
        <f>VLOOKUP(AD$1,REFERENCE!$N:$O,2,FALSE)*AD3</f>
        <v>1.5</v>
      </c>
      <c r="AG3" s="42">
        <f>VLOOKUP(AE$1,REFERENCE!$N:$O,2,FALSE)*AE3</f>
        <v>0</v>
      </c>
      <c r="AH3" s="26">
        <v>6.5000000000000002E-2</v>
      </c>
      <c r="AI3" s="27">
        <v>0.25</v>
      </c>
      <c r="AJ3" s="26">
        <v>0.107</v>
      </c>
      <c r="AK3" s="28">
        <v>0.57799999999999996</v>
      </c>
      <c r="AL3" s="28">
        <v>0</v>
      </c>
      <c r="AM3" s="40">
        <f>VLOOKUP(AH$1,REFERENCE!$Q:$R,2,FALSE)*AH3</f>
        <v>0.19500000000000001</v>
      </c>
      <c r="AN3" s="40">
        <f>VLOOKUP(AI$1,REFERENCE!$Q:$R,2,FALSE)*AI3</f>
        <v>1</v>
      </c>
      <c r="AO3" s="40">
        <f>VLOOKUP(AJ$1,REFERENCE!$Q:$R,2,FALSE)*AJ3</f>
        <v>0.42799999999999999</v>
      </c>
      <c r="AP3" s="40">
        <f>VLOOKUP(AK$1,REFERENCE!$Q:$R,2,FALSE)*AK3</f>
        <v>2.8899999999999997</v>
      </c>
      <c r="AQ3" s="40">
        <f>VLOOKUP(AL$1,REFERENCE!$Q:$R,2,FALSE)*AL3</f>
        <v>0</v>
      </c>
      <c r="AR3" s="48">
        <f t="shared" ref="AR3:AR10" si="0">SUM(H3:M3)</f>
        <v>31.956</v>
      </c>
      <c r="AS3" s="49">
        <f t="shared" ref="AS3:AS10" si="1">SUM(R3:U3)</f>
        <v>4.4060000000000006</v>
      </c>
      <c r="AT3" s="49">
        <f t="shared" ref="AT3:AT10" si="2">SUM(Z3:AC3)</f>
        <v>3.8520000000000003</v>
      </c>
      <c r="AU3" s="49">
        <f t="shared" ref="AU3:AU10" si="3">SUM(AF3:AG3)</f>
        <v>1.5</v>
      </c>
      <c r="AV3" s="49">
        <f t="shared" ref="AV3:AV10" si="4">SUM(AM3:AQ3)</f>
        <v>4.5129999999999999</v>
      </c>
      <c r="AW3" s="51">
        <v>4766</v>
      </c>
    </row>
    <row r="4" spans="1:49" x14ac:dyDescent="0.25">
      <c r="A4" s="3">
        <v>2017</v>
      </c>
      <c r="B4" s="14">
        <v>0.98299999999999998</v>
      </c>
      <c r="C4" s="14">
        <v>1.7000000000000001E-2</v>
      </c>
      <c r="D4" s="14">
        <v>0</v>
      </c>
      <c r="E4" s="14">
        <v>0</v>
      </c>
      <c r="F4" s="9">
        <v>0.1</v>
      </c>
      <c r="G4" s="9">
        <v>0.9</v>
      </c>
      <c r="H4" s="16">
        <f>VLOOKUP(B$1,REFERENCE!$A$2:$F$8,6,FALSE)*B4</f>
        <v>15.728</v>
      </c>
      <c r="I4" s="16">
        <f>VLOOKUP(C$1,REFERENCE!$A$2:$F$8,6,FALSE)*C4</f>
        <v>0.23800000000000002</v>
      </c>
      <c r="J4" s="16">
        <f>VLOOKUP(D$1,REFERENCE!$A$2:$F$8,6,FALSE)*D4</f>
        <v>0</v>
      </c>
      <c r="K4" s="16">
        <f>VLOOKUP(E$1,REFERENCE!$A$2:$F$8,6,FALSE)*E4</f>
        <v>0</v>
      </c>
      <c r="L4" s="16">
        <f>VLOOKUP(F$1,REFERENCE!$A$2:$F$8,6,FALSE)*F4</f>
        <v>1.5</v>
      </c>
      <c r="M4" s="16">
        <f>VLOOKUP(G$1,REFERENCE!$A$2:$F$8,6,FALSE)*G4</f>
        <v>14.4</v>
      </c>
      <c r="N4" s="18">
        <v>0.58499999999999996</v>
      </c>
      <c r="O4" s="18">
        <v>0</v>
      </c>
      <c r="P4" s="18">
        <v>0.41499999999999998</v>
      </c>
      <c r="Q4" s="18">
        <v>0</v>
      </c>
      <c r="R4" s="46">
        <f>VLOOKUP(N$1,REFERENCE!$H:$I,2,FALSE)*N4</f>
        <v>2.34</v>
      </c>
      <c r="S4" s="46">
        <f>VLOOKUP(O$1,REFERENCE!$H:$I,2,FALSE)*O4</f>
        <v>0</v>
      </c>
      <c r="T4" s="46">
        <f>VLOOKUP(P$1,REFERENCE!$H:$I,2,FALSE)*P4</f>
        <v>2.0749999999999997</v>
      </c>
      <c r="U4" s="46">
        <f>VLOOKUP(Q$1,REFERENCE!$H:$I,2,FALSE)*Q4</f>
        <v>0</v>
      </c>
      <c r="V4" s="20">
        <v>3.5000000000000003E-2</v>
      </c>
      <c r="W4" s="20">
        <v>0.94299999999999995</v>
      </c>
      <c r="X4" s="20">
        <v>2.2000000000000002E-2</v>
      </c>
      <c r="Y4" s="20">
        <v>0</v>
      </c>
      <c r="Z4" s="44">
        <f>VLOOKUP(V$1,REFERENCE!$K:$L,2,FALSE)*V4</f>
        <v>0.10500000000000001</v>
      </c>
      <c r="AA4" s="44">
        <f>VLOOKUP(W$1,REFERENCE!$K:$L,2,FALSE)*W4</f>
        <v>3.7719999999999998</v>
      </c>
      <c r="AB4" s="44">
        <f>VLOOKUP(X$1,REFERENCE!$K:$L,2,FALSE)*X4</f>
        <v>4.4000000000000004E-2</v>
      </c>
      <c r="AC4" s="44">
        <f>VLOOKUP(Y$1,REFERENCE!$K:$L,2,FALSE)*Y4</f>
        <v>0</v>
      </c>
      <c r="AD4" s="22">
        <v>0.86699999999999999</v>
      </c>
      <c r="AE4" s="22">
        <v>0.13300000000000001</v>
      </c>
      <c r="AF4" s="42">
        <f>VLOOKUP(AD$1,REFERENCE!$N:$O,2,FALSE)*AD4</f>
        <v>1.734</v>
      </c>
      <c r="AG4" s="42">
        <f>VLOOKUP(AE$1,REFERENCE!$N:$O,2,FALSE)*AE4</f>
        <v>0</v>
      </c>
      <c r="AH4" s="26">
        <v>3.0000000000000001E-3</v>
      </c>
      <c r="AI4" s="27">
        <v>0.38200000000000001</v>
      </c>
      <c r="AJ4" s="26">
        <v>0.13699999999999998</v>
      </c>
      <c r="AK4" s="28">
        <v>0.47799999999999998</v>
      </c>
      <c r="AL4" s="28">
        <v>0</v>
      </c>
      <c r="AM4" s="40">
        <f>VLOOKUP(AH$1,REFERENCE!$Q:$R,2,FALSE)*AH4</f>
        <v>9.0000000000000011E-3</v>
      </c>
      <c r="AN4" s="40">
        <f>VLOOKUP(AI$1,REFERENCE!$Q:$R,2,FALSE)*AI4</f>
        <v>1.528</v>
      </c>
      <c r="AO4" s="40">
        <f>VLOOKUP(AJ$1,REFERENCE!$Q:$R,2,FALSE)*AJ4</f>
        <v>0.54799999999999993</v>
      </c>
      <c r="AP4" s="40">
        <f>VLOOKUP(AK$1,REFERENCE!$Q:$R,2,FALSE)*AK4</f>
        <v>2.3899999999999997</v>
      </c>
      <c r="AQ4" s="40">
        <f>VLOOKUP(AL$1,REFERENCE!$Q:$R,2,FALSE)*AL4</f>
        <v>0</v>
      </c>
      <c r="AR4" s="48">
        <f t="shared" si="0"/>
        <v>31.866</v>
      </c>
      <c r="AS4" s="49">
        <f t="shared" si="1"/>
        <v>4.4149999999999991</v>
      </c>
      <c r="AT4" s="49">
        <f t="shared" si="2"/>
        <v>3.9209999999999998</v>
      </c>
      <c r="AU4" s="49">
        <f t="shared" si="3"/>
        <v>1.734</v>
      </c>
      <c r="AV4" s="49">
        <f t="shared" si="4"/>
        <v>4.4749999999999996</v>
      </c>
      <c r="AW4" s="51">
        <v>4251</v>
      </c>
    </row>
    <row r="5" spans="1:49" x14ac:dyDescent="0.25">
      <c r="A5" s="4">
        <v>2018</v>
      </c>
      <c r="B5" s="14">
        <v>0.9890000000000001</v>
      </c>
      <c r="C5" s="14">
        <v>1.1000000000000001E-2</v>
      </c>
      <c r="D5" s="14">
        <v>0</v>
      </c>
      <c r="E5" s="14">
        <v>0</v>
      </c>
      <c r="F5" s="9">
        <v>2.2000000000000002E-2</v>
      </c>
      <c r="G5" s="9">
        <v>0.97799999999999998</v>
      </c>
      <c r="H5" s="16">
        <f>VLOOKUP(B$1,REFERENCE!$A$2:$F$8,6,FALSE)*B5</f>
        <v>15.824000000000002</v>
      </c>
      <c r="I5" s="16">
        <f>VLOOKUP(C$1,REFERENCE!$A$2:$F$8,6,FALSE)*C5</f>
        <v>0.15400000000000003</v>
      </c>
      <c r="J5" s="16">
        <f>VLOOKUP(D$1,REFERENCE!$A$2:$F$8,6,FALSE)*D5</f>
        <v>0</v>
      </c>
      <c r="K5" s="16">
        <f>VLOOKUP(E$1,REFERENCE!$A$2:$F$8,6,FALSE)*E5</f>
        <v>0</v>
      </c>
      <c r="L5" s="16">
        <f>VLOOKUP(F$1,REFERENCE!$A$2:$F$8,6,FALSE)*F5</f>
        <v>0.33</v>
      </c>
      <c r="M5" s="16">
        <f>VLOOKUP(G$1,REFERENCE!$A$2:$F$8,6,FALSE)*G5</f>
        <v>15.648</v>
      </c>
      <c r="N5" s="18">
        <v>0.81299999999999994</v>
      </c>
      <c r="O5" s="18">
        <v>0</v>
      </c>
      <c r="P5" s="18">
        <v>0.187</v>
      </c>
      <c r="Q5" s="18">
        <v>0</v>
      </c>
      <c r="R5" s="46">
        <f>VLOOKUP(N$1,REFERENCE!$H:$I,2,FALSE)*N5</f>
        <v>3.2519999999999998</v>
      </c>
      <c r="S5" s="46">
        <f>VLOOKUP(O$1,REFERENCE!$H:$I,2,FALSE)*O5</f>
        <v>0</v>
      </c>
      <c r="T5" s="46">
        <f>VLOOKUP(P$1,REFERENCE!$H:$I,2,FALSE)*P5</f>
        <v>0.93500000000000005</v>
      </c>
      <c r="U5" s="46">
        <f>VLOOKUP(Q$1,REFERENCE!$H:$I,2,FALSE)*Q5</f>
        <v>0</v>
      </c>
      <c r="V5" s="20">
        <v>0.13900000000000001</v>
      </c>
      <c r="W5" s="20">
        <v>0.86</v>
      </c>
      <c r="X5" s="20">
        <v>1E-3</v>
      </c>
      <c r="Y5" s="20">
        <v>0</v>
      </c>
      <c r="Z5" s="44">
        <f>VLOOKUP(V$1,REFERENCE!$K:$L,2,FALSE)*V5</f>
        <v>0.41700000000000004</v>
      </c>
      <c r="AA5" s="44">
        <f>VLOOKUP(W$1,REFERENCE!$K:$L,2,FALSE)*W5</f>
        <v>3.44</v>
      </c>
      <c r="AB5" s="44">
        <f>VLOOKUP(X$1,REFERENCE!$K:$L,2,FALSE)*X5</f>
        <v>2E-3</v>
      </c>
      <c r="AC5" s="44">
        <f>VLOOKUP(Y$1,REFERENCE!$K:$L,2,FALSE)*Y5</f>
        <v>0</v>
      </c>
      <c r="AD5" s="22">
        <v>0.93</v>
      </c>
      <c r="AE5" s="22">
        <v>7.0000000000000007E-2</v>
      </c>
      <c r="AF5" s="42">
        <f>VLOOKUP(AD$1,REFERENCE!$N:$O,2,FALSE)*AD5</f>
        <v>1.86</v>
      </c>
      <c r="AG5" s="42">
        <f>VLOOKUP(AE$1,REFERENCE!$N:$O,2,FALSE)*AE5</f>
        <v>0</v>
      </c>
      <c r="AH5" s="26">
        <v>1.4999999999999999E-2</v>
      </c>
      <c r="AI5" s="27">
        <v>0.40500000000000003</v>
      </c>
      <c r="AJ5" s="26">
        <v>0.20300000000000001</v>
      </c>
      <c r="AK5" s="28">
        <v>0.373</v>
      </c>
      <c r="AL5" s="28">
        <v>4.0000000000000001E-3</v>
      </c>
      <c r="AM5" s="40">
        <f>VLOOKUP(AH$1,REFERENCE!$Q:$R,2,FALSE)*AH5</f>
        <v>4.4999999999999998E-2</v>
      </c>
      <c r="AN5" s="40">
        <f>VLOOKUP(AI$1,REFERENCE!$Q:$R,2,FALSE)*AI5</f>
        <v>1.62</v>
      </c>
      <c r="AO5" s="40">
        <f>VLOOKUP(AJ$1,REFERENCE!$Q:$R,2,FALSE)*AJ5</f>
        <v>0.81200000000000006</v>
      </c>
      <c r="AP5" s="40">
        <f>VLOOKUP(AK$1,REFERENCE!$Q:$R,2,FALSE)*AK5</f>
        <v>1.865</v>
      </c>
      <c r="AQ5" s="40">
        <f>VLOOKUP(AL$1,REFERENCE!$Q:$R,2,FALSE)*AL5</f>
        <v>8.0000000000000002E-3</v>
      </c>
      <c r="AR5" s="48">
        <f t="shared" si="0"/>
        <v>31.956</v>
      </c>
      <c r="AS5" s="49">
        <f t="shared" si="1"/>
        <v>4.1869999999999994</v>
      </c>
      <c r="AT5" s="49">
        <f t="shared" si="2"/>
        <v>3.859</v>
      </c>
      <c r="AU5" s="49">
        <f t="shared" si="3"/>
        <v>1.86</v>
      </c>
      <c r="AV5" s="49">
        <f t="shared" si="4"/>
        <v>4.3500000000000005</v>
      </c>
      <c r="AW5" s="51">
        <v>4840</v>
      </c>
    </row>
    <row r="6" spans="1:49" x14ac:dyDescent="0.25">
      <c r="A6" s="3">
        <v>2019</v>
      </c>
      <c r="B6" s="14">
        <v>0.96</v>
      </c>
      <c r="C6" s="14">
        <v>2.5000000000000001E-2</v>
      </c>
      <c r="D6" s="14">
        <v>0</v>
      </c>
      <c r="E6" s="14">
        <v>1.4999999999999999E-2</v>
      </c>
      <c r="F6" s="9">
        <v>1.9E-2</v>
      </c>
      <c r="G6" s="9">
        <v>0.98099999999999998</v>
      </c>
      <c r="H6" s="16">
        <f>VLOOKUP(B$1,REFERENCE!$A$2:$F$8,6,FALSE)*B6</f>
        <v>15.36</v>
      </c>
      <c r="I6" s="16">
        <f>VLOOKUP(C$1,REFERENCE!$A$2:$F$8,6,FALSE)*C6</f>
        <v>0.35000000000000003</v>
      </c>
      <c r="J6" s="16">
        <f>VLOOKUP(D$1,REFERENCE!$A$2:$F$8,6,FALSE)*D6</f>
        <v>0</v>
      </c>
      <c r="K6" s="16">
        <f>VLOOKUP(E$1,REFERENCE!$A$2:$F$8,6,FALSE)*E6</f>
        <v>0.21</v>
      </c>
      <c r="L6" s="16">
        <f>VLOOKUP(F$1,REFERENCE!$A$2:$F$8,6,FALSE)*F6</f>
        <v>0.28499999999999998</v>
      </c>
      <c r="M6" s="16">
        <f>VLOOKUP(G$1,REFERENCE!$A$2:$F$8,6,FALSE)*G6</f>
        <v>15.696</v>
      </c>
      <c r="N6" s="18">
        <v>0.76400000000000001</v>
      </c>
      <c r="O6" s="18">
        <v>0</v>
      </c>
      <c r="P6" s="18">
        <v>0.23600000000000002</v>
      </c>
      <c r="Q6" s="18">
        <v>0</v>
      </c>
      <c r="R6" s="46">
        <f>VLOOKUP(N$1,REFERENCE!$H:$I,2,FALSE)*N6</f>
        <v>3.056</v>
      </c>
      <c r="S6" s="46">
        <f>VLOOKUP(O$1,REFERENCE!$H:$I,2,FALSE)*O6</f>
        <v>0</v>
      </c>
      <c r="T6" s="46">
        <f>VLOOKUP(P$1,REFERENCE!$H:$I,2,FALSE)*P6</f>
        <v>1.1800000000000002</v>
      </c>
      <c r="U6" s="46">
        <f>VLOOKUP(Q$1,REFERENCE!$H:$I,2,FALSE)*Q6</f>
        <v>0</v>
      </c>
      <c r="V6" s="20">
        <v>0.122</v>
      </c>
      <c r="W6" s="20">
        <v>0.87400000000000011</v>
      </c>
      <c r="X6" s="20">
        <v>4.0000000000000001E-3</v>
      </c>
      <c r="Y6" s="20">
        <v>0</v>
      </c>
      <c r="Z6" s="44">
        <f>VLOOKUP(V$1,REFERENCE!$K:$L,2,FALSE)*V6</f>
        <v>0.36599999999999999</v>
      </c>
      <c r="AA6" s="44">
        <f>VLOOKUP(W$1,REFERENCE!$K:$L,2,FALSE)*W6</f>
        <v>3.4960000000000004</v>
      </c>
      <c r="AB6" s="44">
        <f>VLOOKUP(X$1,REFERENCE!$K:$L,2,FALSE)*X6</f>
        <v>8.0000000000000002E-3</v>
      </c>
      <c r="AC6" s="44">
        <f>VLOOKUP(Y$1,REFERENCE!$K:$L,2,FALSE)*Y6</f>
        <v>0</v>
      </c>
      <c r="AD6" s="22">
        <v>0.79200000000000004</v>
      </c>
      <c r="AE6" s="22">
        <v>0.20800000000000002</v>
      </c>
      <c r="AF6" s="42">
        <f>VLOOKUP(AD$1,REFERENCE!$N:$O,2,FALSE)*AD6</f>
        <v>1.5840000000000001</v>
      </c>
      <c r="AG6" s="42">
        <f>VLOOKUP(AE$1,REFERENCE!$N:$O,2,FALSE)*AE6</f>
        <v>0</v>
      </c>
      <c r="AH6" s="26">
        <v>5.0999999999999997E-2</v>
      </c>
      <c r="AI6" s="27">
        <v>0.36899999999999999</v>
      </c>
      <c r="AJ6" s="26">
        <v>0.43099999999999999</v>
      </c>
      <c r="AK6" s="28">
        <v>0.14699999999999999</v>
      </c>
      <c r="AL6" s="28">
        <v>2E-3</v>
      </c>
      <c r="AM6" s="40">
        <f>VLOOKUP(AH$1,REFERENCE!$Q:$R,2,FALSE)*AH6</f>
        <v>0.153</v>
      </c>
      <c r="AN6" s="40">
        <f>VLOOKUP(AI$1,REFERENCE!$Q:$R,2,FALSE)*AI6</f>
        <v>1.476</v>
      </c>
      <c r="AO6" s="40">
        <f>VLOOKUP(AJ$1,REFERENCE!$Q:$R,2,FALSE)*AJ6</f>
        <v>1.724</v>
      </c>
      <c r="AP6" s="40">
        <f>VLOOKUP(AK$1,REFERENCE!$Q:$R,2,FALSE)*AK6</f>
        <v>0.73499999999999999</v>
      </c>
      <c r="AQ6" s="40">
        <f>VLOOKUP(AL$1,REFERENCE!$Q:$R,2,FALSE)*AL6</f>
        <v>4.0000000000000001E-3</v>
      </c>
      <c r="AR6" s="48">
        <f t="shared" si="0"/>
        <v>31.900999999999996</v>
      </c>
      <c r="AS6" s="49">
        <f t="shared" si="1"/>
        <v>4.2360000000000007</v>
      </c>
      <c r="AT6" s="49">
        <f t="shared" si="2"/>
        <v>3.8700000000000006</v>
      </c>
      <c r="AU6" s="49">
        <f t="shared" si="3"/>
        <v>1.5840000000000001</v>
      </c>
      <c r="AV6" s="49">
        <f t="shared" si="4"/>
        <v>4.0919999999999996</v>
      </c>
      <c r="AW6" s="51">
        <v>5377</v>
      </c>
    </row>
    <row r="7" spans="1:49" x14ac:dyDescent="0.25">
      <c r="A7" s="4">
        <v>2020</v>
      </c>
      <c r="B7" s="14">
        <v>1</v>
      </c>
      <c r="C7" s="14">
        <v>0</v>
      </c>
      <c r="D7" s="14">
        <v>0</v>
      </c>
      <c r="E7" s="14">
        <v>0</v>
      </c>
      <c r="F7" s="9">
        <v>5.5E-2</v>
      </c>
      <c r="G7" s="9">
        <v>0.94499999999999995</v>
      </c>
      <c r="H7" s="16">
        <f>VLOOKUP(B$1,REFERENCE!$A$2:$F$8,6,FALSE)*B7</f>
        <v>16</v>
      </c>
      <c r="I7" s="16">
        <f>VLOOKUP(C$1,REFERENCE!$A$2:$F$8,6,FALSE)*C7</f>
        <v>0</v>
      </c>
      <c r="J7" s="16">
        <f>VLOOKUP(D$1,REFERENCE!$A$2:$F$8,6,FALSE)*D7</f>
        <v>0</v>
      </c>
      <c r="K7" s="16">
        <f>VLOOKUP(E$1,REFERENCE!$A$2:$F$8,6,FALSE)*E7</f>
        <v>0</v>
      </c>
      <c r="L7" s="16">
        <f>VLOOKUP(F$1,REFERENCE!$A$2:$F$8,6,FALSE)*F7</f>
        <v>0.82499999999999996</v>
      </c>
      <c r="M7" s="16">
        <f>VLOOKUP(G$1,REFERENCE!$A$2:$F$8,6,FALSE)*G7</f>
        <v>15.12</v>
      </c>
      <c r="N7" s="18">
        <v>0.27500000000000002</v>
      </c>
      <c r="O7" s="18">
        <v>0.01</v>
      </c>
      <c r="P7" s="18">
        <v>0.71499999999999997</v>
      </c>
      <c r="Q7" s="18">
        <v>0</v>
      </c>
      <c r="R7" s="46">
        <f>VLOOKUP(N$1,REFERENCE!$H:$I,2,FALSE)*N7</f>
        <v>1.1000000000000001</v>
      </c>
      <c r="S7" s="46">
        <f>VLOOKUP(O$1,REFERENCE!$H:$I,2,FALSE)*O7</f>
        <v>0.03</v>
      </c>
      <c r="T7" s="46">
        <f>VLOOKUP(P$1,REFERENCE!$H:$I,2,FALSE)*P7</f>
        <v>3.5749999999999997</v>
      </c>
      <c r="U7" s="46">
        <f>VLOOKUP(Q$1,REFERENCE!$H:$I,2,FALSE)*Q7</f>
        <v>0</v>
      </c>
      <c r="V7" s="20">
        <v>1.3999999999999999E-2</v>
      </c>
      <c r="W7" s="20">
        <v>0.98599999999999999</v>
      </c>
      <c r="X7" s="20">
        <v>0</v>
      </c>
      <c r="Y7" s="20">
        <v>0</v>
      </c>
      <c r="Z7" s="44">
        <f>VLOOKUP(V$1,REFERENCE!$K:$L,2,FALSE)*V7</f>
        <v>4.1999999999999996E-2</v>
      </c>
      <c r="AA7" s="44">
        <f>VLOOKUP(W$1,REFERENCE!$K:$L,2,FALSE)*W7</f>
        <v>3.944</v>
      </c>
      <c r="AB7" s="44">
        <f>VLOOKUP(X$1,REFERENCE!$K:$L,2,FALSE)*X7</f>
        <v>0</v>
      </c>
      <c r="AC7" s="44">
        <f>VLOOKUP(Y$1,REFERENCE!$K:$L,2,FALSE)*Y7</f>
        <v>0</v>
      </c>
      <c r="AD7" s="22">
        <v>0.93500000000000005</v>
      </c>
      <c r="AE7" s="22">
        <v>6.5000000000000002E-2</v>
      </c>
      <c r="AF7" s="42">
        <f>VLOOKUP(AD$1,REFERENCE!$N:$O,2,FALSE)*AD7</f>
        <v>1.87</v>
      </c>
      <c r="AG7" s="42">
        <f>VLOOKUP(AE$1,REFERENCE!$N:$O,2,FALSE)*AE7</f>
        <v>0</v>
      </c>
      <c r="AH7" s="26">
        <v>5.0000000000000001E-3</v>
      </c>
      <c r="AI7" s="27">
        <v>0.48100000000000004</v>
      </c>
      <c r="AJ7" s="26">
        <v>0.11599999999999999</v>
      </c>
      <c r="AK7" s="28">
        <v>0.39800000000000002</v>
      </c>
      <c r="AL7" s="28">
        <v>0</v>
      </c>
      <c r="AM7" s="40">
        <f>VLOOKUP(AH$1,REFERENCE!$Q:$R,2,FALSE)*AH7</f>
        <v>1.4999999999999999E-2</v>
      </c>
      <c r="AN7" s="40">
        <f>VLOOKUP(AI$1,REFERENCE!$Q:$R,2,FALSE)*AI7</f>
        <v>1.9240000000000002</v>
      </c>
      <c r="AO7" s="40">
        <f>VLOOKUP(AJ$1,REFERENCE!$Q:$R,2,FALSE)*AJ7</f>
        <v>0.46399999999999997</v>
      </c>
      <c r="AP7" s="40">
        <f>VLOOKUP(AK$1,REFERENCE!$Q:$R,2,FALSE)*AK7</f>
        <v>1.9900000000000002</v>
      </c>
      <c r="AQ7" s="40">
        <f>VLOOKUP(AL$1,REFERENCE!$Q:$R,2,FALSE)*AL7</f>
        <v>0</v>
      </c>
      <c r="AR7" s="48">
        <f t="shared" si="0"/>
        <v>31.945</v>
      </c>
      <c r="AS7" s="49">
        <f t="shared" si="1"/>
        <v>4.7050000000000001</v>
      </c>
      <c r="AT7" s="49">
        <f t="shared" si="2"/>
        <v>3.9859999999999998</v>
      </c>
      <c r="AU7" s="49">
        <f t="shared" si="3"/>
        <v>1.87</v>
      </c>
      <c r="AV7" s="49">
        <f t="shared" si="4"/>
        <v>4.3930000000000007</v>
      </c>
      <c r="AW7" s="51">
        <v>5003</v>
      </c>
    </row>
    <row r="8" spans="1:49" x14ac:dyDescent="0.25">
      <c r="A8" s="3">
        <v>2021</v>
      </c>
      <c r="B8" s="14">
        <v>0.9890000000000001</v>
      </c>
      <c r="C8" s="14">
        <v>1.1000000000000001E-2</v>
      </c>
      <c r="D8" s="14">
        <v>0</v>
      </c>
      <c r="E8" s="14">
        <v>0</v>
      </c>
      <c r="F8" s="9">
        <v>4.5999999999999999E-2</v>
      </c>
      <c r="G8" s="9">
        <v>0.95400000000000007</v>
      </c>
      <c r="H8" s="16">
        <f>VLOOKUP(B$1,REFERENCE!$A$2:$F$8,6,FALSE)*B8</f>
        <v>15.824000000000002</v>
      </c>
      <c r="I8" s="16">
        <f>VLOOKUP(C$1,REFERENCE!$A$2:$F$8,6,FALSE)*C8</f>
        <v>0.15400000000000003</v>
      </c>
      <c r="J8" s="16">
        <f>VLOOKUP(D$1,REFERENCE!$A$2:$F$8,6,FALSE)*D8</f>
        <v>0</v>
      </c>
      <c r="K8" s="16">
        <f>VLOOKUP(E$1,REFERENCE!$A$2:$F$8,6,FALSE)*E8</f>
        <v>0</v>
      </c>
      <c r="L8" s="16">
        <f>VLOOKUP(F$1,REFERENCE!$A$2:$F$8,6,FALSE)*F8</f>
        <v>0.69</v>
      </c>
      <c r="M8" s="16">
        <f>VLOOKUP(G$1,REFERENCE!$A$2:$F$8,6,FALSE)*G8</f>
        <v>15.264000000000001</v>
      </c>
      <c r="N8" s="18">
        <v>0.68700000000000006</v>
      </c>
      <c r="O8" s="18">
        <v>0.29699999999999999</v>
      </c>
      <c r="P8" s="18">
        <v>1.4999999999999999E-2</v>
      </c>
      <c r="Q8" s="18">
        <v>0</v>
      </c>
      <c r="R8" s="46">
        <f>VLOOKUP(N$1,REFERENCE!$H:$I,2,FALSE)*N8</f>
        <v>2.7480000000000002</v>
      </c>
      <c r="S8" s="46">
        <f>VLOOKUP(O$1,REFERENCE!$H:$I,2,FALSE)*O8</f>
        <v>0.89100000000000001</v>
      </c>
      <c r="T8" s="46">
        <f>VLOOKUP(P$1,REFERENCE!$H:$I,2,FALSE)*P8</f>
        <v>7.4999999999999997E-2</v>
      </c>
      <c r="U8" s="46">
        <f>VLOOKUP(Q$1,REFERENCE!$H:$I,2,FALSE)*Q8</f>
        <v>0</v>
      </c>
      <c r="V8" s="20">
        <v>0.19</v>
      </c>
      <c r="W8" s="20">
        <v>0.81</v>
      </c>
      <c r="X8" s="20">
        <v>0</v>
      </c>
      <c r="Y8" s="20">
        <v>0</v>
      </c>
      <c r="Z8" s="44">
        <f>VLOOKUP(V$1,REFERENCE!$K:$L,2,FALSE)*V8</f>
        <v>0.57000000000000006</v>
      </c>
      <c r="AA8" s="44">
        <f>VLOOKUP(W$1,REFERENCE!$K:$L,2,FALSE)*W8</f>
        <v>3.24</v>
      </c>
      <c r="AB8" s="44">
        <f>VLOOKUP(X$1,REFERENCE!$K:$L,2,FALSE)*X8</f>
        <v>0</v>
      </c>
      <c r="AC8" s="44">
        <f>VLOOKUP(Y$1,REFERENCE!$K:$L,2,FALSE)*Y8</f>
        <v>0</v>
      </c>
      <c r="AD8" s="22">
        <v>0.79700000000000004</v>
      </c>
      <c r="AE8" s="22">
        <v>0.20300000000000001</v>
      </c>
      <c r="AF8" s="42">
        <f>VLOOKUP(AD$1,REFERENCE!$N:$O,2,FALSE)*AD8</f>
        <v>1.5940000000000001</v>
      </c>
      <c r="AG8" s="42">
        <f>VLOOKUP(AE$1,REFERENCE!$N:$O,2,FALSE)*AE8</f>
        <v>0</v>
      </c>
      <c r="AH8" s="26">
        <v>0.08</v>
      </c>
      <c r="AI8" s="27">
        <v>0.38799999999999996</v>
      </c>
      <c r="AJ8" s="26">
        <v>0.16899999999999998</v>
      </c>
      <c r="AK8" s="28">
        <v>0.36299999999999999</v>
      </c>
      <c r="AL8" s="28">
        <v>0</v>
      </c>
      <c r="AM8" s="40">
        <f>VLOOKUP(AH$1,REFERENCE!$Q:$R,2,FALSE)*AH8</f>
        <v>0.24</v>
      </c>
      <c r="AN8" s="40">
        <f>VLOOKUP(AI$1,REFERENCE!$Q:$R,2,FALSE)*AI8</f>
        <v>1.5519999999999998</v>
      </c>
      <c r="AO8" s="40">
        <f>VLOOKUP(AJ$1,REFERENCE!$Q:$R,2,FALSE)*AJ8</f>
        <v>0.67599999999999993</v>
      </c>
      <c r="AP8" s="40">
        <f>VLOOKUP(AK$1,REFERENCE!$Q:$R,2,FALSE)*AK8</f>
        <v>1.8149999999999999</v>
      </c>
      <c r="AQ8" s="40">
        <f>VLOOKUP(AL$1,REFERENCE!$Q:$R,2,FALSE)*AL8</f>
        <v>0</v>
      </c>
      <c r="AR8" s="48">
        <f t="shared" si="0"/>
        <v>31.932000000000002</v>
      </c>
      <c r="AS8" s="49">
        <f t="shared" si="1"/>
        <v>3.7140000000000004</v>
      </c>
      <c r="AT8" s="49">
        <f t="shared" si="2"/>
        <v>3.8100000000000005</v>
      </c>
      <c r="AU8" s="49">
        <f t="shared" si="3"/>
        <v>1.5940000000000001</v>
      </c>
      <c r="AV8" s="49">
        <f t="shared" si="4"/>
        <v>4.2829999999999995</v>
      </c>
      <c r="AW8" s="51">
        <v>5229</v>
      </c>
    </row>
    <row r="9" spans="1:49" x14ac:dyDescent="0.25">
      <c r="A9" s="4">
        <v>2022</v>
      </c>
      <c r="B9" s="14">
        <v>0.99900000000000011</v>
      </c>
      <c r="C9" s="14">
        <v>1E-3</v>
      </c>
      <c r="D9" s="14">
        <v>0</v>
      </c>
      <c r="E9" s="14">
        <v>0</v>
      </c>
      <c r="F9" s="9">
        <v>2.7000000000000003E-2</v>
      </c>
      <c r="G9" s="9">
        <v>0.97299999999999998</v>
      </c>
      <c r="H9" s="16">
        <f>VLOOKUP(B$1,REFERENCE!$A$2:$F$8,6,FALSE)*B9</f>
        <v>15.984000000000002</v>
      </c>
      <c r="I9" s="16">
        <f>VLOOKUP(C$1,REFERENCE!$A$2:$F$8,6,FALSE)*C9</f>
        <v>1.4E-2</v>
      </c>
      <c r="J9" s="16">
        <f>VLOOKUP(D$1,REFERENCE!$A$2:$F$8,6,FALSE)*D9</f>
        <v>0</v>
      </c>
      <c r="K9" s="16">
        <f>VLOOKUP(E$1,REFERENCE!$A$2:$F$8,6,FALSE)*E9</f>
        <v>0</v>
      </c>
      <c r="L9" s="16">
        <f>VLOOKUP(F$1,REFERENCE!$A$2:$F$8,6,FALSE)*F9</f>
        <v>0.40500000000000003</v>
      </c>
      <c r="M9" s="16">
        <f>VLOOKUP(G$1,REFERENCE!$A$2:$F$8,6,FALSE)*G9</f>
        <v>15.568</v>
      </c>
      <c r="N9" s="18">
        <v>7.9000000000000001E-2</v>
      </c>
      <c r="O9" s="18">
        <v>7.5999999999999998E-2</v>
      </c>
      <c r="P9" s="18">
        <v>0.84299999999999997</v>
      </c>
      <c r="Q9" s="18">
        <v>2E-3</v>
      </c>
      <c r="R9" s="46">
        <f>VLOOKUP(N$1,REFERENCE!$H:$I,2,FALSE)*N9</f>
        <v>0.316</v>
      </c>
      <c r="S9" s="46">
        <f>VLOOKUP(O$1,REFERENCE!$H:$I,2,FALSE)*O9</f>
        <v>0.22799999999999998</v>
      </c>
      <c r="T9" s="46">
        <f>VLOOKUP(P$1,REFERENCE!$H:$I,2,FALSE)*P9</f>
        <v>4.2149999999999999</v>
      </c>
      <c r="U9" s="46">
        <f>VLOOKUP(Q$1,REFERENCE!$H:$I,2,FALSE)*Q9</f>
        <v>0</v>
      </c>
      <c r="V9" s="20">
        <v>0.17100000000000001</v>
      </c>
      <c r="W9" s="20">
        <v>0.7340000000000001</v>
      </c>
      <c r="X9" s="20">
        <v>7.0999999999999994E-2</v>
      </c>
      <c r="Y9" s="20">
        <v>2.4E-2</v>
      </c>
      <c r="Z9" s="44">
        <f>VLOOKUP(V$1,REFERENCE!$K:$L,2,FALSE)*V9</f>
        <v>0.51300000000000001</v>
      </c>
      <c r="AA9" s="44">
        <f>VLOOKUP(W$1,REFERENCE!$K:$L,2,FALSE)*W9</f>
        <v>2.9360000000000004</v>
      </c>
      <c r="AB9" s="44">
        <f>VLOOKUP(X$1,REFERENCE!$K:$L,2,FALSE)*X9</f>
        <v>0.14199999999999999</v>
      </c>
      <c r="AC9" s="44">
        <f>VLOOKUP(Y$1,REFERENCE!$K:$L,2,FALSE)*Y9</f>
        <v>0</v>
      </c>
      <c r="AD9" s="22">
        <v>0.59399999999999997</v>
      </c>
      <c r="AE9" s="22">
        <v>0.40600000000000003</v>
      </c>
      <c r="AF9" s="42">
        <f>VLOOKUP(AD$1,REFERENCE!$N:$O,2,FALSE)*AD9</f>
        <v>1.1879999999999999</v>
      </c>
      <c r="AG9" s="42">
        <f>VLOOKUP(AE$1,REFERENCE!$N:$O,2,FALSE)*AE9</f>
        <v>0</v>
      </c>
      <c r="AH9" s="26">
        <v>6.0000000000000001E-3</v>
      </c>
      <c r="AI9" s="27">
        <v>0.46500000000000002</v>
      </c>
      <c r="AJ9" s="26">
        <v>0.111</v>
      </c>
      <c r="AK9" s="28">
        <v>0.41689999999999999</v>
      </c>
      <c r="AL9" s="28">
        <v>0</v>
      </c>
      <c r="AM9" s="40">
        <f>VLOOKUP(AH$1,REFERENCE!$Q:$R,2,FALSE)*AH9</f>
        <v>1.8000000000000002E-2</v>
      </c>
      <c r="AN9" s="40">
        <f>VLOOKUP(AI$1,REFERENCE!$Q:$R,2,FALSE)*AI9</f>
        <v>1.86</v>
      </c>
      <c r="AO9" s="40">
        <f>VLOOKUP(AJ$1,REFERENCE!$Q:$R,2,FALSE)*AJ9</f>
        <v>0.44400000000000001</v>
      </c>
      <c r="AP9" s="40">
        <f>VLOOKUP(AK$1,REFERENCE!$Q:$R,2,FALSE)*AK9</f>
        <v>2.0844999999999998</v>
      </c>
      <c r="AQ9" s="40">
        <f>VLOOKUP(AL$1,REFERENCE!$Q:$R,2,FALSE)*AL9</f>
        <v>0</v>
      </c>
      <c r="AR9" s="48">
        <f t="shared" si="0"/>
        <v>31.971000000000004</v>
      </c>
      <c r="AS9" s="49">
        <f t="shared" si="1"/>
        <v>4.7590000000000003</v>
      </c>
      <c r="AT9" s="49">
        <f t="shared" si="2"/>
        <v>3.5910000000000002</v>
      </c>
      <c r="AU9" s="49">
        <f t="shared" si="3"/>
        <v>1.1879999999999999</v>
      </c>
      <c r="AV9" s="49">
        <f t="shared" si="4"/>
        <v>4.4064999999999994</v>
      </c>
      <c r="AW9" s="51">
        <v>3708</v>
      </c>
    </row>
    <row r="10" spans="1:49" x14ac:dyDescent="0.25">
      <c r="A10" s="3">
        <v>2023</v>
      </c>
      <c r="B10" s="14">
        <v>0.995</v>
      </c>
      <c r="C10" s="14">
        <v>4.0000000000000001E-3</v>
      </c>
      <c r="D10" s="14">
        <v>0</v>
      </c>
      <c r="E10" s="14">
        <v>1E-3</v>
      </c>
      <c r="F10" s="9">
        <v>9.5000000000000001E-2</v>
      </c>
      <c r="G10" s="9">
        <v>0.90500000000000003</v>
      </c>
      <c r="H10" s="16">
        <f>VLOOKUP(B$1,REFERENCE!$A$2:$F$8,6,FALSE)*B10</f>
        <v>15.92</v>
      </c>
      <c r="I10" s="16">
        <f>VLOOKUP(C$1,REFERENCE!$A$2:$F$8,6,FALSE)*C10</f>
        <v>5.6000000000000001E-2</v>
      </c>
      <c r="J10" s="16">
        <f>VLOOKUP(D$1,REFERENCE!$A$2:$F$8,6,FALSE)*D10</f>
        <v>0</v>
      </c>
      <c r="K10" s="16">
        <f>VLOOKUP(E$1,REFERENCE!$A$2:$F$8,6,FALSE)*E10</f>
        <v>1.4E-2</v>
      </c>
      <c r="L10" s="16">
        <f>VLOOKUP(F$1,REFERENCE!$A$2:$F$8,6,FALSE)*F10</f>
        <v>1.425</v>
      </c>
      <c r="M10" s="16">
        <f>VLOOKUP(G$1,REFERENCE!$A$2:$F$8,6,FALSE)*G10</f>
        <v>14.48</v>
      </c>
      <c r="N10" s="18">
        <v>0.45600000000000002</v>
      </c>
      <c r="O10" s="18">
        <v>1.4999999999999999E-2</v>
      </c>
      <c r="P10" s="18">
        <v>0.52700000000000002</v>
      </c>
      <c r="Q10" s="18">
        <v>3.0000000000000001E-3</v>
      </c>
      <c r="R10" s="46">
        <f>VLOOKUP(N$1,REFERENCE!$H:$I,2,FALSE)*N10</f>
        <v>1.8240000000000001</v>
      </c>
      <c r="S10" s="46">
        <f>VLOOKUP(O$1,REFERENCE!$H:$I,2,FALSE)*O10</f>
        <v>4.4999999999999998E-2</v>
      </c>
      <c r="T10" s="46">
        <f>VLOOKUP(P$1,REFERENCE!$H:$I,2,FALSE)*P10</f>
        <v>2.6350000000000002</v>
      </c>
      <c r="U10" s="46">
        <f>VLOOKUP(Q$1,REFERENCE!$H:$I,2,FALSE)*Q10</f>
        <v>0</v>
      </c>
      <c r="V10" s="20">
        <v>0.10199999999999999</v>
      </c>
      <c r="W10" s="20">
        <v>0.89300000000000002</v>
      </c>
      <c r="X10" s="20">
        <v>0</v>
      </c>
      <c r="Y10" s="20">
        <v>5.0000000000000001E-3</v>
      </c>
      <c r="Z10" s="44">
        <f>VLOOKUP(V$1,REFERENCE!$K:$L,2,FALSE)*V10</f>
        <v>0.30599999999999999</v>
      </c>
      <c r="AA10" s="44">
        <f>VLOOKUP(W$1,REFERENCE!$K:$L,2,FALSE)*W10</f>
        <v>3.5720000000000001</v>
      </c>
      <c r="AB10" s="44">
        <f>VLOOKUP(X$1,REFERENCE!$K:$L,2,FALSE)*X10</f>
        <v>0</v>
      </c>
      <c r="AC10" s="44">
        <f>VLOOKUP(Y$1,REFERENCE!$K:$L,2,FALSE)*Y10</f>
        <v>0</v>
      </c>
      <c r="AD10" s="22">
        <v>0.72900000000000009</v>
      </c>
      <c r="AE10" s="22">
        <v>0.27100000000000002</v>
      </c>
      <c r="AF10" s="42">
        <f>VLOOKUP(AD$1,REFERENCE!$N:$O,2,FALSE)*AD10</f>
        <v>1.4580000000000002</v>
      </c>
      <c r="AG10" s="42">
        <f>VLOOKUP(AE$1,REFERENCE!$N:$O,2,FALSE)*AE10</f>
        <v>0</v>
      </c>
      <c r="AH10" s="26">
        <v>0</v>
      </c>
      <c r="AI10" s="27">
        <v>0.53700000000000003</v>
      </c>
      <c r="AJ10" s="26">
        <v>0.106</v>
      </c>
      <c r="AK10" s="28">
        <v>0.34899999999999998</v>
      </c>
      <c r="AL10" s="28">
        <v>6.9999999999999993E-3</v>
      </c>
      <c r="AM10" s="40">
        <f>VLOOKUP(AH$1,REFERENCE!$Q:$R,2,FALSE)*AH10</f>
        <v>0</v>
      </c>
      <c r="AN10" s="40">
        <f>VLOOKUP(AI$1,REFERENCE!$Q:$R,2,FALSE)*AI10</f>
        <v>2.1480000000000001</v>
      </c>
      <c r="AO10" s="40">
        <f>VLOOKUP(AJ$1,REFERENCE!$Q:$R,2,FALSE)*AJ10</f>
        <v>0.42399999999999999</v>
      </c>
      <c r="AP10" s="40">
        <f>VLOOKUP(AK$1,REFERENCE!$Q:$R,2,FALSE)*AK10</f>
        <v>1.7449999999999999</v>
      </c>
      <c r="AQ10" s="40">
        <f>VLOOKUP(AL$1,REFERENCE!$Q:$R,2,FALSE)*AL10</f>
        <v>1.3999999999999999E-2</v>
      </c>
      <c r="AR10" s="48">
        <f t="shared" si="0"/>
        <v>31.895</v>
      </c>
      <c r="AS10" s="49">
        <f t="shared" si="1"/>
        <v>4.5040000000000004</v>
      </c>
      <c r="AT10" s="49">
        <f t="shared" si="2"/>
        <v>3.8780000000000001</v>
      </c>
      <c r="AU10" s="49">
        <f t="shared" si="3"/>
        <v>1.4580000000000002</v>
      </c>
      <c r="AV10" s="49">
        <f t="shared" si="4"/>
        <v>4.3310000000000004</v>
      </c>
      <c r="AW10" s="51">
        <v>4338</v>
      </c>
    </row>
    <row r="12" spans="1:49" x14ac:dyDescent="0.25">
      <c r="AW12" s="11"/>
    </row>
    <row r="13" spans="1:49" s="11" customFormat="1" x14ac:dyDescent="0.25">
      <c r="R13" s="33"/>
      <c r="S13" s="33"/>
      <c r="T13" s="33"/>
      <c r="U13" s="33"/>
    </row>
    <row r="14" spans="1:49" s="11" customFormat="1" x14ac:dyDescent="0.25">
      <c r="B14" s="10"/>
      <c r="C14" s="10"/>
      <c r="D14" s="10"/>
      <c r="E14" s="10"/>
      <c r="F14" s="12"/>
      <c r="G14" s="12"/>
      <c r="R14" s="33"/>
      <c r="S14" s="33"/>
      <c r="T14" s="33"/>
      <c r="U14" s="33"/>
    </row>
    <row r="15" spans="1:49" s="11" customFormat="1" x14ac:dyDescent="0.25">
      <c r="B15" s="10"/>
      <c r="C15" s="10"/>
      <c r="D15" s="10"/>
      <c r="E15" s="10"/>
      <c r="F15" s="12"/>
      <c r="G15" s="12"/>
      <c r="R15" s="33"/>
      <c r="S15" s="33"/>
      <c r="T15" s="33"/>
      <c r="U15" s="33"/>
    </row>
    <row r="16" spans="1:49" s="11" customFormat="1" x14ac:dyDescent="0.25">
      <c r="B16" s="10"/>
      <c r="C16" s="10"/>
      <c r="D16" s="10"/>
      <c r="E16" s="10"/>
      <c r="F16" s="12"/>
      <c r="G16" s="12"/>
      <c r="R16" s="33"/>
      <c r="S16" s="33"/>
      <c r="T16" s="33"/>
      <c r="U16" s="33"/>
    </row>
    <row r="17" spans="2:21" s="11" customFormat="1" x14ac:dyDescent="0.25">
      <c r="B17" s="10"/>
      <c r="C17" s="10"/>
      <c r="D17" s="10"/>
      <c r="E17" s="10"/>
      <c r="F17" s="12"/>
      <c r="G17" s="12"/>
      <c r="R17" s="33"/>
      <c r="S17" s="33"/>
      <c r="T17" s="33"/>
      <c r="U17" s="33"/>
    </row>
    <row r="18" spans="2:21" s="11" customFormat="1" x14ac:dyDescent="0.25">
      <c r="B18" s="10"/>
      <c r="C18" s="10"/>
      <c r="D18" s="10"/>
      <c r="E18" s="10"/>
      <c r="F18" s="12"/>
      <c r="G18" s="12"/>
      <c r="R18" s="33"/>
      <c r="S18" s="33"/>
      <c r="T18" s="33"/>
      <c r="U18" s="33"/>
    </row>
    <row r="19" spans="2:21" s="11" customFormat="1" x14ac:dyDescent="0.25">
      <c r="B19" s="10"/>
      <c r="C19" s="10"/>
      <c r="D19" s="10"/>
      <c r="E19" s="10"/>
      <c r="F19" s="12"/>
      <c r="G19" s="12"/>
      <c r="R19" s="33"/>
      <c r="S19" s="33"/>
      <c r="T19" s="33"/>
      <c r="U19" s="33"/>
    </row>
    <row r="20" spans="2:21" s="11" customFormat="1" x14ac:dyDescent="0.25">
      <c r="B20" s="10"/>
      <c r="C20" s="10"/>
      <c r="D20" s="10"/>
      <c r="E20" s="10"/>
      <c r="F20" s="12"/>
      <c r="G20" s="12"/>
      <c r="R20" s="33"/>
      <c r="S20" s="33"/>
      <c r="T20" s="33"/>
      <c r="U20" s="33"/>
    </row>
    <row r="21" spans="2:21" s="11" customFormat="1" x14ac:dyDescent="0.25">
      <c r="B21" s="10"/>
      <c r="C21" s="10"/>
      <c r="D21" s="10"/>
      <c r="E21" s="10"/>
      <c r="F21" s="12"/>
      <c r="G21" s="12"/>
      <c r="R21" s="33"/>
      <c r="S21" s="33"/>
      <c r="T21" s="33"/>
      <c r="U21" s="33"/>
    </row>
    <row r="22" spans="2:21" s="11" customFormat="1" x14ac:dyDescent="0.25">
      <c r="B22" s="10"/>
      <c r="C22" s="10"/>
      <c r="D22" s="10"/>
      <c r="E22" s="10"/>
      <c r="F22" s="12"/>
      <c r="G22" s="12"/>
      <c r="R22" s="33"/>
      <c r="S22" s="33"/>
      <c r="T22" s="33"/>
      <c r="U22" s="33"/>
    </row>
    <row r="23" spans="2:21" s="11" customFormat="1" x14ac:dyDescent="0.25">
      <c r="R23" s="33"/>
      <c r="S23" s="33"/>
      <c r="T23" s="33"/>
      <c r="U23" s="33"/>
    </row>
    <row r="24" spans="2:21" s="11" customFormat="1" x14ac:dyDescent="0.25">
      <c r="R24" s="33"/>
      <c r="S24" s="33"/>
      <c r="T24" s="33"/>
      <c r="U2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4F82-C477-4E6A-9AD0-41CFA59FCE2A}">
  <dimension ref="A1:AW24"/>
  <sheetViews>
    <sheetView topLeftCell="AG1" workbookViewId="0">
      <selection activeCell="AJ13" sqref="AJ13"/>
    </sheetView>
  </sheetViews>
  <sheetFormatPr defaultColWidth="12.7109375" defaultRowHeight="15" x14ac:dyDescent="0.25"/>
  <cols>
    <col min="18" max="21" width="12.7109375" style="32"/>
  </cols>
  <sheetData>
    <row r="1" spans="1:49" ht="60" x14ac:dyDescent="0.25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5" t="s">
        <v>5</v>
      </c>
      <c r="G1" s="5" t="s">
        <v>6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45" t="s">
        <v>37</v>
      </c>
      <c r="S1" s="45" t="s">
        <v>38</v>
      </c>
      <c r="T1" s="45" t="s">
        <v>39</v>
      </c>
      <c r="U1" s="45" t="s">
        <v>40</v>
      </c>
      <c r="V1" s="19" t="s">
        <v>23</v>
      </c>
      <c r="W1" s="19" t="s">
        <v>24</v>
      </c>
      <c r="X1" s="19" t="s">
        <v>25</v>
      </c>
      <c r="Y1" s="19" t="s">
        <v>22</v>
      </c>
      <c r="Z1" s="43" t="s">
        <v>41</v>
      </c>
      <c r="AA1" s="43" t="s">
        <v>42</v>
      </c>
      <c r="AB1" s="43" t="s">
        <v>43</v>
      </c>
      <c r="AC1" s="43" t="s">
        <v>40</v>
      </c>
      <c r="AD1" s="21" t="s">
        <v>26</v>
      </c>
      <c r="AE1" s="21" t="s">
        <v>27</v>
      </c>
      <c r="AF1" s="41" t="s">
        <v>44</v>
      </c>
      <c r="AG1" s="41" t="s">
        <v>45</v>
      </c>
      <c r="AH1" s="23" t="s">
        <v>28</v>
      </c>
      <c r="AI1" s="24" t="s">
        <v>29</v>
      </c>
      <c r="AJ1" s="23" t="s">
        <v>30</v>
      </c>
      <c r="AK1" s="25" t="s">
        <v>31</v>
      </c>
      <c r="AL1" s="25" t="s">
        <v>32</v>
      </c>
      <c r="AM1" s="38" t="s">
        <v>52</v>
      </c>
      <c r="AN1" s="37" t="s">
        <v>53</v>
      </c>
      <c r="AO1" s="38" t="s">
        <v>54</v>
      </c>
      <c r="AP1" s="39" t="s">
        <v>55</v>
      </c>
      <c r="AQ1" s="39" t="s">
        <v>56</v>
      </c>
      <c r="AR1" s="47" t="s">
        <v>46</v>
      </c>
      <c r="AS1" s="47" t="s">
        <v>47</v>
      </c>
      <c r="AT1" s="47" t="s">
        <v>48</v>
      </c>
      <c r="AU1" s="47" t="s">
        <v>49</v>
      </c>
      <c r="AV1" s="47" t="s">
        <v>50</v>
      </c>
      <c r="AW1" s="50" t="s">
        <v>57</v>
      </c>
    </row>
    <row r="2" spans="1:49" x14ac:dyDescent="0.25">
      <c r="A2" s="3">
        <v>2015</v>
      </c>
      <c r="B2" s="14">
        <v>0.995</v>
      </c>
      <c r="C2" s="14">
        <v>5.0000000000000001E-3</v>
      </c>
      <c r="D2" s="14">
        <v>0</v>
      </c>
      <c r="E2" s="14">
        <v>0</v>
      </c>
      <c r="F2" s="9">
        <v>0.23199999999999998</v>
      </c>
      <c r="G2" s="9">
        <v>0.76800000000000002</v>
      </c>
      <c r="H2" s="16">
        <f>VLOOKUP(B$1,REFERENCE!$A$2:$F$8,6,FALSE)*B2</f>
        <v>15.92</v>
      </c>
      <c r="I2" s="16">
        <f>VLOOKUP(C$1,REFERENCE!$A$2:$F$8,6,FALSE)*C2</f>
        <v>7.0000000000000007E-2</v>
      </c>
      <c r="J2" s="16">
        <f>VLOOKUP(D$1,REFERENCE!$A$2:$F$8,6,FALSE)*D2</f>
        <v>0</v>
      </c>
      <c r="K2" s="16">
        <f>VLOOKUP(E$1,REFERENCE!$A$2:$F$8,6,FALSE)*E2</f>
        <v>0</v>
      </c>
      <c r="L2" s="16">
        <f>VLOOKUP(F$1,REFERENCE!$A$2:$F$8,6,FALSE)*F2</f>
        <v>3.4799999999999995</v>
      </c>
      <c r="M2" s="16">
        <f>VLOOKUP(G$1,REFERENCE!$A$2:$F$8,6,FALSE)*G2</f>
        <v>12.288</v>
      </c>
      <c r="N2" s="18">
        <v>0.82700000000000007</v>
      </c>
      <c r="O2" s="18">
        <v>0</v>
      </c>
      <c r="P2" s="18">
        <v>0.16800000000000001</v>
      </c>
      <c r="Q2" s="18">
        <v>5.0000000000000001E-3</v>
      </c>
      <c r="R2" s="46">
        <f>VLOOKUP(N$1,REFERENCE!$H:$I,2,FALSE)*N2</f>
        <v>3.3080000000000003</v>
      </c>
      <c r="S2" s="46">
        <f>VLOOKUP(O$1,REFERENCE!$H:$I,2,FALSE)*O2</f>
        <v>0</v>
      </c>
      <c r="T2" s="46">
        <f>VLOOKUP(P$1,REFERENCE!$H:$I,2,FALSE)*P2</f>
        <v>0.84000000000000008</v>
      </c>
      <c r="U2" s="46">
        <f>VLOOKUP(Q$1,REFERENCE!$H:$I,2,FALSE)*Q2</f>
        <v>0</v>
      </c>
      <c r="V2" s="20">
        <v>6.3E-2</v>
      </c>
      <c r="W2" s="20">
        <v>0.90700000000000003</v>
      </c>
      <c r="X2" s="20">
        <v>1.7000000000000001E-2</v>
      </c>
      <c r="Y2" s="20">
        <v>1.3000000000000001E-2</v>
      </c>
      <c r="Z2" s="44">
        <f>VLOOKUP(V$1,REFERENCE!$K:$L,2,FALSE)*V2</f>
        <v>0.189</v>
      </c>
      <c r="AA2" s="44">
        <f>VLOOKUP(W$1,REFERENCE!$K:$L,2,FALSE)*W2</f>
        <v>3.6280000000000001</v>
      </c>
      <c r="AB2" s="44">
        <f>VLOOKUP(X$1,REFERENCE!$K:$L,2,FALSE)*X2</f>
        <v>3.4000000000000002E-2</v>
      </c>
      <c r="AC2" s="44">
        <f>VLOOKUP(Y$1,REFERENCE!$K:$L,2,FALSE)*Y2</f>
        <v>0</v>
      </c>
      <c r="AD2" s="22">
        <v>0.61599999999999999</v>
      </c>
      <c r="AE2" s="22">
        <v>0.38400000000000001</v>
      </c>
      <c r="AF2" s="42">
        <f>VLOOKUP(AD$1,REFERENCE!$N:$O,2,FALSE)*AD2</f>
        <v>1.232</v>
      </c>
      <c r="AG2" s="42">
        <f>VLOOKUP(AE$1,REFERENCE!$N:$O,2,FALSE)*AE2</f>
        <v>0</v>
      </c>
      <c r="AH2" s="26">
        <v>1E-3</v>
      </c>
      <c r="AI2" s="27">
        <v>0</v>
      </c>
      <c r="AJ2" s="26">
        <v>0.17699999999999999</v>
      </c>
      <c r="AK2" s="28">
        <v>0.81499999999999995</v>
      </c>
      <c r="AL2" s="28">
        <v>6.9999999999999993E-3</v>
      </c>
      <c r="AM2" s="40">
        <f>VLOOKUP(AH$1,REFERENCE!$Q:$R,2,FALSE)*AH2</f>
        <v>3.0000000000000001E-3</v>
      </c>
      <c r="AN2" s="40">
        <f>VLOOKUP(AI$1,REFERENCE!$Q:$R,2,FALSE)*AI2</f>
        <v>0</v>
      </c>
      <c r="AO2" s="40">
        <f>VLOOKUP(AJ$1,REFERENCE!$Q:$R,2,FALSE)*AJ2</f>
        <v>0.70799999999999996</v>
      </c>
      <c r="AP2" s="40">
        <f>VLOOKUP(AK$1,REFERENCE!$Q:$R,2,FALSE)*AK2</f>
        <v>4.0749999999999993</v>
      </c>
      <c r="AQ2" s="40">
        <f>VLOOKUP(AL$1,REFERENCE!$Q:$R,2,FALSE)*AL2</f>
        <v>1.3999999999999999E-2</v>
      </c>
      <c r="AR2" s="48">
        <f>SUM(H2:M2)</f>
        <v>31.757999999999999</v>
      </c>
      <c r="AS2" s="49">
        <f>SUM(R2:U2)</f>
        <v>4.1480000000000006</v>
      </c>
      <c r="AT2" s="49">
        <f>SUM(Z2:AC2)</f>
        <v>3.851</v>
      </c>
      <c r="AU2" s="49">
        <f>SUM(AF2:AG2)</f>
        <v>1.232</v>
      </c>
      <c r="AV2" s="49">
        <f>SUM(AM2:AQ2)</f>
        <v>4.8</v>
      </c>
      <c r="AW2" s="51">
        <v>4612</v>
      </c>
    </row>
    <row r="3" spans="1:49" x14ac:dyDescent="0.25">
      <c r="A3" s="4">
        <v>2016</v>
      </c>
      <c r="B3" s="14">
        <v>0.997</v>
      </c>
      <c r="C3" s="14">
        <v>3.0000000000000001E-3</v>
      </c>
      <c r="D3" s="14">
        <v>0</v>
      </c>
      <c r="E3" s="14">
        <v>0</v>
      </c>
      <c r="F3" s="9">
        <v>0.27800000000000002</v>
      </c>
      <c r="G3" s="9">
        <v>0.72199999999999998</v>
      </c>
      <c r="H3" s="16">
        <f>VLOOKUP(B$1,REFERENCE!$A$2:$F$8,6,FALSE)*B3</f>
        <v>15.952</v>
      </c>
      <c r="I3" s="16">
        <f>VLOOKUP(C$1,REFERENCE!$A$2:$F$8,6,FALSE)*C3</f>
        <v>4.2000000000000003E-2</v>
      </c>
      <c r="J3" s="16">
        <f>VLOOKUP(D$1,REFERENCE!$A$2:$F$8,6,FALSE)*D3</f>
        <v>0</v>
      </c>
      <c r="K3" s="16">
        <f>VLOOKUP(E$1,REFERENCE!$A$2:$F$8,6,FALSE)*E3</f>
        <v>0</v>
      </c>
      <c r="L3" s="16">
        <f>VLOOKUP(F$1,REFERENCE!$A$2:$F$8,6,FALSE)*F3</f>
        <v>4.17</v>
      </c>
      <c r="M3" s="16">
        <f>VLOOKUP(G$1,REFERENCE!$A$2:$F$8,6,FALSE)*G3</f>
        <v>11.552</v>
      </c>
      <c r="N3" s="18">
        <v>0.80500000000000005</v>
      </c>
      <c r="O3" s="18">
        <v>1E-3</v>
      </c>
      <c r="P3" s="18">
        <v>0.19399999999999998</v>
      </c>
      <c r="Q3" s="18">
        <v>0</v>
      </c>
      <c r="R3" s="46">
        <f>VLOOKUP(N$1,REFERENCE!$H:$I,2,FALSE)*N3</f>
        <v>3.22</v>
      </c>
      <c r="S3" s="46">
        <f>VLOOKUP(O$1,REFERENCE!$H:$I,2,FALSE)*O3</f>
        <v>3.0000000000000001E-3</v>
      </c>
      <c r="T3" s="46">
        <f>VLOOKUP(P$1,REFERENCE!$H:$I,2,FALSE)*P3</f>
        <v>0.96999999999999986</v>
      </c>
      <c r="U3" s="46">
        <f>VLOOKUP(Q$1,REFERENCE!$H:$I,2,FALSE)*Q3</f>
        <v>0</v>
      </c>
      <c r="V3" s="20">
        <v>4.2000000000000003E-2</v>
      </c>
      <c r="W3" s="20">
        <v>0.91900000000000004</v>
      </c>
      <c r="X3" s="20">
        <v>1.3000000000000001E-2</v>
      </c>
      <c r="Y3" s="20">
        <v>2.6000000000000002E-2</v>
      </c>
      <c r="Z3" s="44">
        <f>VLOOKUP(V$1,REFERENCE!$K:$L,2,FALSE)*V3</f>
        <v>0.126</v>
      </c>
      <c r="AA3" s="44">
        <f>VLOOKUP(W$1,REFERENCE!$K:$L,2,FALSE)*W3</f>
        <v>3.6760000000000002</v>
      </c>
      <c r="AB3" s="44">
        <f>VLOOKUP(X$1,REFERENCE!$K:$L,2,FALSE)*X3</f>
        <v>2.6000000000000002E-2</v>
      </c>
      <c r="AC3" s="44">
        <f>VLOOKUP(Y$1,REFERENCE!$K:$L,2,FALSE)*Y3</f>
        <v>0</v>
      </c>
      <c r="AD3" s="22">
        <v>0.61</v>
      </c>
      <c r="AE3" s="22">
        <v>0.39</v>
      </c>
      <c r="AF3" s="42">
        <f>VLOOKUP(AD$1,REFERENCE!$N:$O,2,FALSE)*AD3</f>
        <v>1.22</v>
      </c>
      <c r="AG3" s="42">
        <f>VLOOKUP(AE$1,REFERENCE!$N:$O,2,FALSE)*AE3</f>
        <v>0</v>
      </c>
      <c r="AH3" s="26">
        <v>5.4000000000000006E-2</v>
      </c>
      <c r="AI3" s="27">
        <v>4.0000000000000001E-3</v>
      </c>
      <c r="AJ3" s="26">
        <v>0.18600000000000003</v>
      </c>
      <c r="AK3" s="28">
        <v>0.75099999999999989</v>
      </c>
      <c r="AL3" s="28">
        <v>5.0000000000000001E-3</v>
      </c>
      <c r="AM3" s="40">
        <f>VLOOKUP(AH$1,REFERENCE!$Q:$R,2,FALSE)*AH3</f>
        <v>0.16200000000000003</v>
      </c>
      <c r="AN3" s="40">
        <f>VLOOKUP(AI$1,REFERENCE!$Q:$R,2,FALSE)*AI3</f>
        <v>1.6E-2</v>
      </c>
      <c r="AO3" s="40">
        <f>VLOOKUP(AJ$1,REFERENCE!$Q:$R,2,FALSE)*AJ3</f>
        <v>0.74400000000000011</v>
      </c>
      <c r="AP3" s="40">
        <f>VLOOKUP(AK$1,REFERENCE!$Q:$R,2,FALSE)*AK3</f>
        <v>3.7549999999999994</v>
      </c>
      <c r="AQ3" s="40">
        <f>VLOOKUP(AL$1,REFERENCE!$Q:$R,2,FALSE)*AL3</f>
        <v>0.01</v>
      </c>
      <c r="AR3" s="48">
        <f t="shared" ref="AR3:AR10" si="0">SUM(H3:M3)</f>
        <v>31.716000000000001</v>
      </c>
      <c r="AS3" s="49">
        <f t="shared" ref="AS3:AS10" si="1">SUM(R3:U3)</f>
        <v>4.1930000000000005</v>
      </c>
      <c r="AT3" s="49">
        <f t="shared" ref="AT3:AT10" si="2">SUM(Z3:AC3)</f>
        <v>3.8279999999999998</v>
      </c>
      <c r="AU3" s="49">
        <f t="shared" ref="AU3:AU10" si="3">SUM(AF3:AG3)</f>
        <v>1.22</v>
      </c>
      <c r="AV3" s="49">
        <f t="shared" ref="AV3:AV10" si="4">SUM(AM3:AQ3)</f>
        <v>4.6869999999999994</v>
      </c>
      <c r="AW3" s="51">
        <v>4295</v>
      </c>
    </row>
    <row r="4" spans="1:49" x14ac:dyDescent="0.25">
      <c r="A4" s="3">
        <v>2017</v>
      </c>
      <c r="B4" s="14">
        <v>0.996</v>
      </c>
      <c r="C4" s="14">
        <v>4.0000000000000001E-3</v>
      </c>
      <c r="D4" s="14">
        <v>0</v>
      </c>
      <c r="E4" s="14">
        <v>0</v>
      </c>
      <c r="F4" s="9">
        <v>0.255</v>
      </c>
      <c r="G4" s="9">
        <v>0.745</v>
      </c>
      <c r="H4" s="16">
        <f>VLOOKUP(B$1,REFERENCE!$A$2:$F$8,6,FALSE)*B4</f>
        <v>15.936</v>
      </c>
      <c r="I4" s="16">
        <f>VLOOKUP(C$1,REFERENCE!$A$2:$F$8,6,FALSE)*C4</f>
        <v>5.6000000000000001E-2</v>
      </c>
      <c r="J4" s="16">
        <f>VLOOKUP(D$1,REFERENCE!$A$2:$F$8,6,FALSE)*D4</f>
        <v>0</v>
      </c>
      <c r="K4" s="16">
        <f>VLOOKUP(E$1,REFERENCE!$A$2:$F$8,6,FALSE)*E4</f>
        <v>0</v>
      </c>
      <c r="L4" s="16">
        <f>VLOOKUP(F$1,REFERENCE!$A$2:$F$8,6,FALSE)*F4</f>
        <v>3.8250000000000002</v>
      </c>
      <c r="M4" s="16">
        <f>VLOOKUP(G$1,REFERENCE!$A$2:$F$8,6,FALSE)*G4</f>
        <v>11.92</v>
      </c>
      <c r="N4" s="18">
        <v>0.745</v>
      </c>
      <c r="O4" s="18">
        <v>1.2E-2</v>
      </c>
      <c r="P4" s="18">
        <v>0.23699999999999999</v>
      </c>
      <c r="Q4" s="18">
        <v>6.0000000000000001E-3</v>
      </c>
      <c r="R4" s="46">
        <f>VLOOKUP(N$1,REFERENCE!$H:$I,2,FALSE)*N4</f>
        <v>2.98</v>
      </c>
      <c r="S4" s="46">
        <f>VLOOKUP(O$1,REFERENCE!$H:$I,2,FALSE)*O4</f>
        <v>3.6000000000000004E-2</v>
      </c>
      <c r="T4" s="46">
        <f>VLOOKUP(P$1,REFERENCE!$H:$I,2,FALSE)*P4</f>
        <v>1.1850000000000001</v>
      </c>
      <c r="U4" s="46">
        <f>VLOOKUP(Q$1,REFERENCE!$H:$I,2,FALSE)*Q4</f>
        <v>0</v>
      </c>
      <c r="V4" s="20">
        <v>4.4000000000000004E-2</v>
      </c>
      <c r="W4" s="20">
        <v>0.93799999999999994</v>
      </c>
      <c r="X4" s="20">
        <v>1.2E-2</v>
      </c>
      <c r="Y4" s="20">
        <v>6.0000000000000001E-3</v>
      </c>
      <c r="Z4" s="44">
        <f>VLOOKUP(V$1,REFERENCE!$K:$L,2,FALSE)*V4</f>
        <v>0.13200000000000001</v>
      </c>
      <c r="AA4" s="44">
        <f>VLOOKUP(W$1,REFERENCE!$K:$L,2,FALSE)*W4</f>
        <v>3.7519999999999998</v>
      </c>
      <c r="AB4" s="44">
        <f>VLOOKUP(X$1,REFERENCE!$K:$L,2,FALSE)*X4</f>
        <v>2.4E-2</v>
      </c>
      <c r="AC4" s="44">
        <f>VLOOKUP(Y$1,REFERENCE!$K:$L,2,FALSE)*Y4</f>
        <v>0</v>
      </c>
      <c r="AD4" s="22">
        <v>0.54100000000000004</v>
      </c>
      <c r="AE4" s="22">
        <v>0.45899999999999996</v>
      </c>
      <c r="AF4" s="42">
        <f>VLOOKUP(AD$1,REFERENCE!$N:$O,2,FALSE)*AD4</f>
        <v>1.0820000000000001</v>
      </c>
      <c r="AG4" s="42">
        <f>VLOOKUP(AE$1,REFERENCE!$N:$O,2,FALSE)*AE4</f>
        <v>0</v>
      </c>
      <c r="AH4" s="26">
        <v>1.3999999999999999E-2</v>
      </c>
      <c r="AI4" s="27">
        <v>6.0000000000000001E-3</v>
      </c>
      <c r="AJ4" s="26">
        <v>0.20699999999999999</v>
      </c>
      <c r="AK4" s="28">
        <v>0.76900000000000002</v>
      </c>
      <c r="AL4" s="28">
        <v>4.0000000000000001E-3</v>
      </c>
      <c r="AM4" s="40">
        <f>VLOOKUP(AH$1,REFERENCE!$Q:$R,2,FALSE)*AH4</f>
        <v>4.1999999999999996E-2</v>
      </c>
      <c r="AN4" s="40">
        <f>VLOOKUP(AI$1,REFERENCE!$Q:$R,2,FALSE)*AI4</f>
        <v>2.4E-2</v>
      </c>
      <c r="AO4" s="40">
        <f>VLOOKUP(AJ$1,REFERENCE!$Q:$R,2,FALSE)*AJ4</f>
        <v>0.82799999999999996</v>
      </c>
      <c r="AP4" s="40">
        <f>VLOOKUP(AK$1,REFERENCE!$Q:$R,2,FALSE)*AK4</f>
        <v>3.8450000000000002</v>
      </c>
      <c r="AQ4" s="40">
        <f>VLOOKUP(AL$1,REFERENCE!$Q:$R,2,FALSE)*AL4</f>
        <v>8.0000000000000002E-3</v>
      </c>
      <c r="AR4" s="48">
        <f t="shared" si="0"/>
        <v>31.737000000000002</v>
      </c>
      <c r="AS4" s="49">
        <f t="shared" si="1"/>
        <v>4.2010000000000005</v>
      </c>
      <c r="AT4" s="49">
        <f t="shared" si="2"/>
        <v>3.9079999999999999</v>
      </c>
      <c r="AU4" s="49">
        <f t="shared" si="3"/>
        <v>1.0820000000000001</v>
      </c>
      <c r="AV4" s="49">
        <f t="shared" si="4"/>
        <v>4.7469999999999999</v>
      </c>
      <c r="AW4" s="51">
        <v>3909</v>
      </c>
    </row>
    <row r="5" spans="1:49" x14ac:dyDescent="0.25">
      <c r="A5" s="4">
        <v>2018</v>
      </c>
      <c r="B5" s="14">
        <v>0.995</v>
      </c>
      <c r="C5" s="14">
        <v>5.0000000000000001E-3</v>
      </c>
      <c r="D5" s="14">
        <v>0</v>
      </c>
      <c r="E5" s="14">
        <v>0</v>
      </c>
      <c r="F5" s="9">
        <v>8.3000000000000004E-2</v>
      </c>
      <c r="G5" s="9">
        <v>0.91700000000000004</v>
      </c>
      <c r="H5" s="16">
        <f>VLOOKUP(B$1,REFERENCE!$A$2:$F$8,6,FALSE)*B5</f>
        <v>15.92</v>
      </c>
      <c r="I5" s="16">
        <f>VLOOKUP(C$1,REFERENCE!$A$2:$F$8,6,FALSE)*C5</f>
        <v>7.0000000000000007E-2</v>
      </c>
      <c r="J5" s="16">
        <f>VLOOKUP(D$1,REFERENCE!$A$2:$F$8,6,FALSE)*D5</f>
        <v>0</v>
      </c>
      <c r="K5" s="16">
        <f>VLOOKUP(E$1,REFERENCE!$A$2:$F$8,6,FALSE)*E5</f>
        <v>0</v>
      </c>
      <c r="L5" s="16">
        <f>VLOOKUP(F$1,REFERENCE!$A$2:$F$8,6,FALSE)*F5</f>
        <v>1.2450000000000001</v>
      </c>
      <c r="M5" s="16">
        <f>VLOOKUP(G$1,REFERENCE!$A$2:$F$8,6,FALSE)*G5</f>
        <v>14.672000000000001</v>
      </c>
      <c r="N5" s="18">
        <v>0.84099999999999997</v>
      </c>
      <c r="O5" s="18">
        <v>0</v>
      </c>
      <c r="P5" s="18">
        <v>0.155</v>
      </c>
      <c r="Q5" s="18">
        <v>4.0000000000000001E-3</v>
      </c>
      <c r="R5" s="46">
        <f>VLOOKUP(N$1,REFERENCE!$H:$I,2,FALSE)*N5</f>
        <v>3.3639999999999999</v>
      </c>
      <c r="S5" s="46">
        <f>VLOOKUP(O$1,REFERENCE!$H:$I,2,FALSE)*O5</f>
        <v>0</v>
      </c>
      <c r="T5" s="46">
        <f>VLOOKUP(P$1,REFERENCE!$H:$I,2,FALSE)*P5</f>
        <v>0.77500000000000002</v>
      </c>
      <c r="U5" s="46">
        <f>VLOOKUP(Q$1,REFERENCE!$H:$I,2,FALSE)*Q5</f>
        <v>0</v>
      </c>
      <c r="V5" s="20">
        <v>3.1E-2</v>
      </c>
      <c r="W5" s="20">
        <v>0.92500000000000004</v>
      </c>
      <c r="X5" s="20">
        <v>3.2000000000000001E-2</v>
      </c>
      <c r="Y5" s="20">
        <v>1.2E-2</v>
      </c>
      <c r="Z5" s="44">
        <f>VLOOKUP(V$1,REFERENCE!$K:$L,2,FALSE)*V5</f>
        <v>9.2999999999999999E-2</v>
      </c>
      <c r="AA5" s="44">
        <f>VLOOKUP(W$1,REFERENCE!$K:$L,2,FALSE)*W5</f>
        <v>3.7</v>
      </c>
      <c r="AB5" s="44">
        <f>VLOOKUP(X$1,REFERENCE!$K:$L,2,FALSE)*X5</f>
        <v>6.4000000000000001E-2</v>
      </c>
      <c r="AC5" s="44">
        <f>VLOOKUP(Y$1,REFERENCE!$K:$L,2,FALSE)*Y5</f>
        <v>0</v>
      </c>
      <c r="AD5" s="22">
        <v>0.56700000000000006</v>
      </c>
      <c r="AE5" s="22">
        <v>0.433</v>
      </c>
      <c r="AF5" s="42">
        <f>VLOOKUP(AD$1,REFERENCE!$N:$O,2,FALSE)*AD5</f>
        <v>1.1340000000000001</v>
      </c>
      <c r="AG5" s="42">
        <f>VLOOKUP(AE$1,REFERENCE!$N:$O,2,FALSE)*AE5</f>
        <v>0</v>
      </c>
      <c r="AH5" s="26">
        <v>2.3E-2</v>
      </c>
      <c r="AI5" s="27">
        <v>4.0000000000000001E-3</v>
      </c>
      <c r="AJ5" s="26">
        <v>0.26</v>
      </c>
      <c r="AK5" s="28">
        <v>0.71299999999999997</v>
      </c>
      <c r="AL5" s="28">
        <v>0</v>
      </c>
      <c r="AM5" s="40">
        <f>VLOOKUP(AH$1,REFERENCE!$Q:$R,2,FALSE)*AH5</f>
        <v>6.9000000000000006E-2</v>
      </c>
      <c r="AN5" s="40">
        <f>VLOOKUP(AI$1,REFERENCE!$Q:$R,2,FALSE)*AI5</f>
        <v>1.6E-2</v>
      </c>
      <c r="AO5" s="40">
        <f>VLOOKUP(AJ$1,REFERENCE!$Q:$R,2,FALSE)*AJ5</f>
        <v>1.04</v>
      </c>
      <c r="AP5" s="40">
        <f>VLOOKUP(AK$1,REFERENCE!$Q:$R,2,FALSE)*AK5</f>
        <v>3.5649999999999999</v>
      </c>
      <c r="AQ5" s="40">
        <f>VLOOKUP(AL$1,REFERENCE!$Q:$R,2,FALSE)*AL5</f>
        <v>0</v>
      </c>
      <c r="AR5" s="48">
        <f t="shared" si="0"/>
        <v>31.907</v>
      </c>
      <c r="AS5" s="49">
        <f t="shared" si="1"/>
        <v>4.1390000000000002</v>
      </c>
      <c r="AT5" s="49">
        <f t="shared" si="2"/>
        <v>3.8570000000000002</v>
      </c>
      <c r="AU5" s="49">
        <f t="shared" si="3"/>
        <v>1.1340000000000001</v>
      </c>
      <c r="AV5" s="49">
        <f t="shared" si="4"/>
        <v>4.6899999999999995</v>
      </c>
      <c r="AW5" s="51">
        <v>5262</v>
      </c>
    </row>
    <row r="6" spans="1:49" x14ac:dyDescent="0.25">
      <c r="A6" s="3">
        <v>2019</v>
      </c>
      <c r="B6" s="14">
        <v>1</v>
      </c>
      <c r="C6" s="14">
        <v>0</v>
      </c>
      <c r="D6" s="14">
        <v>0</v>
      </c>
      <c r="E6" s="14">
        <v>0</v>
      </c>
      <c r="F6" s="9">
        <v>4.2999999999999997E-2</v>
      </c>
      <c r="G6" s="9">
        <v>0.95700000000000007</v>
      </c>
      <c r="H6" s="16">
        <f>VLOOKUP(B$1,REFERENCE!$A$2:$F$8,6,FALSE)*B6</f>
        <v>16</v>
      </c>
      <c r="I6" s="16">
        <f>VLOOKUP(C$1,REFERENCE!$A$2:$F$8,6,FALSE)*C6</f>
        <v>0</v>
      </c>
      <c r="J6" s="16">
        <f>VLOOKUP(D$1,REFERENCE!$A$2:$F$8,6,FALSE)*D6</f>
        <v>0</v>
      </c>
      <c r="K6" s="16">
        <f>VLOOKUP(E$1,REFERENCE!$A$2:$F$8,6,FALSE)*E6</f>
        <v>0</v>
      </c>
      <c r="L6" s="16">
        <f>VLOOKUP(F$1,REFERENCE!$A$2:$F$8,6,FALSE)*F6</f>
        <v>0.64499999999999991</v>
      </c>
      <c r="M6" s="16">
        <f>VLOOKUP(G$1,REFERENCE!$A$2:$F$8,6,FALSE)*G6</f>
        <v>15.312000000000001</v>
      </c>
      <c r="N6" s="18">
        <v>0.69099999999999995</v>
      </c>
      <c r="O6" s="18">
        <v>0</v>
      </c>
      <c r="P6" s="18">
        <v>0.309</v>
      </c>
      <c r="Q6" s="18">
        <v>0</v>
      </c>
      <c r="R6" s="46">
        <f>VLOOKUP(N$1,REFERENCE!$H:$I,2,FALSE)*N6</f>
        <v>2.7639999999999998</v>
      </c>
      <c r="S6" s="46">
        <f>VLOOKUP(O$1,REFERENCE!$H:$I,2,FALSE)*O6</f>
        <v>0</v>
      </c>
      <c r="T6" s="46">
        <f>VLOOKUP(P$1,REFERENCE!$H:$I,2,FALSE)*P6</f>
        <v>1.5449999999999999</v>
      </c>
      <c r="U6" s="46">
        <f>VLOOKUP(Q$1,REFERENCE!$H:$I,2,FALSE)*Q6</f>
        <v>0</v>
      </c>
      <c r="V6" s="20">
        <v>0.02</v>
      </c>
      <c r="W6" s="20">
        <v>0.98</v>
      </c>
      <c r="X6" s="20">
        <v>0</v>
      </c>
      <c r="Y6" s="20">
        <v>0</v>
      </c>
      <c r="Z6" s="44">
        <f>VLOOKUP(V$1,REFERENCE!$K:$L,2,FALSE)*V6</f>
        <v>0.06</v>
      </c>
      <c r="AA6" s="44">
        <f>VLOOKUP(W$1,REFERENCE!$K:$L,2,FALSE)*W6</f>
        <v>3.92</v>
      </c>
      <c r="AB6" s="44">
        <f>VLOOKUP(X$1,REFERENCE!$K:$L,2,FALSE)*X6</f>
        <v>0</v>
      </c>
      <c r="AC6" s="44">
        <f>VLOOKUP(Y$1,REFERENCE!$K:$L,2,FALSE)*Y6</f>
        <v>0</v>
      </c>
      <c r="AD6" s="22">
        <v>0.53600000000000003</v>
      </c>
      <c r="AE6" s="22">
        <v>0.46399999999999997</v>
      </c>
      <c r="AF6" s="42">
        <f>VLOOKUP(AD$1,REFERENCE!$N:$O,2,FALSE)*AD6</f>
        <v>1.0720000000000001</v>
      </c>
      <c r="AG6" s="42">
        <f>VLOOKUP(AE$1,REFERENCE!$N:$O,2,FALSE)*AE6</f>
        <v>0</v>
      </c>
      <c r="AH6" s="26">
        <v>0</v>
      </c>
      <c r="AI6" s="27">
        <v>0</v>
      </c>
      <c r="AJ6" s="26">
        <v>0.26400000000000001</v>
      </c>
      <c r="AK6" s="28">
        <v>0.73599999999999999</v>
      </c>
      <c r="AL6" s="28">
        <v>0</v>
      </c>
      <c r="AM6" s="40">
        <f>VLOOKUP(AH$1,REFERENCE!$Q:$R,2,FALSE)*AH6</f>
        <v>0</v>
      </c>
      <c r="AN6" s="40">
        <f>VLOOKUP(AI$1,REFERENCE!$Q:$R,2,FALSE)*AI6</f>
        <v>0</v>
      </c>
      <c r="AO6" s="40">
        <f>VLOOKUP(AJ$1,REFERENCE!$Q:$R,2,FALSE)*AJ6</f>
        <v>1.056</v>
      </c>
      <c r="AP6" s="40">
        <f>VLOOKUP(AK$1,REFERENCE!$Q:$R,2,FALSE)*AK6</f>
        <v>3.6799999999999997</v>
      </c>
      <c r="AQ6" s="40">
        <f>VLOOKUP(AL$1,REFERENCE!$Q:$R,2,FALSE)*AL6</f>
        <v>0</v>
      </c>
      <c r="AR6" s="48">
        <f t="shared" si="0"/>
        <v>31.957000000000001</v>
      </c>
      <c r="AS6" s="49">
        <f t="shared" si="1"/>
        <v>4.3089999999999993</v>
      </c>
      <c r="AT6" s="49">
        <f t="shared" si="2"/>
        <v>3.98</v>
      </c>
      <c r="AU6" s="49">
        <f t="shared" si="3"/>
        <v>1.0720000000000001</v>
      </c>
      <c r="AV6" s="49">
        <f t="shared" si="4"/>
        <v>4.7359999999999998</v>
      </c>
      <c r="AW6" s="51">
        <v>5119</v>
      </c>
    </row>
    <row r="7" spans="1:49" x14ac:dyDescent="0.25">
      <c r="A7" s="4">
        <v>2020</v>
      </c>
      <c r="B7" s="14">
        <v>0.99400000000000011</v>
      </c>
      <c r="C7" s="14">
        <v>6.0000000000000001E-3</v>
      </c>
      <c r="D7" s="14">
        <v>0</v>
      </c>
      <c r="E7" s="14">
        <v>0</v>
      </c>
      <c r="F7" s="9">
        <v>8.4000000000000005E-2</v>
      </c>
      <c r="G7" s="9">
        <v>0.91599999999999993</v>
      </c>
      <c r="H7" s="16">
        <f>VLOOKUP(B$1,REFERENCE!$A$2:$F$8,6,FALSE)*B7</f>
        <v>15.904000000000002</v>
      </c>
      <c r="I7" s="16">
        <f>VLOOKUP(C$1,REFERENCE!$A$2:$F$8,6,FALSE)*C7</f>
        <v>8.4000000000000005E-2</v>
      </c>
      <c r="J7" s="16">
        <f>VLOOKUP(D$1,REFERENCE!$A$2:$F$8,6,FALSE)*D7</f>
        <v>0</v>
      </c>
      <c r="K7" s="16">
        <f>VLOOKUP(E$1,REFERENCE!$A$2:$F$8,6,FALSE)*E7</f>
        <v>0</v>
      </c>
      <c r="L7" s="16">
        <f>VLOOKUP(F$1,REFERENCE!$A$2:$F$8,6,FALSE)*F7</f>
        <v>1.26</v>
      </c>
      <c r="M7" s="16">
        <f>VLOOKUP(G$1,REFERENCE!$A$2:$F$8,6,FALSE)*G7</f>
        <v>14.655999999999999</v>
      </c>
      <c r="N7" s="18">
        <v>0.74299999999999999</v>
      </c>
      <c r="O7" s="18">
        <v>8.0000000000000002E-3</v>
      </c>
      <c r="P7" s="18">
        <v>0.249</v>
      </c>
      <c r="Q7" s="18">
        <v>0</v>
      </c>
      <c r="R7" s="46">
        <f>VLOOKUP(N$1,REFERENCE!$H:$I,2,FALSE)*N7</f>
        <v>2.972</v>
      </c>
      <c r="S7" s="46">
        <f>VLOOKUP(O$1,REFERENCE!$H:$I,2,FALSE)*O7</f>
        <v>2.4E-2</v>
      </c>
      <c r="T7" s="46">
        <f>VLOOKUP(P$1,REFERENCE!$H:$I,2,FALSE)*P7</f>
        <v>1.2450000000000001</v>
      </c>
      <c r="U7" s="46">
        <f>VLOOKUP(Q$1,REFERENCE!$H:$I,2,FALSE)*Q7</f>
        <v>0</v>
      </c>
      <c r="V7" s="20">
        <v>3.7999999999999999E-2</v>
      </c>
      <c r="W7" s="20">
        <v>0.94299999999999995</v>
      </c>
      <c r="X7" s="20">
        <v>1.4999999999999999E-2</v>
      </c>
      <c r="Y7" s="20">
        <v>4.0000000000000001E-3</v>
      </c>
      <c r="Z7" s="44">
        <f>VLOOKUP(V$1,REFERENCE!$K:$L,2,FALSE)*V7</f>
        <v>0.11399999999999999</v>
      </c>
      <c r="AA7" s="44">
        <f>VLOOKUP(W$1,REFERENCE!$K:$L,2,FALSE)*W7</f>
        <v>3.7719999999999998</v>
      </c>
      <c r="AB7" s="44">
        <f>VLOOKUP(X$1,REFERENCE!$K:$L,2,FALSE)*X7</f>
        <v>0.03</v>
      </c>
      <c r="AC7" s="44">
        <f>VLOOKUP(Y$1,REFERENCE!$K:$L,2,FALSE)*Y7</f>
        <v>0</v>
      </c>
      <c r="AD7" s="22">
        <v>0.67900000000000005</v>
      </c>
      <c r="AE7" s="22">
        <v>0.32100000000000001</v>
      </c>
      <c r="AF7" s="42">
        <f>VLOOKUP(AD$1,REFERENCE!$N:$O,2,FALSE)*AD7</f>
        <v>1.3580000000000001</v>
      </c>
      <c r="AG7" s="42">
        <f>VLOOKUP(AE$1,REFERENCE!$N:$O,2,FALSE)*AE7</f>
        <v>0</v>
      </c>
      <c r="AH7" s="26">
        <v>1E-3</v>
      </c>
      <c r="AI7" s="27">
        <v>0</v>
      </c>
      <c r="AJ7" s="26">
        <v>7.0999999999999994E-2</v>
      </c>
      <c r="AK7" s="28">
        <v>0.92099999999999993</v>
      </c>
      <c r="AL7" s="28">
        <v>6.9999999999999993E-3</v>
      </c>
      <c r="AM7" s="40">
        <f>VLOOKUP(AH$1,REFERENCE!$Q:$R,2,FALSE)*AH7</f>
        <v>3.0000000000000001E-3</v>
      </c>
      <c r="AN7" s="40">
        <f>VLOOKUP(AI$1,REFERENCE!$Q:$R,2,FALSE)*AI7</f>
        <v>0</v>
      </c>
      <c r="AO7" s="40">
        <f>VLOOKUP(AJ$1,REFERENCE!$Q:$R,2,FALSE)*AJ7</f>
        <v>0.28399999999999997</v>
      </c>
      <c r="AP7" s="40">
        <f>VLOOKUP(AK$1,REFERENCE!$Q:$R,2,FALSE)*AK7</f>
        <v>4.6049999999999995</v>
      </c>
      <c r="AQ7" s="40">
        <f>VLOOKUP(AL$1,REFERENCE!$Q:$R,2,FALSE)*AL7</f>
        <v>1.3999999999999999E-2</v>
      </c>
      <c r="AR7" s="48">
        <f t="shared" si="0"/>
        <v>31.904</v>
      </c>
      <c r="AS7" s="49">
        <f t="shared" si="1"/>
        <v>4.2409999999999997</v>
      </c>
      <c r="AT7" s="49">
        <f t="shared" si="2"/>
        <v>3.9159999999999995</v>
      </c>
      <c r="AU7" s="49">
        <f t="shared" si="3"/>
        <v>1.3580000000000001</v>
      </c>
      <c r="AV7" s="49">
        <f t="shared" si="4"/>
        <v>4.9059999999999997</v>
      </c>
      <c r="AW7" s="51">
        <v>4936</v>
      </c>
    </row>
    <row r="8" spans="1:49" x14ac:dyDescent="0.25">
      <c r="A8" s="3">
        <v>2021</v>
      </c>
      <c r="B8" s="14">
        <v>0.998</v>
      </c>
      <c r="C8" s="14">
        <v>1E-3</v>
      </c>
      <c r="D8" s="14">
        <v>0</v>
      </c>
      <c r="E8" s="14">
        <v>1E-3</v>
      </c>
      <c r="F8" s="9">
        <v>6.7000000000000004E-2</v>
      </c>
      <c r="G8" s="9">
        <v>0.93299999999999994</v>
      </c>
      <c r="H8" s="16">
        <f>VLOOKUP(B$1,REFERENCE!$A$2:$F$8,6,FALSE)*B8</f>
        <v>15.968</v>
      </c>
      <c r="I8" s="16">
        <f>VLOOKUP(C$1,REFERENCE!$A$2:$F$8,6,FALSE)*C8</f>
        <v>1.4E-2</v>
      </c>
      <c r="J8" s="16">
        <f>VLOOKUP(D$1,REFERENCE!$A$2:$F$8,6,FALSE)*D8</f>
        <v>0</v>
      </c>
      <c r="K8" s="16">
        <f>VLOOKUP(E$1,REFERENCE!$A$2:$F$8,6,FALSE)*E8</f>
        <v>1.4E-2</v>
      </c>
      <c r="L8" s="16">
        <f>VLOOKUP(F$1,REFERENCE!$A$2:$F$8,6,FALSE)*F8</f>
        <v>1.0050000000000001</v>
      </c>
      <c r="M8" s="16">
        <f>VLOOKUP(G$1,REFERENCE!$A$2:$F$8,6,FALSE)*G8</f>
        <v>14.927999999999999</v>
      </c>
      <c r="N8" s="18">
        <v>0.85699999999999998</v>
      </c>
      <c r="O8" s="18">
        <v>6.0000000000000001E-3</v>
      </c>
      <c r="P8" s="18">
        <v>0.13800000000000001</v>
      </c>
      <c r="Q8" s="18">
        <v>0</v>
      </c>
      <c r="R8" s="46">
        <f>VLOOKUP(N$1,REFERENCE!$H:$I,2,FALSE)*N8</f>
        <v>3.4279999999999999</v>
      </c>
      <c r="S8" s="46">
        <f>VLOOKUP(O$1,REFERENCE!$H:$I,2,FALSE)*O8</f>
        <v>1.8000000000000002E-2</v>
      </c>
      <c r="T8" s="46">
        <f>VLOOKUP(P$1,REFERENCE!$H:$I,2,FALSE)*P8</f>
        <v>0.69000000000000006</v>
      </c>
      <c r="U8" s="46">
        <f>VLOOKUP(Q$1,REFERENCE!$H:$I,2,FALSE)*Q8</f>
        <v>0</v>
      </c>
      <c r="V8" s="20">
        <v>6.5000000000000002E-2</v>
      </c>
      <c r="W8" s="20">
        <v>0.83299999999999996</v>
      </c>
      <c r="X8" s="20">
        <v>3.1E-2</v>
      </c>
      <c r="Y8" s="20">
        <v>0.01</v>
      </c>
      <c r="Z8" s="44">
        <f>VLOOKUP(V$1,REFERENCE!$K:$L,2,FALSE)*V8</f>
        <v>0.19500000000000001</v>
      </c>
      <c r="AA8" s="44">
        <f>VLOOKUP(W$1,REFERENCE!$K:$L,2,FALSE)*W8</f>
        <v>3.3319999999999999</v>
      </c>
      <c r="AB8" s="44">
        <f>VLOOKUP(X$1,REFERENCE!$K:$L,2,FALSE)*X8</f>
        <v>6.2E-2</v>
      </c>
      <c r="AC8" s="44">
        <f>VLOOKUP(Y$1,REFERENCE!$K:$L,2,FALSE)*Y8</f>
        <v>0</v>
      </c>
      <c r="AD8" s="22">
        <v>0.55100000000000005</v>
      </c>
      <c r="AE8" s="22">
        <v>0.44900000000000001</v>
      </c>
      <c r="AF8" s="42">
        <f>VLOOKUP(AD$1,REFERENCE!$N:$O,2,FALSE)*AD8</f>
        <v>1.1020000000000001</v>
      </c>
      <c r="AG8" s="42">
        <f>VLOOKUP(AE$1,REFERENCE!$N:$O,2,FALSE)*AE8</f>
        <v>0</v>
      </c>
      <c r="AH8" s="26">
        <v>0</v>
      </c>
      <c r="AI8" s="27">
        <v>1.9E-2</v>
      </c>
      <c r="AJ8" s="26">
        <v>0.17</v>
      </c>
      <c r="AK8" s="28">
        <v>0.81099999999999994</v>
      </c>
      <c r="AL8" s="28">
        <v>0</v>
      </c>
      <c r="AM8" s="40">
        <f>VLOOKUP(AH$1,REFERENCE!$Q:$R,2,FALSE)*AH8</f>
        <v>0</v>
      </c>
      <c r="AN8" s="40">
        <f>VLOOKUP(AI$1,REFERENCE!$Q:$R,2,FALSE)*AI8</f>
        <v>7.5999999999999998E-2</v>
      </c>
      <c r="AO8" s="40">
        <f>VLOOKUP(AJ$1,REFERENCE!$Q:$R,2,FALSE)*AJ8</f>
        <v>0.68</v>
      </c>
      <c r="AP8" s="40">
        <f>VLOOKUP(AK$1,REFERENCE!$Q:$R,2,FALSE)*AK8</f>
        <v>4.0549999999999997</v>
      </c>
      <c r="AQ8" s="40">
        <f>VLOOKUP(AL$1,REFERENCE!$Q:$R,2,FALSE)*AL8</f>
        <v>0</v>
      </c>
      <c r="AR8" s="48">
        <f t="shared" si="0"/>
        <v>31.928999999999995</v>
      </c>
      <c r="AS8" s="49">
        <f t="shared" si="1"/>
        <v>4.1360000000000001</v>
      </c>
      <c r="AT8" s="49">
        <f t="shared" si="2"/>
        <v>3.5889999999999995</v>
      </c>
      <c r="AU8" s="49">
        <f t="shared" si="3"/>
        <v>1.1020000000000001</v>
      </c>
      <c r="AV8" s="49">
        <f t="shared" si="4"/>
        <v>4.8109999999999999</v>
      </c>
      <c r="AW8" s="51">
        <v>4691</v>
      </c>
    </row>
    <row r="9" spans="1:49" x14ac:dyDescent="0.25">
      <c r="A9" s="4">
        <v>2022</v>
      </c>
      <c r="B9" s="14">
        <v>0.998</v>
      </c>
      <c r="C9" s="14">
        <v>1E-3</v>
      </c>
      <c r="D9" s="14">
        <v>0</v>
      </c>
      <c r="E9" s="14">
        <v>1E-3</v>
      </c>
      <c r="F9" s="9">
        <v>5.7999999999999996E-2</v>
      </c>
      <c r="G9" s="9">
        <v>0.94200000000000006</v>
      </c>
      <c r="H9" s="16">
        <f>VLOOKUP(B$1,REFERENCE!$A$2:$F$8,6,FALSE)*B9</f>
        <v>15.968</v>
      </c>
      <c r="I9" s="16">
        <f>VLOOKUP(C$1,REFERENCE!$A$2:$F$8,6,FALSE)*C9</f>
        <v>1.4E-2</v>
      </c>
      <c r="J9" s="16">
        <f>VLOOKUP(D$1,REFERENCE!$A$2:$F$8,6,FALSE)*D9</f>
        <v>0</v>
      </c>
      <c r="K9" s="16">
        <f>VLOOKUP(E$1,REFERENCE!$A$2:$F$8,6,FALSE)*E9</f>
        <v>1.4E-2</v>
      </c>
      <c r="L9" s="16">
        <f>VLOOKUP(F$1,REFERENCE!$A$2:$F$8,6,FALSE)*F9</f>
        <v>0.86999999999999988</v>
      </c>
      <c r="M9" s="16">
        <f>VLOOKUP(G$1,REFERENCE!$A$2:$F$8,6,FALSE)*G9</f>
        <v>15.072000000000001</v>
      </c>
      <c r="N9" s="18">
        <v>0.19899999999999998</v>
      </c>
      <c r="O9" s="18">
        <v>0.113</v>
      </c>
      <c r="P9" s="18">
        <v>0.64</v>
      </c>
      <c r="Q9" s="18">
        <v>4.8000000000000001E-2</v>
      </c>
      <c r="R9" s="46">
        <f>VLOOKUP(N$1,REFERENCE!$H:$I,2,FALSE)*N9</f>
        <v>0.79599999999999993</v>
      </c>
      <c r="S9" s="46">
        <f>VLOOKUP(O$1,REFERENCE!$H:$I,2,FALSE)*O9</f>
        <v>0.33900000000000002</v>
      </c>
      <c r="T9" s="46">
        <f>VLOOKUP(P$1,REFERENCE!$H:$I,2,FALSE)*P9</f>
        <v>3.2</v>
      </c>
      <c r="U9" s="46">
        <f>VLOOKUP(Q$1,REFERENCE!$H:$I,2,FALSE)*Q9</f>
        <v>0</v>
      </c>
      <c r="V9" s="20">
        <v>8.4000000000000005E-2</v>
      </c>
      <c r="W9" s="20">
        <v>0.79</v>
      </c>
      <c r="X9" s="20">
        <v>5.5E-2</v>
      </c>
      <c r="Y9" s="20">
        <v>7.0999999999999994E-2</v>
      </c>
      <c r="Z9" s="44">
        <f>VLOOKUP(V$1,REFERENCE!$K:$L,2,FALSE)*V9</f>
        <v>0.252</v>
      </c>
      <c r="AA9" s="44">
        <f>VLOOKUP(W$1,REFERENCE!$K:$L,2,FALSE)*W9</f>
        <v>3.16</v>
      </c>
      <c r="AB9" s="44">
        <f>VLOOKUP(X$1,REFERENCE!$K:$L,2,FALSE)*X9</f>
        <v>0.11</v>
      </c>
      <c r="AC9" s="44">
        <f>VLOOKUP(Y$1,REFERENCE!$K:$L,2,FALSE)*Y9</f>
        <v>0</v>
      </c>
      <c r="AD9" s="22">
        <v>0.37</v>
      </c>
      <c r="AE9" s="22">
        <v>0.63</v>
      </c>
      <c r="AF9" s="42">
        <f>VLOOKUP(AD$1,REFERENCE!$N:$O,2,FALSE)*AD9</f>
        <v>0.74</v>
      </c>
      <c r="AG9" s="42">
        <f>VLOOKUP(AE$1,REFERENCE!$N:$O,2,FALSE)*AE9</f>
        <v>0</v>
      </c>
      <c r="AH9" s="26">
        <v>1E-3</v>
      </c>
      <c r="AI9" s="27">
        <v>2.5000000000000001E-2</v>
      </c>
      <c r="AJ9" s="26">
        <v>6.4000000000000001E-2</v>
      </c>
      <c r="AK9" s="28">
        <v>0.88200000000000001</v>
      </c>
      <c r="AL9" s="28">
        <v>0.03</v>
      </c>
      <c r="AM9" s="40">
        <f>VLOOKUP(AH$1,REFERENCE!$Q:$R,2,FALSE)*AH9</f>
        <v>3.0000000000000001E-3</v>
      </c>
      <c r="AN9" s="40">
        <f>VLOOKUP(AI$1,REFERENCE!$Q:$R,2,FALSE)*AI9</f>
        <v>0.1</v>
      </c>
      <c r="AO9" s="40">
        <f>VLOOKUP(AJ$1,REFERENCE!$Q:$R,2,FALSE)*AJ9</f>
        <v>0.25600000000000001</v>
      </c>
      <c r="AP9" s="40">
        <f>VLOOKUP(AK$1,REFERENCE!$Q:$R,2,FALSE)*AK9</f>
        <v>4.41</v>
      </c>
      <c r="AQ9" s="40">
        <f>VLOOKUP(AL$1,REFERENCE!$Q:$R,2,FALSE)*AL9</f>
        <v>0.06</v>
      </c>
      <c r="AR9" s="48">
        <f t="shared" si="0"/>
        <v>31.938000000000002</v>
      </c>
      <c r="AS9" s="49">
        <f t="shared" si="1"/>
        <v>4.335</v>
      </c>
      <c r="AT9" s="49">
        <f t="shared" si="2"/>
        <v>3.5219999999999998</v>
      </c>
      <c r="AU9" s="49">
        <f t="shared" si="3"/>
        <v>0.74</v>
      </c>
      <c r="AV9" s="49">
        <f t="shared" si="4"/>
        <v>4.8289999999999997</v>
      </c>
      <c r="AW9" s="51">
        <v>3248</v>
      </c>
    </row>
    <row r="10" spans="1:49" x14ac:dyDescent="0.25">
      <c r="A10" s="3">
        <v>2023</v>
      </c>
      <c r="B10" s="14">
        <v>0.99900000000000011</v>
      </c>
      <c r="C10" s="14">
        <v>0</v>
      </c>
      <c r="D10" s="14">
        <v>0</v>
      </c>
      <c r="E10" s="14">
        <v>1E-3</v>
      </c>
      <c r="F10" s="9">
        <v>8.5000000000000006E-2</v>
      </c>
      <c r="G10" s="9">
        <v>0.91500000000000004</v>
      </c>
      <c r="H10" s="16">
        <f>VLOOKUP(B$1,REFERENCE!$A$2:$F$8,6,FALSE)*B10</f>
        <v>15.984000000000002</v>
      </c>
      <c r="I10" s="16">
        <f>VLOOKUP(C$1,REFERENCE!$A$2:$F$8,6,FALSE)*C10</f>
        <v>0</v>
      </c>
      <c r="J10" s="16">
        <f>VLOOKUP(D$1,REFERENCE!$A$2:$F$8,6,FALSE)*D10</f>
        <v>0</v>
      </c>
      <c r="K10" s="16">
        <f>VLOOKUP(E$1,REFERENCE!$A$2:$F$8,6,FALSE)*E10</f>
        <v>1.4E-2</v>
      </c>
      <c r="L10" s="16">
        <f>VLOOKUP(F$1,REFERENCE!$A$2:$F$8,6,FALSE)*F10</f>
        <v>1.2750000000000001</v>
      </c>
      <c r="M10" s="16">
        <f>VLOOKUP(G$1,REFERENCE!$A$2:$F$8,6,FALSE)*G10</f>
        <v>14.64</v>
      </c>
      <c r="N10" s="18">
        <v>0.81299999999999994</v>
      </c>
      <c r="O10" s="18">
        <v>4.0000000000000001E-3</v>
      </c>
      <c r="P10" s="18">
        <v>0.18</v>
      </c>
      <c r="Q10" s="18">
        <v>2E-3</v>
      </c>
      <c r="R10" s="46">
        <f>VLOOKUP(N$1,REFERENCE!$H:$I,2,FALSE)*N10</f>
        <v>3.2519999999999998</v>
      </c>
      <c r="S10" s="46">
        <f>VLOOKUP(O$1,REFERENCE!$H:$I,2,FALSE)*O10</f>
        <v>1.2E-2</v>
      </c>
      <c r="T10" s="46">
        <f>VLOOKUP(P$1,REFERENCE!$H:$I,2,FALSE)*P10</f>
        <v>0.89999999999999991</v>
      </c>
      <c r="U10" s="46">
        <f>VLOOKUP(Q$1,REFERENCE!$H:$I,2,FALSE)*Q10</f>
        <v>0</v>
      </c>
      <c r="V10" s="20">
        <v>2.5000000000000001E-2</v>
      </c>
      <c r="W10" s="20">
        <v>0.93900000000000006</v>
      </c>
      <c r="X10" s="20">
        <v>1.2E-2</v>
      </c>
      <c r="Y10" s="20">
        <v>2.4E-2</v>
      </c>
      <c r="Z10" s="44">
        <f>VLOOKUP(V$1,REFERENCE!$K:$L,2,FALSE)*V10</f>
        <v>7.5000000000000011E-2</v>
      </c>
      <c r="AA10" s="44">
        <f>VLOOKUP(W$1,REFERENCE!$K:$L,2,FALSE)*W10</f>
        <v>3.7560000000000002</v>
      </c>
      <c r="AB10" s="44">
        <f>VLOOKUP(X$1,REFERENCE!$K:$L,2,FALSE)*X10</f>
        <v>2.4E-2</v>
      </c>
      <c r="AC10" s="44">
        <f>VLOOKUP(Y$1,REFERENCE!$K:$L,2,FALSE)*Y10</f>
        <v>0</v>
      </c>
      <c r="AD10" s="22">
        <v>0.58499999999999996</v>
      </c>
      <c r="AE10" s="22">
        <v>0.41499999999999998</v>
      </c>
      <c r="AF10" s="42">
        <f>VLOOKUP(AD$1,REFERENCE!$N:$O,2,FALSE)*AD10</f>
        <v>1.17</v>
      </c>
      <c r="AG10" s="42">
        <f>VLOOKUP(AE$1,REFERENCE!$N:$O,2,FALSE)*AE10</f>
        <v>0</v>
      </c>
      <c r="AH10" s="26">
        <v>1E-3</v>
      </c>
      <c r="AI10" s="27">
        <v>9.0000000000000011E-3</v>
      </c>
      <c r="AJ10" s="26">
        <v>0.13699999999999998</v>
      </c>
      <c r="AK10" s="28">
        <v>0.85199999999999998</v>
      </c>
      <c r="AL10" s="28">
        <v>0</v>
      </c>
      <c r="AM10" s="40">
        <f>VLOOKUP(AH$1,REFERENCE!$Q:$R,2,FALSE)*AH10</f>
        <v>3.0000000000000001E-3</v>
      </c>
      <c r="AN10" s="40">
        <f>VLOOKUP(AI$1,REFERENCE!$Q:$R,2,FALSE)*AI10</f>
        <v>3.6000000000000004E-2</v>
      </c>
      <c r="AO10" s="40">
        <f>VLOOKUP(AJ$1,REFERENCE!$Q:$R,2,FALSE)*AJ10</f>
        <v>0.54799999999999993</v>
      </c>
      <c r="AP10" s="40">
        <f>VLOOKUP(AK$1,REFERENCE!$Q:$R,2,FALSE)*AK10</f>
        <v>4.26</v>
      </c>
      <c r="AQ10" s="40">
        <f>VLOOKUP(AL$1,REFERENCE!$Q:$R,2,FALSE)*AL10</f>
        <v>0</v>
      </c>
      <c r="AR10" s="48">
        <f t="shared" si="0"/>
        <v>31.913</v>
      </c>
      <c r="AS10" s="49">
        <f t="shared" si="1"/>
        <v>4.1639999999999997</v>
      </c>
      <c r="AT10" s="49">
        <f t="shared" si="2"/>
        <v>3.8550000000000004</v>
      </c>
      <c r="AU10" s="49">
        <f t="shared" si="3"/>
        <v>1.17</v>
      </c>
      <c r="AV10" s="49">
        <f t="shared" si="4"/>
        <v>4.8469999999999995</v>
      </c>
      <c r="AW10" s="51">
        <v>4302</v>
      </c>
    </row>
    <row r="12" spans="1:49" x14ac:dyDescent="0.25">
      <c r="AW12" s="11"/>
    </row>
    <row r="13" spans="1:49" s="11" customFormat="1" x14ac:dyDescent="0.25">
      <c r="R13" s="33"/>
      <c r="S13" s="33"/>
      <c r="T13" s="33"/>
      <c r="U13" s="33"/>
    </row>
    <row r="14" spans="1:49" s="11" customFormat="1" x14ac:dyDescent="0.25">
      <c r="B14" s="10"/>
      <c r="C14" s="10"/>
      <c r="D14" s="10"/>
      <c r="E14" s="10"/>
      <c r="F14" s="12"/>
      <c r="G14" s="12"/>
      <c r="R14" s="33"/>
      <c r="S14" s="33"/>
      <c r="T14" s="33"/>
      <c r="U14" s="33"/>
    </row>
    <row r="15" spans="1:49" s="11" customFormat="1" x14ac:dyDescent="0.25">
      <c r="B15" s="10"/>
      <c r="C15" s="10"/>
      <c r="D15" s="10"/>
      <c r="E15" s="10"/>
      <c r="F15" s="12"/>
      <c r="G15" s="12"/>
      <c r="R15" s="33"/>
      <c r="S15" s="33"/>
      <c r="T15" s="33"/>
      <c r="U15" s="33"/>
    </row>
    <row r="16" spans="1:49" s="11" customFormat="1" x14ac:dyDescent="0.25">
      <c r="B16" s="10"/>
      <c r="C16" s="10"/>
      <c r="D16" s="10"/>
      <c r="E16" s="10"/>
      <c r="F16" s="12"/>
      <c r="G16" s="12"/>
      <c r="R16" s="33"/>
      <c r="S16" s="33"/>
      <c r="T16" s="33"/>
      <c r="U16" s="33"/>
    </row>
    <row r="17" spans="2:21" s="11" customFormat="1" x14ac:dyDescent="0.25">
      <c r="B17" s="10"/>
      <c r="C17" s="10"/>
      <c r="D17" s="10"/>
      <c r="E17" s="10"/>
      <c r="F17" s="12"/>
      <c r="G17" s="12"/>
      <c r="R17" s="33"/>
      <c r="S17" s="33"/>
      <c r="T17" s="33"/>
      <c r="U17" s="33"/>
    </row>
    <row r="18" spans="2:21" s="11" customFormat="1" x14ac:dyDescent="0.25">
      <c r="B18" s="10"/>
      <c r="C18" s="10"/>
      <c r="D18" s="10"/>
      <c r="E18" s="10"/>
      <c r="F18" s="12"/>
      <c r="G18" s="12"/>
      <c r="R18" s="33"/>
      <c r="S18" s="33"/>
      <c r="T18" s="33"/>
      <c r="U18" s="33"/>
    </row>
    <row r="19" spans="2:21" s="11" customFormat="1" x14ac:dyDescent="0.25">
      <c r="B19" s="10"/>
      <c r="C19" s="10"/>
      <c r="D19" s="10"/>
      <c r="E19" s="10"/>
      <c r="F19" s="12"/>
      <c r="G19" s="12"/>
      <c r="R19" s="33"/>
      <c r="S19" s="33"/>
      <c r="T19" s="33"/>
      <c r="U19" s="33"/>
    </row>
    <row r="20" spans="2:21" s="11" customFormat="1" x14ac:dyDescent="0.25">
      <c r="B20" s="10"/>
      <c r="C20" s="10"/>
      <c r="D20" s="10"/>
      <c r="E20" s="10"/>
      <c r="F20" s="12"/>
      <c r="G20" s="12"/>
      <c r="R20" s="33"/>
      <c r="S20" s="33"/>
      <c r="T20" s="33"/>
      <c r="U20" s="33"/>
    </row>
    <row r="21" spans="2:21" s="11" customFormat="1" x14ac:dyDescent="0.25">
      <c r="B21" s="10"/>
      <c r="C21" s="10"/>
      <c r="D21" s="10"/>
      <c r="E21" s="10"/>
      <c r="F21" s="12"/>
      <c r="G21" s="12"/>
      <c r="R21" s="33"/>
      <c r="S21" s="33"/>
      <c r="T21" s="33"/>
      <c r="U21" s="33"/>
    </row>
    <row r="22" spans="2:21" s="11" customFormat="1" x14ac:dyDescent="0.25">
      <c r="B22" s="10"/>
      <c r="C22" s="10"/>
      <c r="D22" s="10"/>
      <c r="E22" s="10"/>
      <c r="F22" s="12"/>
      <c r="G22" s="12"/>
      <c r="R22" s="33"/>
      <c r="S22" s="33"/>
      <c r="T22" s="33"/>
      <c r="U22" s="33"/>
    </row>
    <row r="23" spans="2:21" s="11" customFormat="1" x14ac:dyDescent="0.25">
      <c r="R23" s="33"/>
      <c r="S23" s="33"/>
      <c r="T23" s="33"/>
      <c r="U23" s="33"/>
    </row>
    <row r="24" spans="2:21" s="11" customFormat="1" x14ac:dyDescent="0.25">
      <c r="R24" s="33"/>
      <c r="S24" s="33"/>
      <c r="T24" s="33"/>
      <c r="U24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2938-B651-4C8F-88FC-369B85A556C1}">
  <dimension ref="A1:AW24"/>
  <sheetViews>
    <sheetView tabSelected="1" topLeftCell="AG1" workbookViewId="0">
      <selection activeCell="AL17" sqref="AL17"/>
    </sheetView>
  </sheetViews>
  <sheetFormatPr defaultColWidth="12.7109375" defaultRowHeight="15" x14ac:dyDescent="0.25"/>
  <cols>
    <col min="18" max="21" width="12.7109375" style="32"/>
  </cols>
  <sheetData>
    <row r="1" spans="1:49" ht="60" x14ac:dyDescent="0.25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5" t="s">
        <v>5</v>
      </c>
      <c r="G1" s="5" t="s">
        <v>6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7" t="s">
        <v>19</v>
      </c>
      <c r="O1" s="17" t="s">
        <v>20</v>
      </c>
      <c r="P1" s="17" t="s">
        <v>21</v>
      </c>
      <c r="Q1" s="17" t="s">
        <v>22</v>
      </c>
      <c r="R1" s="45" t="s">
        <v>37</v>
      </c>
      <c r="S1" s="45" t="s">
        <v>38</v>
      </c>
      <c r="T1" s="45" t="s">
        <v>39</v>
      </c>
      <c r="U1" s="45" t="s">
        <v>40</v>
      </c>
      <c r="V1" s="19" t="s">
        <v>23</v>
      </c>
      <c r="W1" s="19" t="s">
        <v>24</v>
      </c>
      <c r="X1" s="19" t="s">
        <v>25</v>
      </c>
      <c r="Y1" s="19" t="s">
        <v>22</v>
      </c>
      <c r="Z1" s="43" t="s">
        <v>41</v>
      </c>
      <c r="AA1" s="43" t="s">
        <v>42</v>
      </c>
      <c r="AB1" s="43" t="s">
        <v>43</v>
      </c>
      <c r="AC1" s="43" t="s">
        <v>40</v>
      </c>
      <c r="AD1" s="21" t="s">
        <v>26</v>
      </c>
      <c r="AE1" s="21" t="s">
        <v>27</v>
      </c>
      <c r="AF1" s="41" t="s">
        <v>44</v>
      </c>
      <c r="AG1" s="41" t="s">
        <v>45</v>
      </c>
      <c r="AH1" s="23" t="s">
        <v>28</v>
      </c>
      <c r="AI1" s="24" t="s">
        <v>29</v>
      </c>
      <c r="AJ1" s="23" t="s">
        <v>30</v>
      </c>
      <c r="AK1" s="25" t="s">
        <v>31</v>
      </c>
      <c r="AL1" s="25" t="s">
        <v>32</v>
      </c>
      <c r="AM1" s="38" t="s">
        <v>52</v>
      </c>
      <c r="AN1" s="37" t="s">
        <v>53</v>
      </c>
      <c r="AO1" s="38" t="s">
        <v>54</v>
      </c>
      <c r="AP1" s="39" t="s">
        <v>55</v>
      </c>
      <c r="AQ1" s="39" t="s">
        <v>56</v>
      </c>
      <c r="AR1" s="47" t="s">
        <v>46</v>
      </c>
      <c r="AS1" s="47" t="s">
        <v>47</v>
      </c>
      <c r="AT1" s="47" t="s">
        <v>48</v>
      </c>
      <c r="AU1" s="47" t="s">
        <v>49</v>
      </c>
      <c r="AV1" s="47" t="s">
        <v>50</v>
      </c>
      <c r="AW1" s="50" t="s">
        <v>57</v>
      </c>
    </row>
    <row r="2" spans="1:49" x14ac:dyDescent="0.25">
      <c r="A2" s="3">
        <v>2015</v>
      </c>
      <c r="B2" s="14">
        <v>0.998</v>
      </c>
      <c r="C2" s="14">
        <v>2E-3</v>
      </c>
      <c r="D2" s="14">
        <v>0</v>
      </c>
      <c r="E2" s="14">
        <v>0</v>
      </c>
      <c r="F2" s="9">
        <v>0.313</v>
      </c>
      <c r="G2" s="9">
        <v>0.68700000000000006</v>
      </c>
      <c r="H2" s="16">
        <f>VLOOKUP(B$1,REFERENCE!$A$2:$F$8,6,FALSE)*B2</f>
        <v>15.968</v>
      </c>
      <c r="I2" s="16">
        <f>VLOOKUP(C$1,REFERENCE!$A$2:$F$8,6,FALSE)*C2</f>
        <v>2.8000000000000001E-2</v>
      </c>
      <c r="J2" s="16">
        <f>VLOOKUP(D$1,REFERENCE!$A$2:$F$8,6,FALSE)*D2</f>
        <v>0</v>
      </c>
      <c r="K2" s="16">
        <f>VLOOKUP(E$1,REFERENCE!$A$2:$F$8,6,FALSE)*E2</f>
        <v>0</v>
      </c>
      <c r="L2" s="16">
        <f>VLOOKUP(F$1,REFERENCE!$A$2:$F$8,6,FALSE)*F2</f>
        <v>4.6950000000000003</v>
      </c>
      <c r="M2" s="16">
        <f>VLOOKUP(G$1,REFERENCE!$A$2:$F$8,6,FALSE)*G2</f>
        <v>10.992000000000001</v>
      </c>
      <c r="N2" s="18">
        <v>0.51700000000000002</v>
      </c>
      <c r="O2" s="18">
        <v>0</v>
      </c>
      <c r="P2" s="18">
        <v>0.48299999999999998</v>
      </c>
      <c r="Q2" s="18">
        <v>0</v>
      </c>
      <c r="R2" s="46">
        <f>VLOOKUP(N$1,REFERENCE!$H:$I,2,FALSE)*N2</f>
        <v>2.0680000000000001</v>
      </c>
      <c r="S2" s="46">
        <f>VLOOKUP(O$1,REFERENCE!$H:$I,2,FALSE)*O2</f>
        <v>0</v>
      </c>
      <c r="T2" s="46">
        <f>VLOOKUP(P$1,REFERENCE!$H:$I,2,FALSE)*P2</f>
        <v>2.415</v>
      </c>
      <c r="U2" s="46">
        <f>VLOOKUP(Q$1,REFERENCE!$H:$I,2,FALSE)*Q2</f>
        <v>0</v>
      </c>
      <c r="V2" s="20">
        <v>1.3999999999999999E-2</v>
      </c>
      <c r="W2" s="20">
        <v>0.97499999999999998</v>
      </c>
      <c r="X2" s="20">
        <v>1.1000000000000001E-2</v>
      </c>
      <c r="Y2" s="20">
        <v>0</v>
      </c>
      <c r="Z2" s="44">
        <f>VLOOKUP(V$1,REFERENCE!$K:$L,2,FALSE)*V2</f>
        <v>4.1999999999999996E-2</v>
      </c>
      <c r="AA2" s="44">
        <f>VLOOKUP(W$1,REFERENCE!$K:$L,2,FALSE)*W2</f>
        <v>3.9</v>
      </c>
      <c r="AB2" s="44">
        <f>VLOOKUP(X$1,REFERENCE!$K:$L,2,FALSE)*X2</f>
        <v>2.2000000000000002E-2</v>
      </c>
      <c r="AC2" s="44">
        <f>VLOOKUP(Y$1,REFERENCE!$K:$L,2,FALSE)*Y2</f>
        <v>0</v>
      </c>
      <c r="AD2" s="22">
        <v>0.50700000000000001</v>
      </c>
      <c r="AE2" s="22">
        <v>0.49299999999999999</v>
      </c>
      <c r="AF2" s="42">
        <f>VLOOKUP(AD$1,REFERENCE!$N:$O,2,FALSE)*AD2</f>
        <v>1.014</v>
      </c>
      <c r="AG2" s="42">
        <f>VLOOKUP(AE$1,REFERENCE!$N:$O,2,FALSE)*AE2</f>
        <v>0</v>
      </c>
      <c r="AH2" s="26">
        <v>0</v>
      </c>
      <c r="AI2" s="27">
        <v>0</v>
      </c>
      <c r="AJ2" s="26">
        <v>0.223</v>
      </c>
      <c r="AK2" s="28">
        <v>0.77700000000000002</v>
      </c>
      <c r="AL2" s="28">
        <v>0</v>
      </c>
      <c r="AM2" s="40">
        <f>VLOOKUP(AH$1,REFERENCE!$Q:$R,2,FALSE)*AH2</f>
        <v>0</v>
      </c>
      <c r="AN2" s="40">
        <f>VLOOKUP(AI$1,REFERENCE!$Q:$R,2,FALSE)*AI2</f>
        <v>0</v>
      </c>
      <c r="AO2" s="40">
        <f>VLOOKUP(AJ$1,REFERENCE!$Q:$R,2,FALSE)*AJ2</f>
        <v>0.89200000000000002</v>
      </c>
      <c r="AP2" s="40">
        <f>VLOOKUP(AK$1,REFERENCE!$Q:$R,2,FALSE)*AK2</f>
        <v>3.8850000000000002</v>
      </c>
      <c r="AQ2" s="40">
        <f>VLOOKUP(AL$1,REFERENCE!$Q:$R,2,FALSE)*AL2</f>
        <v>0</v>
      </c>
      <c r="AR2" s="48">
        <f>SUM(H2:M2)</f>
        <v>31.683000000000003</v>
      </c>
      <c r="AS2" s="49">
        <f>SUM(R2:U2)</f>
        <v>4.4830000000000005</v>
      </c>
      <c r="AT2" s="49">
        <f>SUM(Z2:AC2)</f>
        <v>3.9639999999999995</v>
      </c>
      <c r="AU2" s="49">
        <f>SUM(AF2:AG2)</f>
        <v>1.014</v>
      </c>
      <c r="AV2" s="49">
        <f>SUM(AM2:AQ2)</f>
        <v>4.7770000000000001</v>
      </c>
      <c r="AW2" s="51">
        <v>5131</v>
      </c>
    </row>
    <row r="3" spans="1:49" x14ac:dyDescent="0.25">
      <c r="A3" s="4">
        <v>2016</v>
      </c>
      <c r="B3" s="14">
        <v>0.95700000000000007</v>
      </c>
      <c r="C3" s="14">
        <v>4.2999999999999997E-2</v>
      </c>
      <c r="D3" s="14">
        <v>0</v>
      </c>
      <c r="E3" s="14">
        <v>0</v>
      </c>
      <c r="F3" s="9">
        <v>0.13</v>
      </c>
      <c r="G3" s="9">
        <v>0.87</v>
      </c>
      <c r="H3" s="16">
        <f>VLOOKUP(B$1,REFERENCE!$A$2:$F$8,6,FALSE)*B3</f>
        <v>15.312000000000001</v>
      </c>
      <c r="I3" s="16">
        <f>VLOOKUP(C$1,REFERENCE!$A$2:$F$8,6,FALSE)*C3</f>
        <v>0.60199999999999998</v>
      </c>
      <c r="J3" s="16">
        <f>VLOOKUP(D$1,REFERENCE!$A$2:$F$8,6,FALSE)*D3</f>
        <v>0</v>
      </c>
      <c r="K3" s="16">
        <f>VLOOKUP(E$1,REFERENCE!$A$2:$F$8,6,FALSE)*E3</f>
        <v>0</v>
      </c>
      <c r="L3" s="16">
        <f>VLOOKUP(F$1,REFERENCE!$A$2:$F$8,6,FALSE)*F3</f>
        <v>1.9500000000000002</v>
      </c>
      <c r="M3" s="16">
        <f>VLOOKUP(G$1,REFERENCE!$A$2:$F$8,6,FALSE)*G3</f>
        <v>13.92</v>
      </c>
      <c r="N3" s="18">
        <v>0.50800000000000001</v>
      </c>
      <c r="O3" s="18">
        <v>0</v>
      </c>
      <c r="P3" s="18">
        <v>0.49099999999999999</v>
      </c>
      <c r="Q3" s="18">
        <v>1E-3</v>
      </c>
      <c r="R3" s="46">
        <f>VLOOKUP(N$1,REFERENCE!$H:$I,2,FALSE)*N3</f>
        <v>2.032</v>
      </c>
      <c r="S3" s="46">
        <f>VLOOKUP(O$1,REFERENCE!$H:$I,2,FALSE)*O3</f>
        <v>0</v>
      </c>
      <c r="T3" s="46">
        <f>VLOOKUP(P$1,REFERENCE!$H:$I,2,FALSE)*P3</f>
        <v>2.4550000000000001</v>
      </c>
      <c r="U3" s="46">
        <f>VLOOKUP(Q$1,REFERENCE!$H:$I,2,FALSE)*Q3</f>
        <v>0</v>
      </c>
      <c r="V3" s="20">
        <v>2.2000000000000002E-2</v>
      </c>
      <c r="W3" s="20">
        <v>0.95700000000000007</v>
      </c>
      <c r="X3" s="20">
        <v>9.0000000000000011E-3</v>
      </c>
      <c r="Y3" s="20">
        <v>1.2E-2</v>
      </c>
      <c r="Z3" s="44">
        <f>VLOOKUP(V$1,REFERENCE!$K:$L,2,FALSE)*V3</f>
        <v>6.6000000000000003E-2</v>
      </c>
      <c r="AA3" s="44">
        <f>VLOOKUP(W$1,REFERENCE!$K:$L,2,FALSE)*W3</f>
        <v>3.8280000000000003</v>
      </c>
      <c r="AB3" s="44">
        <f>VLOOKUP(X$1,REFERENCE!$K:$L,2,FALSE)*X3</f>
        <v>1.8000000000000002E-2</v>
      </c>
      <c r="AC3" s="44">
        <f>VLOOKUP(Y$1,REFERENCE!$K:$L,2,FALSE)*Y3</f>
        <v>0</v>
      </c>
      <c r="AD3" s="22">
        <v>0.46299999999999997</v>
      </c>
      <c r="AE3" s="22">
        <v>0.53700000000000003</v>
      </c>
      <c r="AF3" s="42">
        <f>VLOOKUP(AD$1,REFERENCE!$N:$O,2,FALSE)*AD3</f>
        <v>0.92599999999999993</v>
      </c>
      <c r="AG3" s="42">
        <f>VLOOKUP(AE$1,REFERENCE!$N:$O,2,FALSE)*AE3</f>
        <v>0</v>
      </c>
      <c r="AH3" s="26">
        <v>7.4999999999999997E-2</v>
      </c>
      <c r="AI3" s="27">
        <v>4.0000000000000001E-3</v>
      </c>
      <c r="AJ3" s="26">
        <v>0.38100000000000001</v>
      </c>
      <c r="AK3" s="28">
        <v>0.54</v>
      </c>
      <c r="AL3" s="28">
        <v>0</v>
      </c>
      <c r="AM3" s="40">
        <f>VLOOKUP(AH$1,REFERENCE!$Q:$R,2,FALSE)*AH3</f>
        <v>0.22499999999999998</v>
      </c>
      <c r="AN3" s="40">
        <f>VLOOKUP(AI$1,REFERENCE!$Q:$R,2,FALSE)*AI3</f>
        <v>1.6E-2</v>
      </c>
      <c r="AO3" s="40">
        <f>VLOOKUP(AJ$1,REFERENCE!$Q:$R,2,FALSE)*AJ3</f>
        <v>1.524</v>
      </c>
      <c r="AP3" s="40">
        <f>VLOOKUP(AK$1,REFERENCE!$Q:$R,2,FALSE)*AK3</f>
        <v>2.7</v>
      </c>
      <c r="AQ3" s="40">
        <f>VLOOKUP(AL$1,REFERENCE!$Q:$R,2,FALSE)*AL3</f>
        <v>0</v>
      </c>
      <c r="AR3" s="48">
        <f t="shared" ref="AR3:AR10" si="0">SUM(H3:M3)</f>
        <v>31.783999999999999</v>
      </c>
      <c r="AS3" s="49">
        <f t="shared" ref="AS3:AS10" si="1">SUM(R3:U3)</f>
        <v>4.4870000000000001</v>
      </c>
      <c r="AT3" s="49">
        <f t="shared" ref="AT3:AT10" si="2">SUM(Z3:AC3)</f>
        <v>3.9119999999999999</v>
      </c>
      <c r="AU3" s="49">
        <f t="shared" ref="AU3:AU10" si="3">SUM(AF3:AG3)</f>
        <v>0.92599999999999993</v>
      </c>
      <c r="AV3" s="49">
        <f t="shared" ref="AV3:AV10" si="4">SUM(AM3:AQ3)</f>
        <v>4.4649999999999999</v>
      </c>
      <c r="AW3" s="51">
        <v>5047</v>
      </c>
    </row>
    <row r="4" spans="1:49" x14ac:dyDescent="0.25">
      <c r="A4" s="3">
        <v>2017</v>
      </c>
      <c r="B4" s="14">
        <v>0.98699999999999999</v>
      </c>
      <c r="C4" s="14">
        <v>1.3000000000000001E-2</v>
      </c>
      <c r="D4" s="14">
        <v>0</v>
      </c>
      <c r="E4" s="14">
        <v>0</v>
      </c>
      <c r="F4" s="9">
        <v>8.3000000000000004E-2</v>
      </c>
      <c r="G4" s="9">
        <v>0.91700000000000004</v>
      </c>
      <c r="H4" s="16">
        <f>VLOOKUP(B$1,REFERENCE!$A$2:$F$8,6,FALSE)*B4</f>
        <v>15.792</v>
      </c>
      <c r="I4" s="16">
        <f>VLOOKUP(C$1,REFERENCE!$A$2:$F$8,6,FALSE)*C4</f>
        <v>0.18200000000000002</v>
      </c>
      <c r="J4" s="16">
        <f>VLOOKUP(D$1,REFERENCE!$A$2:$F$8,6,FALSE)*D4</f>
        <v>0</v>
      </c>
      <c r="K4" s="16">
        <f>VLOOKUP(E$1,REFERENCE!$A$2:$F$8,6,FALSE)*E4</f>
        <v>0</v>
      </c>
      <c r="L4" s="16">
        <f>VLOOKUP(F$1,REFERENCE!$A$2:$F$8,6,FALSE)*F4</f>
        <v>1.2450000000000001</v>
      </c>
      <c r="M4" s="16">
        <f>VLOOKUP(G$1,REFERENCE!$A$2:$F$8,6,FALSE)*G4</f>
        <v>14.672000000000001</v>
      </c>
      <c r="N4" s="18">
        <v>0.56399999999999995</v>
      </c>
      <c r="O4" s="18">
        <v>2.3E-2</v>
      </c>
      <c r="P4" s="18">
        <v>0.41299999999999998</v>
      </c>
      <c r="Q4" s="18">
        <v>0</v>
      </c>
      <c r="R4" s="46">
        <f>VLOOKUP(N$1,REFERENCE!$H:$I,2,FALSE)*N4</f>
        <v>2.2559999999999998</v>
      </c>
      <c r="S4" s="46">
        <f>VLOOKUP(O$1,REFERENCE!$H:$I,2,FALSE)*O4</f>
        <v>6.9000000000000006E-2</v>
      </c>
      <c r="T4" s="46">
        <f>VLOOKUP(P$1,REFERENCE!$H:$I,2,FALSE)*P4</f>
        <v>2.0649999999999999</v>
      </c>
      <c r="U4" s="46">
        <f>VLOOKUP(Q$1,REFERENCE!$H:$I,2,FALSE)*Q4</f>
        <v>0</v>
      </c>
      <c r="V4" s="20">
        <v>1.3999999999999999E-2</v>
      </c>
      <c r="W4" s="20">
        <v>0.98099999999999998</v>
      </c>
      <c r="X4" s="20">
        <v>5.0000000000000001E-3</v>
      </c>
      <c r="Y4" s="20">
        <v>0</v>
      </c>
      <c r="Z4" s="44">
        <f>VLOOKUP(V$1,REFERENCE!$K:$L,2,FALSE)*V4</f>
        <v>4.1999999999999996E-2</v>
      </c>
      <c r="AA4" s="44">
        <f>VLOOKUP(W$1,REFERENCE!$K:$L,2,FALSE)*W4</f>
        <v>3.9239999999999999</v>
      </c>
      <c r="AB4" s="44">
        <f>VLOOKUP(X$1,REFERENCE!$K:$L,2,FALSE)*X4</f>
        <v>0.01</v>
      </c>
      <c r="AC4" s="44">
        <f>VLOOKUP(Y$1,REFERENCE!$K:$L,2,FALSE)*Y4</f>
        <v>0</v>
      </c>
      <c r="AD4" s="22">
        <v>0.622</v>
      </c>
      <c r="AE4" s="22">
        <v>0.37799999999999995</v>
      </c>
      <c r="AF4" s="42">
        <f>VLOOKUP(AD$1,REFERENCE!$N:$O,2,FALSE)*AD4</f>
        <v>1.244</v>
      </c>
      <c r="AG4" s="42">
        <f>VLOOKUP(AE$1,REFERENCE!$N:$O,2,FALSE)*AE4</f>
        <v>0</v>
      </c>
      <c r="AH4" s="26">
        <v>2.7000000000000003E-2</v>
      </c>
      <c r="AI4" s="27">
        <v>5.0000000000000001E-3</v>
      </c>
      <c r="AJ4" s="26">
        <v>0.28800000000000003</v>
      </c>
      <c r="AK4" s="28">
        <v>0.68</v>
      </c>
      <c r="AL4" s="28">
        <v>0</v>
      </c>
      <c r="AM4" s="40">
        <f>VLOOKUP(AH$1,REFERENCE!$Q:$R,2,FALSE)*AH4</f>
        <v>8.1000000000000016E-2</v>
      </c>
      <c r="AN4" s="40">
        <f>VLOOKUP(AI$1,REFERENCE!$Q:$R,2,FALSE)*AI4</f>
        <v>0.02</v>
      </c>
      <c r="AO4" s="40">
        <f>VLOOKUP(AJ$1,REFERENCE!$Q:$R,2,FALSE)*AJ4</f>
        <v>1.1520000000000001</v>
      </c>
      <c r="AP4" s="40">
        <f>VLOOKUP(AK$1,REFERENCE!$Q:$R,2,FALSE)*AK4</f>
        <v>3.4000000000000004</v>
      </c>
      <c r="AQ4" s="40">
        <f>VLOOKUP(AL$1,REFERENCE!$Q:$R,2,FALSE)*AL4</f>
        <v>0</v>
      </c>
      <c r="AR4" s="48">
        <f t="shared" si="0"/>
        <v>31.891000000000002</v>
      </c>
      <c r="AS4" s="49">
        <f t="shared" si="1"/>
        <v>4.3899999999999997</v>
      </c>
      <c r="AT4" s="49">
        <f t="shared" si="2"/>
        <v>3.9759999999999995</v>
      </c>
      <c r="AU4" s="49">
        <f t="shared" si="3"/>
        <v>1.244</v>
      </c>
      <c r="AV4" s="49">
        <f t="shared" si="4"/>
        <v>4.6530000000000005</v>
      </c>
      <c r="AW4" s="51">
        <v>4878</v>
      </c>
    </row>
    <row r="5" spans="1:49" x14ac:dyDescent="0.25">
      <c r="A5" s="4">
        <v>2018</v>
      </c>
      <c r="B5" s="14">
        <v>0.98</v>
      </c>
      <c r="C5" s="14">
        <v>0.02</v>
      </c>
      <c r="D5" s="14">
        <v>0</v>
      </c>
      <c r="E5" s="14">
        <v>0</v>
      </c>
      <c r="F5" s="9">
        <v>5.7000000000000002E-2</v>
      </c>
      <c r="G5" s="9">
        <v>0.94299999999999995</v>
      </c>
      <c r="H5" s="16">
        <f>VLOOKUP(B$1,REFERENCE!$A$2:$F$8,6,FALSE)*B5</f>
        <v>15.68</v>
      </c>
      <c r="I5" s="16">
        <f>VLOOKUP(C$1,REFERENCE!$A$2:$F$8,6,FALSE)*C5</f>
        <v>0.28000000000000003</v>
      </c>
      <c r="J5" s="16">
        <f>VLOOKUP(D$1,REFERENCE!$A$2:$F$8,6,FALSE)*D5</f>
        <v>0</v>
      </c>
      <c r="K5" s="16">
        <f>VLOOKUP(E$1,REFERENCE!$A$2:$F$8,6,FALSE)*E5</f>
        <v>0</v>
      </c>
      <c r="L5" s="16">
        <f>VLOOKUP(F$1,REFERENCE!$A$2:$F$8,6,FALSE)*F5</f>
        <v>0.85499999999999998</v>
      </c>
      <c r="M5" s="16">
        <f>VLOOKUP(G$1,REFERENCE!$A$2:$F$8,6,FALSE)*G5</f>
        <v>15.087999999999999</v>
      </c>
      <c r="N5" s="18">
        <v>0.43099999999999999</v>
      </c>
      <c r="O5" s="18">
        <v>0</v>
      </c>
      <c r="P5" s="18">
        <v>0.55899999999999994</v>
      </c>
      <c r="Q5" s="18">
        <v>0.01</v>
      </c>
      <c r="R5" s="46">
        <f>VLOOKUP(N$1,REFERENCE!$H:$I,2,FALSE)*N5</f>
        <v>1.724</v>
      </c>
      <c r="S5" s="46">
        <f>VLOOKUP(O$1,REFERENCE!$H:$I,2,FALSE)*O5</f>
        <v>0</v>
      </c>
      <c r="T5" s="46">
        <f>VLOOKUP(P$1,REFERENCE!$H:$I,2,FALSE)*P5</f>
        <v>2.7949999999999999</v>
      </c>
      <c r="U5" s="46">
        <f>VLOOKUP(Q$1,REFERENCE!$H:$I,2,FALSE)*Q5</f>
        <v>0</v>
      </c>
      <c r="V5" s="20">
        <v>5.2999999999999999E-2</v>
      </c>
      <c r="W5" s="20">
        <v>0.94700000000000006</v>
      </c>
      <c r="X5" s="20">
        <v>0</v>
      </c>
      <c r="Y5" s="20">
        <v>0</v>
      </c>
      <c r="Z5" s="44">
        <f>VLOOKUP(V$1,REFERENCE!$K:$L,2,FALSE)*V5</f>
        <v>0.159</v>
      </c>
      <c r="AA5" s="44">
        <f>VLOOKUP(W$1,REFERENCE!$K:$L,2,FALSE)*W5</f>
        <v>3.7880000000000003</v>
      </c>
      <c r="AB5" s="44">
        <f>VLOOKUP(X$1,REFERENCE!$K:$L,2,FALSE)*X5</f>
        <v>0</v>
      </c>
      <c r="AC5" s="44">
        <f>VLOOKUP(Y$1,REFERENCE!$K:$L,2,FALSE)*Y5</f>
        <v>0</v>
      </c>
      <c r="AD5" s="22">
        <v>0.80799999999999994</v>
      </c>
      <c r="AE5" s="22">
        <v>0.192</v>
      </c>
      <c r="AF5" s="42">
        <f>VLOOKUP(AD$1,REFERENCE!$N:$O,2,FALSE)*AD5</f>
        <v>1.6159999999999999</v>
      </c>
      <c r="AG5" s="42">
        <f>VLOOKUP(AE$1,REFERENCE!$N:$O,2,FALSE)*AE5</f>
        <v>0</v>
      </c>
      <c r="AH5" s="26">
        <v>0</v>
      </c>
      <c r="AI5" s="27">
        <v>0</v>
      </c>
      <c r="AJ5" s="26">
        <v>0.69900000000000007</v>
      </c>
      <c r="AK5" s="28">
        <v>0.30099999999999999</v>
      </c>
      <c r="AL5" s="28">
        <v>0</v>
      </c>
      <c r="AM5" s="40">
        <f>VLOOKUP(AH$1,REFERENCE!$Q:$R,2,FALSE)*AH5</f>
        <v>0</v>
      </c>
      <c r="AN5" s="40">
        <f>VLOOKUP(AI$1,REFERENCE!$Q:$R,2,FALSE)*AI5</f>
        <v>0</v>
      </c>
      <c r="AO5" s="40">
        <f>VLOOKUP(AJ$1,REFERENCE!$Q:$R,2,FALSE)*AJ5</f>
        <v>2.7960000000000003</v>
      </c>
      <c r="AP5" s="40">
        <f>VLOOKUP(AK$1,REFERENCE!$Q:$R,2,FALSE)*AK5</f>
        <v>1.5049999999999999</v>
      </c>
      <c r="AQ5" s="40">
        <f>VLOOKUP(AL$1,REFERENCE!$Q:$R,2,FALSE)*AL5</f>
        <v>0</v>
      </c>
      <c r="AR5" s="48">
        <f t="shared" si="0"/>
        <v>31.902999999999999</v>
      </c>
      <c r="AS5" s="49">
        <f t="shared" si="1"/>
        <v>4.5190000000000001</v>
      </c>
      <c r="AT5" s="49">
        <f t="shared" si="2"/>
        <v>3.9470000000000001</v>
      </c>
      <c r="AU5" s="49">
        <f t="shared" si="3"/>
        <v>1.6159999999999999</v>
      </c>
      <c r="AV5" s="49">
        <f t="shared" si="4"/>
        <v>4.3010000000000002</v>
      </c>
      <c r="AW5" s="51">
        <v>5070</v>
      </c>
    </row>
    <row r="6" spans="1:49" x14ac:dyDescent="0.25">
      <c r="A6" s="3">
        <v>2019</v>
      </c>
      <c r="B6" s="14">
        <v>0.98099999999999998</v>
      </c>
      <c r="C6" s="14">
        <v>1.9E-2</v>
      </c>
      <c r="D6" s="14">
        <v>0</v>
      </c>
      <c r="E6" s="14">
        <v>0</v>
      </c>
      <c r="F6" s="9">
        <v>0.115</v>
      </c>
      <c r="G6" s="9">
        <v>0.88500000000000001</v>
      </c>
      <c r="H6" s="16">
        <f>VLOOKUP(B$1,REFERENCE!$A$2:$F$8,6,FALSE)*B6</f>
        <v>15.696</v>
      </c>
      <c r="I6" s="16">
        <f>VLOOKUP(C$1,REFERENCE!$A$2:$F$8,6,FALSE)*C6</f>
        <v>0.26600000000000001</v>
      </c>
      <c r="J6" s="16">
        <f>VLOOKUP(D$1,REFERENCE!$A$2:$F$8,6,FALSE)*D6</f>
        <v>0</v>
      </c>
      <c r="K6" s="16">
        <f>VLOOKUP(E$1,REFERENCE!$A$2:$F$8,6,FALSE)*E6</f>
        <v>0</v>
      </c>
      <c r="L6" s="16">
        <f>VLOOKUP(F$1,REFERENCE!$A$2:$F$8,6,FALSE)*F6</f>
        <v>1.7250000000000001</v>
      </c>
      <c r="M6" s="16">
        <f>VLOOKUP(G$1,REFERENCE!$A$2:$F$8,6,FALSE)*G6</f>
        <v>14.16</v>
      </c>
      <c r="N6" s="18">
        <v>0.66900000000000004</v>
      </c>
      <c r="O6" s="18">
        <v>0</v>
      </c>
      <c r="P6" s="18">
        <v>0.33100000000000002</v>
      </c>
      <c r="Q6" s="18">
        <v>0</v>
      </c>
      <c r="R6" s="46">
        <f>VLOOKUP(N$1,REFERENCE!$H:$I,2,FALSE)*N6</f>
        <v>2.6760000000000002</v>
      </c>
      <c r="S6" s="46">
        <f>VLOOKUP(O$1,REFERENCE!$H:$I,2,FALSE)*O6</f>
        <v>0</v>
      </c>
      <c r="T6" s="46">
        <f>VLOOKUP(P$1,REFERENCE!$H:$I,2,FALSE)*P6</f>
        <v>1.655</v>
      </c>
      <c r="U6" s="46">
        <f>VLOOKUP(Q$1,REFERENCE!$H:$I,2,FALSE)*Q6</f>
        <v>0</v>
      </c>
      <c r="V6" s="20">
        <v>2.2000000000000002E-2</v>
      </c>
      <c r="W6" s="20">
        <v>0.96</v>
      </c>
      <c r="X6" s="20">
        <v>1.1000000000000001E-2</v>
      </c>
      <c r="Y6" s="20">
        <v>6.9999999999999993E-3</v>
      </c>
      <c r="Z6" s="44">
        <f>VLOOKUP(V$1,REFERENCE!$K:$L,2,FALSE)*V6</f>
        <v>6.6000000000000003E-2</v>
      </c>
      <c r="AA6" s="44">
        <f>VLOOKUP(W$1,REFERENCE!$K:$L,2,FALSE)*W6</f>
        <v>3.84</v>
      </c>
      <c r="AB6" s="44">
        <f>VLOOKUP(X$1,REFERENCE!$K:$L,2,FALSE)*X6</f>
        <v>2.2000000000000002E-2</v>
      </c>
      <c r="AC6" s="44">
        <f>VLOOKUP(Y$1,REFERENCE!$K:$L,2,FALSE)*Y6</f>
        <v>0</v>
      </c>
      <c r="AD6" s="22">
        <v>0.36799999999999999</v>
      </c>
      <c r="AE6" s="22">
        <v>0.63200000000000001</v>
      </c>
      <c r="AF6" s="42">
        <f>VLOOKUP(AD$1,REFERENCE!$N:$O,2,FALSE)*AD6</f>
        <v>0.73599999999999999</v>
      </c>
      <c r="AG6" s="42">
        <f>VLOOKUP(AE$1,REFERENCE!$N:$O,2,FALSE)*AE6</f>
        <v>0</v>
      </c>
      <c r="AH6" s="26">
        <v>6.0000000000000001E-3</v>
      </c>
      <c r="AI6" s="27">
        <v>4.0000000000000001E-3</v>
      </c>
      <c r="AJ6" s="26">
        <v>0.47399999999999998</v>
      </c>
      <c r="AK6" s="28">
        <v>0.45799999999999996</v>
      </c>
      <c r="AL6" s="28">
        <v>5.7999999999999996E-2</v>
      </c>
      <c r="AM6" s="40">
        <f>VLOOKUP(AH$1,REFERENCE!$Q:$R,2,FALSE)*AH6</f>
        <v>1.8000000000000002E-2</v>
      </c>
      <c r="AN6" s="40">
        <f>VLOOKUP(AI$1,REFERENCE!$Q:$R,2,FALSE)*AI6</f>
        <v>1.6E-2</v>
      </c>
      <c r="AO6" s="40">
        <f>VLOOKUP(AJ$1,REFERENCE!$Q:$R,2,FALSE)*AJ6</f>
        <v>1.8959999999999999</v>
      </c>
      <c r="AP6" s="40">
        <f>VLOOKUP(AK$1,REFERENCE!$Q:$R,2,FALSE)*AK6</f>
        <v>2.29</v>
      </c>
      <c r="AQ6" s="40">
        <f>VLOOKUP(AL$1,REFERENCE!$Q:$R,2,FALSE)*AL6</f>
        <v>0.11599999999999999</v>
      </c>
      <c r="AR6" s="48">
        <f t="shared" si="0"/>
        <v>31.847000000000001</v>
      </c>
      <c r="AS6" s="49">
        <f t="shared" si="1"/>
        <v>4.3310000000000004</v>
      </c>
      <c r="AT6" s="49">
        <f t="shared" si="2"/>
        <v>3.9279999999999995</v>
      </c>
      <c r="AU6" s="49">
        <f t="shared" si="3"/>
        <v>0.73599999999999999</v>
      </c>
      <c r="AV6" s="49">
        <f t="shared" si="4"/>
        <v>4.3359999999999994</v>
      </c>
      <c r="AW6" s="51">
        <v>5511</v>
      </c>
    </row>
    <row r="7" spans="1:49" x14ac:dyDescent="0.25">
      <c r="A7" s="4">
        <v>2020</v>
      </c>
      <c r="B7" s="14">
        <v>0.99199999999999999</v>
      </c>
      <c r="C7" s="14">
        <v>8.0000000000000002E-3</v>
      </c>
      <c r="D7" s="14">
        <v>0</v>
      </c>
      <c r="E7" s="14">
        <v>0</v>
      </c>
      <c r="F7" s="9">
        <v>8.6999999999999994E-2</v>
      </c>
      <c r="G7" s="9">
        <v>0.91299999999999992</v>
      </c>
      <c r="H7" s="16">
        <f>VLOOKUP(B$1,REFERENCE!$A$2:$F$8,6,FALSE)*B7</f>
        <v>15.872</v>
      </c>
      <c r="I7" s="16">
        <f>VLOOKUP(C$1,REFERENCE!$A$2:$F$8,6,FALSE)*C7</f>
        <v>0.112</v>
      </c>
      <c r="J7" s="16">
        <f>VLOOKUP(D$1,REFERENCE!$A$2:$F$8,6,FALSE)*D7</f>
        <v>0</v>
      </c>
      <c r="K7" s="16">
        <f>VLOOKUP(E$1,REFERENCE!$A$2:$F$8,6,FALSE)*E7</f>
        <v>0</v>
      </c>
      <c r="L7" s="16">
        <f>VLOOKUP(F$1,REFERENCE!$A$2:$F$8,6,FALSE)*F7</f>
        <v>1.3049999999999999</v>
      </c>
      <c r="M7" s="16">
        <f>VLOOKUP(G$1,REFERENCE!$A$2:$F$8,6,FALSE)*G7</f>
        <v>14.607999999999999</v>
      </c>
      <c r="N7" s="18">
        <v>0.55399999999999994</v>
      </c>
      <c r="O7" s="18">
        <v>0</v>
      </c>
      <c r="P7" s="18">
        <v>0.436</v>
      </c>
      <c r="Q7" s="18">
        <v>0.01</v>
      </c>
      <c r="R7" s="46">
        <f>VLOOKUP(N$1,REFERENCE!$H:$I,2,FALSE)*N7</f>
        <v>2.2159999999999997</v>
      </c>
      <c r="S7" s="46">
        <f>VLOOKUP(O$1,REFERENCE!$H:$I,2,FALSE)*O7</f>
        <v>0</v>
      </c>
      <c r="T7" s="46">
        <f>VLOOKUP(P$1,REFERENCE!$H:$I,2,FALSE)*P7</f>
        <v>2.1800000000000002</v>
      </c>
      <c r="U7" s="46">
        <f>VLOOKUP(Q$1,REFERENCE!$H:$I,2,FALSE)*Q7</f>
        <v>0</v>
      </c>
      <c r="V7" s="20">
        <v>0.01</v>
      </c>
      <c r="W7" s="20">
        <v>0.97099999999999997</v>
      </c>
      <c r="X7" s="20">
        <v>8.0000000000000002E-3</v>
      </c>
      <c r="Y7" s="20">
        <v>1.1000000000000001E-2</v>
      </c>
      <c r="Z7" s="44">
        <f>VLOOKUP(V$1,REFERENCE!$K:$L,2,FALSE)*V7</f>
        <v>0.03</v>
      </c>
      <c r="AA7" s="44">
        <f>VLOOKUP(W$1,REFERENCE!$K:$L,2,FALSE)*W7</f>
        <v>3.8839999999999999</v>
      </c>
      <c r="AB7" s="44">
        <f>VLOOKUP(X$1,REFERENCE!$K:$L,2,FALSE)*X7</f>
        <v>1.6E-2</v>
      </c>
      <c r="AC7" s="44">
        <f>VLOOKUP(Y$1,REFERENCE!$K:$L,2,FALSE)*Y7</f>
        <v>0</v>
      </c>
      <c r="AD7" s="22">
        <v>0.56399999999999995</v>
      </c>
      <c r="AE7" s="22">
        <v>0.436</v>
      </c>
      <c r="AF7" s="42">
        <f>VLOOKUP(AD$1,REFERENCE!$N:$O,2,FALSE)*AD7</f>
        <v>1.1279999999999999</v>
      </c>
      <c r="AG7" s="42">
        <f>VLOOKUP(AE$1,REFERENCE!$N:$O,2,FALSE)*AE7</f>
        <v>0</v>
      </c>
      <c r="AH7" s="26">
        <v>1E-3</v>
      </c>
      <c r="AI7" s="27">
        <v>3.0000000000000001E-3</v>
      </c>
      <c r="AJ7" s="26">
        <v>0.24</v>
      </c>
      <c r="AK7" s="28">
        <v>0.755</v>
      </c>
      <c r="AL7" s="28">
        <v>1E-3</v>
      </c>
      <c r="AM7" s="40">
        <f>VLOOKUP(AH$1,REFERENCE!$Q:$R,2,FALSE)*AH7</f>
        <v>3.0000000000000001E-3</v>
      </c>
      <c r="AN7" s="40">
        <f>VLOOKUP(AI$1,REFERENCE!$Q:$R,2,FALSE)*AI7</f>
        <v>1.2E-2</v>
      </c>
      <c r="AO7" s="40">
        <f>VLOOKUP(AJ$1,REFERENCE!$Q:$R,2,FALSE)*AJ7</f>
        <v>0.96</v>
      </c>
      <c r="AP7" s="40">
        <f>VLOOKUP(AK$1,REFERENCE!$Q:$R,2,FALSE)*AK7</f>
        <v>3.7749999999999999</v>
      </c>
      <c r="AQ7" s="40">
        <f>VLOOKUP(AL$1,REFERENCE!$Q:$R,2,FALSE)*AL7</f>
        <v>2E-3</v>
      </c>
      <c r="AR7" s="48">
        <f t="shared" si="0"/>
        <v>31.896999999999998</v>
      </c>
      <c r="AS7" s="49">
        <f t="shared" si="1"/>
        <v>4.3959999999999999</v>
      </c>
      <c r="AT7" s="49">
        <f t="shared" si="2"/>
        <v>3.9299999999999997</v>
      </c>
      <c r="AU7" s="49">
        <f t="shared" si="3"/>
        <v>1.1279999999999999</v>
      </c>
      <c r="AV7" s="49">
        <f t="shared" si="4"/>
        <v>4.7519999999999998</v>
      </c>
      <c r="AW7" s="51">
        <v>5244</v>
      </c>
    </row>
    <row r="8" spans="1:49" x14ac:dyDescent="0.25">
      <c r="A8" s="3">
        <v>2021</v>
      </c>
      <c r="B8" s="14">
        <v>0.97400000000000009</v>
      </c>
      <c r="C8" s="14">
        <v>0</v>
      </c>
      <c r="D8" s="14">
        <v>0</v>
      </c>
      <c r="E8" s="14">
        <v>2.6000000000000002E-2</v>
      </c>
      <c r="F8" s="9">
        <v>5.5999999999999994E-2</v>
      </c>
      <c r="G8" s="9">
        <v>0.94400000000000006</v>
      </c>
      <c r="H8" s="16">
        <f>VLOOKUP(B$1,REFERENCE!$A$2:$F$8,6,FALSE)*B8</f>
        <v>15.584000000000001</v>
      </c>
      <c r="I8" s="16">
        <f>VLOOKUP(C$1,REFERENCE!$A$2:$F$8,6,FALSE)*C8</f>
        <v>0</v>
      </c>
      <c r="J8" s="16">
        <f>VLOOKUP(D$1,REFERENCE!$A$2:$F$8,6,FALSE)*D8</f>
        <v>0</v>
      </c>
      <c r="K8" s="16">
        <f>VLOOKUP(E$1,REFERENCE!$A$2:$F$8,6,FALSE)*E8</f>
        <v>0.36400000000000005</v>
      </c>
      <c r="L8" s="16">
        <f>VLOOKUP(F$1,REFERENCE!$A$2:$F$8,6,FALSE)*F8</f>
        <v>0.83999999999999986</v>
      </c>
      <c r="M8" s="16">
        <f>VLOOKUP(G$1,REFERENCE!$A$2:$F$8,6,FALSE)*G8</f>
        <v>15.104000000000001</v>
      </c>
      <c r="N8" s="18">
        <v>0.61099999999999999</v>
      </c>
      <c r="O8" s="18">
        <v>8.0000000000000002E-3</v>
      </c>
      <c r="P8" s="18">
        <v>0.38</v>
      </c>
      <c r="Q8" s="18">
        <v>0</v>
      </c>
      <c r="R8" s="46">
        <f>VLOOKUP(N$1,REFERENCE!$H:$I,2,FALSE)*N8</f>
        <v>2.444</v>
      </c>
      <c r="S8" s="46">
        <f>VLOOKUP(O$1,REFERENCE!$H:$I,2,FALSE)*O8</f>
        <v>2.4E-2</v>
      </c>
      <c r="T8" s="46">
        <f>VLOOKUP(P$1,REFERENCE!$H:$I,2,FALSE)*P8</f>
        <v>1.9</v>
      </c>
      <c r="U8" s="46">
        <f>VLOOKUP(Q$1,REFERENCE!$H:$I,2,FALSE)*Q8</f>
        <v>0</v>
      </c>
      <c r="V8" s="20">
        <v>4.5999999999999999E-2</v>
      </c>
      <c r="W8" s="20">
        <v>0.94900000000000007</v>
      </c>
      <c r="X8" s="20">
        <v>0</v>
      </c>
      <c r="Y8" s="20">
        <v>5.0000000000000001E-3</v>
      </c>
      <c r="Z8" s="44">
        <f>VLOOKUP(V$1,REFERENCE!$K:$L,2,FALSE)*V8</f>
        <v>0.13800000000000001</v>
      </c>
      <c r="AA8" s="44">
        <f>VLOOKUP(W$1,REFERENCE!$K:$L,2,FALSE)*W8</f>
        <v>3.7960000000000003</v>
      </c>
      <c r="AB8" s="44">
        <f>VLOOKUP(X$1,REFERENCE!$K:$L,2,FALSE)*X8</f>
        <v>0</v>
      </c>
      <c r="AC8" s="44">
        <f>VLOOKUP(Y$1,REFERENCE!$K:$L,2,FALSE)*Y8</f>
        <v>0</v>
      </c>
      <c r="AD8" s="22">
        <v>0.35799999999999998</v>
      </c>
      <c r="AE8" s="22">
        <v>0.64200000000000002</v>
      </c>
      <c r="AF8" s="42">
        <f>VLOOKUP(AD$1,REFERENCE!$N:$O,2,FALSE)*AD8</f>
        <v>0.71599999999999997</v>
      </c>
      <c r="AG8" s="42">
        <f>VLOOKUP(AE$1,REFERENCE!$N:$O,2,FALSE)*AE8</f>
        <v>0</v>
      </c>
      <c r="AH8" s="26">
        <v>1.1000000000000001E-2</v>
      </c>
      <c r="AI8" s="27">
        <v>8.0000000000000002E-3</v>
      </c>
      <c r="AJ8" s="26">
        <v>0.38400000000000001</v>
      </c>
      <c r="AK8" s="28">
        <v>0.59799999999999998</v>
      </c>
      <c r="AL8" s="28">
        <v>1E-3</v>
      </c>
      <c r="AM8" s="40">
        <f>VLOOKUP(AH$1,REFERENCE!$Q:$R,2,FALSE)*AH8</f>
        <v>3.3000000000000002E-2</v>
      </c>
      <c r="AN8" s="40">
        <f>VLOOKUP(AI$1,REFERENCE!$Q:$R,2,FALSE)*AI8</f>
        <v>3.2000000000000001E-2</v>
      </c>
      <c r="AO8" s="40">
        <f>VLOOKUP(AJ$1,REFERENCE!$Q:$R,2,FALSE)*AJ8</f>
        <v>1.536</v>
      </c>
      <c r="AP8" s="40">
        <f>VLOOKUP(AK$1,REFERENCE!$Q:$R,2,FALSE)*AK8</f>
        <v>2.9899999999999998</v>
      </c>
      <c r="AQ8" s="40">
        <f>VLOOKUP(AL$1,REFERENCE!$Q:$R,2,FALSE)*AL8</f>
        <v>2E-3</v>
      </c>
      <c r="AR8" s="48">
        <f t="shared" si="0"/>
        <v>31.892000000000003</v>
      </c>
      <c r="AS8" s="49">
        <f t="shared" si="1"/>
        <v>4.3680000000000003</v>
      </c>
      <c r="AT8" s="49">
        <f t="shared" si="2"/>
        <v>3.9340000000000002</v>
      </c>
      <c r="AU8" s="49">
        <f t="shared" si="3"/>
        <v>0.71599999999999997</v>
      </c>
      <c r="AV8" s="49">
        <f t="shared" si="4"/>
        <v>4.5929999999999991</v>
      </c>
      <c r="AW8" s="51">
        <v>5441</v>
      </c>
    </row>
    <row r="9" spans="1:49" x14ac:dyDescent="0.25">
      <c r="A9" s="4">
        <v>2022</v>
      </c>
      <c r="B9" s="14">
        <v>1</v>
      </c>
      <c r="C9" s="14">
        <v>0</v>
      </c>
      <c r="D9" s="14">
        <v>0</v>
      </c>
      <c r="E9" s="14">
        <v>0</v>
      </c>
      <c r="F9" s="9">
        <v>5.4000000000000006E-2</v>
      </c>
      <c r="G9" s="9">
        <v>0.94599999999999995</v>
      </c>
      <c r="H9" s="16">
        <f>VLOOKUP(B$1,REFERENCE!$A$2:$F$8,6,FALSE)*B9</f>
        <v>16</v>
      </c>
      <c r="I9" s="16">
        <f>VLOOKUP(C$1,REFERENCE!$A$2:$F$8,6,FALSE)*C9</f>
        <v>0</v>
      </c>
      <c r="J9" s="16">
        <f>VLOOKUP(D$1,REFERENCE!$A$2:$F$8,6,FALSE)*D9</f>
        <v>0</v>
      </c>
      <c r="K9" s="16">
        <f>VLOOKUP(E$1,REFERENCE!$A$2:$F$8,6,FALSE)*E9</f>
        <v>0</v>
      </c>
      <c r="L9" s="16">
        <f>VLOOKUP(F$1,REFERENCE!$A$2:$F$8,6,FALSE)*F9</f>
        <v>0.81</v>
      </c>
      <c r="M9" s="16">
        <f>VLOOKUP(G$1,REFERENCE!$A$2:$F$8,6,FALSE)*G9</f>
        <v>15.135999999999999</v>
      </c>
      <c r="N9" s="18">
        <v>5.4000000000000006E-2</v>
      </c>
      <c r="O9" s="18">
        <v>3.4000000000000002E-2</v>
      </c>
      <c r="P9" s="18">
        <v>0.91200000000000003</v>
      </c>
      <c r="Q9" s="18">
        <v>0</v>
      </c>
      <c r="R9" s="46">
        <f>VLOOKUP(N$1,REFERENCE!$H:$I,2,FALSE)*N9</f>
        <v>0.21600000000000003</v>
      </c>
      <c r="S9" s="46">
        <f>VLOOKUP(O$1,REFERENCE!$H:$I,2,FALSE)*O9</f>
        <v>0.10200000000000001</v>
      </c>
      <c r="T9" s="46">
        <f>VLOOKUP(P$1,REFERENCE!$H:$I,2,FALSE)*P9</f>
        <v>4.5600000000000005</v>
      </c>
      <c r="U9" s="46">
        <f>VLOOKUP(Q$1,REFERENCE!$H:$I,2,FALSE)*Q9</f>
        <v>0</v>
      </c>
      <c r="V9" s="20">
        <v>1.8000000000000002E-2</v>
      </c>
      <c r="W9" s="20">
        <v>0.94599999999999995</v>
      </c>
      <c r="X9" s="20">
        <v>1.2E-2</v>
      </c>
      <c r="Y9" s="20">
        <v>2.4E-2</v>
      </c>
      <c r="Z9" s="44">
        <f>VLOOKUP(V$1,REFERENCE!$K:$L,2,FALSE)*V9</f>
        <v>5.4000000000000006E-2</v>
      </c>
      <c r="AA9" s="44">
        <f>VLOOKUP(W$1,REFERENCE!$K:$L,2,FALSE)*W9</f>
        <v>3.7839999999999998</v>
      </c>
      <c r="AB9" s="44">
        <f>VLOOKUP(X$1,REFERENCE!$K:$L,2,FALSE)*X9</f>
        <v>2.4E-2</v>
      </c>
      <c r="AC9" s="44">
        <f>VLOOKUP(Y$1,REFERENCE!$K:$L,2,FALSE)*Y9</f>
        <v>0</v>
      </c>
      <c r="AD9" s="22">
        <v>0.26500000000000001</v>
      </c>
      <c r="AE9" s="22">
        <v>0.73499999999999999</v>
      </c>
      <c r="AF9" s="42">
        <f>VLOOKUP(AD$1,REFERENCE!$N:$O,2,FALSE)*AD9</f>
        <v>0.53</v>
      </c>
      <c r="AG9" s="42">
        <f>VLOOKUP(AE$1,REFERENCE!$N:$O,2,FALSE)*AE9</f>
        <v>0</v>
      </c>
      <c r="AH9" s="26">
        <v>0</v>
      </c>
      <c r="AI9" s="27">
        <v>2E-3</v>
      </c>
      <c r="AJ9" s="26">
        <v>0.34600000000000003</v>
      </c>
      <c r="AK9" s="28">
        <v>0.65300000000000002</v>
      </c>
      <c r="AL9" s="28">
        <v>0</v>
      </c>
      <c r="AM9" s="40">
        <f>VLOOKUP(AH$1,REFERENCE!$Q:$R,2,FALSE)*AH9</f>
        <v>0</v>
      </c>
      <c r="AN9" s="40">
        <f>VLOOKUP(AI$1,REFERENCE!$Q:$R,2,FALSE)*AI9</f>
        <v>8.0000000000000002E-3</v>
      </c>
      <c r="AO9" s="40">
        <f>VLOOKUP(AJ$1,REFERENCE!$Q:$R,2,FALSE)*AJ9</f>
        <v>1.3840000000000001</v>
      </c>
      <c r="AP9" s="40">
        <f>VLOOKUP(AK$1,REFERENCE!$Q:$R,2,FALSE)*AK9</f>
        <v>3.2650000000000001</v>
      </c>
      <c r="AQ9" s="40">
        <f>VLOOKUP(AL$1,REFERENCE!$Q:$R,2,FALSE)*AL9</f>
        <v>0</v>
      </c>
      <c r="AR9" s="48">
        <f t="shared" si="0"/>
        <v>31.945999999999998</v>
      </c>
      <c r="AS9" s="49">
        <f t="shared" si="1"/>
        <v>4.8780000000000001</v>
      </c>
      <c r="AT9" s="49">
        <f t="shared" si="2"/>
        <v>3.8619999999999997</v>
      </c>
      <c r="AU9" s="49">
        <f t="shared" si="3"/>
        <v>0.53</v>
      </c>
      <c r="AV9" s="49">
        <f t="shared" si="4"/>
        <v>4.657</v>
      </c>
      <c r="AW9" s="51">
        <v>4288</v>
      </c>
    </row>
    <row r="10" spans="1:49" x14ac:dyDescent="0.25">
      <c r="A10" s="3">
        <v>2023</v>
      </c>
      <c r="B10" s="14">
        <v>0.94599999999999995</v>
      </c>
      <c r="C10" s="14">
        <v>0</v>
      </c>
      <c r="D10" s="14">
        <v>0</v>
      </c>
      <c r="E10" s="14">
        <v>5.4000000000000006E-2</v>
      </c>
      <c r="F10" s="9">
        <v>3.9E-2</v>
      </c>
      <c r="G10" s="9">
        <v>0.96099999999999997</v>
      </c>
      <c r="H10" s="16">
        <f>VLOOKUP(B$1,REFERENCE!$A$2:$F$8,6,FALSE)*B10</f>
        <v>15.135999999999999</v>
      </c>
      <c r="I10" s="16">
        <f>VLOOKUP(C$1,REFERENCE!$A$2:$F$8,6,FALSE)*C10</f>
        <v>0</v>
      </c>
      <c r="J10" s="16">
        <f>VLOOKUP(D$1,REFERENCE!$A$2:$F$8,6,FALSE)*D10</f>
        <v>0</v>
      </c>
      <c r="K10" s="16">
        <f>VLOOKUP(E$1,REFERENCE!$A$2:$F$8,6,FALSE)*E10</f>
        <v>0.75600000000000012</v>
      </c>
      <c r="L10" s="16">
        <f>VLOOKUP(F$1,REFERENCE!$A$2:$F$8,6,FALSE)*F10</f>
        <v>0.58499999999999996</v>
      </c>
      <c r="M10" s="16">
        <f>VLOOKUP(G$1,REFERENCE!$A$2:$F$8,6,FALSE)*G10</f>
        <v>15.375999999999999</v>
      </c>
      <c r="N10" s="18">
        <v>0.55299999999999994</v>
      </c>
      <c r="O10" s="18">
        <v>6.0000000000000001E-3</v>
      </c>
      <c r="P10" s="18">
        <v>0.46100000000000002</v>
      </c>
      <c r="Q10" s="18">
        <v>0</v>
      </c>
      <c r="R10" s="46">
        <f>VLOOKUP(N$1,REFERENCE!$H:$I,2,FALSE)*N10</f>
        <v>2.2119999999999997</v>
      </c>
      <c r="S10" s="46">
        <f>VLOOKUP(O$1,REFERENCE!$H:$I,2,FALSE)*O10</f>
        <v>1.8000000000000002E-2</v>
      </c>
      <c r="T10" s="46">
        <f>VLOOKUP(P$1,REFERENCE!$H:$I,2,FALSE)*P10</f>
        <v>2.3050000000000002</v>
      </c>
      <c r="U10" s="46">
        <f>VLOOKUP(Q$1,REFERENCE!$H:$I,2,FALSE)*Q10</f>
        <v>0</v>
      </c>
      <c r="V10" s="20">
        <v>5.9000000000000004E-2</v>
      </c>
      <c r="W10" s="20">
        <v>0.92799999999999994</v>
      </c>
      <c r="X10" s="20">
        <v>1.1000000000000001E-2</v>
      </c>
      <c r="Y10" s="20">
        <v>1E-3</v>
      </c>
      <c r="Z10" s="44">
        <f>VLOOKUP(V$1,REFERENCE!$K:$L,2,FALSE)*V10</f>
        <v>0.17700000000000002</v>
      </c>
      <c r="AA10" s="44">
        <f>VLOOKUP(W$1,REFERENCE!$K:$L,2,FALSE)*W10</f>
        <v>3.7119999999999997</v>
      </c>
      <c r="AB10" s="44">
        <f>VLOOKUP(X$1,REFERENCE!$K:$L,2,FALSE)*X10</f>
        <v>2.2000000000000002E-2</v>
      </c>
      <c r="AC10" s="44">
        <f>VLOOKUP(Y$1,REFERENCE!$K:$L,2,FALSE)*Y10</f>
        <v>0</v>
      </c>
      <c r="AD10" s="22">
        <v>0.48</v>
      </c>
      <c r="AE10" s="22">
        <v>0.52</v>
      </c>
      <c r="AF10" s="42">
        <f>VLOOKUP(AD$1,REFERENCE!$N:$O,2,FALSE)*AD10</f>
        <v>0.96</v>
      </c>
      <c r="AG10" s="42">
        <f>VLOOKUP(AE$1,REFERENCE!$N:$O,2,FALSE)*AE10</f>
        <v>0</v>
      </c>
      <c r="AH10" s="26">
        <v>0</v>
      </c>
      <c r="AI10" s="27">
        <v>3.0000000000000001E-3</v>
      </c>
      <c r="AJ10" s="26">
        <v>0.26579999999999998</v>
      </c>
      <c r="AK10" s="28">
        <v>0.71400000000000008</v>
      </c>
      <c r="AL10" s="28">
        <v>0.02</v>
      </c>
      <c r="AM10" s="40">
        <f>VLOOKUP(AH$1,REFERENCE!$Q:$R,2,FALSE)*AH10</f>
        <v>0</v>
      </c>
      <c r="AN10" s="40">
        <f>VLOOKUP(AI$1,REFERENCE!$Q:$R,2,FALSE)*AI10</f>
        <v>1.2E-2</v>
      </c>
      <c r="AO10" s="40">
        <f>VLOOKUP(AJ$1,REFERENCE!$Q:$R,2,FALSE)*AJ10</f>
        <v>1.0631999999999999</v>
      </c>
      <c r="AP10" s="40">
        <f>VLOOKUP(AK$1,REFERENCE!$Q:$R,2,FALSE)*AK10</f>
        <v>3.5700000000000003</v>
      </c>
      <c r="AQ10" s="40">
        <f>VLOOKUP(AL$1,REFERENCE!$Q:$R,2,FALSE)*AL10</f>
        <v>0.04</v>
      </c>
      <c r="AR10" s="48">
        <f t="shared" si="0"/>
        <v>31.853000000000002</v>
      </c>
      <c r="AS10" s="49">
        <f t="shared" si="1"/>
        <v>4.5350000000000001</v>
      </c>
      <c r="AT10" s="49">
        <f t="shared" si="2"/>
        <v>3.9109999999999996</v>
      </c>
      <c r="AU10" s="49">
        <f t="shared" si="3"/>
        <v>0.96</v>
      </c>
      <c r="AV10" s="49">
        <f t="shared" si="4"/>
        <v>4.6852</v>
      </c>
      <c r="AW10" s="51">
        <v>4918</v>
      </c>
    </row>
    <row r="12" spans="1:49" x14ac:dyDescent="0.25">
      <c r="AW12" s="11"/>
    </row>
    <row r="13" spans="1:49" s="11" customFormat="1" x14ac:dyDescent="0.25">
      <c r="R13" s="33"/>
      <c r="S13" s="33"/>
      <c r="T13" s="33"/>
      <c r="U13" s="33"/>
    </row>
    <row r="14" spans="1:49" s="11" customFormat="1" x14ac:dyDescent="0.25">
      <c r="B14" s="10"/>
      <c r="C14" s="10"/>
      <c r="D14" s="10"/>
      <c r="E14" s="10"/>
      <c r="F14" s="12"/>
      <c r="G14" s="12"/>
      <c r="R14" s="33"/>
      <c r="S14" s="33"/>
      <c r="T14" s="33"/>
      <c r="U14" s="33"/>
    </row>
    <row r="15" spans="1:49" s="11" customFormat="1" x14ac:dyDescent="0.25">
      <c r="B15" s="10"/>
      <c r="C15" s="10"/>
      <c r="D15" s="10"/>
      <c r="E15" s="10"/>
      <c r="F15" s="12"/>
      <c r="G15" s="12"/>
      <c r="R15" s="33"/>
      <c r="S15" s="33"/>
      <c r="T15" s="33"/>
      <c r="U15" s="33"/>
    </row>
    <row r="16" spans="1:49" s="11" customFormat="1" x14ac:dyDescent="0.25">
      <c r="B16" s="10"/>
      <c r="C16" s="10"/>
      <c r="D16" s="10"/>
      <c r="E16" s="10"/>
      <c r="F16" s="12"/>
      <c r="G16" s="12"/>
      <c r="R16" s="33"/>
      <c r="S16" s="33"/>
      <c r="T16" s="33"/>
      <c r="U16" s="33"/>
    </row>
    <row r="17" spans="2:21" s="11" customFormat="1" x14ac:dyDescent="0.25">
      <c r="B17" s="10"/>
      <c r="C17" s="10"/>
      <c r="D17" s="10"/>
      <c r="E17" s="10"/>
      <c r="F17" s="12"/>
      <c r="G17" s="12"/>
      <c r="R17" s="33"/>
      <c r="S17" s="33"/>
      <c r="T17" s="33"/>
      <c r="U17" s="33"/>
    </row>
    <row r="18" spans="2:21" s="11" customFormat="1" x14ac:dyDescent="0.25">
      <c r="B18" s="10"/>
      <c r="C18" s="10"/>
      <c r="D18" s="10"/>
      <c r="E18" s="10"/>
      <c r="F18" s="12"/>
      <c r="G18" s="12"/>
      <c r="R18" s="33"/>
      <c r="S18" s="33"/>
      <c r="T18" s="33"/>
      <c r="U18" s="33"/>
    </row>
    <row r="19" spans="2:21" s="11" customFormat="1" x14ac:dyDescent="0.25">
      <c r="B19" s="10"/>
      <c r="C19" s="10"/>
      <c r="D19" s="10"/>
      <c r="E19" s="10"/>
      <c r="F19" s="12"/>
      <c r="G19" s="12"/>
      <c r="R19" s="33"/>
      <c r="S19" s="33"/>
      <c r="T19" s="33"/>
      <c r="U19" s="33"/>
    </row>
    <row r="20" spans="2:21" s="11" customFormat="1" x14ac:dyDescent="0.25">
      <c r="B20" s="10"/>
      <c r="C20" s="10"/>
      <c r="D20" s="10"/>
      <c r="E20" s="10"/>
      <c r="F20" s="12"/>
      <c r="G20" s="12"/>
      <c r="R20" s="33"/>
      <c r="S20" s="33"/>
      <c r="T20" s="33"/>
      <c r="U20" s="33"/>
    </row>
    <row r="21" spans="2:21" s="11" customFormat="1" x14ac:dyDescent="0.25">
      <c r="B21" s="10"/>
      <c r="C21" s="10"/>
      <c r="D21" s="10"/>
      <c r="E21" s="10"/>
      <c r="F21" s="12"/>
      <c r="G21" s="12"/>
      <c r="R21" s="33"/>
      <c r="S21" s="33"/>
      <c r="T21" s="33"/>
      <c r="U21" s="33"/>
    </row>
    <row r="22" spans="2:21" s="11" customFormat="1" x14ac:dyDescent="0.25">
      <c r="B22" s="10"/>
      <c r="C22" s="10"/>
      <c r="D22" s="10"/>
      <c r="E22" s="10"/>
      <c r="F22" s="12"/>
      <c r="G22" s="12"/>
      <c r="R22" s="33"/>
      <c r="S22" s="33"/>
      <c r="T22" s="33"/>
      <c r="U22" s="33"/>
    </row>
    <row r="23" spans="2:21" s="11" customFormat="1" x14ac:dyDescent="0.25">
      <c r="R23" s="33"/>
      <c r="S23" s="33"/>
      <c r="T23" s="33"/>
      <c r="U23" s="33"/>
    </row>
    <row r="24" spans="2:21" s="11" customFormat="1" x14ac:dyDescent="0.25">
      <c r="R24" s="33"/>
      <c r="S24" s="33"/>
      <c r="T24" s="33"/>
      <c r="U24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8733-5504-4117-BBD2-8DC31D762504}">
  <dimension ref="A1:R8"/>
  <sheetViews>
    <sheetView topLeftCell="J1" workbookViewId="0">
      <selection activeCell="N9" sqref="N9"/>
    </sheetView>
  </sheetViews>
  <sheetFormatPr defaultColWidth="12.7109375" defaultRowHeight="30" customHeight="1" x14ac:dyDescent="0.25"/>
  <cols>
    <col min="8" max="8" width="17.85546875" bestFit="1" customWidth="1"/>
  </cols>
  <sheetData>
    <row r="1" spans="1:18" ht="30" customHeight="1" thickBot="1" x14ac:dyDescent="0.3"/>
    <row r="2" spans="1:18" s="8" customFormat="1" ht="30" customHeight="1" thickBot="1" x14ac:dyDescent="0.3">
      <c r="A2" s="6" t="s">
        <v>12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H2" s="30" t="s">
        <v>33</v>
      </c>
      <c r="I2" s="31" t="s">
        <v>34</v>
      </c>
      <c r="K2" s="30" t="s">
        <v>35</v>
      </c>
      <c r="L2" s="31" t="s">
        <v>34</v>
      </c>
      <c r="N2" s="30" t="s">
        <v>36</v>
      </c>
      <c r="O2" s="31" t="s">
        <v>34</v>
      </c>
      <c r="Q2" s="35" t="s">
        <v>51</v>
      </c>
      <c r="R2" s="36" t="s">
        <v>34</v>
      </c>
    </row>
    <row r="3" spans="1:18" ht="30" customHeight="1" thickBot="1" x14ac:dyDescent="0.3">
      <c r="A3" s="2" t="s">
        <v>1</v>
      </c>
      <c r="B3" s="7">
        <v>5</v>
      </c>
      <c r="C3" s="7">
        <v>5</v>
      </c>
      <c r="D3" s="7">
        <v>3</v>
      </c>
      <c r="E3" s="7">
        <v>3</v>
      </c>
      <c r="F3">
        <f t="shared" ref="F3:F8" si="0">SUM(B3:E3)</f>
        <v>16</v>
      </c>
      <c r="H3" s="17" t="s">
        <v>19</v>
      </c>
      <c r="I3" s="29">
        <v>4</v>
      </c>
      <c r="K3" s="19" t="s">
        <v>23</v>
      </c>
      <c r="L3" s="29">
        <v>3</v>
      </c>
      <c r="N3" s="21" t="s">
        <v>26</v>
      </c>
      <c r="O3" s="29">
        <v>2</v>
      </c>
      <c r="Q3" s="23" t="s">
        <v>28</v>
      </c>
      <c r="R3" s="34">
        <v>3</v>
      </c>
    </row>
    <row r="4" spans="1:18" ht="30" customHeight="1" thickBot="1" x14ac:dyDescent="0.3">
      <c r="A4" s="2" t="s">
        <v>2</v>
      </c>
      <c r="B4" s="7">
        <v>3</v>
      </c>
      <c r="C4" s="7">
        <v>3</v>
      </c>
      <c r="D4" s="7">
        <v>4</v>
      </c>
      <c r="E4" s="7">
        <v>4</v>
      </c>
      <c r="F4">
        <f t="shared" si="0"/>
        <v>14</v>
      </c>
      <c r="H4" s="17" t="s">
        <v>20</v>
      </c>
      <c r="I4" s="29">
        <v>3</v>
      </c>
      <c r="K4" s="19" t="s">
        <v>24</v>
      </c>
      <c r="L4" s="29">
        <v>4</v>
      </c>
      <c r="N4" s="21" t="s">
        <v>27</v>
      </c>
      <c r="O4" s="29">
        <v>0</v>
      </c>
      <c r="Q4" s="23" t="s">
        <v>29</v>
      </c>
      <c r="R4" s="34">
        <v>4</v>
      </c>
    </row>
    <row r="5" spans="1:18" ht="30" customHeight="1" thickBot="1" x14ac:dyDescent="0.3">
      <c r="A5" s="2" t="s">
        <v>3</v>
      </c>
      <c r="B5" s="7">
        <v>3</v>
      </c>
      <c r="C5" s="7">
        <v>3</v>
      </c>
      <c r="D5" s="7">
        <v>3</v>
      </c>
      <c r="E5" s="7">
        <v>4</v>
      </c>
      <c r="F5">
        <f t="shared" si="0"/>
        <v>13</v>
      </c>
      <c r="H5" s="17" t="s">
        <v>21</v>
      </c>
      <c r="I5" s="29">
        <v>5</v>
      </c>
      <c r="K5" s="19" t="s">
        <v>25</v>
      </c>
      <c r="L5" s="29">
        <v>2</v>
      </c>
      <c r="Q5" s="23" t="s">
        <v>30</v>
      </c>
      <c r="R5" s="34">
        <v>4</v>
      </c>
    </row>
    <row r="6" spans="1:18" ht="30" customHeight="1" thickBot="1" x14ac:dyDescent="0.3">
      <c r="A6" s="2" t="s">
        <v>4</v>
      </c>
      <c r="B6" s="7">
        <v>2</v>
      </c>
      <c r="C6" s="7">
        <v>2</v>
      </c>
      <c r="D6" s="7">
        <v>5</v>
      </c>
      <c r="E6" s="7">
        <v>5</v>
      </c>
      <c r="F6">
        <f t="shared" si="0"/>
        <v>14</v>
      </c>
      <c r="H6" s="17" t="s">
        <v>22</v>
      </c>
      <c r="I6" s="29">
        <v>0</v>
      </c>
      <c r="K6" s="19" t="s">
        <v>22</v>
      </c>
      <c r="L6" s="29">
        <v>0</v>
      </c>
      <c r="Q6" s="25" t="s">
        <v>31</v>
      </c>
      <c r="R6" s="34">
        <v>5</v>
      </c>
    </row>
    <row r="7" spans="1:18" ht="30" customHeight="1" thickBot="1" x14ac:dyDescent="0.3">
      <c r="A7" s="5" t="s">
        <v>5</v>
      </c>
      <c r="B7" s="7">
        <v>3</v>
      </c>
      <c r="C7" s="7">
        <v>4</v>
      </c>
      <c r="D7" s="7">
        <v>4</v>
      </c>
      <c r="E7" s="7">
        <v>4</v>
      </c>
      <c r="F7">
        <f t="shared" si="0"/>
        <v>15</v>
      </c>
      <c r="Q7" s="25" t="s">
        <v>32</v>
      </c>
      <c r="R7" s="34">
        <v>2</v>
      </c>
    </row>
    <row r="8" spans="1:18" ht="30" customHeight="1" x14ac:dyDescent="0.25">
      <c r="A8" s="5" t="s">
        <v>6</v>
      </c>
      <c r="B8" s="7">
        <v>5</v>
      </c>
      <c r="C8" s="7">
        <v>5</v>
      </c>
      <c r="D8" s="7">
        <v>3</v>
      </c>
      <c r="E8" s="7">
        <v>3</v>
      </c>
      <c r="F8">
        <f t="shared" si="0"/>
        <v>16</v>
      </c>
      <c r="Q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YALA_AMPARA</vt:lpstr>
      <vt:lpstr>YALA_ANURHDHAPURA</vt:lpstr>
      <vt:lpstr>YALA_POLLANARUWA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Jasinthan Vijayakumar</dc:creator>
  <cp:lastModifiedBy>Jasinthan Vijayakumar</cp:lastModifiedBy>
  <dcterms:created xsi:type="dcterms:W3CDTF">2024-12-28T10:31:46Z</dcterms:created>
  <dcterms:modified xsi:type="dcterms:W3CDTF">2025-03-08T14:57:44Z</dcterms:modified>
</cp:coreProperties>
</file>