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/>
  <mc:AlternateContent xmlns:mc="http://schemas.openxmlformats.org/markup-compatibility/2006">
    <mc:Choice Requires="x15">
      <x15ac:absPath xmlns:x15ac="http://schemas.microsoft.com/office/spreadsheetml/2010/11/ac" url="E:\placements\Consulting\BCG Virtual Experience\"/>
    </mc:Choice>
  </mc:AlternateContent>
  <xr:revisionPtr revIDLastSave="0" documentId="8_{EAC047B1-DBAE-420D-873C-62F6ECEFA994}" xr6:coauthVersionLast="36" xr6:coauthVersionMax="36" xr10:uidLastSave="{00000000-0000-0000-0000-000000000000}"/>
  <bookViews>
    <workbookView xWindow="0" yWindow="0" windowWidth="23040" windowHeight="8952" firstSheet="2" activeTab="4" xr2:uid="{00000000-000D-0000-FFFF-FFFF00000000}"/>
  </bookViews>
  <sheets>
    <sheet name="Company A" sheetId="1" r:id="rId1"/>
    <sheet name="Company B" sheetId="2" r:id="rId2"/>
    <sheet name="Comparables" sheetId="5" r:id="rId3"/>
    <sheet name="Guiding Sheet" sheetId="3" r:id="rId4"/>
    <sheet name="Company X" sheetId="4" r:id="rId5"/>
  </sheets>
  <calcPr calcId="191028"/>
</workbook>
</file>

<file path=xl/calcChain.xml><?xml version="1.0" encoding="utf-8"?>
<calcChain xmlns="http://schemas.openxmlformats.org/spreadsheetml/2006/main">
  <c r="J19" i="4" l="1"/>
  <c r="I19" i="4"/>
  <c r="J25" i="4"/>
  <c r="I25" i="4"/>
  <c r="D25" i="4"/>
  <c r="C25" i="4"/>
  <c r="C19" i="4"/>
  <c r="D19" i="4" s="1"/>
  <c r="R17" i="5"/>
  <c r="U17" i="5" s="1"/>
  <c r="S28" i="5"/>
  <c r="T28" i="5"/>
  <c r="U28" i="5"/>
  <c r="S29" i="5"/>
  <c r="T29" i="5"/>
  <c r="R29" i="5"/>
  <c r="U29" i="5" s="1"/>
  <c r="R28" i="5"/>
  <c r="S23" i="5"/>
  <c r="U23" i="5" s="1"/>
  <c r="T23" i="5"/>
  <c r="U22" i="5"/>
  <c r="R23" i="5"/>
  <c r="S22" i="5"/>
  <c r="T22" i="5"/>
  <c r="R22" i="5"/>
  <c r="S17" i="5"/>
  <c r="R16" i="5"/>
  <c r="U16" i="5" s="1"/>
  <c r="S16" i="5"/>
  <c r="L16" i="5"/>
  <c r="K16" i="5"/>
  <c r="L15" i="5"/>
  <c r="K15" i="5"/>
  <c r="D16" i="5"/>
  <c r="C16" i="5"/>
  <c r="D15" i="5"/>
  <c r="C15" i="5"/>
  <c r="E15" i="5" s="1"/>
  <c r="D8" i="5"/>
  <c r="D7" i="5"/>
  <c r="S15" i="5" s="1"/>
  <c r="C8" i="5"/>
  <c r="C7" i="5"/>
  <c r="R15" i="5" s="1"/>
  <c r="B21" i="1"/>
  <c r="J21" i="4" l="1"/>
  <c r="J23" i="4" s="1"/>
  <c r="J10" i="4" s="1"/>
  <c r="M15" i="5"/>
  <c r="E7" i="5"/>
  <c r="U15" i="5" s="1"/>
  <c r="M16" i="5"/>
  <c r="E16" i="5"/>
  <c r="E8" i="5"/>
  <c r="N26" i="4"/>
  <c r="I26" i="4"/>
  <c r="H26" i="4"/>
  <c r="D26" i="4"/>
  <c r="C26" i="4"/>
  <c r="B26" i="4"/>
  <c r="P25" i="4"/>
  <c r="O25" i="4"/>
  <c r="N21" i="4"/>
  <c r="I21" i="4"/>
  <c r="I23" i="4" s="1"/>
  <c r="I10" i="4" s="1"/>
  <c r="H21" i="4"/>
  <c r="D21" i="4"/>
  <c r="D9" i="4" s="1"/>
  <c r="C21" i="4"/>
  <c r="C9" i="4" s="1"/>
  <c r="B21" i="4"/>
  <c r="P20" i="4"/>
  <c r="O20" i="4"/>
  <c r="O19" i="4"/>
  <c r="P14" i="4"/>
  <c r="O14" i="4"/>
  <c r="P13" i="4"/>
  <c r="O13" i="4"/>
  <c r="P12" i="4"/>
  <c r="O12" i="4"/>
  <c r="N11" i="4"/>
  <c r="N15" i="4" s="1"/>
  <c r="H11" i="4"/>
  <c r="H15" i="4" s="1"/>
  <c r="B11" i="4"/>
  <c r="B15" i="4" s="1"/>
  <c r="D21" i="2"/>
  <c r="C21" i="2"/>
  <c r="B21" i="2"/>
  <c r="D6" i="2"/>
  <c r="C6" i="2"/>
  <c r="B6" i="2"/>
  <c r="D5" i="2"/>
  <c r="D7" i="2" s="1"/>
  <c r="D11" i="2" s="1"/>
  <c r="C5" i="2"/>
  <c r="C7" i="2" s="1"/>
  <c r="C11" i="2" s="1"/>
  <c r="B5" i="2"/>
  <c r="B7" i="2" s="1"/>
  <c r="B11" i="2" s="1"/>
  <c r="D21" i="1"/>
  <c r="C21" i="1"/>
  <c r="D16" i="1"/>
  <c r="C16" i="1"/>
  <c r="B16" i="1"/>
  <c r="D9" i="1"/>
  <c r="C9" i="1"/>
  <c r="B9" i="1"/>
  <c r="D6" i="1"/>
  <c r="C6" i="1"/>
  <c r="B6" i="1"/>
  <c r="D5" i="1"/>
  <c r="D7" i="1" s="1"/>
  <c r="D11" i="1" s="1"/>
  <c r="C5" i="1"/>
  <c r="C7" i="1" s="1"/>
  <c r="C11" i="1" s="1"/>
  <c r="B5" i="1"/>
  <c r="B7" i="1" s="1"/>
  <c r="B11" i="1" s="1"/>
  <c r="J26" i="4" l="1"/>
  <c r="P26" i="4" s="1"/>
  <c r="P19" i="4"/>
  <c r="I9" i="4"/>
  <c r="I11" i="4" s="1"/>
  <c r="I15" i="4" s="1"/>
  <c r="I16" i="4" s="1"/>
  <c r="J9" i="4"/>
  <c r="J11" i="4" s="1"/>
  <c r="J15" i="4" s="1"/>
  <c r="O26" i="4"/>
  <c r="C23" i="4"/>
  <c r="C10" i="4" s="1"/>
  <c r="O21" i="4"/>
  <c r="D23" i="4"/>
  <c r="D10" i="4" s="1"/>
  <c r="P21" i="4"/>
  <c r="J16" i="4" l="1"/>
  <c r="O9" i="4"/>
  <c r="P9" i="4"/>
  <c r="P23" i="4"/>
  <c r="O23" i="4"/>
  <c r="O10" i="4" l="1"/>
  <c r="C11" i="4"/>
  <c r="P10" i="4"/>
  <c r="D11" i="4"/>
  <c r="D15" i="4" l="1"/>
  <c r="P11" i="4"/>
  <c r="C15" i="4"/>
  <c r="O11" i="4"/>
  <c r="O15" i="4" l="1"/>
  <c r="C16" i="4"/>
  <c r="P15" i="4"/>
  <c r="D16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</rPr>
          <t>avoid phrases like 'far away from'. why not directly say X% lower than..
+preston@talentkraft.com.sg
	-Eugene Goh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1" authorId="0" shapeId="0" xr:uid="{00000000-0006-0000-0300-000003000000}">
      <text>
        <r>
          <rPr>
            <sz val="10"/>
            <color rgb="FF000000"/>
            <rFont val="Arial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Same as previous year
	-tc={944AF602-234D-4FFE-A521-9417EF70DEB5}</t>
        </r>
      </text>
    </comment>
    <comment ref="C12" authorId="0" shapeId="0" xr:uid="{00000000-0006-0000-0300-000002000000}">
      <text>
        <r>
          <rPr>
            <sz val="10"/>
            <color rgb="FF000000"/>
            <rFont val="Arial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Assume same as previous year
	-tc={053D6B75-E7CB-43CC-9A10-EE010DB31CE4}</t>
        </r>
      </text>
    </comment>
    <comment ref="C24" authorId="0" shapeId="0" xr:uid="{00000000-0006-0000-0300-000001000000}">
      <text>
        <r>
          <rPr>
            <sz val="10"/>
            <color rgb="FF000000"/>
            <rFont val="Arial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Gotten from industry percentage increase in mobile services operating revenue
	-tc={A9AB43D0-786C-4F69-8D95-C1F9134CE720}
----
[Threaded comment]
Your version of Excel allows you to read this threaded comment; however, any edits to it will get removed if the file is opened in a newer version of Excel. Learn more: https://go.microsoft.com/fwlink/?linkid=870924
Comment:
    Same as previous year
	-tc={1D6A29A7-BF7B-4FE9-BEAA-944317F4C15D}
----
[Threaded comment]
Your version of Excel allows you to read this threaded comment; however, any edits to it will get removed if the file is opened in a newer version of Excel. Learn more: https://go.microsoft.com/fwlink/?linkid=870924
Comment:
    Assume same each year
	-tc={0A0274E4-48EA-42B7-971D-84883FF30C96}
----
[Threaded comment]
Your version of Excel allows you to read this threaded comment; however, any edits to it will get removed if the file is opened in a newer version of Excel. Learn more: https://go.microsoft.com/fwlink/?linkid=870924
Comment:
    Same as previous year
	-tc={B30FB46E-FED9-41E3-AFB3-F9FF6052D628}
----
[Threaded comment]
Your version of Excel allows you to read this threaded comment; however, any edits to it will get removed if the file is opened in a newer version of Excel. Learn more: https://go.microsoft.com/fwlink/?linkid=870924
Comment:
    Assume cost of sales is a percentage of operating revenue and use Year 0's percentages
	-tc={22FBAD40-AEA0-4350-B022-FDA9E75AB9F8}</t>
        </r>
      </text>
    </comment>
  </commentList>
</comments>
</file>

<file path=xl/sharedStrings.xml><?xml version="1.0" encoding="utf-8"?>
<sst xmlns="http://schemas.openxmlformats.org/spreadsheetml/2006/main" count="235" uniqueCount="75">
  <si>
    <t>Company A Financial Statement</t>
  </si>
  <si>
    <t>Note:</t>
  </si>
  <si>
    <t>Company A launched it's first mobile handset leasing plans at the start of Year 1</t>
  </si>
  <si>
    <t>S$ Million</t>
  </si>
  <si>
    <t>Year 0</t>
  </si>
  <si>
    <t>Year 1</t>
  </si>
  <si>
    <t>Year 2</t>
  </si>
  <si>
    <t>It aims to make premium handsets more affordable to customers</t>
  </si>
  <si>
    <t>Total</t>
  </si>
  <si>
    <t>Income Statement</t>
  </si>
  <si>
    <t>Operating revenue</t>
  </si>
  <si>
    <t>Operating expenses</t>
  </si>
  <si>
    <t>EBITDA</t>
  </si>
  <si>
    <t>Net interest expense</t>
  </si>
  <si>
    <t>Taxation</t>
  </si>
  <si>
    <t>Depreciation &amp; amortisation</t>
  </si>
  <si>
    <t>Net profit</t>
  </si>
  <si>
    <t>Operating Revenue &amp; Expenses Composition</t>
  </si>
  <si>
    <t>Mobile Service</t>
  </si>
  <si>
    <t>Others</t>
  </si>
  <si>
    <t>Mobile Subscribers ('000s)</t>
  </si>
  <si>
    <t>ARPU*</t>
  </si>
  <si>
    <t>Company B Financial Statement</t>
  </si>
  <si>
    <t>Company B operates in the same market as Company A, and has not launched leasing plans</t>
  </si>
  <si>
    <t xml:space="preserve"> </t>
  </si>
  <si>
    <t>Guiding Sheet</t>
  </si>
  <si>
    <t>What are the key steps you need to arrive at the answer?</t>
  </si>
  <si>
    <t>You are trying to find the incremental impact of introducing handset leasing. To do this, you need to estimate what happens if you introduce leasing vs do not introduce leasing.</t>
  </si>
  <si>
    <t>5 steps to solving this task</t>
  </si>
  <si>
    <t>Step 1. Identify the metrics that are most important</t>
  </si>
  <si>
    <t>Step 2. To estimate the no leasing case, you apply the industry average growth rates for the relevant metrics for Company X</t>
  </si>
  <si>
    <t>Step 3. To estimate the leasing case, you apply Company A growth rates</t>
  </si>
  <si>
    <t>Step 4. Make logical estimates for all other figures, using historical data</t>
  </si>
  <si>
    <t xml:space="preserve">Step 5. Calculate the impact of handset leasing for Company X </t>
  </si>
  <si>
    <t xml:space="preserve">1a. Net profit </t>
  </si>
  <si>
    <t>Ultimately the most important number, but it is a dependant variable, and hence will need to be calculated</t>
  </si>
  <si>
    <t>1b. Operating Revenue</t>
  </si>
  <si>
    <t>This is the biggest driver of net profit as most other aspects remain constant</t>
  </si>
  <si>
    <t>1c. ARPU</t>
  </si>
  <si>
    <t>As an additional measure of performance</t>
  </si>
  <si>
    <t>2a. Estimate industry average growth rates by combining the data for Company A and Company B for the key metrics</t>
  </si>
  <si>
    <t>2b. Apply the industry average to forecast Company X performance if handset leasing is not introduced</t>
  </si>
  <si>
    <t>Step 3. To estimate the leasing case, you apply Company A growth rates to Company X</t>
  </si>
  <si>
    <t>4a. Some metrics are likely to be a fixed ratio of revenue or profits</t>
  </si>
  <si>
    <t>4b. For others, the best estimate is just to assume it will remain constant</t>
  </si>
  <si>
    <t>5a. To show the difference in Company X's key metrics with and without handset leasing, you subtract the numbers in step (2) from step (3) and (4)</t>
  </si>
  <si>
    <t>Fill in the blanks in Blue</t>
  </si>
  <si>
    <t>Company X has not launched leasing mobile plans</t>
  </si>
  <si>
    <t>Forecast the impact of leasing handsets, on the relevant financial statement figures</t>
  </si>
  <si>
    <t>Company X Financial Statement (handset leasing implemented)</t>
  </si>
  <si>
    <t>Company X Financial Statement (handset leasing not implemented)</t>
  </si>
  <si>
    <t>Difference in Company X Financial Statement with and without handset leasing</t>
  </si>
  <si>
    <t>Net finance expense</t>
  </si>
  <si>
    <t>Growth</t>
  </si>
  <si>
    <t>Industry Average</t>
  </si>
  <si>
    <t>Average</t>
  </si>
  <si>
    <t>Comments</t>
  </si>
  <si>
    <t>Mobile Service revenue</t>
  </si>
  <si>
    <t>Mobile subscribers('000)</t>
  </si>
  <si>
    <t>Company A</t>
  </si>
  <si>
    <t>Company B</t>
  </si>
  <si>
    <t>Operating Revenue Growth</t>
  </si>
  <si>
    <t>Net Profit Growth</t>
  </si>
  <si>
    <t>Comparables</t>
  </si>
  <si>
    <t>Market Share %</t>
  </si>
  <si>
    <t>Decrease in Market share due to no leasing option</t>
  </si>
  <si>
    <t>Lower growth of ARPU</t>
  </si>
  <si>
    <t>Higher growth of ARPU</t>
  </si>
  <si>
    <t>Assuming growth 6.44%</t>
  </si>
  <si>
    <t>Assuming constant</t>
  </si>
  <si>
    <t>Assuming const expense ratio</t>
  </si>
  <si>
    <t>growth rate</t>
  </si>
  <si>
    <t>ARPU is below industry average of $ 56.56</t>
  </si>
  <si>
    <t>Net profit growth 6.145% is lower than industry average of 10.15%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</si>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</sst>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_);_(&quot;$&quot;* \(#,##0\);_(&quot;$&quot;* &quot;-&quot;??_);_(@_)"/>
    <numFmt numFmtId="165" formatCode="0.0%"/>
    <numFmt numFmtId="179" formatCode="[$$-409]#,##0.00"/>
  </numFmts>
  <fonts count="25">
    <font>
      <sz val="10"/>
      <color rgb="FF000000"/>
      <name val="Arial"/>
    </font>
    <font>
      <b/>
      <sz val="24"/>
      <color theme="1"/>
      <name val="Arial"/>
    </font>
    <font>
      <b/>
      <sz val="10"/>
      <color rgb="FFFFFFFF"/>
      <name val="Arial"/>
    </font>
    <font>
      <sz val="10"/>
      <name val="Arial"/>
    </font>
    <font>
      <sz val="10"/>
      <color theme="1"/>
      <name val="Arial"/>
    </font>
    <font>
      <b/>
      <sz val="18"/>
      <color rgb="FF000000"/>
      <name val="Arial"/>
    </font>
    <font>
      <b/>
      <sz val="10"/>
      <color rgb="FF000000"/>
      <name val="Arial"/>
    </font>
    <font>
      <sz val="14"/>
      <color rgb="FF000000"/>
      <name val="Arial"/>
    </font>
    <font>
      <sz val="10"/>
      <color rgb="FF152227"/>
      <name val="Arial"/>
    </font>
    <font>
      <sz val="12"/>
      <color rgb="FF000000"/>
      <name val="Arial"/>
    </font>
    <font>
      <b/>
      <sz val="10"/>
      <color theme="0"/>
      <name val="Arial"/>
    </font>
    <font>
      <b/>
      <sz val="14"/>
      <color rgb="FF000000"/>
      <name val="Arial"/>
    </font>
    <font>
      <sz val="12"/>
      <color theme="1"/>
      <name val="Arial"/>
    </font>
    <font>
      <b/>
      <u/>
      <sz val="10"/>
      <color theme="1"/>
      <name val="Arial"/>
    </font>
    <font>
      <sz val="12"/>
      <color rgb="FF000000"/>
      <name val="Roboto"/>
    </font>
    <font>
      <b/>
      <sz val="10"/>
      <color theme="1"/>
      <name val="Arial"/>
    </font>
    <font>
      <sz val="10"/>
      <color rgb="FF000000"/>
      <name val="Arial"/>
    </font>
    <font>
      <sz val="11"/>
      <color rgb="FF7E3794"/>
      <name val="Inconsolata"/>
    </font>
    <font>
      <sz val="11"/>
      <color rgb="FF006100"/>
      <name val="Arial Narrow"/>
      <family val="2"/>
    </font>
    <font>
      <b/>
      <sz val="11"/>
      <color rgb="FF006100"/>
      <name val="Arial Narrow"/>
      <family val="2"/>
    </font>
    <font>
      <sz val="10"/>
      <color rgb="FF000000"/>
      <name val="Arial"/>
      <family val="2"/>
    </font>
    <font>
      <b/>
      <sz val="10"/>
      <color theme="0"/>
      <name val="Arial"/>
      <family val="2"/>
    </font>
    <font>
      <sz val="8"/>
      <color rgb="FF000000"/>
      <name val="Arial"/>
      <family val="2"/>
    </font>
    <font>
      <b/>
      <sz val="8"/>
      <color theme="1"/>
      <name val="Arial"/>
      <family val="2"/>
    </font>
    <font>
      <i/>
      <sz val="8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3F3F3F"/>
        <bgColor rgb="FF3F3F3F"/>
      </patternFill>
    </fill>
    <fill>
      <patternFill patternType="solid">
        <fgColor rgb="FFC22114"/>
        <bgColor rgb="FFC22114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7F7F7F"/>
        <bgColor rgb="FF7F7F7F"/>
      </patternFill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/>
    <xf numFmtId="9" fontId="16" fillId="0" borderId="0" applyFont="0" applyFill="0" applyBorder="0" applyAlignment="0" applyProtection="0"/>
    <xf numFmtId="0" fontId="18" fillId="10" borderId="0" applyNumberFormat="0" applyBorder="0" applyAlignment="0" applyProtection="0"/>
  </cellStyleXfs>
  <cellXfs count="132">
    <xf numFmtId="0" fontId="0" fillId="0" borderId="0" xfId="0"/>
    <xf numFmtId="0" fontId="4" fillId="0" borderId="0" xfId="0" applyFont="1" applyAlignment="1">
      <alignment wrapText="1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8" fillId="0" borderId="0" xfId="0" applyFont="1" applyAlignment="1">
      <alignment vertical="center"/>
    </xf>
    <xf numFmtId="3" fontId="10" fillId="4" borderId="1" xfId="0" applyNumberFormat="1" applyFont="1" applyFill="1" applyBorder="1" applyAlignment="1">
      <alignment horizontal="center" vertical="center"/>
    </xf>
    <xf numFmtId="0" fontId="12" fillId="0" borderId="0" xfId="0" applyFont="1" applyAlignment="1">
      <alignment wrapText="1"/>
    </xf>
    <xf numFmtId="3" fontId="10" fillId="4" borderId="2" xfId="0" applyNumberFormat="1" applyFont="1" applyFill="1" applyBorder="1" applyAlignment="1">
      <alignment horizontal="center" vertical="center"/>
    </xf>
    <xf numFmtId="0" fontId="14" fillId="6" borderId="0" xfId="0" applyFont="1" applyFill="1" applyAlignment="1">
      <alignment wrapText="1"/>
    </xf>
    <xf numFmtId="0" fontId="0" fillId="5" borderId="3" xfId="0" applyFill="1" applyBorder="1" applyAlignment="1">
      <alignment vertical="center"/>
    </xf>
    <xf numFmtId="164" fontId="0" fillId="5" borderId="2" xfId="0" applyNumberFormat="1" applyFill="1" applyBorder="1" applyAlignment="1">
      <alignment vertical="center"/>
    </xf>
    <xf numFmtId="0" fontId="15" fillId="5" borderId="4" xfId="0" applyFont="1" applyFill="1" applyBorder="1" applyAlignment="1">
      <alignment vertical="center"/>
    </xf>
    <xf numFmtId="164" fontId="15" fillId="5" borderId="3" xfId="0" applyNumberFormat="1" applyFont="1" applyFill="1" applyBorder="1" applyAlignment="1">
      <alignment vertical="center"/>
    </xf>
    <xf numFmtId="164" fontId="6" fillId="5" borderId="1" xfId="0" applyNumberFormat="1" applyFont="1" applyFill="1" applyBorder="1" applyAlignment="1">
      <alignment vertical="center"/>
    </xf>
    <xf numFmtId="0" fontId="16" fillId="0" borderId="5" xfId="0" applyFont="1" applyBorder="1"/>
    <xf numFmtId="0" fontId="17" fillId="6" borderId="0" xfId="0" applyFont="1" applyFill="1"/>
    <xf numFmtId="164" fontId="15" fillId="5" borderId="6" xfId="0" applyNumberFormat="1" applyFont="1" applyFill="1" applyBorder="1" applyAlignment="1">
      <alignment horizontal="right" vertical="center"/>
    </xf>
    <xf numFmtId="164" fontId="15" fillId="5" borderId="7" xfId="0" applyNumberFormat="1" applyFont="1" applyFill="1" applyBorder="1" applyAlignment="1">
      <alignment horizontal="right" vertical="center"/>
    </xf>
    <xf numFmtId="164" fontId="15" fillId="5" borderId="6" xfId="0" applyNumberFormat="1" applyFont="1" applyFill="1" applyBorder="1" applyAlignment="1">
      <alignment vertical="center"/>
    </xf>
    <xf numFmtId="0" fontId="16" fillId="0" borderId="0" xfId="0" applyFont="1"/>
    <xf numFmtId="0" fontId="6" fillId="5" borderId="8" xfId="0" applyFont="1" applyFill="1" applyBorder="1" applyAlignment="1">
      <alignment vertical="center"/>
    </xf>
    <xf numFmtId="0" fontId="0" fillId="5" borderId="6" xfId="0" applyFill="1" applyBorder="1" applyAlignment="1">
      <alignment vertical="center"/>
    </xf>
    <xf numFmtId="0" fontId="11" fillId="7" borderId="0" xfId="0" applyFont="1" applyFill="1" applyAlignment="1">
      <alignment vertical="center"/>
    </xf>
    <xf numFmtId="1" fontId="10" fillId="4" borderId="1" xfId="0" applyNumberFormat="1" applyFont="1" applyFill="1" applyBorder="1" applyAlignment="1">
      <alignment horizontal="center" vertical="center"/>
    </xf>
    <xf numFmtId="1" fontId="10" fillId="8" borderId="1" xfId="0" applyNumberFormat="1" applyFont="1" applyFill="1" applyBorder="1" applyAlignment="1">
      <alignment horizontal="center" vertical="center"/>
    </xf>
    <xf numFmtId="1" fontId="10" fillId="4" borderId="2" xfId="0" applyNumberFormat="1" applyFont="1" applyFill="1" applyBorder="1" applyAlignment="1">
      <alignment horizontal="center" vertical="center"/>
    </xf>
    <xf numFmtId="1" fontId="10" fillId="8" borderId="2" xfId="0" applyNumberFormat="1" applyFont="1" applyFill="1" applyBorder="1" applyAlignment="1">
      <alignment horizontal="center" vertical="center"/>
    </xf>
    <xf numFmtId="0" fontId="0" fillId="5" borderId="9" xfId="0" applyFill="1" applyBorder="1" applyAlignment="1">
      <alignment vertical="center"/>
    </xf>
    <xf numFmtId="0" fontId="15" fillId="5" borderId="11" xfId="0" applyFont="1" applyFill="1" applyBorder="1" applyAlignment="1">
      <alignment vertical="center"/>
    </xf>
    <xf numFmtId="164" fontId="0" fillId="5" borderId="2" xfId="0" applyNumberFormat="1" applyFill="1" applyBorder="1" applyAlignment="1">
      <alignment horizontal="right" vertical="center"/>
    </xf>
    <xf numFmtId="164" fontId="15" fillId="5" borderId="12" xfId="0" applyNumberFormat="1" applyFont="1" applyFill="1" applyBorder="1" applyAlignment="1">
      <alignment horizontal="right" vertical="center"/>
    </xf>
    <xf numFmtId="164" fontId="15" fillId="5" borderId="13" xfId="0" applyNumberFormat="1" applyFont="1" applyFill="1" applyBorder="1" applyAlignment="1">
      <alignment horizontal="right" vertical="center"/>
    </xf>
    <xf numFmtId="0" fontId="6" fillId="5" borderId="2" xfId="0" applyFont="1" applyFill="1" applyBorder="1" applyAlignment="1">
      <alignment vertical="center"/>
    </xf>
    <xf numFmtId="3" fontId="0" fillId="5" borderId="6" xfId="0" applyNumberFormat="1" applyFill="1" applyBorder="1" applyAlignment="1">
      <alignment vertical="center"/>
    </xf>
    <xf numFmtId="0" fontId="11" fillId="9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13" fillId="5" borderId="5" xfId="0" applyFont="1" applyFill="1" applyBorder="1" applyAlignment="1">
      <alignment vertical="center"/>
    </xf>
    <xf numFmtId="164" fontId="4" fillId="5" borderId="12" xfId="0" applyNumberFormat="1" applyFont="1" applyFill="1" applyBorder="1" applyAlignment="1">
      <alignment vertical="center"/>
    </xf>
    <xf numFmtId="0" fontId="4" fillId="5" borderId="5" xfId="0" applyFont="1" applyFill="1" applyBorder="1" applyAlignment="1">
      <alignment vertical="center"/>
    </xf>
    <xf numFmtId="0" fontId="4" fillId="5" borderId="3" xfId="0" applyFont="1" applyFill="1" applyBorder="1" applyAlignment="1">
      <alignment vertical="center"/>
    </xf>
    <xf numFmtId="164" fontId="4" fillId="5" borderId="2" xfId="0" applyNumberFormat="1" applyFont="1" applyFill="1" applyBorder="1" applyAlignment="1">
      <alignment vertical="center"/>
    </xf>
    <xf numFmtId="0" fontId="15" fillId="5" borderId="5" xfId="0" applyFont="1" applyFill="1" applyBorder="1" applyAlignment="1">
      <alignment vertical="center"/>
    </xf>
    <xf numFmtId="164" fontId="15" fillId="5" borderId="12" xfId="0" applyNumberFormat="1" applyFont="1" applyFill="1" applyBorder="1" applyAlignment="1">
      <alignment vertical="center"/>
    </xf>
    <xf numFmtId="0" fontId="4" fillId="5" borderId="4" xfId="0" applyFont="1" applyFill="1" applyBorder="1" applyAlignment="1">
      <alignment vertical="center"/>
    </xf>
    <xf numFmtId="164" fontId="4" fillId="5" borderId="4" xfId="0" applyNumberFormat="1" applyFont="1" applyFill="1" applyBorder="1" applyAlignment="1">
      <alignment vertical="center"/>
    </xf>
    <xf numFmtId="0" fontId="13" fillId="5" borderId="10" xfId="0" applyFont="1" applyFill="1" applyBorder="1" applyAlignment="1">
      <alignment horizontal="left" vertical="center"/>
    </xf>
    <xf numFmtId="164" fontId="15" fillId="5" borderId="5" xfId="0" applyNumberFormat="1" applyFont="1" applyFill="1" applyBorder="1" applyAlignment="1">
      <alignment vertical="center"/>
    </xf>
    <xf numFmtId="0" fontId="6" fillId="5" borderId="10" xfId="0" applyFont="1" applyFill="1" applyBorder="1" applyAlignment="1">
      <alignment vertical="center"/>
    </xf>
    <xf numFmtId="0" fontId="4" fillId="5" borderId="12" xfId="0" applyFont="1" applyFill="1" applyBorder="1" applyAlignment="1">
      <alignment vertical="center"/>
    </xf>
    <xf numFmtId="164" fontId="4" fillId="5" borderId="13" xfId="0" applyNumberFormat="1" applyFont="1" applyFill="1" applyBorder="1" applyAlignment="1">
      <alignment vertical="center"/>
    </xf>
    <xf numFmtId="0" fontId="6" fillId="5" borderId="13" xfId="0" applyFont="1" applyFill="1" applyBorder="1" applyAlignment="1">
      <alignment vertical="center"/>
    </xf>
    <xf numFmtId="0" fontId="15" fillId="5" borderId="10" xfId="0" applyFont="1" applyFill="1" applyBorder="1" applyAlignment="1">
      <alignment vertical="center"/>
    </xf>
    <xf numFmtId="164" fontId="15" fillId="5" borderId="13" xfId="0" applyNumberFormat="1" applyFont="1" applyFill="1" applyBorder="1" applyAlignment="1">
      <alignment vertical="center"/>
    </xf>
    <xf numFmtId="3" fontId="4" fillId="5" borderId="5" xfId="0" applyNumberFormat="1" applyFont="1" applyFill="1" applyBorder="1" applyAlignment="1">
      <alignment vertical="center"/>
    </xf>
    <xf numFmtId="3" fontId="4" fillId="5" borderId="6" xfId="0" applyNumberFormat="1" applyFont="1" applyFill="1" applyBorder="1" applyAlignment="1">
      <alignment vertical="center"/>
    </xf>
    <xf numFmtId="0" fontId="6" fillId="6" borderId="6" xfId="0" applyFont="1" applyFill="1" applyBorder="1"/>
    <xf numFmtId="3" fontId="4" fillId="0" borderId="0" xfId="0" applyNumberFormat="1" applyFont="1" applyAlignment="1">
      <alignment vertical="center"/>
    </xf>
    <xf numFmtId="0" fontId="4" fillId="5" borderId="13" xfId="0" applyFont="1" applyFill="1" applyBorder="1" applyAlignment="1">
      <alignment vertical="center"/>
    </xf>
    <xf numFmtId="164" fontId="4" fillId="5" borderId="2" xfId="0" applyNumberFormat="1" applyFont="1" applyFill="1" applyBorder="1" applyAlignment="1">
      <alignment horizontal="right" vertical="center"/>
    </xf>
    <xf numFmtId="0" fontId="13" fillId="5" borderId="10" xfId="0" applyFont="1" applyFill="1" applyBorder="1" applyAlignment="1">
      <alignment vertical="center"/>
    </xf>
    <xf numFmtId="0" fontId="4" fillId="5" borderId="10" xfId="0" applyFont="1" applyFill="1" applyBorder="1" applyAlignment="1">
      <alignment vertical="center"/>
    </xf>
    <xf numFmtId="0" fontId="4" fillId="5" borderId="9" xfId="0" applyFont="1" applyFill="1" applyBorder="1" applyAlignment="1">
      <alignment vertical="center"/>
    </xf>
    <xf numFmtId="0" fontId="4" fillId="5" borderId="11" xfId="0" applyFont="1" applyFill="1" applyBorder="1" applyAlignment="1">
      <alignment vertical="center"/>
    </xf>
    <xf numFmtId="164" fontId="6" fillId="5" borderId="12" xfId="0" applyNumberFormat="1" applyFont="1" applyFill="1" applyBorder="1" applyAlignment="1">
      <alignment vertical="center"/>
    </xf>
    <xf numFmtId="164" fontId="6" fillId="7" borderId="12" xfId="0" applyNumberFormat="1" applyFont="1" applyFill="1" applyBorder="1" applyAlignment="1">
      <alignment vertical="center"/>
    </xf>
    <xf numFmtId="164" fontId="15" fillId="7" borderId="12" xfId="0" applyNumberFormat="1" applyFont="1" applyFill="1" applyBorder="1" applyAlignment="1">
      <alignment vertical="center"/>
    </xf>
    <xf numFmtId="0" fontId="6" fillId="5" borderId="12" xfId="0" applyFont="1" applyFill="1" applyBorder="1" applyAlignment="1">
      <alignment vertical="center"/>
    </xf>
    <xf numFmtId="0" fontId="0" fillId="5" borderId="5" xfId="0" applyFill="1" applyBorder="1" applyAlignment="1">
      <alignment vertical="center"/>
    </xf>
    <xf numFmtId="1" fontId="4" fillId="5" borderId="5" xfId="0" applyNumberFormat="1" applyFont="1" applyFill="1" applyBorder="1" applyAlignment="1">
      <alignment vertical="center"/>
    </xf>
    <xf numFmtId="3" fontId="4" fillId="7" borderId="6" xfId="0" applyNumberFormat="1" applyFont="1" applyFill="1" applyBorder="1" applyAlignment="1">
      <alignment vertical="center"/>
    </xf>
    <xf numFmtId="1" fontId="4" fillId="0" borderId="0" xfId="0" applyNumberFormat="1" applyFont="1" applyAlignment="1">
      <alignment vertical="center"/>
    </xf>
    <xf numFmtId="0" fontId="0" fillId="0" borderId="0" xfId="0" applyAlignment="1">
      <alignment vertical="center" wrapText="1"/>
    </xf>
    <xf numFmtId="0" fontId="2" fillId="3" borderId="3" xfId="0" applyFont="1" applyFill="1" applyBorder="1" applyAlignment="1">
      <alignment horizontal="left" vertical="center"/>
    </xf>
    <xf numFmtId="0" fontId="3" fillId="0" borderId="3" xfId="0" applyFont="1" applyBorder="1" applyAlignment="1"/>
    <xf numFmtId="0" fontId="10" fillId="4" borderId="11" xfId="0" applyFont="1" applyFill="1" applyBorder="1" applyAlignment="1">
      <alignment vertical="center"/>
    </xf>
    <xf numFmtId="0" fontId="3" fillId="0" borderId="9" xfId="0" applyFont="1" applyBorder="1" applyAlignment="1"/>
    <xf numFmtId="0" fontId="1" fillId="2" borderId="0" xfId="0" applyFont="1" applyFill="1" applyAlignment="1">
      <alignment wrapText="1"/>
    </xf>
    <xf numFmtId="0" fontId="0" fillId="0" borderId="0" xfId="0" applyAlignment="1"/>
    <xf numFmtId="0" fontId="5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5" xfId="0" applyBorder="1"/>
    <xf numFmtId="0" fontId="18" fillId="10" borderId="14" xfId="2" applyBorder="1" applyAlignment="1">
      <alignment horizontal="center"/>
    </xf>
    <xf numFmtId="0" fontId="18" fillId="10" borderId="17" xfId="2" applyBorder="1" applyAlignment="1">
      <alignment horizontal="center"/>
    </xf>
    <xf numFmtId="0" fontId="18" fillId="10" borderId="20" xfId="2" applyBorder="1" applyAlignment="1">
      <alignment horizontal="center"/>
    </xf>
    <xf numFmtId="0" fontId="18" fillId="10" borderId="21" xfId="2" applyBorder="1" applyAlignment="1">
      <alignment horizontal="center"/>
    </xf>
    <xf numFmtId="0" fontId="18" fillId="10" borderId="22" xfId="2" applyBorder="1" applyAlignment="1">
      <alignment horizontal="center"/>
    </xf>
    <xf numFmtId="0" fontId="19" fillId="10" borderId="14" xfId="2" applyFont="1" applyBorder="1" applyAlignment="1">
      <alignment horizontal="center"/>
    </xf>
    <xf numFmtId="0" fontId="19" fillId="10" borderId="17" xfId="2" applyFont="1" applyBorder="1" applyAlignment="1">
      <alignment horizontal="center"/>
    </xf>
    <xf numFmtId="0" fontId="19" fillId="10" borderId="20" xfId="2" applyFont="1" applyBorder="1" applyAlignment="1">
      <alignment horizontal="center"/>
    </xf>
    <xf numFmtId="0" fontId="19" fillId="10" borderId="21" xfId="2" applyFont="1" applyBorder="1" applyAlignment="1">
      <alignment horizontal="center"/>
    </xf>
    <xf numFmtId="0" fontId="19" fillId="10" borderId="22" xfId="2" applyFont="1" applyBorder="1" applyAlignment="1">
      <alignment horizontal="center"/>
    </xf>
    <xf numFmtId="0" fontId="19" fillId="10" borderId="20" xfId="2" applyFont="1" applyBorder="1"/>
    <xf numFmtId="0" fontId="19" fillId="10" borderId="21" xfId="2" applyFont="1" applyBorder="1"/>
    <xf numFmtId="0" fontId="19" fillId="10" borderId="22" xfId="2" applyFont="1" applyBorder="1"/>
    <xf numFmtId="0" fontId="18" fillId="10" borderId="20" xfId="2" applyBorder="1"/>
    <xf numFmtId="0" fontId="18" fillId="10" borderId="21" xfId="2" applyBorder="1"/>
    <xf numFmtId="0" fontId="18" fillId="10" borderId="22" xfId="2" applyBorder="1"/>
    <xf numFmtId="0" fontId="20" fillId="0" borderId="0" xfId="0" applyFont="1"/>
    <xf numFmtId="0" fontId="0" fillId="0" borderId="14" xfId="0" applyBorder="1"/>
    <xf numFmtId="0" fontId="0" fillId="0" borderId="16" xfId="0" applyBorder="1"/>
    <xf numFmtId="0" fontId="0" fillId="0" borderId="17" xfId="0" applyBorder="1"/>
    <xf numFmtId="0" fontId="0" fillId="0" borderId="19" xfId="0" applyBorder="1"/>
    <xf numFmtId="0" fontId="0" fillId="0" borderId="23" xfId="0" applyBorder="1"/>
    <xf numFmtId="0" fontId="0" fillId="0" borderId="24" xfId="0" applyBorder="1"/>
    <xf numFmtId="165" fontId="0" fillId="0" borderId="15" xfId="1" applyNumberFormat="1" applyFont="1" applyBorder="1"/>
    <xf numFmtId="165" fontId="0" fillId="0" borderId="18" xfId="1" applyNumberFormat="1" applyFont="1" applyBorder="1"/>
    <xf numFmtId="10" fontId="0" fillId="0" borderId="15" xfId="1" applyNumberFormat="1" applyFont="1" applyBorder="1"/>
    <xf numFmtId="10" fontId="0" fillId="0" borderId="18" xfId="1" applyNumberFormat="1" applyFont="1" applyBorder="1"/>
    <xf numFmtId="10" fontId="0" fillId="0" borderId="5" xfId="1" applyNumberFormat="1" applyFont="1" applyBorder="1"/>
    <xf numFmtId="179" fontId="0" fillId="0" borderId="18" xfId="0" applyNumberFormat="1" applyBorder="1"/>
    <xf numFmtId="0" fontId="3" fillId="0" borderId="5" xfId="0" applyFont="1" applyBorder="1" applyAlignment="1"/>
    <xf numFmtId="1" fontId="10" fillId="8" borderId="5" xfId="0" applyNumberFormat="1" applyFont="1" applyFill="1" applyBorder="1" applyAlignment="1">
      <alignment horizontal="center" vertical="center"/>
    </xf>
    <xf numFmtId="1" fontId="21" fillId="8" borderId="5" xfId="0" applyNumberFormat="1" applyFont="1" applyFill="1" applyBorder="1" applyAlignment="1">
      <alignment horizontal="center" vertical="center"/>
    </xf>
    <xf numFmtId="164" fontId="4" fillId="5" borderId="5" xfId="0" applyNumberFormat="1" applyFont="1" applyFill="1" applyBorder="1" applyAlignment="1">
      <alignment horizontal="right" vertical="center"/>
    </xf>
    <xf numFmtId="10" fontId="15" fillId="5" borderId="5" xfId="1" applyNumberFormat="1" applyFont="1" applyFill="1" applyBorder="1" applyAlignment="1">
      <alignment vertical="center"/>
    </xf>
    <xf numFmtId="0" fontId="24" fillId="5" borderId="11" xfId="0" applyFont="1" applyFill="1" applyBorder="1" applyAlignment="1">
      <alignment vertical="center"/>
    </xf>
    <xf numFmtId="0" fontId="22" fillId="0" borderId="0" xfId="0" applyFont="1" applyAlignment="1">
      <alignment vertical="center"/>
    </xf>
    <xf numFmtId="0" fontId="0" fillId="11" borderId="5" xfId="0" applyFill="1" applyBorder="1"/>
    <xf numFmtId="0" fontId="22" fillId="11" borderId="0" xfId="0" applyFont="1" applyFill="1" applyAlignment="1">
      <alignment vertical="center" wrapText="1"/>
    </xf>
    <xf numFmtId="0" fontId="22" fillId="11" borderId="0" xfId="0" applyFont="1" applyFill="1" applyAlignment="1">
      <alignment vertical="top" wrapText="1"/>
    </xf>
    <xf numFmtId="0" fontId="22" fillId="0" borderId="5" xfId="0" applyFont="1" applyBorder="1"/>
    <xf numFmtId="164" fontId="0" fillId="0" borderId="0" xfId="0" applyNumberFormat="1" applyAlignment="1">
      <alignment vertical="center"/>
    </xf>
    <xf numFmtId="0" fontId="22" fillId="0" borderId="5" xfId="0" applyFont="1" applyBorder="1" applyAlignment="1">
      <alignment wrapText="1"/>
    </xf>
    <xf numFmtId="1" fontId="21" fillId="8" borderId="2" xfId="0" applyNumberFormat="1" applyFont="1" applyFill="1" applyBorder="1" applyAlignment="1">
      <alignment horizontal="center" vertical="center"/>
    </xf>
    <xf numFmtId="1" fontId="21" fillId="8" borderId="1" xfId="0" applyNumberFormat="1" applyFont="1" applyFill="1" applyBorder="1" applyAlignment="1">
      <alignment horizontal="center" vertical="center"/>
    </xf>
    <xf numFmtId="0" fontId="23" fillId="5" borderId="11" xfId="0" applyFont="1" applyFill="1" applyBorder="1" applyAlignment="1">
      <alignment vertical="center"/>
    </xf>
    <xf numFmtId="3" fontId="4" fillId="5" borderId="5" xfId="0" applyNumberFormat="1" applyFont="1" applyFill="1" applyBorder="1" applyAlignment="1">
      <alignment horizontal="right" vertical="center"/>
    </xf>
  </cellXfs>
  <cellStyles count="3">
    <cellStyle name="Good" xfId="2" builtinId="26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72"/>
  <sheetViews>
    <sheetView workbookViewId="0">
      <selection activeCell="A20" sqref="A20"/>
    </sheetView>
  </sheetViews>
  <sheetFormatPr defaultColWidth="14.44140625" defaultRowHeight="15" customHeight="1"/>
  <cols>
    <col min="1" max="1" width="38.88671875" customWidth="1"/>
    <col min="2" max="4" width="14.88671875" customWidth="1"/>
    <col min="5" max="26" width="10.6640625" customWidth="1"/>
  </cols>
  <sheetData>
    <row r="1" spans="1:26" ht="12.75" customHeight="1">
      <c r="A1" s="74" t="s">
        <v>0</v>
      </c>
      <c r="B1" s="75"/>
      <c r="C1" s="75"/>
      <c r="D1" s="75"/>
      <c r="E1" s="2"/>
      <c r="F1" s="3" t="s">
        <v>1</v>
      </c>
      <c r="G1" s="6" t="s">
        <v>2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>
      <c r="A2" s="76" t="s">
        <v>3</v>
      </c>
      <c r="B2" s="7" t="s">
        <v>4</v>
      </c>
      <c r="C2" s="7" t="s">
        <v>5</v>
      </c>
      <c r="D2" s="7" t="s">
        <v>6</v>
      </c>
      <c r="E2" s="37"/>
      <c r="F2" s="2"/>
      <c r="G2" s="2" t="s">
        <v>7</v>
      </c>
      <c r="H2" s="2"/>
      <c r="I2" s="2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</row>
    <row r="3" spans="1:26" ht="12.75" customHeight="1">
      <c r="A3" s="77"/>
      <c r="B3" s="9" t="s">
        <v>8</v>
      </c>
      <c r="C3" s="9" t="s">
        <v>8</v>
      </c>
      <c r="D3" s="9" t="s">
        <v>8</v>
      </c>
      <c r="E3" s="37"/>
      <c r="F3" s="2"/>
      <c r="G3" s="2"/>
      <c r="H3" s="2"/>
      <c r="I3" s="2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</row>
    <row r="4" spans="1:26" ht="12.75" customHeight="1">
      <c r="A4" s="38" t="s">
        <v>9</v>
      </c>
      <c r="B4" s="39"/>
      <c r="C4" s="39"/>
      <c r="D4" s="39"/>
      <c r="E4" s="37"/>
      <c r="F4" s="2"/>
      <c r="H4" s="2"/>
      <c r="I4" s="2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</row>
    <row r="5" spans="1:26" ht="12.75" customHeight="1">
      <c r="A5" s="40" t="s">
        <v>10</v>
      </c>
      <c r="B5" s="39">
        <f t="shared" ref="B5:D5" si="0">B16</f>
        <v>8537</v>
      </c>
      <c r="C5" s="39">
        <f t="shared" si="0"/>
        <v>9233</v>
      </c>
      <c r="D5" s="39">
        <f t="shared" si="0"/>
        <v>9670</v>
      </c>
      <c r="E5" s="37"/>
      <c r="F5" s="2"/>
      <c r="H5" s="2"/>
      <c r="I5" s="2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</row>
    <row r="6" spans="1:26" ht="12.75" customHeight="1">
      <c r="A6" s="41" t="s">
        <v>11</v>
      </c>
      <c r="B6" s="42">
        <f t="shared" ref="B6:D6" si="1">-B18</f>
        <v>-6183.95</v>
      </c>
      <c r="C6" s="42">
        <f t="shared" si="1"/>
        <v>-6269.5499999999993</v>
      </c>
      <c r="D6" s="42">
        <f t="shared" si="1"/>
        <v>-6415.5</v>
      </c>
      <c r="E6" s="37"/>
      <c r="F6" s="2"/>
      <c r="H6" s="2"/>
      <c r="I6" s="2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</row>
    <row r="7" spans="1:26" ht="12.75" customHeight="1">
      <c r="A7" s="43" t="s">
        <v>12</v>
      </c>
      <c r="B7" s="44">
        <f t="shared" ref="B7:D7" si="2">SUM(B5:B6)</f>
        <v>2353.0500000000002</v>
      </c>
      <c r="C7" s="44">
        <f t="shared" si="2"/>
        <v>2963.4500000000007</v>
      </c>
      <c r="D7" s="44">
        <f t="shared" si="2"/>
        <v>3254.5</v>
      </c>
      <c r="E7" s="2"/>
      <c r="F7" s="2"/>
      <c r="G7" s="2"/>
      <c r="H7" s="2"/>
      <c r="I7" s="2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</row>
    <row r="8" spans="1:26" ht="12.75" customHeight="1">
      <c r="A8" s="40" t="s">
        <v>13</v>
      </c>
      <c r="B8" s="39">
        <v>-130</v>
      </c>
      <c r="C8" s="39">
        <v>-143</v>
      </c>
      <c r="D8" s="39">
        <v>-148</v>
      </c>
      <c r="E8" s="37"/>
      <c r="F8" s="2"/>
      <c r="G8" s="2"/>
      <c r="H8" s="2"/>
      <c r="I8" s="2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</row>
    <row r="9" spans="1:26" ht="12.75" customHeight="1">
      <c r="A9" s="40" t="s">
        <v>14</v>
      </c>
      <c r="B9" s="39">
        <f t="shared" ref="B9:D9" si="3">-0.267*B10</f>
        <v>198.381</v>
      </c>
      <c r="C9" s="39">
        <f t="shared" si="3"/>
        <v>201.05100000000002</v>
      </c>
      <c r="D9" s="39">
        <f t="shared" si="3"/>
        <v>202.65300000000002</v>
      </c>
      <c r="E9" s="37"/>
      <c r="F9" s="2"/>
      <c r="G9" s="2"/>
      <c r="H9" s="2"/>
      <c r="I9" s="2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</row>
    <row r="10" spans="1:26" ht="12.75" customHeight="1">
      <c r="A10" s="11" t="s">
        <v>15</v>
      </c>
      <c r="B10" s="12">
        <v>-743</v>
      </c>
      <c r="C10" s="12">
        <v>-753</v>
      </c>
      <c r="D10" s="12">
        <v>-759</v>
      </c>
      <c r="E10" s="37"/>
      <c r="F10" s="2"/>
      <c r="G10" s="2"/>
      <c r="H10" s="2"/>
      <c r="I10" s="2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</row>
    <row r="11" spans="1:26" ht="12.75" customHeight="1">
      <c r="A11" s="13" t="s">
        <v>16</v>
      </c>
      <c r="B11" s="44">
        <f t="shared" ref="B11:D11" si="4">SUM(B7:B10)</f>
        <v>1678.431</v>
      </c>
      <c r="C11" s="44">
        <f t="shared" si="4"/>
        <v>2268.5010000000007</v>
      </c>
      <c r="D11" s="44">
        <f t="shared" si="4"/>
        <v>2550.1530000000002</v>
      </c>
      <c r="E11" s="2"/>
      <c r="F11" s="2"/>
      <c r="G11" s="2"/>
      <c r="H11" s="2"/>
      <c r="I11" s="2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</row>
    <row r="12" spans="1:26" ht="12.75" customHeight="1">
      <c r="A12" s="45"/>
      <c r="B12" s="46"/>
      <c r="C12" s="46"/>
      <c r="D12" s="46"/>
      <c r="E12" s="2"/>
      <c r="F12" s="2"/>
      <c r="G12" s="2"/>
      <c r="H12" s="2"/>
      <c r="I12" s="2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</row>
    <row r="13" spans="1:26" ht="12.75" customHeight="1">
      <c r="A13" s="47" t="s">
        <v>17</v>
      </c>
      <c r="B13" s="48"/>
      <c r="C13" s="48"/>
      <c r="D13" s="48"/>
      <c r="E13" s="2"/>
      <c r="F13" s="2"/>
      <c r="G13" s="2"/>
      <c r="H13" s="2"/>
      <c r="I13" s="2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</row>
    <row r="14" spans="1:26" ht="12.75" customHeight="1">
      <c r="A14" s="49" t="s">
        <v>18</v>
      </c>
      <c r="B14" s="15">
        <v>2812</v>
      </c>
      <c r="C14" s="15">
        <v>3375</v>
      </c>
      <c r="D14" s="15">
        <v>3690</v>
      </c>
      <c r="E14" s="16"/>
      <c r="F14" s="2"/>
      <c r="G14" s="2"/>
      <c r="H14" s="17"/>
      <c r="I14" s="1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</row>
    <row r="15" spans="1:26" ht="12.75" customHeight="1">
      <c r="A15" s="50" t="s">
        <v>19</v>
      </c>
      <c r="B15" s="42">
        <v>5725</v>
      </c>
      <c r="C15" s="42">
        <v>5858</v>
      </c>
      <c r="D15" s="51">
        <v>5980</v>
      </c>
      <c r="E15" s="16"/>
      <c r="F15" s="2"/>
      <c r="G15" s="2"/>
      <c r="H15" s="2"/>
      <c r="I15" s="2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</row>
    <row r="16" spans="1:26" ht="12.75" customHeight="1">
      <c r="A16" s="52" t="s">
        <v>10</v>
      </c>
      <c r="B16" s="20">
        <f t="shared" ref="B16:D16" si="5">SUM(B14:B15)</f>
        <v>8537</v>
      </c>
      <c r="C16" s="20">
        <f t="shared" si="5"/>
        <v>9233</v>
      </c>
      <c r="D16" s="20">
        <f t="shared" si="5"/>
        <v>9670</v>
      </c>
      <c r="E16" s="21"/>
      <c r="F16" s="2"/>
      <c r="G16" s="2"/>
      <c r="H16" s="2"/>
      <c r="I16" s="2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</row>
    <row r="17" spans="1:26" ht="12.75" customHeight="1">
      <c r="A17" s="53"/>
      <c r="B17" s="44"/>
      <c r="C17" s="54"/>
      <c r="D17" s="54"/>
      <c r="E17" s="21"/>
      <c r="F17" s="2"/>
      <c r="G17" s="2"/>
      <c r="H17" s="2"/>
      <c r="I17" s="2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</row>
    <row r="18" spans="1:26" ht="12.75" customHeight="1">
      <c r="A18" s="22" t="s">
        <v>11</v>
      </c>
      <c r="B18" s="20">
        <v>6183.95</v>
      </c>
      <c r="C18" s="20">
        <v>6269.5499999999993</v>
      </c>
      <c r="D18" s="20">
        <v>6415.5</v>
      </c>
      <c r="E18" s="16"/>
      <c r="F18" s="2"/>
      <c r="G18" s="2"/>
      <c r="H18" s="2"/>
      <c r="I18" s="2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</row>
    <row r="19" spans="1:26" ht="12.75" customHeight="1">
      <c r="A19" s="40"/>
      <c r="B19" s="55"/>
      <c r="C19" s="55"/>
      <c r="D19" s="55"/>
      <c r="E19" s="2"/>
      <c r="F19" s="2"/>
      <c r="G19" s="2"/>
      <c r="H19" s="2"/>
      <c r="I19" s="2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</row>
    <row r="20" spans="1:26" ht="12.75" customHeight="1">
      <c r="A20" s="23" t="s">
        <v>20</v>
      </c>
      <c r="B20" s="56">
        <v>4085</v>
      </c>
      <c r="C20" s="56">
        <v>4195</v>
      </c>
      <c r="D20" s="56">
        <v>4409</v>
      </c>
      <c r="E20" s="2"/>
      <c r="F20" s="2"/>
      <c r="G20" s="2"/>
      <c r="H20" s="2"/>
      <c r="I20" s="2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</row>
    <row r="21" spans="1:26" ht="12.75" customHeight="1">
      <c r="A21" s="57" t="s">
        <v>21</v>
      </c>
      <c r="B21" s="56">
        <f>B14*1000/B20/12</f>
        <v>57.36434108527132</v>
      </c>
      <c r="C21" s="56">
        <f t="shared" ref="B21:D21" si="6">C14*1000/C20/12</f>
        <v>67.044100119189508</v>
      </c>
      <c r="D21" s="56">
        <f t="shared" si="6"/>
        <v>69.743706055794959</v>
      </c>
      <c r="E21" s="2"/>
      <c r="F21" s="2"/>
      <c r="G21" s="2"/>
      <c r="H21" s="2"/>
      <c r="I21" s="2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</row>
    <row r="22" spans="1:26" ht="12.75" customHeight="1">
      <c r="A22" s="37"/>
      <c r="B22" s="58"/>
      <c r="C22" s="58"/>
      <c r="D22" s="58"/>
      <c r="E22" s="2"/>
      <c r="F22" s="2"/>
      <c r="G22" s="2"/>
      <c r="H22" s="2"/>
      <c r="I22" s="2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</row>
    <row r="23" spans="1:26" ht="12.75" customHeight="1">
      <c r="B23" s="58"/>
      <c r="C23" s="58"/>
      <c r="D23" s="58"/>
      <c r="E23" s="37"/>
      <c r="F23" s="37"/>
      <c r="G23" s="37"/>
      <c r="H23" s="37"/>
      <c r="I23" s="2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</row>
    <row r="24" spans="1:26" ht="12.75" customHeight="1">
      <c r="A24" s="58"/>
      <c r="B24" s="58"/>
      <c r="C24" s="58"/>
      <c r="D24" s="58"/>
      <c r="E24" s="37"/>
      <c r="F24" s="37"/>
      <c r="G24" s="37"/>
      <c r="H24" s="37"/>
      <c r="I24" s="2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</row>
    <row r="25" spans="1:26" ht="12.75" customHeight="1">
      <c r="A25" s="37"/>
      <c r="B25" s="58"/>
      <c r="C25" s="58"/>
      <c r="D25" s="58"/>
      <c r="E25" s="37"/>
      <c r="F25" s="37"/>
      <c r="G25" s="37"/>
      <c r="H25" s="37"/>
      <c r="I25" s="2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</row>
    <row r="26" spans="1:26" ht="12.75" customHeight="1">
      <c r="A26" s="37"/>
      <c r="B26" s="58"/>
      <c r="C26" s="58"/>
      <c r="D26" s="58"/>
      <c r="E26" s="37"/>
      <c r="F26" s="37"/>
      <c r="G26" s="37"/>
      <c r="H26" s="37"/>
      <c r="I26" s="2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</row>
    <row r="27" spans="1:26" ht="12.75" customHeight="1">
      <c r="A27" s="37"/>
      <c r="B27" s="58"/>
      <c r="C27" s="58"/>
      <c r="D27" s="58"/>
      <c r="E27" s="37"/>
      <c r="F27" s="37"/>
      <c r="G27" s="37"/>
      <c r="H27" s="37"/>
      <c r="I27" s="2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</row>
    <row r="28" spans="1:26" ht="12.75" customHeight="1">
      <c r="A28" s="37"/>
      <c r="B28" s="58"/>
      <c r="C28" s="58"/>
      <c r="D28" s="58"/>
      <c r="E28" s="37"/>
      <c r="F28" s="37"/>
      <c r="G28" s="37"/>
      <c r="H28" s="37"/>
      <c r="I28" s="2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</row>
    <row r="29" spans="1:26" ht="12.75" customHeight="1">
      <c r="A29" s="37"/>
      <c r="B29" s="58"/>
      <c r="C29" s="58"/>
      <c r="D29" s="58"/>
      <c r="E29" s="37"/>
      <c r="F29" s="37"/>
      <c r="G29" s="37"/>
      <c r="H29" s="37"/>
      <c r="I29" s="2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</row>
    <row r="30" spans="1:26" ht="12.75" customHeight="1">
      <c r="A30" s="37"/>
      <c r="B30" s="58"/>
      <c r="C30" s="58"/>
      <c r="D30" s="58"/>
      <c r="E30" s="37"/>
      <c r="F30" s="37"/>
      <c r="G30" s="37"/>
      <c r="H30" s="37"/>
      <c r="I30" s="2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</row>
    <row r="31" spans="1:26" ht="12.75" customHeight="1">
      <c r="A31" s="37"/>
      <c r="B31" s="58"/>
      <c r="C31" s="58"/>
      <c r="D31" s="58"/>
      <c r="E31" s="37"/>
      <c r="F31" s="37"/>
      <c r="G31" s="37"/>
      <c r="H31" s="37"/>
      <c r="I31" s="2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</row>
    <row r="32" spans="1:26" ht="12.75" customHeight="1">
      <c r="A32" s="37"/>
      <c r="B32" s="58"/>
      <c r="C32" s="58"/>
      <c r="D32" s="58"/>
      <c r="E32" s="37"/>
      <c r="F32" s="37"/>
      <c r="G32" s="37"/>
      <c r="H32" s="37"/>
      <c r="I32" s="2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</row>
    <row r="33" spans="1:26" ht="12.75" customHeight="1">
      <c r="A33" s="37"/>
      <c r="B33" s="58"/>
      <c r="C33" s="58"/>
      <c r="D33" s="58"/>
      <c r="E33" s="37"/>
      <c r="F33" s="37"/>
      <c r="G33" s="37"/>
      <c r="H33" s="37"/>
      <c r="I33" s="2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</row>
    <row r="34" spans="1:26" ht="12.75" customHeight="1">
      <c r="A34" s="37"/>
      <c r="B34" s="58"/>
      <c r="C34" s="58"/>
      <c r="D34" s="58"/>
      <c r="E34" s="37"/>
      <c r="F34" s="37"/>
      <c r="G34" s="37"/>
      <c r="H34" s="37"/>
      <c r="I34" s="2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</row>
    <row r="35" spans="1:26" ht="12.75" customHeight="1">
      <c r="A35" s="37"/>
      <c r="B35" s="58"/>
      <c r="C35" s="58"/>
      <c r="D35" s="58"/>
      <c r="E35" s="37"/>
      <c r="F35" s="37"/>
      <c r="G35" s="37"/>
      <c r="H35" s="37"/>
      <c r="I35" s="2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</row>
    <row r="36" spans="1:26" ht="12.75" customHeight="1">
      <c r="A36" s="37"/>
      <c r="B36" s="58"/>
      <c r="C36" s="58"/>
      <c r="D36" s="58"/>
      <c r="E36" s="37"/>
      <c r="F36" s="37"/>
      <c r="G36" s="37"/>
      <c r="H36" s="37"/>
      <c r="I36" s="2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</row>
    <row r="37" spans="1:26" ht="12.75" customHeight="1">
      <c r="A37" s="37"/>
      <c r="B37" s="58"/>
      <c r="C37" s="58"/>
      <c r="D37" s="58"/>
      <c r="E37" s="37"/>
      <c r="F37" s="37"/>
      <c r="G37" s="37"/>
      <c r="H37" s="37"/>
      <c r="I37" s="2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</row>
    <row r="38" spans="1:26" ht="12.75" customHeight="1">
      <c r="A38" s="37"/>
      <c r="B38" s="58"/>
      <c r="C38" s="58"/>
      <c r="D38" s="58"/>
      <c r="E38" s="37"/>
      <c r="F38" s="37"/>
      <c r="G38" s="37"/>
      <c r="H38" s="37"/>
      <c r="I38" s="2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</row>
    <row r="39" spans="1:26" ht="12.75" customHeight="1">
      <c r="A39" s="37"/>
      <c r="B39" s="58"/>
      <c r="C39" s="58"/>
      <c r="D39" s="58"/>
      <c r="E39" s="37"/>
      <c r="F39" s="37"/>
      <c r="G39" s="37"/>
      <c r="H39" s="37"/>
      <c r="I39" s="2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</row>
    <row r="40" spans="1:26" ht="12.75" customHeight="1">
      <c r="A40" s="37"/>
      <c r="B40" s="58"/>
      <c r="C40" s="58"/>
      <c r="D40" s="58"/>
      <c r="E40" s="37"/>
      <c r="F40" s="37"/>
      <c r="G40" s="37"/>
      <c r="H40" s="37"/>
      <c r="I40" s="2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</row>
    <row r="41" spans="1:26" ht="12.75" customHeight="1">
      <c r="A41" s="37"/>
      <c r="B41" s="58"/>
      <c r="C41" s="58"/>
      <c r="D41" s="58"/>
      <c r="E41" s="37"/>
      <c r="F41" s="37"/>
      <c r="G41" s="37"/>
      <c r="H41" s="37"/>
      <c r="I41" s="2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</row>
    <row r="42" spans="1:26" ht="12.75" customHeight="1">
      <c r="A42" s="37"/>
      <c r="B42" s="58"/>
      <c r="C42" s="58"/>
      <c r="D42" s="58"/>
      <c r="E42" s="37"/>
      <c r="F42" s="37"/>
      <c r="G42" s="37"/>
      <c r="H42" s="37"/>
      <c r="I42" s="2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</row>
    <row r="43" spans="1:26" ht="12.75" customHeight="1">
      <c r="A43" s="37"/>
      <c r="B43" s="58"/>
      <c r="C43" s="58"/>
      <c r="D43" s="58"/>
      <c r="E43" s="37"/>
      <c r="F43" s="37"/>
      <c r="G43" s="37"/>
      <c r="H43" s="37"/>
      <c r="I43" s="2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</row>
    <row r="44" spans="1:26" ht="12.75" customHeight="1">
      <c r="A44" s="37"/>
      <c r="B44" s="58"/>
      <c r="C44" s="58"/>
      <c r="D44" s="58"/>
      <c r="E44" s="37"/>
      <c r="F44" s="37"/>
      <c r="G44" s="37"/>
      <c r="H44" s="37"/>
      <c r="I44" s="2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</row>
    <row r="45" spans="1:26" ht="12.75" customHeight="1">
      <c r="A45" s="37"/>
      <c r="B45" s="58"/>
      <c r="C45" s="58"/>
      <c r="D45" s="58"/>
      <c r="E45" s="37"/>
      <c r="F45" s="37"/>
      <c r="G45" s="37"/>
      <c r="H45" s="37"/>
      <c r="I45" s="2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</row>
    <row r="46" spans="1:26" ht="12.75" customHeight="1">
      <c r="A46" s="37"/>
      <c r="B46" s="58"/>
      <c r="C46" s="58"/>
      <c r="D46" s="58"/>
      <c r="E46" s="37"/>
      <c r="F46" s="37"/>
      <c r="G46" s="37"/>
      <c r="H46" s="37"/>
      <c r="I46" s="2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</row>
    <row r="47" spans="1:26" ht="12.75" customHeight="1">
      <c r="A47" s="37"/>
      <c r="B47" s="58"/>
      <c r="C47" s="58"/>
      <c r="D47" s="58"/>
      <c r="E47" s="37"/>
      <c r="F47" s="37"/>
      <c r="G47" s="37"/>
      <c r="H47" s="37"/>
      <c r="I47" s="2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</row>
    <row r="48" spans="1:26" ht="12.75" customHeight="1">
      <c r="A48" s="37"/>
      <c r="B48" s="58"/>
      <c r="C48" s="58"/>
      <c r="D48" s="58"/>
      <c r="E48" s="37"/>
      <c r="F48" s="37"/>
      <c r="G48" s="37"/>
      <c r="H48" s="37"/>
      <c r="I48" s="2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</row>
    <row r="49" spans="1:26" ht="12.75" customHeight="1">
      <c r="A49" s="37"/>
      <c r="B49" s="58"/>
      <c r="C49" s="58"/>
      <c r="D49" s="58"/>
      <c r="E49" s="37"/>
      <c r="F49" s="37"/>
      <c r="G49" s="37"/>
      <c r="H49" s="37"/>
      <c r="I49" s="2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</row>
    <row r="50" spans="1:26" ht="12.75" customHeight="1">
      <c r="A50" s="37"/>
      <c r="B50" s="58"/>
      <c r="C50" s="58"/>
      <c r="D50" s="58"/>
      <c r="E50" s="37"/>
      <c r="F50" s="37"/>
      <c r="G50" s="37"/>
      <c r="H50" s="37"/>
      <c r="I50" s="2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</row>
    <row r="51" spans="1:26" ht="12.75" customHeight="1">
      <c r="A51" s="37"/>
      <c r="B51" s="58"/>
      <c r="C51" s="58"/>
      <c r="D51" s="58"/>
      <c r="E51" s="37"/>
      <c r="F51" s="37"/>
      <c r="G51" s="37"/>
      <c r="H51" s="37"/>
      <c r="I51" s="2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</row>
    <row r="52" spans="1:26" ht="12.75" customHeight="1">
      <c r="A52" s="37"/>
      <c r="B52" s="58"/>
      <c r="C52" s="58"/>
      <c r="D52" s="58"/>
      <c r="E52" s="37"/>
      <c r="F52" s="37"/>
      <c r="G52" s="37"/>
      <c r="H52" s="37"/>
      <c r="I52" s="2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</row>
    <row r="53" spans="1:26" ht="12.75" customHeight="1">
      <c r="A53" s="37"/>
      <c r="B53" s="58"/>
      <c r="C53" s="58"/>
      <c r="D53" s="58"/>
      <c r="E53" s="37"/>
      <c r="F53" s="37"/>
      <c r="G53" s="37"/>
      <c r="H53" s="37"/>
      <c r="I53" s="2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</row>
    <row r="54" spans="1:26" ht="12.75" customHeight="1">
      <c r="A54" s="37"/>
      <c r="B54" s="58"/>
      <c r="C54" s="58"/>
      <c r="D54" s="58"/>
      <c r="E54" s="37"/>
      <c r="F54" s="37"/>
      <c r="G54" s="37"/>
      <c r="H54" s="37"/>
      <c r="I54" s="2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</row>
    <row r="55" spans="1:26" ht="12.75" customHeight="1">
      <c r="A55" s="37"/>
      <c r="B55" s="58"/>
      <c r="C55" s="58"/>
      <c r="D55" s="58"/>
      <c r="E55" s="37"/>
      <c r="F55" s="37"/>
      <c r="G55" s="37"/>
      <c r="H55" s="37"/>
      <c r="I55" s="2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 spans="1:26" ht="12.75" customHeight="1">
      <c r="A56" s="37"/>
      <c r="B56" s="58"/>
      <c r="C56" s="58"/>
      <c r="D56" s="58"/>
      <c r="E56" s="37"/>
      <c r="F56" s="37"/>
      <c r="G56" s="37"/>
      <c r="H56" s="37"/>
      <c r="I56" s="2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</row>
    <row r="57" spans="1:26" ht="12.75" customHeight="1">
      <c r="A57" s="37"/>
      <c r="B57" s="58"/>
      <c r="C57" s="58"/>
      <c r="D57" s="58"/>
      <c r="E57" s="37"/>
      <c r="F57" s="37"/>
      <c r="G57" s="37"/>
      <c r="H57" s="37"/>
      <c r="I57" s="2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</row>
    <row r="58" spans="1:26" ht="12.75" customHeight="1">
      <c r="A58" s="37"/>
      <c r="B58" s="58"/>
      <c r="C58" s="58"/>
      <c r="D58" s="58"/>
      <c r="E58" s="37"/>
      <c r="F58" s="37"/>
      <c r="G58" s="37"/>
      <c r="H58" s="37"/>
      <c r="I58" s="2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</row>
    <row r="59" spans="1:26" ht="12.75" customHeight="1">
      <c r="A59" s="37"/>
      <c r="B59" s="58"/>
      <c r="C59" s="58"/>
      <c r="D59" s="58"/>
      <c r="E59" s="37"/>
      <c r="F59" s="37"/>
      <c r="G59" s="37"/>
      <c r="H59" s="37"/>
      <c r="I59" s="2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</row>
    <row r="60" spans="1:26" ht="12.75" customHeight="1">
      <c r="A60" s="37"/>
      <c r="B60" s="58"/>
      <c r="C60" s="58"/>
      <c r="D60" s="58"/>
      <c r="E60" s="37"/>
      <c r="F60" s="37"/>
      <c r="G60" s="37"/>
      <c r="H60" s="37"/>
      <c r="I60" s="2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</row>
    <row r="61" spans="1:26" ht="12.75" customHeight="1">
      <c r="A61" s="37"/>
      <c r="B61" s="58"/>
      <c r="C61" s="58"/>
      <c r="D61" s="58"/>
      <c r="E61" s="37"/>
      <c r="F61" s="37"/>
      <c r="G61" s="37"/>
      <c r="H61" s="37"/>
      <c r="I61" s="2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</row>
    <row r="62" spans="1:26" ht="12.75" customHeight="1">
      <c r="A62" s="37"/>
      <c r="B62" s="58"/>
      <c r="C62" s="58"/>
      <c r="D62" s="58"/>
      <c r="E62" s="37"/>
      <c r="F62" s="37"/>
      <c r="G62" s="37"/>
      <c r="H62" s="37"/>
      <c r="I62" s="2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</row>
    <row r="63" spans="1:26" ht="12.75" customHeight="1">
      <c r="A63" s="37"/>
      <c r="B63" s="58"/>
      <c r="C63" s="58"/>
      <c r="D63" s="58"/>
      <c r="E63" s="37"/>
      <c r="F63" s="37"/>
      <c r="G63" s="37"/>
      <c r="H63" s="37"/>
      <c r="I63" s="2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</row>
    <row r="64" spans="1:26" ht="12.75" customHeight="1">
      <c r="A64" s="37"/>
      <c r="B64" s="58"/>
      <c r="C64" s="58"/>
      <c r="D64" s="58"/>
      <c r="E64" s="37"/>
      <c r="F64" s="37"/>
      <c r="G64" s="37"/>
      <c r="H64" s="37"/>
      <c r="I64" s="2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</row>
    <row r="65" spans="1:26" ht="12.75" customHeight="1">
      <c r="A65" s="37"/>
      <c r="B65" s="58"/>
      <c r="C65" s="58"/>
      <c r="D65" s="58"/>
      <c r="E65" s="37"/>
      <c r="F65" s="37"/>
      <c r="G65" s="37"/>
      <c r="H65" s="37"/>
      <c r="I65" s="2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</row>
    <row r="66" spans="1:26" ht="12.75" customHeight="1">
      <c r="A66" s="37"/>
      <c r="B66" s="58"/>
      <c r="C66" s="58"/>
      <c r="D66" s="58"/>
      <c r="E66" s="37"/>
      <c r="F66" s="37"/>
      <c r="G66" s="37"/>
      <c r="H66" s="37"/>
      <c r="I66" s="2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</row>
    <row r="67" spans="1:26" ht="12.75" customHeight="1">
      <c r="A67" s="37"/>
      <c r="B67" s="58"/>
      <c r="C67" s="58"/>
      <c r="D67" s="58"/>
      <c r="E67" s="37"/>
      <c r="F67" s="37"/>
      <c r="G67" s="37"/>
      <c r="H67" s="37"/>
      <c r="I67" s="2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</row>
    <row r="68" spans="1:26" ht="12.75" customHeight="1">
      <c r="A68" s="37"/>
      <c r="B68" s="58"/>
      <c r="C68" s="58"/>
      <c r="D68" s="58"/>
      <c r="E68" s="37"/>
      <c r="F68" s="37"/>
      <c r="G68" s="37"/>
      <c r="H68" s="37"/>
      <c r="I68" s="2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</row>
    <row r="69" spans="1:26" ht="12.75" customHeight="1">
      <c r="A69" s="37"/>
      <c r="B69" s="58"/>
      <c r="C69" s="58"/>
      <c r="D69" s="58"/>
      <c r="E69" s="37"/>
      <c r="F69" s="37"/>
      <c r="G69" s="37"/>
      <c r="H69" s="37"/>
      <c r="I69" s="2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</row>
    <row r="70" spans="1:26" ht="12.75" customHeight="1">
      <c r="A70" s="37"/>
      <c r="B70" s="58"/>
      <c r="C70" s="58"/>
      <c r="D70" s="58"/>
      <c r="E70" s="37"/>
      <c r="F70" s="37"/>
      <c r="G70" s="37"/>
      <c r="H70" s="37"/>
      <c r="I70" s="2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</row>
    <row r="71" spans="1:26" ht="12.75" customHeight="1">
      <c r="A71" s="37"/>
      <c r="B71" s="58"/>
      <c r="C71" s="58"/>
      <c r="D71" s="58"/>
      <c r="E71" s="37"/>
      <c r="F71" s="37"/>
      <c r="G71" s="37"/>
      <c r="H71" s="37"/>
      <c r="I71" s="2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</row>
    <row r="72" spans="1:26" ht="12.75" customHeight="1">
      <c r="A72" s="37"/>
      <c r="B72" s="58"/>
      <c r="C72" s="58"/>
      <c r="D72" s="58"/>
      <c r="E72" s="37"/>
      <c r="F72" s="37"/>
      <c r="G72" s="37"/>
      <c r="H72" s="37"/>
      <c r="I72" s="2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</row>
    <row r="73" spans="1:26" ht="12.75" customHeight="1">
      <c r="A73" s="37"/>
      <c r="B73" s="58"/>
      <c r="C73" s="58"/>
      <c r="D73" s="58"/>
      <c r="E73" s="37"/>
      <c r="F73" s="37"/>
      <c r="G73" s="37"/>
      <c r="H73" s="37"/>
      <c r="I73" s="2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</row>
    <row r="74" spans="1:26" ht="12.75" customHeight="1">
      <c r="A74" s="37"/>
      <c r="B74" s="58"/>
      <c r="C74" s="58"/>
      <c r="D74" s="58"/>
      <c r="E74" s="37"/>
      <c r="F74" s="37"/>
      <c r="G74" s="37"/>
      <c r="H74" s="37"/>
      <c r="I74" s="2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</row>
    <row r="75" spans="1:26" ht="12.75" customHeight="1">
      <c r="A75" s="37"/>
      <c r="B75" s="58"/>
      <c r="C75" s="58"/>
      <c r="D75" s="58"/>
      <c r="E75" s="37"/>
      <c r="F75" s="37"/>
      <c r="G75" s="37"/>
      <c r="H75" s="37"/>
      <c r="I75" s="2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</row>
    <row r="76" spans="1:26" ht="12.75" customHeight="1">
      <c r="A76" s="37"/>
      <c r="B76" s="58"/>
      <c r="C76" s="58"/>
      <c r="D76" s="58"/>
      <c r="E76" s="37"/>
      <c r="F76" s="37"/>
      <c r="G76" s="37"/>
      <c r="H76" s="37"/>
      <c r="I76" s="2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</row>
    <row r="77" spans="1:26" ht="12.75" customHeight="1">
      <c r="A77" s="37"/>
      <c r="B77" s="58"/>
      <c r="C77" s="58"/>
      <c r="D77" s="58"/>
      <c r="E77" s="37"/>
      <c r="F77" s="37"/>
      <c r="G77" s="37"/>
      <c r="H77" s="37"/>
      <c r="I77" s="2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</row>
    <row r="78" spans="1:26" ht="12.75" customHeight="1">
      <c r="A78" s="37"/>
      <c r="B78" s="58"/>
      <c r="C78" s="58"/>
      <c r="D78" s="58"/>
      <c r="E78" s="37"/>
      <c r="F78" s="37"/>
      <c r="G78" s="37"/>
      <c r="H78" s="37"/>
      <c r="I78" s="2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</row>
    <row r="79" spans="1:26" ht="12.75" customHeight="1">
      <c r="A79" s="37"/>
      <c r="B79" s="58"/>
      <c r="C79" s="58"/>
      <c r="D79" s="58"/>
      <c r="E79" s="37"/>
      <c r="F79" s="37"/>
      <c r="G79" s="37"/>
      <c r="H79" s="37"/>
      <c r="I79" s="2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</row>
    <row r="80" spans="1:26" ht="12.75" customHeight="1">
      <c r="A80" s="37"/>
      <c r="B80" s="58"/>
      <c r="C80" s="58"/>
      <c r="D80" s="58"/>
      <c r="E80" s="37"/>
      <c r="F80" s="37"/>
      <c r="G80" s="37"/>
      <c r="H80" s="37"/>
      <c r="I80" s="2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</row>
    <row r="81" spans="1:26" ht="12.75" customHeight="1">
      <c r="A81" s="37"/>
      <c r="B81" s="58"/>
      <c r="C81" s="58"/>
      <c r="D81" s="58"/>
      <c r="E81" s="37"/>
      <c r="F81" s="37"/>
      <c r="G81" s="37"/>
      <c r="H81" s="37"/>
      <c r="I81" s="2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</row>
    <row r="82" spans="1:26" ht="12.75" customHeight="1">
      <c r="A82" s="37"/>
      <c r="B82" s="58"/>
      <c r="C82" s="58"/>
      <c r="D82" s="58"/>
      <c r="E82" s="37"/>
      <c r="F82" s="37"/>
      <c r="G82" s="37"/>
      <c r="H82" s="37"/>
      <c r="I82" s="2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</row>
    <row r="83" spans="1:26" ht="12.75" customHeight="1">
      <c r="A83" s="37"/>
      <c r="B83" s="58"/>
      <c r="C83" s="58"/>
      <c r="D83" s="58"/>
      <c r="E83" s="37"/>
      <c r="F83" s="37"/>
      <c r="G83" s="37"/>
      <c r="H83" s="37"/>
      <c r="I83" s="2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</row>
    <row r="84" spans="1:26" ht="12.75" customHeight="1">
      <c r="A84" s="37"/>
      <c r="B84" s="58"/>
      <c r="C84" s="58"/>
      <c r="D84" s="58"/>
      <c r="E84" s="37"/>
      <c r="F84" s="37"/>
      <c r="G84" s="37"/>
      <c r="H84" s="37"/>
      <c r="I84" s="2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</row>
    <row r="85" spans="1:26" ht="12.75" customHeight="1">
      <c r="A85" s="37"/>
      <c r="B85" s="58"/>
      <c r="C85" s="58"/>
      <c r="D85" s="58"/>
      <c r="E85" s="37"/>
      <c r="F85" s="37"/>
      <c r="G85" s="37"/>
      <c r="H85" s="37"/>
      <c r="I85" s="2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</row>
    <row r="86" spans="1:26" ht="12.75" customHeight="1">
      <c r="A86" s="37"/>
      <c r="B86" s="58"/>
      <c r="C86" s="58"/>
      <c r="D86" s="58"/>
      <c r="E86" s="37"/>
      <c r="F86" s="37"/>
      <c r="G86" s="37"/>
      <c r="H86" s="37"/>
      <c r="I86" s="2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</row>
    <row r="87" spans="1:26" ht="12.75" customHeight="1">
      <c r="A87" s="37"/>
      <c r="B87" s="58"/>
      <c r="C87" s="58"/>
      <c r="D87" s="58"/>
      <c r="E87" s="37"/>
      <c r="F87" s="37"/>
      <c r="G87" s="37"/>
      <c r="H87" s="37"/>
      <c r="I87" s="2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</row>
    <row r="88" spans="1:26" ht="12.75" customHeight="1">
      <c r="A88" s="37"/>
      <c r="B88" s="58"/>
      <c r="C88" s="58"/>
      <c r="D88" s="58"/>
      <c r="E88" s="37"/>
      <c r="F88" s="37"/>
      <c r="G88" s="37"/>
      <c r="H88" s="37"/>
      <c r="I88" s="2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</row>
    <row r="89" spans="1:26" ht="12.75" customHeight="1">
      <c r="A89" s="37"/>
      <c r="B89" s="58"/>
      <c r="C89" s="58"/>
      <c r="D89" s="58"/>
      <c r="E89" s="37"/>
      <c r="F89" s="37"/>
      <c r="G89" s="37"/>
      <c r="H89" s="37"/>
      <c r="I89" s="2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</row>
    <row r="90" spans="1:26" ht="12.75" customHeight="1">
      <c r="A90" s="37"/>
      <c r="B90" s="58"/>
      <c r="C90" s="58"/>
      <c r="D90" s="58"/>
      <c r="E90" s="37"/>
      <c r="F90" s="37"/>
      <c r="G90" s="37"/>
      <c r="H90" s="37"/>
      <c r="I90" s="2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</row>
    <row r="91" spans="1:26" ht="12.75" customHeight="1">
      <c r="A91" s="37"/>
      <c r="B91" s="58"/>
      <c r="C91" s="58"/>
      <c r="D91" s="58"/>
      <c r="E91" s="37"/>
      <c r="F91" s="37"/>
      <c r="G91" s="37"/>
      <c r="H91" s="37"/>
      <c r="I91" s="2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</row>
    <row r="92" spans="1:26" ht="12.75" customHeight="1">
      <c r="A92" s="37"/>
      <c r="B92" s="58"/>
      <c r="C92" s="58"/>
      <c r="D92" s="58"/>
      <c r="E92" s="37"/>
      <c r="F92" s="37"/>
      <c r="G92" s="37"/>
      <c r="H92" s="37"/>
      <c r="I92" s="2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</row>
    <row r="93" spans="1:26" ht="12.75" customHeight="1">
      <c r="A93" s="37"/>
      <c r="B93" s="58"/>
      <c r="C93" s="58"/>
      <c r="D93" s="58"/>
      <c r="E93" s="37"/>
      <c r="F93" s="37"/>
      <c r="G93" s="37"/>
      <c r="H93" s="37"/>
      <c r="I93" s="2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</row>
    <row r="94" spans="1:26" ht="12.75" customHeight="1">
      <c r="A94" s="37"/>
      <c r="B94" s="58"/>
      <c r="C94" s="58"/>
      <c r="D94" s="58"/>
      <c r="E94" s="37"/>
      <c r="F94" s="37"/>
      <c r="G94" s="37"/>
      <c r="H94" s="37"/>
      <c r="I94" s="2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</row>
    <row r="95" spans="1:26" ht="12.75" customHeight="1">
      <c r="A95" s="37"/>
      <c r="B95" s="58"/>
      <c r="C95" s="58"/>
      <c r="D95" s="58"/>
      <c r="E95" s="37"/>
      <c r="F95" s="37"/>
      <c r="G95" s="37"/>
      <c r="H95" s="37"/>
      <c r="I95" s="2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</row>
    <row r="96" spans="1:26" ht="12.75" customHeight="1">
      <c r="A96" s="37"/>
      <c r="B96" s="58"/>
      <c r="C96" s="58"/>
      <c r="D96" s="58"/>
      <c r="E96" s="37"/>
      <c r="F96" s="37"/>
      <c r="G96" s="37"/>
      <c r="H96" s="37"/>
      <c r="I96" s="2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</row>
    <row r="97" spans="1:26" ht="12.75" customHeight="1">
      <c r="A97" s="37"/>
      <c r="B97" s="58"/>
      <c r="C97" s="58"/>
      <c r="D97" s="58"/>
      <c r="E97" s="37"/>
      <c r="F97" s="37"/>
      <c r="G97" s="37"/>
      <c r="H97" s="37"/>
      <c r="I97" s="2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</row>
    <row r="98" spans="1:26" ht="12.75" customHeight="1">
      <c r="A98" s="37"/>
      <c r="B98" s="58"/>
      <c r="C98" s="58"/>
      <c r="D98" s="58"/>
      <c r="E98" s="37"/>
      <c r="F98" s="37"/>
      <c r="G98" s="37"/>
      <c r="H98" s="37"/>
      <c r="I98" s="2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</row>
    <row r="99" spans="1:26" ht="12.75" customHeight="1">
      <c r="A99" s="37"/>
      <c r="B99" s="58"/>
      <c r="C99" s="58"/>
      <c r="D99" s="58"/>
      <c r="E99" s="37"/>
      <c r="F99" s="37"/>
      <c r="G99" s="37"/>
      <c r="H99" s="37"/>
      <c r="I99" s="2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</row>
    <row r="100" spans="1:26" ht="12.75" customHeight="1">
      <c r="A100" s="37"/>
      <c r="B100" s="58"/>
      <c r="C100" s="58"/>
      <c r="D100" s="58"/>
      <c r="E100" s="37"/>
      <c r="F100" s="37"/>
      <c r="G100" s="37"/>
      <c r="H100" s="37"/>
      <c r="I100" s="2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</row>
    <row r="101" spans="1:26" ht="12.75" customHeight="1">
      <c r="A101" s="37"/>
      <c r="B101" s="58"/>
      <c r="C101" s="58"/>
      <c r="D101" s="58"/>
      <c r="E101" s="37"/>
      <c r="F101" s="37"/>
      <c r="G101" s="37"/>
      <c r="H101" s="37"/>
      <c r="I101" s="2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</row>
    <row r="102" spans="1:26" ht="12.75" customHeight="1">
      <c r="A102" s="37"/>
      <c r="B102" s="58"/>
      <c r="C102" s="58"/>
      <c r="D102" s="58"/>
      <c r="E102" s="37"/>
      <c r="F102" s="37"/>
      <c r="G102" s="37"/>
      <c r="H102" s="37"/>
      <c r="I102" s="2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</row>
    <row r="103" spans="1:26" ht="12.75" customHeight="1">
      <c r="A103" s="37"/>
      <c r="B103" s="58"/>
      <c r="C103" s="58"/>
      <c r="D103" s="58"/>
      <c r="E103" s="37"/>
      <c r="F103" s="37"/>
      <c r="G103" s="37"/>
      <c r="H103" s="37"/>
      <c r="I103" s="2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</row>
    <row r="104" spans="1:26" ht="12.75" customHeight="1">
      <c r="A104" s="37"/>
      <c r="B104" s="58"/>
      <c r="C104" s="58"/>
      <c r="D104" s="58"/>
      <c r="E104" s="37"/>
      <c r="F104" s="37"/>
      <c r="G104" s="37"/>
      <c r="H104" s="37"/>
      <c r="I104" s="2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</row>
    <row r="105" spans="1:26" ht="12.75" customHeight="1">
      <c r="A105" s="37"/>
      <c r="B105" s="58"/>
      <c r="C105" s="58"/>
      <c r="D105" s="58"/>
      <c r="E105" s="37"/>
      <c r="F105" s="37"/>
      <c r="G105" s="37"/>
      <c r="H105" s="37"/>
      <c r="I105" s="2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</row>
    <row r="106" spans="1:26" ht="12.75" customHeight="1">
      <c r="A106" s="37"/>
      <c r="B106" s="58"/>
      <c r="C106" s="58"/>
      <c r="D106" s="58"/>
      <c r="E106" s="37"/>
      <c r="F106" s="37"/>
      <c r="G106" s="37"/>
      <c r="H106" s="37"/>
      <c r="I106" s="2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</row>
    <row r="107" spans="1:26" ht="12.75" customHeight="1">
      <c r="A107" s="37"/>
      <c r="B107" s="58"/>
      <c r="C107" s="58"/>
      <c r="D107" s="58"/>
      <c r="E107" s="37"/>
      <c r="F107" s="37"/>
      <c r="G107" s="37"/>
      <c r="H107" s="37"/>
      <c r="I107" s="2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</row>
    <row r="108" spans="1:26" ht="12.75" customHeight="1">
      <c r="A108" s="37"/>
      <c r="B108" s="58"/>
      <c r="C108" s="58"/>
      <c r="D108" s="58"/>
      <c r="E108" s="37"/>
      <c r="F108" s="37"/>
      <c r="G108" s="37"/>
      <c r="H108" s="37"/>
      <c r="I108" s="2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</row>
    <row r="109" spans="1:26" ht="12.75" customHeight="1">
      <c r="A109" s="37"/>
      <c r="B109" s="58"/>
      <c r="C109" s="58"/>
      <c r="D109" s="58"/>
      <c r="E109" s="37"/>
      <c r="F109" s="37"/>
      <c r="G109" s="37"/>
      <c r="H109" s="37"/>
      <c r="I109" s="2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</row>
    <row r="110" spans="1:26" ht="12.75" customHeight="1">
      <c r="A110" s="37"/>
      <c r="B110" s="58"/>
      <c r="C110" s="58"/>
      <c r="D110" s="58"/>
      <c r="E110" s="37"/>
      <c r="F110" s="37"/>
      <c r="G110" s="37"/>
      <c r="H110" s="37"/>
      <c r="I110" s="2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</row>
    <row r="111" spans="1:26" ht="12.75" customHeight="1">
      <c r="A111" s="37"/>
      <c r="B111" s="58"/>
      <c r="C111" s="58"/>
      <c r="D111" s="58"/>
      <c r="E111" s="37"/>
      <c r="F111" s="37"/>
      <c r="G111" s="37"/>
      <c r="H111" s="37"/>
      <c r="I111" s="2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</row>
    <row r="112" spans="1:26" ht="12.75" customHeight="1">
      <c r="A112" s="37"/>
      <c r="B112" s="58"/>
      <c r="C112" s="58"/>
      <c r="D112" s="58"/>
      <c r="E112" s="37"/>
      <c r="F112" s="37"/>
      <c r="G112" s="37"/>
      <c r="H112" s="37"/>
      <c r="I112" s="2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</row>
    <row r="113" spans="1:26" ht="12.75" customHeight="1">
      <c r="A113" s="37"/>
      <c r="B113" s="58"/>
      <c r="C113" s="58"/>
      <c r="D113" s="58"/>
      <c r="E113" s="37"/>
      <c r="F113" s="37"/>
      <c r="G113" s="37"/>
      <c r="H113" s="37"/>
      <c r="I113" s="2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</row>
    <row r="114" spans="1:26" ht="12.75" customHeight="1">
      <c r="A114" s="37"/>
      <c r="B114" s="58"/>
      <c r="C114" s="58"/>
      <c r="D114" s="58"/>
      <c r="E114" s="37"/>
      <c r="F114" s="37"/>
      <c r="G114" s="37"/>
      <c r="H114" s="37"/>
      <c r="I114" s="2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</row>
    <row r="115" spans="1:26" ht="12.75" customHeight="1">
      <c r="A115" s="37"/>
      <c r="B115" s="58"/>
      <c r="C115" s="58"/>
      <c r="D115" s="58"/>
      <c r="E115" s="37"/>
      <c r="F115" s="37"/>
      <c r="G115" s="37"/>
      <c r="H115" s="37"/>
      <c r="I115" s="2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</row>
    <row r="116" spans="1:26" ht="12.75" customHeight="1">
      <c r="A116" s="37"/>
      <c r="B116" s="58"/>
      <c r="C116" s="58"/>
      <c r="D116" s="58"/>
      <c r="E116" s="37"/>
      <c r="F116" s="37"/>
      <c r="G116" s="37"/>
      <c r="H116" s="37"/>
      <c r="I116" s="2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</row>
    <row r="117" spans="1:26" ht="12.75" customHeight="1">
      <c r="A117" s="37"/>
      <c r="B117" s="58"/>
      <c r="C117" s="58"/>
      <c r="D117" s="58"/>
      <c r="E117" s="37"/>
      <c r="F117" s="37"/>
      <c r="G117" s="37"/>
      <c r="H117" s="37"/>
      <c r="I117" s="2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</row>
    <row r="118" spans="1:26" ht="12.75" customHeight="1">
      <c r="A118" s="37"/>
      <c r="B118" s="58"/>
      <c r="C118" s="58"/>
      <c r="D118" s="58"/>
      <c r="E118" s="37"/>
      <c r="F118" s="37"/>
      <c r="G118" s="37"/>
      <c r="H118" s="37"/>
      <c r="I118" s="2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</row>
    <row r="119" spans="1:26" ht="12.75" customHeight="1">
      <c r="A119" s="37"/>
      <c r="B119" s="58"/>
      <c r="C119" s="58"/>
      <c r="D119" s="58"/>
      <c r="E119" s="37"/>
      <c r="F119" s="37"/>
      <c r="G119" s="37"/>
      <c r="H119" s="37"/>
      <c r="I119" s="2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</row>
    <row r="120" spans="1:26" ht="12.75" customHeight="1">
      <c r="A120" s="37"/>
      <c r="B120" s="58"/>
      <c r="C120" s="58"/>
      <c r="D120" s="58"/>
      <c r="E120" s="37"/>
      <c r="F120" s="37"/>
      <c r="G120" s="37"/>
      <c r="H120" s="37"/>
      <c r="I120" s="2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</row>
    <row r="121" spans="1:26" ht="12.75" customHeight="1">
      <c r="A121" s="37"/>
      <c r="B121" s="58"/>
      <c r="C121" s="58"/>
      <c r="D121" s="58"/>
      <c r="E121" s="37"/>
      <c r="F121" s="37"/>
      <c r="G121" s="37"/>
      <c r="H121" s="37"/>
      <c r="I121" s="2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</row>
    <row r="122" spans="1:26" ht="12.75" customHeight="1">
      <c r="A122" s="37"/>
      <c r="B122" s="58"/>
      <c r="C122" s="58"/>
      <c r="D122" s="58"/>
      <c r="E122" s="37"/>
      <c r="F122" s="37"/>
      <c r="G122" s="37"/>
      <c r="H122" s="37"/>
      <c r="I122" s="2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</row>
    <row r="123" spans="1:26" ht="12.75" customHeight="1">
      <c r="A123" s="37"/>
      <c r="B123" s="58"/>
      <c r="C123" s="58"/>
      <c r="D123" s="58"/>
      <c r="E123" s="37"/>
      <c r="F123" s="37"/>
      <c r="G123" s="37"/>
      <c r="H123" s="37"/>
      <c r="I123" s="2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</row>
    <row r="124" spans="1:26" ht="12.75" customHeight="1">
      <c r="A124" s="37"/>
      <c r="B124" s="58"/>
      <c r="C124" s="58"/>
      <c r="D124" s="58"/>
      <c r="E124" s="37"/>
      <c r="F124" s="37"/>
      <c r="G124" s="37"/>
      <c r="H124" s="37"/>
      <c r="I124" s="2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</row>
    <row r="125" spans="1:26" ht="12.75" customHeight="1">
      <c r="A125" s="37"/>
      <c r="B125" s="58"/>
      <c r="C125" s="58"/>
      <c r="D125" s="58"/>
      <c r="E125" s="37"/>
      <c r="F125" s="37"/>
      <c r="G125" s="37"/>
      <c r="H125" s="37"/>
      <c r="I125" s="2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</row>
    <row r="126" spans="1:26" ht="12.75" customHeight="1">
      <c r="A126" s="37"/>
      <c r="B126" s="58"/>
      <c r="C126" s="58"/>
      <c r="D126" s="58"/>
      <c r="E126" s="37"/>
      <c r="F126" s="37"/>
      <c r="G126" s="37"/>
      <c r="H126" s="37"/>
      <c r="I126" s="2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</row>
    <row r="127" spans="1:26" ht="12.75" customHeight="1">
      <c r="A127" s="37"/>
      <c r="B127" s="58"/>
      <c r="C127" s="58"/>
      <c r="D127" s="58"/>
      <c r="E127" s="37"/>
      <c r="F127" s="37"/>
      <c r="G127" s="37"/>
      <c r="H127" s="37"/>
      <c r="I127" s="2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</row>
    <row r="128" spans="1:26" ht="12.75" customHeight="1">
      <c r="A128" s="37"/>
      <c r="B128" s="58"/>
      <c r="C128" s="58"/>
      <c r="D128" s="58"/>
      <c r="E128" s="37"/>
      <c r="F128" s="37"/>
      <c r="G128" s="37"/>
      <c r="H128" s="37"/>
      <c r="I128" s="2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</row>
    <row r="129" spans="1:26" ht="12.75" customHeight="1">
      <c r="A129" s="37"/>
      <c r="B129" s="58"/>
      <c r="C129" s="58"/>
      <c r="D129" s="58"/>
      <c r="E129" s="37"/>
      <c r="F129" s="37"/>
      <c r="G129" s="37"/>
      <c r="H129" s="37"/>
      <c r="I129" s="2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</row>
    <row r="130" spans="1:26" ht="12.75" customHeight="1">
      <c r="A130" s="37"/>
      <c r="B130" s="58"/>
      <c r="C130" s="58"/>
      <c r="D130" s="58"/>
      <c r="E130" s="37"/>
      <c r="F130" s="37"/>
      <c r="G130" s="37"/>
      <c r="H130" s="37"/>
      <c r="I130" s="2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</row>
    <row r="131" spans="1:26" ht="12.75" customHeight="1">
      <c r="A131" s="37"/>
      <c r="B131" s="58"/>
      <c r="C131" s="58"/>
      <c r="D131" s="58"/>
      <c r="E131" s="37"/>
      <c r="F131" s="37"/>
      <c r="G131" s="37"/>
      <c r="H131" s="37"/>
      <c r="I131" s="2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</row>
    <row r="132" spans="1:26" ht="12.75" customHeight="1">
      <c r="A132" s="37"/>
      <c r="B132" s="58"/>
      <c r="C132" s="58"/>
      <c r="D132" s="58"/>
      <c r="E132" s="37"/>
      <c r="F132" s="37"/>
      <c r="G132" s="37"/>
      <c r="H132" s="37"/>
      <c r="I132" s="2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</row>
    <row r="133" spans="1:26" ht="12.75" customHeight="1">
      <c r="A133" s="37"/>
      <c r="B133" s="58"/>
      <c r="C133" s="58"/>
      <c r="D133" s="58"/>
      <c r="E133" s="37"/>
      <c r="F133" s="37"/>
      <c r="G133" s="37"/>
      <c r="H133" s="37"/>
      <c r="I133" s="2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</row>
    <row r="134" spans="1:26" ht="12.75" customHeight="1">
      <c r="A134" s="37"/>
      <c r="B134" s="58"/>
      <c r="C134" s="58"/>
      <c r="D134" s="58"/>
      <c r="E134" s="37"/>
      <c r="F134" s="37"/>
      <c r="G134" s="37"/>
      <c r="H134" s="37"/>
      <c r="I134" s="2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</row>
    <row r="135" spans="1:26" ht="12.75" customHeight="1">
      <c r="A135" s="37"/>
      <c r="B135" s="58"/>
      <c r="C135" s="58"/>
      <c r="D135" s="58"/>
      <c r="E135" s="37"/>
      <c r="F135" s="37"/>
      <c r="G135" s="37"/>
      <c r="H135" s="37"/>
      <c r="I135" s="2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</row>
    <row r="136" spans="1:26" ht="12.75" customHeight="1">
      <c r="A136" s="37"/>
      <c r="B136" s="58"/>
      <c r="C136" s="58"/>
      <c r="D136" s="58"/>
      <c r="E136" s="37"/>
      <c r="F136" s="37"/>
      <c r="G136" s="37"/>
      <c r="H136" s="37"/>
      <c r="I136" s="2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</row>
    <row r="137" spans="1:26" ht="12.75" customHeight="1">
      <c r="A137" s="37"/>
      <c r="B137" s="58"/>
      <c r="C137" s="58"/>
      <c r="D137" s="58"/>
      <c r="E137" s="37"/>
      <c r="F137" s="37"/>
      <c r="G137" s="37"/>
      <c r="H137" s="37"/>
      <c r="I137" s="2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</row>
    <row r="138" spans="1:26" ht="12.75" customHeight="1">
      <c r="A138" s="37"/>
      <c r="B138" s="58"/>
      <c r="C138" s="58"/>
      <c r="D138" s="58"/>
      <c r="E138" s="37"/>
      <c r="F138" s="37"/>
      <c r="G138" s="37"/>
      <c r="H138" s="37"/>
      <c r="I138" s="2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</row>
    <row r="139" spans="1:26" ht="12.75" customHeight="1">
      <c r="A139" s="37"/>
      <c r="B139" s="58"/>
      <c r="C139" s="58"/>
      <c r="D139" s="58"/>
      <c r="E139" s="37"/>
      <c r="F139" s="37"/>
      <c r="G139" s="37"/>
      <c r="H139" s="37"/>
      <c r="I139" s="2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</row>
    <row r="140" spans="1:26" ht="12.75" customHeight="1">
      <c r="A140" s="37"/>
      <c r="B140" s="58"/>
      <c r="C140" s="58"/>
      <c r="D140" s="58"/>
      <c r="E140" s="37"/>
      <c r="F140" s="37"/>
      <c r="G140" s="37"/>
      <c r="H140" s="37"/>
      <c r="I140" s="2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</row>
    <row r="141" spans="1:26" ht="12.75" customHeight="1">
      <c r="A141" s="37"/>
      <c r="B141" s="58"/>
      <c r="C141" s="58"/>
      <c r="D141" s="58"/>
      <c r="E141" s="37"/>
      <c r="F141" s="37"/>
      <c r="G141" s="37"/>
      <c r="H141" s="37"/>
      <c r="I141" s="2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</row>
    <row r="142" spans="1:26" ht="12.75" customHeight="1">
      <c r="A142" s="37"/>
      <c r="B142" s="58"/>
      <c r="C142" s="58"/>
      <c r="D142" s="58"/>
      <c r="E142" s="37"/>
      <c r="F142" s="37"/>
      <c r="G142" s="37"/>
      <c r="H142" s="37"/>
      <c r="I142" s="2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</row>
    <row r="143" spans="1:26" ht="12.75" customHeight="1">
      <c r="A143" s="37"/>
      <c r="B143" s="58"/>
      <c r="C143" s="58"/>
      <c r="D143" s="58"/>
      <c r="E143" s="37"/>
      <c r="F143" s="37"/>
      <c r="G143" s="37"/>
      <c r="H143" s="37"/>
      <c r="I143" s="2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</row>
    <row r="144" spans="1:26" ht="12.75" customHeight="1">
      <c r="A144" s="37"/>
      <c r="B144" s="58"/>
      <c r="C144" s="58"/>
      <c r="D144" s="58"/>
      <c r="E144" s="37"/>
      <c r="F144" s="37"/>
      <c r="G144" s="37"/>
      <c r="H144" s="37"/>
      <c r="I144" s="2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</row>
    <row r="145" spans="1:26" ht="12.75" customHeight="1">
      <c r="A145" s="37"/>
      <c r="B145" s="58"/>
      <c r="C145" s="58"/>
      <c r="D145" s="58"/>
      <c r="E145" s="37"/>
      <c r="F145" s="37"/>
      <c r="G145" s="37"/>
      <c r="H145" s="37"/>
      <c r="I145" s="2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</row>
    <row r="146" spans="1:26" ht="12.75" customHeight="1">
      <c r="A146" s="37"/>
      <c r="B146" s="58"/>
      <c r="C146" s="58"/>
      <c r="D146" s="58"/>
      <c r="E146" s="37"/>
      <c r="F146" s="37"/>
      <c r="G146" s="37"/>
      <c r="H146" s="37"/>
      <c r="I146" s="2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</row>
    <row r="147" spans="1:26" ht="12.75" customHeight="1">
      <c r="A147" s="37"/>
      <c r="B147" s="58"/>
      <c r="C147" s="58"/>
      <c r="D147" s="58"/>
      <c r="E147" s="37"/>
      <c r="F147" s="37"/>
      <c r="G147" s="37"/>
      <c r="H147" s="37"/>
      <c r="I147" s="2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</row>
    <row r="148" spans="1:26" ht="12.75" customHeight="1">
      <c r="A148" s="37"/>
      <c r="B148" s="58"/>
      <c r="C148" s="58"/>
      <c r="D148" s="58"/>
      <c r="E148" s="37"/>
      <c r="F148" s="37"/>
      <c r="G148" s="37"/>
      <c r="H148" s="37"/>
      <c r="I148" s="2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</row>
    <row r="149" spans="1:26" ht="12.75" customHeight="1">
      <c r="A149" s="37"/>
      <c r="B149" s="58"/>
      <c r="C149" s="58"/>
      <c r="D149" s="58"/>
      <c r="E149" s="37"/>
      <c r="F149" s="37"/>
      <c r="G149" s="37"/>
      <c r="H149" s="37"/>
      <c r="I149" s="2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</row>
    <row r="150" spans="1:26" ht="12.75" customHeight="1">
      <c r="A150" s="37"/>
      <c r="B150" s="58"/>
      <c r="C150" s="58"/>
      <c r="D150" s="58"/>
      <c r="E150" s="37"/>
      <c r="F150" s="37"/>
      <c r="G150" s="37"/>
      <c r="H150" s="37"/>
      <c r="I150" s="2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</row>
    <row r="151" spans="1:26" ht="12.75" customHeight="1">
      <c r="A151" s="37"/>
      <c r="B151" s="58"/>
      <c r="C151" s="58"/>
      <c r="D151" s="58"/>
      <c r="E151" s="37"/>
      <c r="F151" s="37"/>
      <c r="G151" s="37"/>
      <c r="H151" s="37"/>
      <c r="I151" s="2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</row>
    <row r="152" spans="1:26" ht="12.75" customHeight="1">
      <c r="A152" s="37"/>
      <c r="B152" s="58"/>
      <c r="C152" s="58"/>
      <c r="D152" s="58"/>
      <c r="E152" s="37"/>
      <c r="F152" s="37"/>
      <c r="G152" s="37"/>
      <c r="H152" s="37"/>
      <c r="I152" s="2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</row>
    <row r="153" spans="1:26" ht="12.75" customHeight="1">
      <c r="A153" s="37"/>
      <c r="B153" s="58"/>
      <c r="C153" s="58"/>
      <c r="D153" s="58"/>
      <c r="E153" s="37"/>
      <c r="F153" s="37"/>
      <c r="G153" s="37"/>
      <c r="H153" s="37"/>
      <c r="I153" s="2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</row>
    <row r="154" spans="1:26" ht="12.75" customHeight="1">
      <c r="A154" s="37"/>
      <c r="B154" s="58"/>
      <c r="C154" s="58"/>
      <c r="D154" s="58"/>
      <c r="E154" s="37"/>
      <c r="F154" s="37"/>
      <c r="G154" s="37"/>
      <c r="H154" s="37"/>
      <c r="I154" s="2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</row>
    <row r="155" spans="1:26" ht="12.75" customHeight="1">
      <c r="A155" s="37"/>
      <c r="B155" s="58"/>
      <c r="C155" s="58"/>
      <c r="D155" s="58"/>
      <c r="E155" s="37"/>
      <c r="F155" s="37"/>
      <c r="G155" s="37"/>
      <c r="H155" s="37"/>
      <c r="I155" s="2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</row>
    <row r="156" spans="1:26" ht="12.75" customHeight="1">
      <c r="A156" s="37"/>
      <c r="B156" s="58"/>
      <c r="C156" s="58"/>
      <c r="D156" s="58"/>
      <c r="E156" s="37"/>
      <c r="F156" s="37"/>
      <c r="G156" s="37"/>
      <c r="H156" s="37"/>
      <c r="I156" s="2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</row>
    <row r="157" spans="1:26" ht="12.75" customHeight="1">
      <c r="A157" s="37"/>
      <c r="B157" s="58"/>
      <c r="C157" s="58"/>
      <c r="D157" s="58"/>
      <c r="E157" s="37"/>
      <c r="F157" s="37"/>
      <c r="G157" s="37"/>
      <c r="H157" s="37"/>
      <c r="I157" s="2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</row>
    <row r="158" spans="1:26" ht="12.75" customHeight="1">
      <c r="A158" s="37"/>
      <c r="B158" s="58"/>
      <c r="C158" s="58"/>
      <c r="D158" s="58"/>
      <c r="E158" s="37"/>
      <c r="F158" s="37"/>
      <c r="G158" s="37"/>
      <c r="H158" s="37"/>
      <c r="I158" s="2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</row>
    <row r="159" spans="1:26" ht="12.75" customHeight="1">
      <c r="A159" s="37"/>
      <c r="B159" s="58"/>
      <c r="C159" s="58"/>
      <c r="D159" s="58"/>
      <c r="E159" s="37"/>
      <c r="F159" s="37"/>
      <c r="G159" s="37"/>
      <c r="H159" s="37"/>
      <c r="I159" s="2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</row>
    <row r="160" spans="1:26" ht="12.75" customHeight="1">
      <c r="A160" s="37"/>
      <c r="B160" s="58"/>
      <c r="C160" s="58"/>
      <c r="D160" s="58"/>
      <c r="E160" s="37"/>
      <c r="F160" s="37"/>
      <c r="G160" s="37"/>
      <c r="H160" s="37"/>
      <c r="I160" s="2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</row>
    <row r="161" spans="1:26" ht="12.75" customHeight="1">
      <c r="A161" s="37"/>
      <c r="B161" s="58"/>
      <c r="C161" s="58"/>
      <c r="D161" s="58"/>
      <c r="E161" s="37"/>
      <c r="F161" s="37"/>
      <c r="G161" s="37"/>
      <c r="H161" s="37"/>
      <c r="I161" s="2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</row>
    <row r="162" spans="1:26" ht="12.75" customHeight="1">
      <c r="A162" s="37"/>
      <c r="B162" s="58"/>
      <c r="C162" s="58"/>
      <c r="D162" s="58"/>
      <c r="E162" s="37"/>
      <c r="F162" s="37"/>
      <c r="G162" s="37"/>
      <c r="H162" s="37"/>
      <c r="I162" s="2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</row>
    <row r="163" spans="1:26" ht="12.75" customHeight="1">
      <c r="A163" s="37"/>
      <c r="B163" s="58"/>
      <c r="C163" s="58"/>
      <c r="D163" s="58"/>
      <c r="E163" s="37"/>
      <c r="F163" s="37"/>
      <c r="G163" s="37"/>
      <c r="H163" s="37"/>
      <c r="I163" s="2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</row>
    <row r="164" spans="1:26" ht="12.75" customHeight="1">
      <c r="A164" s="37"/>
      <c r="B164" s="58"/>
      <c r="C164" s="58"/>
      <c r="D164" s="58"/>
      <c r="E164" s="37"/>
      <c r="F164" s="37"/>
      <c r="G164" s="37"/>
      <c r="H164" s="37"/>
      <c r="I164" s="2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</row>
    <row r="165" spans="1:26" ht="12.75" customHeight="1">
      <c r="A165" s="37"/>
      <c r="B165" s="58"/>
      <c r="C165" s="58"/>
      <c r="D165" s="58"/>
      <c r="E165" s="37"/>
      <c r="F165" s="37"/>
      <c r="G165" s="37"/>
      <c r="H165" s="37"/>
      <c r="I165" s="2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</row>
    <row r="166" spans="1:26" ht="12.75" customHeight="1">
      <c r="A166" s="37"/>
      <c r="B166" s="58"/>
      <c r="C166" s="58"/>
      <c r="D166" s="58"/>
      <c r="E166" s="37"/>
      <c r="F166" s="37"/>
      <c r="G166" s="37"/>
      <c r="H166" s="37"/>
      <c r="I166" s="2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</row>
    <row r="167" spans="1:26" ht="12.75" customHeight="1">
      <c r="A167" s="37"/>
      <c r="B167" s="58"/>
      <c r="C167" s="58"/>
      <c r="D167" s="58"/>
      <c r="E167" s="37"/>
      <c r="F167" s="37"/>
      <c r="G167" s="37"/>
      <c r="H167" s="37"/>
      <c r="I167" s="2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</row>
    <row r="168" spans="1:26" ht="12.75" customHeight="1">
      <c r="A168" s="37"/>
      <c r="B168" s="58"/>
      <c r="C168" s="58"/>
      <c r="D168" s="58"/>
      <c r="E168" s="37"/>
      <c r="F168" s="37"/>
      <c r="G168" s="37"/>
      <c r="H168" s="37"/>
      <c r="I168" s="2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</row>
    <row r="169" spans="1:26" ht="12.75" customHeight="1">
      <c r="A169" s="37"/>
      <c r="B169" s="58"/>
      <c r="C169" s="58"/>
      <c r="D169" s="58"/>
      <c r="E169" s="37"/>
      <c r="F169" s="37"/>
      <c r="G169" s="37"/>
      <c r="H169" s="37"/>
      <c r="I169" s="2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</row>
    <row r="170" spans="1:26" ht="12.75" customHeight="1">
      <c r="A170" s="37"/>
      <c r="B170" s="58"/>
      <c r="C170" s="58"/>
      <c r="D170" s="58"/>
      <c r="E170" s="37"/>
      <c r="F170" s="37"/>
      <c r="G170" s="37"/>
      <c r="H170" s="37"/>
      <c r="I170" s="2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</row>
    <row r="171" spans="1:26" ht="12.75" customHeight="1">
      <c r="A171" s="37"/>
      <c r="B171" s="58"/>
      <c r="C171" s="58"/>
      <c r="D171" s="58"/>
      <c r="E171" s="37"/>
      <c r="F171" s="37"/>
      <c r="G171" s="37"/>
      <c r="H171" s="37"/>
      <c r="I171" s="2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</row>
    <row r="172" spans="1:26" ht="12.75" customHeight="1">
      <c r="A172" s="37"/>
      <c r="B172" s="58"/>
      <c r="C172" s="58"/>
      <c r="D172" s="58"/>
      <c r="E172" s="37"/>
      <c r="F172" s="37"/>
      <c r="G172" s="37"/>
      <c r="H172" s="37"/>
      <c r="I172" s="2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</row>
    <row r="173" spans="1:26" ht="12.75" customHeight="1">
      <c r="A173" s="37"/>
      <c r="B173" s="58"/>
      <c r="C173" s="58"/>
      <c r="D173" s="58"/>
      <c r="E173" s="37"/>
      <c r="F173" s="37"/>
      <c r="G173" s="37"/>
      <c r="H173" s="37"/>
      <c r="I173" s="2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</row>
    <row r="174" spans="1:26" ht="12.75" customHeight="1">
      <c r="A174" s="37"/>
      <c r="B174" s="58"/>
      <c r="C174" s="58"/>
      <c r="D174" s="58"/>
      <c r="E174" s="37"/>
      <c r="F174" s="37"/>
      <c r="G174" s="37"/>
      <c r="H174" s="37"/>
      <c r="I174" s="2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</row>
    <row r="175" spans="1:26" ht="12.75" customHeight="1">
      <c r="A175" s="37"/>
      <c r="B175" s="58"/>
      <c r="C175" s="58"/>
      <c r="D175" s="58"/>
      <c r="E175" s="37"/>
      <c r="F175" s="37"/>
      <c r="G175" s="37"/>
      <c r="H175" s="37"/>
      <c r="I175" s="2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</row>
    <row r="176" spans="1:26" ht="12.75" customHeight="1">
      <c r="A176" s="37"/>
      <c r="B176" s="58"/>
      <c r="C176" s="58"/>
      <c r="D176" s="58"/>
      <c r="E176" s="37"/>
      <c r="F176" s="37"/>
      <c r="G176" s="37"/>
      <c r="H176" s="37"/>
      <c r="I176" s="2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</row>
    <row r="177" spans="1:26" ht="12.75" customHeight="1">
      <c r="A177" s="37"/>
      <c r="B177" s="58"/>
      <c r="C177" s="58"/>
      <c r="D177" s="58"/>
      <c r="E177" s="37"/>
      <c r="F177" s="37"/>
      <c r="G177" s="37"/>
      <c r="H177" s="37"/>
      <c r="I177" s="2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</row>
    <row r="178" spans="1:26" ht="12.75" customHeight="1">
      <c r="A178" s="37"/>
      <c r="B178" s="58"/>
      <c r="C178" s="58"/>
      <c r="D178" s="58"/>
      <c r="E178" s="37"/>
      <c r="F178" s="37"/>
      <c r="G178" s="37"/>
      <c r="H178" s="37"/>
      <c r="I178" s="2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</row>
    <row r="179" spans="1:26" ht="12.75" customHeight="1">
      <c r="A179" s="37"/>
      <c r="B179" s="58"/>
      <c r="C179" s="58"/>
      <c r="D179" s="58"/>
      <c r="E179" s="37"/>
      <c r="F179" s="37"/>
      <c r="G179" s="37"/>
      <c r="H179" s="37"/>
      <c r="I179" s="2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</row>
    <row r="180" spans="1:26" ht="12.75" customHeight="1">
      <c r="A180" s="37"/>
      <c r="B180" s="58"/>
      <c r="C180" s="58"/>
      <c r="D180" s="58"/>
      <c r="E180" s="37"/>
      <c r="F180" s="37"/>
      <c r="G180" s="37"/>
      <c r="H180" s="37"/>
      <c r="I180" s="2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</row>
    <row r="181" spans="1:26" ht="12.75" customHeight="1">
      <c r="A181" s="37"/>
      <c r="B181" s="58"/>
      <c r="C181" s="58"/>
      <c r="D181" s="58"/>
      <c r="E181" s="37"/>
      <c r="F181" s="37"/>
      <c r="G181" s="37"/>
      <c r="H181" s="37"/>
      <c r="I181" s="2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</row>
    <row r="182" spans="1:26" ht="12.75" customHeight="1">
      <c r="A182" s="37"/>
      <c r="B182" s="58"/>
      <c r="C182" s="58"/>
      <c r="D182" s="58"/>
      <c r="E182" s="37"/>
      <c r="F182" s="37"/>
      <c r="G182" s="37"/>
      <c r="H182" s="37"/>
      <c r="I182" s="2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</row>
    <row r="183" spans="1:26" ht="12.75" customHeight="1">
      <c r="A183" s="37"/>
      <c r="B183" s="58"/>
      <c r="C183" s="58"/>
      <c r="D183" s="58"/>
      <c r="E183" s="37"/>
      <c r="F183" s="37"/>
      <c r="G183" s="37"/>
      <c r="H183" s="37"/>
      <c r="I183" s="2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</row>
    <row r="184" spans="1:26" ht="12.75" customHeight="1">
      <c r="A184" s="37"/>
      <c r="B184" s="58"/>
      <c r="C184" s="58"/>
      <c r="D184" s="58"/>
      <c r="E184" s="37"/>
      <c r="F184" s="37"/>
      <c r="G184" s="37"/>
      <c r="H184" s="37"/>
      <c r="I184" s="2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</row>
    <row r="185" spans="1:26" ht="12.75" customHeight="1">
      <c r="A185" s="37"/>
      <c r="B185" s="58"/>
      <c r="C185" s="58"/>
      <c r="D185" s="58"/>
      <c r="E185" s="37"/>
      <c r="F185" s="37"/>
      <c r="G185" s="37"/>
      <c r="H185" s="37"/>
      <c r="I185" s="2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</row>
    <row r="186" spans="1:26" ht="12.75" customHeight="1">
      <c r="A186" s="37"/>
      <c r="B186" s="58"/>
      <c r="C186" s="58"/>
      <c r="D186" s="58"/>
      <c r="E186" s="37"/>
      <c r="F186" s="37"/>
      <c r="G186" s="37"/>
      <c r="H186" s="37"/>
      <c r="I186" s="2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</row>
    <row r="187" spans="1:26" ht="12.75" customHeight="1">
      <c r="A187" s="37"/>
      <c r="B187" s="58"/>
      <c r="C187" s="58"/>
      <c r="D187" s="58"/>
      <c r="E187" s="37"/>
      <c r="F187" s="37"/>
      <c r="G187" s="37"/>
      <c r="H187" s="37"/>
      <c r="I187" s="2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</row>
    <row r="188" spans="1:26" ht="12.75" customHeight="1">
      <c r="A188" s="37"/>
      <c r="B188" s="58"/>
      <c r="C188" s="58"/>
      <c r="D188" s="58"/>
      <c r="E188" s="37"/>
      <c r="F188" s="37"/>
      <c r="G188" s="37"/>
      <c r="H188" s="37"/>
      <c r="I188" s="2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</row>
    <row r="189" spans="1:26" ht="12.75" customHeight="1">
      <c r="A189" s="37"/>
      <c r="B189" s="58"/>
      <c r="C189" s="58"/>
      <c r="D189" s="58"/>
      <c r="E189" s="37"/>
      <c r="F189" s="37"/>
      <c r="G189" s="37"/>
      <c r="H189" s="37"/>
      <c r="I189" s="2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</row>
    <row r="190" spans="1:26" ht="12.75" customHeight="1">
      <c r="A190" s="37"/>
      <c r="B190" s="58"/>
      <c r="C190" s="58"/>
      <c r="D190" s="58"/>
      <c r="E190" s="37"/>
      <c r="F190" s="37"/>
      <c r="G190" s="37"/>
      <c r="H190" s="37"/>
      <c r="I190" s="2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</row>
    <row r="191" spans="1:26" ht="12.75" customHeight="1">
      <c r="A191" s="37"/>
      <c r="B191" s="58"/>
      <c r="C191" s="58"/>
      <c r="D191" s="58"/>
      <c r="E191" s="37"/>
      <c r="F191" s="37"/>
      <c r="G191" s="37"/>
      <c r="H191" s="37"/>
      <c r="I191" s="2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</row>
    <row r="192" spans="1:26" ht="12.75" customHeight="1">
      <c r="A192" s="37"/>
      <c r="B192" s="58"/>
      <c r="C192" s="58"/>
      <c r="D192" s="58"/>
      <c r="E192" s="37"/>
      <c r="F192" s="37"/>
      <c r="G192" s="37"/>
      <c r="H192" s="37"/>
      <c r="I192" s="2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</row>
    <row r="193" spans="1:26" ht="12.75" customHeight="1">
      <c r="A193" s="37"/>
      <c r="B193" s="58"/>
      <c r="C193" s="58"/>
      <c r="D193" s="58"/>
      <c r="E193" s="37"/>
      <c r="F193" s="37"/>
      <c r="G193" s="37"/>
      <c r="H193" s="37"/>
      <c r="I193" s="2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</row>
    <row r="194" spans="1:26" ht="12.75" customHeight="1">
      <c r="A194" s="37"/>
      <c r="B194" s="58"/>
      <c r="C194" s="58"/>
      <c r="D194" s="58"/>
      <c r="E194" s="37"/>
      <c r="F194" s="37"/>
      <c r="G194" s="37"/>
      <c r="H194" s="37"/>
      <c r="I194" s="2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</row>
    <row r="195" spans="1:26" ht="12.75" customHeight="1">
      <c r="A195" s="37"/>
      <c r="B195" s="58"/>
      <c r="C195" s="58"/>
      <c r="D195" s="58"/>
      <c r="E195" s="37"/>
      <c r="F195" s="37"/>
      <c r="G195" s="37"/>
      <c r="H195" s="37"/>
      <c r="I195" s="2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</row>
    <row r="196" spans="1:26" ht="12.75" customHeight="1">
      <c r="A196" s="37"/>
      <c r="B196" s="58"/>
      <c r="C196" s="58"/>
      <c r="D196" s="58"/>
      <c r="E196" s="37"/>
      <c r="F196" s="37"/>
      <c r="G196" s="37"/>
      <c r="H196" s="37"/>
      <c r="I196" s="2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</row>
    <row r="197" spans="1:26" ht="12.75" customHeight="1">
      <c r="A197" s="37"/>
      <c r="B197" s="58"/>
      <c r="C197" s="58"/>
      <c r="D197" s="58"/>
      <c r="E197" s="37"/>
      <c r="F197" s="37"/>
      <c r="G197" s="37"/>
      <c r="H197" s="37"/>
      <c r="I197" s="2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</row>
    <row r="198" spans="1:26" ht="12.75" customHeight="1">
      <c r="A198" s="37"/>
      <c r="B198" s="58"/>
      <c r="C198" s="58"/>
      <c r="D198" s="58"/>
      <c r="E198" s="37"/>
      <c r="F198" s="37"/>
      <c r="G198" s="37"/>
      <c r="H198" s="37"/>
      <c r="I198" s="2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</row>
    <row r="199" spans="1:26" ht="12.75" customHeight="1">
      <c r="A199" s="37"/>
      <c r="B199" s="58"/>
      <c r="C199" s="58"/>
      <c r="D199" s="58"/>
      <c r="E199" s="37"/>
      <c r="F199" s="37"/>
      <c r="G199" s="37"/>
      <c r="H199" s="37"/>
      <c r="I199" s="2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</row>
    <row r="200" spans="1:26" ht="12.75" customHeight="1">
      <c r="A200" s="37"/>
      <c r="B200" s="58"/>
      <c r="C200" s="58"/>
      <c r="D200" s="58"/>
      <c r="E200" s="37"/>
      <c r="F200" s="37"/>
      <c r="G200" s="37"/>
      <c r="H200" s="37"/>
      <c r="I200" s="2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</row>
    <row r="201" spans="1:26" ht="12.75" customHeight="1">
      <c r="A201" s="37"/>
      <c r="B201" s="58"/>
      <c r="C201" s="58"/>
      <c r="D201" s="58"/>
      <c r="E201" s="37"/>
      <c r="F201" s="37"/>
      <c r="G201" s="37"/>
      <c r="H201" s="37"/>
      <c r="I201" s="2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</row>
    <row r="202" spans="1:26" ht="12.75" customHeight="1">
      <c r="A202" s="37"/>
      <c r="B202" s="58"/>
      <c r="C202" s="58"/>
      <c r="D202" s="58"/>
      <c r="E202" s="37"/>
      <c r="F202" s="37"/>
      <c r="G202" s="37"/>
      <c r="H202" s="37"/>
      <c r="I202" s="2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</row>
    <row r="203" spans="1:26" ht="12.75" customHeight="1">
      <c r="A203" s="37"/>
      <c r="B203" s="58"/>
      <c r="C203" s="58"/>
      <c r="D203" s="58"/>
      <c r="E203" s="37"/>
      <c r="F203" s="37"/>
      <c r="G203" s="37"/>
      <c r="H203" s="37"/>
      <c r="I203" s="2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</row>
    <row r="204" spans="1:26" ht="12.75" customHeight="1">
      <c r="A204" s="37"/>
      <c r="B204" s="58"/>
      <c r="C204" s="58"/>
      <c r="D204" s="58"/>
      <c r="E204" s="37"/>
      <c r="F204" s="37"/>
      <c r="G204" s="37"/>
      <c r="H204" s="37"/>
      <c r="I204" s="2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</row>
    <row r="205" spans="1:26" ht="12.75" customHeight="1">
      <c r="A205" s="37"/>
      <c r="B205" s="58"/>
      <c r="C205" s="58"/>
      <c r="D205" s="58"/>
      <c r="E205" s="37"/>
      <c r="F205" s="37"/>
      <c r="G205" s="37"/>
      <c r="H205" s="37"/>
      <c r="I205" s="2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</row>
    <row r="206" spans="1:26" ht="12.75" customHeight="1">
      <c r="A206" s="37"/>
      <c r="B206" s="58"/>
      <c r="C206" s="58"/>
      <c r="D206" s="58"/>
      <c r="E206" s="37"/>
      <c r="F206" s="37"/>
      <c r="G206" s="37"/>
      <c r="H206" s="37"/>
      <c r="I206" s="2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</row>
    <row r="207" spans="1:26" ht="12.75" customHeight="1">
      <c r="A207" s="37"/>
      <c r="B207" s="58"/>
      <c r="C207" s="58"/>
      <c r="D207" s="58"/>
      <c r="E207" s="37"/>
      <c r="F207" s="37"/>
      <c r="G207" s="37"/>
      <c r="H207" s="37"/>
      <c r="I207" s="2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</row>
    <row r="208" spans="1:26" ht="12.75" customHeight="1">
      <c r="A208" s="37"/>
      <c r="B208" s="58"/>
      <c r="C208" s="58"/>
      <c r="D208" s="58"/>
      <c r="E208" s="37"/>
      <c r="F208" s="37"/>
      <c r="G208" s="37"/>
      <c r="H208" s="37"/>
      <c r="I208" s="2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</row>
    <row r="209" spans="1:26" ht="12.75" customHeight="1">
      <c r="A209" s="37"/>
      <c r="B209" s="58"/>
      <c r="C209" s="58"/>
      <c r="D209" s="58"/>
      <c r="E209" s="37"/>
      <c r="F209" s="37"/>
      <c r="G209" s="37"/>
      <c r="H209" s="37"/>
      <c r="I209" s="2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</row>
    <row r="210" spans="1:26" ht="12.75" customHeight="1">
      <c r="A210" s="37"/>
      <c r="B210" s="58"/>
      <c r="C210" s="58"/>
      <c r="D210" s="58"/>
      <c r="E210" s="37"/>
      <c r="F210" s="37"/>
      <c r="G210" s="37"/>
      <c r="H210" s="37"/>
      <c r="I210" s="2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</row>
    <row r="211" spans="1:26" ht="12.75" customHeight="1">
      <c r="A211" s="37"/>
      <c r="B211" s="58"/>
      <c r="C211" s="58"/>
      <c r="D211" s="58"/>
      <c r="E211" s="37"/>
      <c r="F211" s="37"/>
      <c r="G211" s="37"/>
      <c r="H211" s="37"/>
      <c r="I211" s="2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</row>
    <row r="212" spans="1:26" ht="12.75" customHeight="1">
      <c r="A212" s="37"/>
      <c r="B212" s="58"/>
      <c r="C212" s="58"/>
      <c r="D212" s="58"/>
      <c r="E212" s="37"/>
      <c r="F212" s="2"/>
      <c r="G212" s="2"/>
      <c r="H212" s="2"/>
      <c r="I212" s="2"/>
      <c r="J212" s="2"/>
      <c r="K212" s="2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</row>
    <row r="213" spans="1:26" ht="12.75" customHeight="1">
      <c r="A213" s="37"/>
      <c r="B213" s="58"/>
      <c r="C213" s="58"/>
      <c r="D213" s="58"/>
      <c r="E213" s="37"/>
      <c r="F213" s="2"/>
      <c r="G213" s="2"/>
      <c r="H213" s="2"/>
      <c r="I213" s="2"/>
      <c r="J213" s="2"/>
      <c r="K213" s="2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</row>
    <row r="214" spans="1:26" ht="12.75" customHeight="1">
      <c r="A214" s="37"/>
      <c r="B214" s="58"/>
      <c r="C214" s="58"/>
      <c r="D214" s="58"/>
      <c r="E214" s="37"/>
      <c r="F214" s="2"/>
      <c r="G214" s="2"/>
      <c r="H214" s="2"/>
      <c r="I214" s="2"/>
      <c r="J214" s="2"/>
      <c r="K214" s="2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</row>
    <row r="215" spans="1:26" ht="12.75" customHeight="1">
      <c r="A215" s="37"/>
      <c r="B215" s="58"/>
      <c r="C215" s="58"/>
      <c r="D215" s="58"/>
      <c r="E215" s="37"/>
      <c r="F215" s="2"/>
      <c r="G215" s="2"/>
      <c r="H215" s="2"/>
      <c r="I215" s="2"/>
      <c r="J215" s="2"/>
      <c r="K215" s="2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</row>
    <row r="216" spans="1:26" ht="12.75" customHeight="1">
      <c r="A216" s="37"/>
      <c r="B216" s="58"/>
      <c r="C216" s="58"/>
      <c r="D216" s="58"/>
      <c r="E216" s="37"/>
      <c r="F216" s="2"/>
      <c r="G216" s="2"/>
      <c r="H216" s="2"/>
      <c r="I216" s="2"/>
      <c r="J216" s="2"/>
      <c r="K216" s="2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</row>
    <row r="217" spans="1:26" ht="12.75" customHeight="1">
      <c r="A217" s="37"/>
      <c r="B217" s="58"/>
      <c r="C217" s="58"/>
      <c r="D217" s="58"/>
      <c r="E217" s="37"/>
      <c r="F217" s="2"/>
      <c r="G217" s="2"/>
      <c r="H217" s="2"/>
      <c r="I217" s="2"/>
      <c r="J217" s="2"/>
      <c r="K217" s="2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</row>
    <row r="218" spans="1:26" ht="12.75" customHeight="1">
      <c r="A218" s="37"/>
      <c r="B218" s="58"/>
      <c r="C218" s="58"/>
      <c r="D218" s="58"/>
      <c r="E218" s="37"/>
      <c r="F218" s="2"/>
      <c r="G218" s="2"/>
      <c r="H218" s="2"/>
      <c r="I218" s="2"/>
      <c r="J218" s="2"/>
      <c r="K218" s="2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</row>
    <row r="219" spans="1:26" ht="12.75" customHeight="1">
      <c r="A219" s="37"/>
      <c r="B219" s="58"/>
      <c r="C219" s="58"/>
      <c r="D219" s="58"/>
      <c r="E219" s="37"/>
      <c r="F219" s="2"/>
      <c r="G219" s="2"/>
      <c r="H219" s="2"/>
      <c r="I219" s="2"/>
      <c r="J219" s="2"/>
      <c r="K219" s="2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</row>
    <row r="220" spans="1:26" ht="12.75" customHeight="1">
      <c r="A220" s="37"/>
      <c r="B220" s="58"/>
      <c r="C220" s="58"/>
      <c r="D220" s="58"/>
      <c r="E220" s="37"/>
      <c r="F220" s="2"/>
      <c r="G220" s="2"/>
      <c r="H220" s="2"/>
      <c r="I220" s="2"/>
      <c r="J220" s="2"/>
      <c r="K220" s="2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</row>
    <row r="221" spans="1:26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customHeight="1">
      <c r="A964" s="2"/>
      <c r="B964" s="2"/>
      <c r="C964" s="2"/>
      <c r="D964" s="2"/>
      <c r="E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customHeight="1">
      <c r="A965" s="2"/>
      <c r="B965" s="2"/>
      <c r="C965" s="2"/>
      <c r="D965" s="2"/>
      <c r="E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customHeight="1">
      <c r="A966" s="2"/>
      <c r="B966" s="2"/>
      <c r="C966" s="2"/>
      <c r="D966" s="2"/>
      <c r="E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customHeight="1">
      <c r="A967" s="2"/>
      <c r="B967" s="2"/>
      <c r="C967" s="2"/>
      <c r="D967" s="2"/>
      <c r="E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customHeight="1">
      <c r="A968" s="2"/>
      <c r="B968" s="2"/>
      <c r="C968" s="2"/>
      <c r="D968" s="2"/>
      <c r="E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customHeight="1">
      <c r="A969" s="2"/>
      <c r="B969" s="2"/>
      <c r="C969" s="2"/>
      <c r="D969" s="2"/>
      <c r="E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customHeight="1">
      <c r="A970" s="2"/>
      <c r="B970" s="2"/>
      <c r="C970" s="2"/>
      <c r="D970" s="2"/>
      <c r="E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customHeight="1">
      <c r="A971" s="2"/>
      <c r="B971" s="2"/>
      <c r="C971" s="2"/>
      <c r="D971" s="2"/>
      <c r="E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customHeight="1">
      <c r="A972" s="2"/>
      <c r="B972" s="2"/>
      <c r="C972" s="2"/>
      <c r="D972" s="2"/>
      <c r="E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</sheetData>
  <mergeCells count="2">
    <mergeCell ref="A1:D1"/>
    <mergeCell ref="A2:A3"/>
  </mergeCells>
  <pageMargins left="0.7" right="0.7" top="0.75" bottom="0.75" header="0" footer="0"/>
  <pageSetup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81"/>
  <sheetViews>
    <sheetView topLeftCell="F1" workbookViewId="0">
      <selection sqref="A1:D1"/>
    </sheetView>
  </sheetViews>
  <sheetFormatPr defaultColWidth="14.44140625" defaultRowHeight="15" customHeight="1"/>
  <cols>
    <col min="1" max="1" width="38.88671875" customWidth="1"/>
    <col min="2" max="4" width="14.88671875" customWidth="1"/>
    <col min="5" max="26" width="10.6640625" customWidth="1"/>
  </cols>
  <sheetData>
    <row r="1" spans="1:26" ht="12.75" customHeight="1">
      <c r="A1" s="74" t="s">
        <v>22</v>
      </c>
      <c r="B1" s="75"/>
      <c r="C1" s="75"/>
      <c r="D1" s="75"/>
      <c r="E1" s="2"/>
      <c r="F1" s="3" t="s">
        <v>1</v>
      </c>
      <c r="G1" s="4" t="s">
        <v>23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>
      <c r="A2" s="76" t="s">
        <v>3</v>
      </c>
      <c r="B2" s="7" t="s">
        <v>4</v>
      </c>
      <c r="C2" s="7" t="s">
        <v>5</v>
      </c>
      <c r="D2" s="7" t="s">
        <v>6</v>
      </c>
      <c r="E2" s="37"/>
      <c r="F2" s="37" t="s">
        <v>24</v>
      </c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</row>
    <row r="3" spans="1:26" ht="12.75" customHeight="1">
      <c r="A3" s="77"/>
      <c r="B3" s="9" t="s">
        <v>8</v>
      </c>
      <c r="C3" s="9" t="s">
        <v>8</v>
      </c>
      <c r="D3" s="9" t="s">
        <v>8</v>
      </c>
      <c r="E3" s="37"/>
      <c r="F3" s="2"/>
      <c r="G3" s="2"/>
      <c r="H3" s="37"/>
      <c r="I3" s="2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</row>
    <row r="4" spans="1:26" ht="12.75" customHeight="1">
      <c r="A4" s="38" t="s">
        <v>9</v>
      </c>
      <c r="B4" s="39"/>
      <c r="C4" s="39"/>
      <c r="D4" s="51"/>
      <c r="E4" s="37"/>
      <c r="F4" s="37" t="s">
        <v>24</v>
      </c>
      <c r="G4" s="37"/>
      <c r="H4" s="37"/>
      <c r="I4" s="2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</row>
    <row r="5" spans="1:26" ht="12.75" customHeight="1">
      <c r="A5" s="40" t="s">
        <v>10</v>
      </c>
      <c r="B5" s="39">
        <f t="shared" ref="B5:D5" si="0">B16</f>
        <v>8783.9</v>
      </c>
      <c r="C5" s="39">
        <f t="shared" si="0"/>
        <v>9033</v>
      </c>
      <c r="D5" s="39">
        <f t="shared" si="0"/>
        <v>9006.2999999999993</v>
      </c>
      <c r="E5" s="37"/>
      <c r="F5" s="37" t="s">
        <v>24</v>
      </c>
      <c r="G5" s="37"/>
      <c r="H5" s="37"/>
      <c r="I5" s="2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</row>
    <row r="6" spans="1:26" ht="12.75" customHeight="1">
      <c r="A6" s="41" t="s">
        <v>11</v>
      </c>
      <c r="B6" s="42">
        <f t="shared" ref="B6:D6" si="1">-B18</f>
        <v>-6153</v>
      </c>
      <c r="C6" s="42">
        <f t="shared" si="1"/>
        <v>-6372</v>
      </c>
      <c r="D6" s="42">
        <f t="shared" si="1"/>
        <v>-6470</v>
      </c>
      <c r="E6" s="37"/>
      <c r="F6" s="37" t="s">
        <v>24</v>
      </c>
      <c r="G6" s="37"/>
      <c r="H6" s="37"/>
      <c r="I6" s="2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</row>
    <row r="7" spans="1:26" ht="12.75" customHeight="1">
      <c r="A7" s="43" t="s">
        <v>12</v>
      </c>
      <c r="B7" s="44">
        <f t="shared" ref="B7:D7" si="2">SUM(B5:B6)</f>
        <v>2630.8999999999996</v>
      </c>
      <c r="C7" s="44">
        <f t="shared" si="2"/>
        <v>2661</v>
      </c>
      <c r="D7" s="44">
        <f t="shared" si="2"/>
        <v>2536.2999999999993</v>
      </c>
      <c r="E7" s="37"/>
      <c r="F7" s="37" t="s">
        <v>24</v>
      </c>
      <c r="G7" s="37"/>
      <c r="H7" s="37"/>
      <c r="I7" s="2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</row>
    <row r="8" spans="1:26" ht="12.75" customHeight="1">
      <c r="A8" s="40" t="s">
        <v>13</v>
      </c>
      <c r="B8" s="39">
        <v>-158</v>
      </c>
      <c r="C8" s="39">
        <v>-194</v>
      </c>
      <c r="D8" s="39">
        <v>-189</v>
      </c>
      <c r="E8" s="37"/>
      <c r="F8" s="37" t="s">
        <v>24</v>
      </c>
      <c r="G8" s="37"/>
      <c r="H8" s="37"/>
      <c r="I8" s="2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</row>
    <row r="9" spans="1:26" ht="12.75" customHeight="1">
      <c r="A9" s="40" t="s">
        <v>14</v>
      </c>
      <c r="B9" s="39">
        <v>-356</v>
      </c>
      <c r="C9" s="39">
        <v>-341</v>
      </c>
      <c r="D9" s="39">
        <v>-304.89999999999998</v>
      </c>
      <c r="E9" s="37"/>
      <c r="F9" s="37" t="s">
        <v>24</v>
      </c>
      <c r="G9" s="37"/>
      <c r="H9" s="37"/>
      <c r="I9" s="2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</row>
    <row r="10" spans="1:26" ht="12.75" customHeight="1">
      <c r="A10" s="11" t="s">
        <v>15</v>
      </c>
      <c r="B10" s="12">
        <v>-1416</v>
      </c>
      <c r="C10" s="12">
        <v>-1507</v>
      </c>
      <c r="D10" s="12">
        <v>-1469</v>
      </c>
      <c r="E10" s="37"/>
      <c r="F10" s="37" t="s">
        <v>24</v>
      </c>
      <c r="G10" s="37"/>
      <c r="H10" s="37"/>
      <c r="I10" s="2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</row>
    <row r="11" spans="1:26" ht="12.75" customHeight="1">
      <c r="A11" s="13" t="s">
        <v>16</v>
      </c>
      <c r="B11" s="44">
        <f t="shared" ref="B11:D11" si="3">SUM(B7:B9)</f>
        <v>2116.8999999999996</v>
      </c>
      <c r="C11" s="44">
        <f t="shared" si="3"/>
        <v>2126</v>
      </c>
      <c r="D11" s="44">
        <f t="shared" si="3"/>
        <v>2042.3999999999992</v>
      </c>
      <c r="E11" s="37"/>
      <c r="F11" s="37" t="s">
        <v>24</v>
      </c>
      <c r="G11" s="37"/>
      <c r="H11" s="37"/>
      <c r="I11" s="2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</row>
    <row r="12" spans="1:26" ht="12.75" customHeight="1">
      <c r="A12" s="45"/>
      <c r="B12" s="46"/>
      <c r="C12" s="46"/>
      <c r="D12" s="46"/>
      <c r="E12" s="37"/>
      <c r="F12" s="37" t="s">
        <v>24</v>
      </c>
      <c r="G12" s="37"/>
      <c r="H12" s="37"/>
      <c r="I12" s="2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</row>
    <row r="13" spans="1:26" ht="12.75" customHeight="1">
      <c r="A13" s="47" t="s">
        <v>17</v>
      </c>
      <c r="B13" s="14"/>
      <c r="C13" s="14"/>
      <c r="D13" s="14"/>
      <c r="E13" s="37"/>
      <c r="F13" s="37" t="s">
        <v>24</v>
      </c>
      <c r="G13" s="37"/>
      <c r="H13" s="37"/>
      <c r="I13" s="2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</row>
    <row r="14" spans="1:26" ht="12.75" customHeight="1">
      <c r="A14" s="49" t="s">
        <v>18</v>
      </c>
      <c r="B14" s="44">
        <v>5465</v>
      </c>
      <c r="C14" s="44">
        <v>5641</v>
      </c>
      <c r="D14" s="44">
        <v>5764</v>
      </c>
      <c r="E14" s="37"/>
      <c r="F14" s="37" t="s">
        <v>24</v>
      </c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</row>
    <row r="15" spans="1:26" ht="12.75" customHeight="1">
      <c r="A15" s="59" t="s">
        <v>19</v>
      </c>
      <c r="B15" s="60">
        <v>3371.2000000000003</v>
      </c>
      <c r="C15" s="60">
        <v>3363</v>
      </c>
      <c r="D15" s="60">
        <v>3101.5000000000005</v>
      </c>
      <c r="E15" s="37"/>
      <c r="F15" s="37" t="s">
        <v>24</v>
      </c>
      <c r="G15" s="37"/>
      <c r="H15" s="37"/>
      <c r="I15" s="2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</row>
    <row r="16" spans="1:26" ht="12.75" customHeight="1">
      <c r="A16" s="52" t="s">
        <v>10</v>
      </c>
      <c r="B16" s="18">
        <v>8783.9</v>
      </c>
      <c r="C16" s="18">
        <v>9033</v>
      </c>
      <c r="D16" s="19">
        <v>9006.2999999999993</v>
      </c>
      <c r="E16" s="37"/>
      <c r="F16" s="37" t="s">
        <v>24</v>
      </c>
      <c r="G16" s="37"/>
      <c r="H16" s="37"/>
      <c r="I16" s="2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</row>
    <row r="17" spans="1:26" ht="12.75" customHeight="1">
      <c r="A17" s="59"/>
      <c r="B17" s="32"/>
      <c r="C17" s="32"/>
      <c r="D17" s="33"/>
      <c r="E17" s="37"/>
      <c r="F17" s="37" t="s">
        <v>24</v>
      </c>
      <c r="G17" s="37"/>
      <c r="H17" s="37"/>
      <c r="I17" s="2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</row>
    <row r="18" spans="1:26" ht="12.75" customHeight="1">
      <c r="A18" s="22" t="s">
        <v>11</v>
      </c>
      <c r="B18" s="18">
        <v>6153</v>
      </c>
      <c r="C18" s="18">
        <v>6372</v>
      </c>
      <c r="D18" s="19">
        <v>6470</v>
      </c>
      <c r="E18" s="37"/>
      <c r="F18" s="37" t="s">
        <v>24</v>
      </c>
      <c r="G18" s="37"/>
      <c r="H18" s="37"/>
      <c r="I18" s="2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</row>
    <row r="19" spans="1:26" ht="12.75" customHeight="1">
      <c r="A19" s="40"/>
      <c r="B19" s="55"/>
      <c r="C19" s="55"/>
      <c r="D19" s="55"/>
      <c r="E19" s="37"/>
      <c r="F19" s="37" t="s">
        <v>24</v>
      </c>
      <c r="G19" s="37"/>
      <c r="H19" s="37"/>
      <c r="I19" s="2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</row>
    <row r="20" spans="1:26" ht="12.75" customHeight="1">
      <c r="A20" s="23" t="s">
        <v>20</v>
      </c>
      <c r="B20" s="56">
        <v>9106</v>
      </c>
      <c r="C20" s="56">
        <v>9281</v>
      </c>
      <c r="D20" s="56">
        <v>9324</v>
      </c>
      <c r="E20" s="37"/>
      <c r="F20" s="37" t="s">
        <v>24</v>
      </c>
      <c r="G20" s="37"/>
      <c r="H20" s="37"/>
      <c r="I20" s="2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</row>
    <row r="21" spans="1:26" ht="12.75" customHeight="1">
      <c r="A21" s="57" t="s">
        <v>21</v>
      </c>
      <c r="B21" s="56">
        <f t="shared" ref="B21:D21" si="4">B14*1000/B20/12</f>
        <v>50.012812065304928</v>
      </c>
      <c r="C21" s="56">
        <f t="shared" si="4"/>
        <v>50.650073627123511</v>
      </c>
      <c r="D21" s="56">
        <f t="shared" si="4"/>
        <v>51.515801515801513</v>
      </c>
      <c r="E21" s="37"/>
      <c r="F21" s="37" t="s">
        <v>24</v>
      </c>
      <c r="G21" s="37"/>
      <c r="H21" s="37"/>
      <c r="I21" s="2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</row>
    <row r="22" spans="1:26" ht="12.75" customHeight="1">
      <c r="A22" s="37"/>
      <c r="B22" s="58"/>
      <c r="C22" s="58"/>
      <c r="D22" s="58"/>
      <c r="E22" s="37"/>
      <c r="F22" s="37" t="s">
        <v>24</v>
      </c>
      <c r="G22" s="37"/>
      <c r="H22" s="37"/>
      <c r="I22" s="2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</row>
    <row r="23" spans="1:26" ht="12.75" customHeight="1">
      <c r="A23" s="37"/>
      <c r="B23" s="58"/>
      <c r="C23" s="58"/>
      <c r="D23" s="58"/>
      <c r="E23" s="37"/>
      <c r="F23" s="37"/>
      <c r="G23" s="37"/>
      <c r="H23" s="37"/>
      <c r="I23" s="2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</row>
    <row r="24" spans="1:26" ht="12.75" customHeight="1">
      <c r="A24" s="37"/>
      <c r="B24" s="58"/>
      <c r="C24" s="58"/>
      <c r="D24" s="58"/>
      <c r="E24" s="37"/>
      <c r="F24" s="37"/>
      <c r="G24" s="37"/>
      <c r="H24" s="37"/>
      <c r="I24" s="2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</row>
    <row r="25" spans="1:26" ht="12.75" customHeight="1">
      <c r="A25" s="37"/>
      <c r="B25" s="58"/>
      <c r="C25" s="58"/>
      <c r="D25" s="58"/>
      <c r="E25" s="37"/>
      <c r="F25" s="37"/>
      <c r="G25" s="37"/>
      <c r="H25" s="37"/>
      <c r="I25" s="2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</row>
    <row r="26" spans="1:26" ht="12.75" customHeight="1">
      <c r="A26" s="37"/>
      <c r="B26" s="58"/>
      <c r="C26" s="58"/>
      <c r="D26" s="58"/>
      <c r="E26" s="37"/>
      <c r="F26" s="37"/>
      <c r="G26" s="37"/>
      <c r="H26" s="37"/>
      <c r="I26" s="2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</row>
    <row r="27" spans="1:26" ht="12.75" customHeight="1">
      <c r="A27" s="37"/>
      <c r="B27" s="58"/>
      <c r="C27" s="58"/>
      <c r="D27" s="58"/>
      <c r="E27" s="37"/>
      <c r="F27" s="37"/>
      <c r="G27" s="37"/>
      <c r="H27" s="37"/>
      <c r="I27" s="2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</row>
    <row r="28" spans="1:26" ht="12.75" customHeight="1">
      <c r="A28" s="37"/>
      <c r="B28" s="58"/>
      <c r="C28" s="58"/>
      <c r="D28" s="58"/>
      <c r="E28" s="37"/>
      <c r="F28" s="37"/>
      <c r="G28" s="37"/>
      <c r="H28" s="37"/>
      <c r="I28" s="2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</row>
    <row r="29" spans="1:26" ht="12.75" customHeight="1">
      <c r="A29" s="37"/>
      <c r="B29" s="58"/>
      <c r="C29" s="58"/>
      <c r="D29" s="58"/>
      <c r="E29" s="37"/>
      <c r="F29" s="37"/>
      <c r="G29" s="37"/>
      <c r="H29" s="37"/>
      <c r="I29" s="2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</row>
    <row r="30" spans="1:26" ht="12.75" customHeight="1">
      <c r="A30" s="37"/>
      <c r="B30" s="58"/>
      <c r="C30" s="58"/>
      <c r="D30" s="58"/>
      <c r="E30" s="37"/>
      <c r="F30" s="37"/>
      <c r="G30" s="37"/>
      <c r="H30" s="37"/>
      <c r="I30" s="2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</row>
    <row r="31" spans="1:26" ht="12.75" customHeight="1">
      <c r="A31" s="37"/>
      <c r="B31" s="58"/>
      <c r="C31" s="58"/>
      <c r="D31" s="58"/>
      <c r="E31" s="37"/>
      <c r="F31" s="37"/>
      <c r="G31" s="37"/>
      <c r="H31" s="37"/>
      <c r="I31" s="2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</row>
    <row r="32" spans="1:26" ht="12.75" customHeight="1">
      <c r="A32" s="37"/>
      <c r="B32" s="58"/>
      <c r="C32" s="58"/>
      <c r="D32" s="58"/>
      <c r="E32" s="37"/>
      <c r="F32" s="37"/>
      <c r="G32" s="37"/>
      <c r="H32" s="37"/>
      <c r="I32" s="2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</row>
    <row r="33" spans="1:26" ht="12.75" customHeight="1">
      <c r="A33" s="37"/>
      <c r="B33" s="58"/>
      <c r="C33" s="58"/>
      <c r="D33" s="58"/>
      <c r="E33" s="37"/>
      <c r="F33" s="37"/>
      <c r="G33" s="37"/>
      <c r="H33" s="37"/>
      <c r="I33" s="2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</row>
    <row r="34" spans="1:26" ht="12.75" customHeight="1">
      <c r="A34" s="37"/>
      <c r="B34" s="58"/>
      <c r="C34" s="58"/>
      <c r="D34" s="58"/>
      <c r="E34" s="37"/>
      <c r="F34" s="37"/>
      <c r="G34" s="37"/>
      <c r="H34" s="37"/>
      <c r="I34" s="2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</row>
    <row r="35" spans="1:26" ht="12.75" customHeight="1">
      <c r="A35" s="37"/>
      <c r="B35" s="58"/>
      <c r="C35" s="58"/>
      <c r="D35" s="58"/>
      <c r="E35" s="37"/>
      <c r="F35" s="37"/>
      <c r="G35" s="37"/>
      <c r="H35" s="37"/>
      <c r="I35" s="2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</row>
    <row r="36" spans="1:26" ht="12.75" customHeight="1">
      <c r="A36" s="37"/>
      <c r="B36" s="58"/>
      <c r="C36" s="58"/>
      <c r="D36" s="58"/>
      <c r="E36" s="37"/>
      <c r="F36" s="37"/>
      <c r="G36" s="37"/>
      <c r="H36" s="37"/>
      <c r="I36" s="2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</row>
    <row r="37" spans="1:26" ht="12.75" customHeight="1">
      <c r="A37" s="37"/>
      <c r="B37" s="58"/>
      <c r="C37" s="58"/>
      <c r="D37" s="58"/>
      <c r="E37" s="37"/>
      <c r="F37" s="37"/>
      <c r="G37" s="37"/>
      <c r="H37" s="37"/>
      <c r="I37" s="2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</row>
    <row r="38" spans="1:26" ht="12.75" customHeight="1">
      <c r="A38" s="37"/>
      <c r="B38" s="58"/>
      <c r="C38" s="58"/>
      <c r="D38" s="58"/>
      <c r="E38" s="37"/>
      <c r="F38" s="37"/>
      <c r="G38" s="37"/>
      <c r="H38" s="37"/>
      <c r="I38" s="2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</row>
    <row r="39" spans="1:26" ht="12.75" customHeight="1">
      <c r="A39" s="37"/>
      <c r="B39" s="58"/>
      <c r="C39" s="58"/>
      <c r="D39" s="58"/>
      <c r="E39" s="37"/>
      <c r="F39" s="37"/>
      <c r="G39" s="37"/>
      <c r="H39" s="37"/>
      <c r="I39" s="2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</row>
    <row r="40" spans="1:26" ht="12.75" customHeight="1">
      <c r="A40" s="37"/>
      <c r="B40" s="58"/>
      <c r="C40" s="58"/>
      <c r="D40" s="58"/>
      <c r="E40" s="37"/>
      <c r="F40" s="37"/>
      <c r="G40" s="37"/>
      <c r="H40" s="37"/>
      <c r="I40" s="2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</row>
    <row r="41" spans="1:26" ht="12.75" customHeight="1">
      <c r="A41" s="37"/>
      <c r="B41" s="58"/>
      <c r="C41" s="58"/>
      <c r="D41" s="58"/>
      <c r="E41" s="37"/>
      <c r="F41" s="37"/>
      <c r="G41" s="37"/>
      <c r="H41" s="37"/>
      <c r="I41" s="2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</row>
    <row r="42" spans="1:26" ht="12.75" customHeight="1">
      <c r="A42" s="37"/>
      <c r="B42" s="58"/>
      <c r="C42" s="58"/>
      <c r="D42" s="58"/>
      <c r="E42" s="37"/>
      <c r="F42" s="37"/>
      <c r="G42" s="37"/>
      <c r="H42" s="37"/>
      <c r="I42" s="2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</row>
    <row r="43" spans="1:26" ht="12.75" customHeight="1">
      <c r="A43" s="37"/>
      <c r="B43" s="58"/>
      <c r="C43" s="58"/>
      <c r="D43" s="58"/>
      <c r="E43" s="37"/>
      <c r="F43" s="37"/>
      <c r="G43" s="37"/>
      <c r="H43" s="37"/>
      <c r="I43" s="2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</row>
    <row r="44" spans="1:26" ht="12.75" customHeight="1">
      <c r="A44" s="37"/>
      <c r="B44" s="58"/>
      <c r="C44" s="58"/>
      <c r="D44" s="58"/>
      <c r="E44" s="37"/>
      <c r="F44" s="37"/>
      <c r="G44" s="37"/>
      <c r="H44" s="37"/>
      <c r="I44" s="2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</row>
    <row r="45" spans="1:26" ht="12.75" customHeight="1">
      <c r="A45" s="37"/>
      <c r="B45" s="58"/>
      <c r="C45" s="58"/>
      <c r="D45" s="58"/>
      <c r="E45" s="37"/>
      <c r="F45" s="37"/>
      <c r="G45" s="37"/>
      <c r="H45" s="37"/>
      <c r="I45" s="2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</row>
    <row r="46" spans="1:26" ht="12.75" customHeight="1">
      <c r="A46" s="37"/>
      <c r="B46" s="58"/>
      <c r="C46" s="58"/>
      <c r="D46" s="58"/>
      <c r="E46" s="37"/>
      <c r="F46" s="37"/>
      <c r="G46" s="37"/>
      <c r="H46" s="37"/>
      <c r="I46" s="2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</row>
    <row r="47" spans="1:26" ht="12.75" customHeight="1">
      <c r="A47" s="37"/>
      <c r="B47" s="58"/>
      <c r="C47" s="58"/>
      <c r="D47" s="58"/>
      <c r="E47" s="37"/>
      <c r="F47" s="37"/>
      <c r="G47" s="37"/>
      <c r="H47" s="37"/>
      <c r="I47" s="2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</row>
    <row r="48" spans="1:26" ht="12.75" customHeight="1">
      <c r="A48" s="37"/>
      <c r="B48" s="58"/>
      <c r="C48" s="58"/>
      <c r="D48" s="58"/>
      <c r="E48" s="37"/>
      <c r="F48" s="37"/>
      <c r="G48" s="37"/>
      <c r="H48" s="37"/>
      <c r="I48" s="2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</row>
    <row r="49" spans="1:26" ht="12.75" customHeight="1">
      <c r="A49" s="37"/>
      <c r="B49" s="58"/>
      <c r="C49" s="58"/>
      <c r="D49" s="58"/>
      <c r="E49" s="37"/>
      <c r="F49" s="37"/>
      <c r="G49" s="37"/>
      <c r="H49" s="37"/>
      <c r="I49" s="2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</row>
    <row r="50" spans="1:26" ht="12.75" customHeight="1">
      <c r="A50" s="37"/>
      <c r="B50" s="58"/>
      <c r="C50" s="58"/>
      <c r="D50" s="58"/>
      <c r="E50" s="37"/>
      <c r="F50" s="37"/>
      <c r="G50" s="37"/>
      <c r="H50" s="37"/>
      <c r="I50" s="2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</row>
    <row r="51" spans="1:26" ht="12.75" customHeight="1">
      <c r="A51" s="37"/>
      <c r="B51" s="58"/>
      <c r="C51" s="58"/>
      <c r="D51" s="58"/>
      <c r="E51" s="37"/>
      <c r="F51" s="37"/>
      <c r="G51" s="37"/>
      <c r="H51" s="37"/>
      <c r="I51" s="2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</row>
    <row r="52" spans="1:26" ht="12.75" customHeight="1">
      <c r="A52" s="37"/>
      <c r="B52" s="58"/>
      <c r="C52" s="58"/>
      <c r="D52" s="58"/>
      <c r="E52" s="37"/>
      <c r="F52" s="37"/>
      <c r="G52" s="37"/>
      <c r="H52" s="37"/>
      <c r="I52" s="2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</row>
    <row r="53" spans="1:26" ht="12.75" customHeight="1">
      <c r="A53" s="37"/>
      <c r="B53" s="58"/>
      <c r="C53" s="58"/>
      <c r="D53" s="58"/>
      <c r="E53" s="37"/>
      <c r="F53" s="37"/>
      <c r="G53" s="37"/>
      <c r="H53" s="37"/>
      <c r="I53" s="2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</row>
    <row r="54" spans="1:26" ht="12.75" customHeight="1">
      <c r="A54" s="37"/>
      <c r="B54" s="58"/>
      <c r="C54" s="58"/>
      <c r="D54" s="58"/>
      <c r="E54" s="37"/>
      <c r="F54" s="37"/>
      <c r="G54" s="37"/>
      <c r="H54" s="37"/>
      <c r="I54" s="2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</row>
    <row r="55" spans="1:26" ht="12.75" customHeight="1">
      <c r="A55" s="37"/>
      <c r="B55" s="58"/>
      <c r="C55" s="58"/>
      <c r="D55" s="58"/>
      <c r="E55" s="37"/>
      <c r="F55" s="37"/>
      <c r="G55" s="37"/>
      <c r="H55" s="37"/>
      <c r="I55" s="2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 spans="1:26" ht="12.75" customHeight="1">
      <c r="A56" s="37"/>
      <c r="B56" s="58"/>
      <c r="C56" s="58"/>
      <c r="D56" s="58"/>
      <c r="E56" s="37"/>
      <c r="F56" s="37"/>
      <c r="G56" s="37"/>
      <c r="H56" s="37"/>
      <c r="I56" s="2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</row>
    <row r="57" spans="1:26" ht="12.75" customHeight="1">
      <c r="A57" s="37"/>
      <c r="B57" s="58"/>
      <c r="C57" s="58"/>
      <c r="D57" s="58"/>
      <c r="E57" s="37"/>
      <c r="F57" s="37"/>
      <c r="G57" s="37"/>
      <c r="H57" s="37"/>
      <c r="I57" s="2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</row>
    <row r="58" spans="1:26" ht="12.75" customHeight="1">
      <c r="A58" s="37"/>
      <c r="B58" s="58"/>
      <c r="C58" s="58"/>
      <c r="D58" s="58"/>
      <c r="E58" s="37"/>
      <c r="F58" s="37"/>
      <c r="G58" s="37"/>
      <c r="H58" s="37"/>
      <c r="I58" s="2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</row>
    <row r="59" spans="1:26" ht="12.75" customHeight="1">
      <c r="A59" s="37"/>
      <c r="B59" s="58"/>
      <c r="C59" s="58"/>
      <c r="D59" s="58"/>
      <c r="E59" s="37"/>
      <c r="F59" s="37"/>
      <c r="G59" s="37"/>
      <c r="H59" s="37"/>
      <c r="I59" s="2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</row>
    <row r="60" spans="1:26" ht="12.75" customHeight="1">
      <c r="A60" s="37"/>
      <c r="B60" s="58"/>
      <c r="C60" s="58"/>
      <c r="D60" s="58"/>
      <c r="E60" s="37"/>
      <c r="F60" s="37"/>
      <c r="G60" s="37"/>
      <c r="H60" s="37"/>
      <c r="I60" s="2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</row>
    <row r="61" spans="1:26" ht="12.75" customHeight="1">
      <c r="A61" s="37"/>
      <c r="B61" s="58"/>
      <c r="C61" s="58"/>
      <c r="D61" s="58"/>
      <c r="E61" s="37"/>
      <c r="F61" s="37"/>
      <c r="G61" s="37"/>
      <c r="H61" s="37"/>
      <c r="I61" s="2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</row>
    <row r="62" spans="1:26" ht="12.75" customHeight="1">
      <c r="A62" s="37"/>
      <c r="B62" s="58"/>
      <c r="C62" s="58"/>
      <c r="D62" s="58"/>
      <c r="E62" s="37"/>
      <c r="F62" s="37"/>
      <c r="G62" s="37"/>
      <c r="H62" s="37"/>
      <c r="I62" s="2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</row>
    <row r="63" spans="1:26" ht="12.75" customHeight="1">
      <c r="A63" s="37"/>
      <c r="B63" s="58"/>
      <c r="C63" s="58"/>
      <c r="D63" s="58"/>
      <c r="E63" s="37"/>
      <c r="F63" s="37"/>
      <c r="G63" s="37"/>
      <c r="H63" s="37"/>
      <c r="I63" s="2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</row>
    <row r="64" spans="1:26" ht="12.75" customHeight="1">
      <c r="A64" s="37"/>
      <c r="B64" s="58"/>
      <c r="C64" s="58"/>
      <c r="D64" s="58"/>
      <c r="E64" s="37"/>
      <c r="F64" s="37"/>
      <c r="G64" s="37"/>
      <c r="H64" s="37"/>
      <c r="I64" s="2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</row>
    <row r="65" spans="1:26" ht="12.75" customHeight="1">
      <c r="A65" s="37"/>
      <c r="B65" s="58"/>
      <c r="C65" s="58"/>
      <c r="D65" s="58"/>
      <c r="E65" s="37"/>
      <c r="F65" s="37"/>
      <c r="G65" s="37"/>
      <c r="H65" s="37"/>
      <c r="I65" s="2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</row>
    <row r="66" spans="1:26" ht="12.75" customHeight="1">
      <c r="A66" s="37"/>
      <c r="B66" s="58"/>
      <c r="C66" s="58"/>
      <c r="D66" s="58"/>
      <c r="E66" s="37"/>
      <c r="F66" s="37"/>
      <c r="G66" s="37"/>
      <c r="H66" s="37"/>
      <c r="I66" s="2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</row>
    <row r="67" spans="1:26" ht="12.75" customHeight="1">
      <c r="A67" s="37"/>
      <c r="B67" s="58"/>
      <c r="C67" s="58"/>
      <c r="D67" s="58"/>
      <c r="E67" s="37"/>
      <c r="F67" s="37"/>
      <c r="G67" s="37"/>
      <c r="H67" s="37"/>
      <c r="I67" s="2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</row>
    <row r="68" spans="1:26" ht="12.75" customHeight="1">
      <c r="A68" s="37"/>
      <c r="B68" s="58"/>
      <c r="C68" s="58"/>
      <c r="D68" s="58"/>
      <c r="E68" s="37"/>
      <c r="F68" s="37"/>
      <c r="G68" s="37"/>
      <c r="H68" s="37"/>
      <c r="I68" s="2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</row>
    <row r="69" spans="1:26" ht="12.75" customHeight="1">
      <c r="A69" s="37"/>
      <c r="B69" s="58"/>
      <c r="C69" s="58"/>
      <c r="D69" s="58"/>
      <c r="E69" s="37"/>
      <c r="F69" s="37"/>
      <c r="G69" s="37"/>
      <c r="H69" s="37"/>
      <c r="I69" s="2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</row>
    <row r="70" spans="1:26" ht="12.75" customHeight="1">
      <c r="A70" s="37"/>
      <c r="B70" s="58"/>
      <c r="C70" s="58"/>
      <c r="D70" s="58"/>
      <c r="E70" s="37"/>
      <c r="F70" s="37"/>
      <c r="G70" s="37"/>
      <c r="H70" s="37"/>
      <c r="I70" s="2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</row>
    <row r="71" spans="1:26" ht="12.75" customHeight="1">
      <c r="A71" s="37"/>
      <c r="B71" s="58"/>
      <c r="C71" s="58"/>
      <c r="D71" s="58"/>
      <c r="E71" s="37"/>
      <c r="F71" s="37"/>
      <c r="G71" s="37"/>
      <c r="H71" s="37"/>
      <c r="I71" s="2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</row>
    <row r="72" spans="1:26" ht="12.75" customHeight="1">
      <c r="A72" s="37"/>
      <c r="B72" s="58"/>
      <c r="C72" s="58"/>
      <c r="D72" s="58"/>
      <c r="E72" s="37"/>
      <c r="F72" s="37"/>
      <c r="G72" s="37"/>
      <c r="H72" s="37"/>
      <c r="I72" s="2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</row>
    <row r="73" spans="1:26" ht="12.75" customHeight="1">
      <c r="A73" s="37"/>
      <c r="B73" s="58"/>
      <c r="C73" s="58"/>
      <c r="D73" s="58"/>
      <c r="E73" s="37"/>
      <c r="F73" s="37"/>
      <c r="G73" s="37"/>
      <c r="H73" s="37"/>
      <c r="I73" s="2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</row>
    <row r="74" spans="1:26" ht="12.75" customHeight="1">
      <c r="A74" s="37"/>
      <c r="B74" s="58"/>
      <c r="C74" s="58"/>
      <c r="D74" s="58"/>
      <c r="E74" s="37"/>
      <c r="F74" s="37"/>
      <c r="G74" s="37"/>
      <c r="H74" s="37"/>
      <c r="I74" s="2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</row>
    <row r="75" spans="1:26" ht="12.75" customHeight="1">
      <c r="A75" s="37"/>
      <c r="B75" s="58"/>
      <c r="C75" s="58"/>
      <c r="D75" s="58"/>
      <c r="E75" s="37"/>
      <c r="F75" s="37"/>
      <c r="G75" s="37"/>
      <c r="H75" s="37"/>
      <c r="I75" s="2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</row>
    <row r="76" spans="1:26" ht="12.75" customHeight="1">
      <c r="A76" s="37"/>
      <c r="B76" s="58"/>
      <c r="C76" s="58"/>
      <c r="D76" s="58"/>
      <c r="E76" s="37"/>
      <c r="F76" s="37"/>
      <c r="G76" s="37"/>
      <c r="H76" s="37"/>
      <c r="I76" s="2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</row>
    <row r="77" spans="1:26" ht="12.75" customHeight="1">
      <c r="A77" s="37"/>
      <c r="B77" s="58"/>
      <c r="C77" s="58"/>
      <c r="D77" s="58"/>
      <c r="E77" s="37"/>
      <c r="F77" s="37"/>
      <c r="G77" s="37"/>
      <c r="H77" s="37"/>
      <c r="I77" s="2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</row>
    <row r="78" spans="1:26" ht="12.75" customHeight="1">
      <c r="A78" s="37"/>
      <c r="B78" s="58"/>
      <c r="C78" s="58"/>
      <c r="D78" s="58"/>
      <c r="E78" s="37"/>
      <c r="F78" s="37"/>
      <c r="G78" s="37"/>
      <c r="H78" s="37"/>
      <c r="I78" s="2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</row>
    <row r="79" spans="1:26" ht="12.75" customHeight="1">
      <c r="A79" s="37"/>
      <c r="B79" s="58"/>
      <c r="C79" s="58"/>
      <c r="D79" s="58"/>
      <c r="E79" s="37"/>
      <c r="F79" s="37"/>
      <c r="G79" s="37"/>
      <c r="H79" s="37"/>
      <c r="I79" s="2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</row>
    <row r="80" spans="1:26" ht="12.75" customHeight="1">
      <c r="A80" s="37"/>
      <c r="B80" s="58"/>
      <c r="C80" s="58"/>
      <c r="D80" s="58"/>
      <c r="E80" s="37"/>
      <c r="F80" s="37"/>
      <c r="G80" s="37"/>
      <c r="H80" s="37"/>
      <c r="I80" s="2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</row>
    <row r="81" spans="1:26" ht="12.75" customHeight="1">
      <c r="A81" s="37"/>
      <c r="B81" s="58"/>
      <c r="C81" s="58"/>
      <c r="D81" s="58"/>
      <c r="E81" s="37"/>
      <c r="F81" s="37"/>
      <c r="G81" s="37"/>
      <c r="H81" s="37"/>
      <c r="I81" s="2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</row>
    <row r="82" spans="1:26" ht="12.75" customHeight="1">
      <c r="A82" s="37"/>
      <c r="B82" s="58"/>
      <c r="C82" s="58"/>
      <c r="D82" s="58"/>
      <c r="E82" s="37"/>
      <c r="F82" s="37"/>
      <c r="G82" s="37"/>
      <c r="H82" s="37"/>
      <c r="I82" s="2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</row>
    <row r="83" spans="1:26" ht="12.75" customHeight="1">
      <c r="A83" s="37"/>
      <c r="B83" s="58"/>
      <c r="C83" s="58"/>
      <c r="D83" s="58"/>
      <c r="E83" s="37"/>
      <c r="F83" s="37"/>
      <c r="G83" s="37"/>
      <c r="H83" s="37"/>
      <c r="I83" s="2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</row>
    <row r="84" spans="1:26" ht="12.75" customHeight="1">
      <c r="A84" s="37"/>
      <c r="B84" s="58"/>
      <c r="C84" s="58"/>
      <c r="D84" s="58"/>
      <c r="E84" s="37"/>
      <c r="F84" s="37"/>
      <c r="G84" s="37"/>
      <c r="H84" s="37"/>
      <c r="I84" s="2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</row>
    <row r="85" spans="1:26" ht="12.75" customHeight="1">
      <c r="A85" s="37"/>
      <c r="B85" s="58"/>
      <c r="C85" s="58"/>
      <c r="D85" s="58"/>
      <c r="E85" s="37"/>
      <c r="F85" s="37"/>
      <c r="G85" s="37"/>
      <c r="H85" s="37"/>
      <c r="I85" s="2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</row>
    <row r="86" spans="1:26" ht="12.75" customHeight="1">
      <c r="A86" s="37"/>
      <c r="B86" s="58"/>
      <c r="C86" s="58"/>
      <c r="D86" s="58"/>
      <c r="E86" s="37"/>
      <c r="F86" s="37"/>
      <c r="G86" s="37"/>
      <c r="H86" s="37"/>
      <c r="I86" s="2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</row>
    <row r="87" spans="1:26" ht="12.75" customHeight="1">
      <c r="A87" s="37"/>
      <c r="B87" s="58"/>
      <c r="C87" s="58"/>
      <c r="D87" s="58"/>
      <c r="E87" s="37"/>
      <c r="F87" s="37"/>
      <c r="G87" s="37"/>
      <c r="H87" s="37"/>
      <c r="I87" s="2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</row>
    <row r="88" spans="1:26" ht="12.75" customHeight="1">
      <c r="A88" s="37"/>
      <c r="B88" s="58"/>
      <c r="C88" s="58"/>
      <c r="D88" s="58"/>
      <c r="E88" s="37"/>
      <c r="F88" s="37"/>
      <c r="G88" s="37"/>
      <c r="H88" s="37"/>
      <c r="I88" s="2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</row>
    <row r="89" spans="1:26" ht="12.75" customHeight="1">
      <c r="A89" s="37"/>
      <c r="B89" s="58"/>
      <c r="C89" s="58"/>
      <c r="D89" s="58"/>
      <c r="E89" s="37"/>
      <c r="F89" s="37"/>
      <c r="G89" s="37"/>
      <c r="H89" s="37"/>
      <c r="I89" s="2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</row>
    <row r="90" spans="1:26" ht="12.75" customHeight="1">
      <c r="A90" s="37"/>
      <c r="B90" s="58"/>
      <c r="C90" s="58"/>
      <c r="D90" s="58"/>
      <c r="E90" s="37"/>
      <c r="F90" s="37"/>
      <c r="G90" s="37"/>
      <c r="H90" s="37"/>
      <c r="I90" s="2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</row>
    <row r="91" spans="1:26" ht="12.75" customHeight="1">
      <c r="A91" s="37"/>
      <c r="B91" s="58"/>
      <c r="C91" s="58"/>
      <c r="D91" s="58"/>
      <c r="E91" s="37"/>
      <c r="F91" s="37"/>
      <c r="G91" s="37"/>
      <c r="H91" s="37"/>
      <c r="I91" s="2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</row>
    <row r="92" spans="1:26" ht="12.75" customHeight="1">
      <c r="A92" s="37"/>
      <c r="B92" s="58"/>
      <c r="C92" s="58"/>
      <c r="D92" s="58"/>
      <c r="E92" s="37"/>
      <c r="F92" s="37"/>
      <c r="G92" s="37"/>
      <c r="H92" s="37"/>
      <c r="I92" s="2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</row>
    <row r="93" spans="1:26" ht="12.75" customHeight="1">
      <c r="A93" s="37"/>
      <c r="B93" s="58"/>
      <c r="C93" s="58"/>
      <c r="D93" s="58"/>
      <c r="E93" s="37"/>
      <c r="F93" s="37"/>
      <c r="G93" s="37"/>
      <c r="H93" s="37"/>
      <c r="I93" s="2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</row>
    <row r="94" spans="1:26" ht="12.75" customHeight="1">
      <c r="A94" s="37"/>
      <c r="B94" s="58"/>
      <c r="C94" s="58"/>
      <c r="D94" s="58"/>
      <c r="E94" s="37"/>
      <c r="F94" s="37"/>
      <c r="G94" s="37"/>
      <c r="H94" s="37"/>
      <c r="I94" s="2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</row>
    <row r="95" spans="1:26" ht="12.75" customHeight="1">
      <c r="A95" s="37"/>
      <c r="B95" s="58"/>
      <c r="C95" s="58"/>
      <c r="D95" s="58"/>
      <c r="E95" s="37"/>
      <c r="F95" s="37"/>
      <c r="G95" s="37"/>
      <c r="H95" s="37"/>
      <c r="I95" s="2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</row>
    <row r="96" spans="1:26" ht="12.75" customHeight="1">
      <c r="A96" s="37"/>
      <c r="B96" s="58"/>
      <c r="C96" s="58"/>
      <c r="D96" s="58"/>
      <c r="E96" s="37"/>
      <c r="F96" s="37"/>
      <c r="G96" s="37"/>
      <c r="H96" s="37"/>
      <c r="I96" s="2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</row>
    <row r="97" spans="1:26" ht="12.75" customHeight="1">
      <c r="A97" s="37"/>
      <c r="B97" s="58"/>
      <c r="C97" s="58"/>
      <c r="D97" s="58"/>
      <c r="E97" s="37"/>
      <c r="F97" s="37"/>
      <c r="G97" s="37"/>
      <c r="H97" s="37"/>
      <c r="I97" s="2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</row>
    <row r="98" spans="1:26" ht="12.75" customHeight="1">
      <c r="A98" s="37"/>
      <c r="B98" s="58"/>
      <c r="C98" s="58"/>
      <c r="D98" s="58"/>
      <c r="E98" s="37"/>
      <c r="F98" s="37"/>
      <c r="G98" s="37"/>
      <c r="H98" s="37"/>
      <c r="I98" s="2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</row>
    <row r="99" spans="1:26" ht="12.75" customHeight="1">
      <c r="A99" s="37"/>
      <c r="B99" s="58"/>
      <c r="C99" s="58"/>
      <c r="D99" s="58"/>
      <c r="E99" s="37"/>
      <c r="F99" s="37"/>
      <c r="G99" s="37"/>
      <c r="H99" s="37"/>
      <c r="I99" s="2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</row>
    <row r="100" spans="1:26" ht="12.75" customHeight="1">
      <c r="A100" s="37"/>
      <c r="B100" s="58"/>
      <c r="C100" s="58"/>
      <c r="D100" s="58"/>
      <c r="E100" s="37"/>
      <c r="F100" s="37"/>
      <c r="G100" s="37"/>
      <c r="H100" s="37"/>
      <c r="I100" s="2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</row>
    <row r="101" spans="1:26" ht="12.75" customHeight="1">
      <c r="A101" s="37"/>
      <c r="B101" s="58"/>
      <c r="C101" s="58"/>
      <c r="D101" s="58"/>
      <c r="E101" s="37"/>
      <c r="F101" s="37"/>
      <c r="G101" s="37"/>
      <c r="H101" s="37"/>
      <c r="I101" s="2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</row>
    <row r="102" spans="1:26" ht="12.75" customHeight="1">
      <c r="A102" s="37"/>
      <c r="B102" s="58"/>
      <c r="C102" s="58"/>
      <c r="D102" s="58"/>
      <c r="E102" s="37"/>
      <c r="F102" s="37"/>
      <c r="G102" s="37"/>
      <c r="H102" s="37"/>
      <c r="I102" s="2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</row>
    <row r="103" spans="1:26" ht="12.75" customHeight="1">
      <c r="A103" s="37"/>
      <c r="B103" s="58"/>
      <c r="C103" s="58"/>
      <c r="D103" s="58"/>
      <c r="E103" s="37"/>
      <c r="F103" s="37"/>
      <c r="G103" s="37"/>
      <c r="H103" s="37"/>
      <c r="I103" s="2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</row>
    <row r="104" spans="1:26" ht="12.75" customHeight="1">
      <c r="A104" s="37"/>
      <c r="B104" s="58"/>
      <c r="C104" s="58"/>
      <c r="D104" s="58"/>
      <c r="E104" s="37"/>
      <c r="F104" s="37"/>
      <c r="G104" s="37"/>
      <c r="H104" s="37"/>
      <c r="I104" s="2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</row>
    <row r="105" spans="1:26" ht="12.75" customHeight="1">
      <c r="A105" s="37"/>
      <c r="B105" s="58"/>
      <c r="C105" s="58"/>
      <c r="D105" s="58"/>
      <c r="E105" s="37"/>
      <c r="F105" s="37"/>
      <c r="G105" s="37"/>
      <c r="H105" s="37"/>
      <c r="I105" s="2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</row>
    <row r="106" spans="1:26" ht="12.75" customHeight="1">
      <c r="A106" s="37"/>
      <c r="B106" s="58"/>
      <c r="C106" s="58"/>
      <c r="D106" s="58"/>
      <c r="E106" s="37"/>
      <c r="F106" s="37"/>
      <c r="G106" s="37"/>
      <c r="H106" s="37"/>
      <c r="I106" s="2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</row>
    <row r="107" spans="1:26" ht="12.75" customHeight="1">
      <c r="A107" s="37"/>
      <c r="B107" s="58"/>
      <c r="C107" s="58"/>
      <c r="D107" s="58"/>
      <c r="E107" s="37"/>
      <c r="F107" s="37"/>
      <c r="G107" s="37"/>
      <c r="H107" s="37"/>
      <c r="I107" s="2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</row>
    <row r="108" spans="1:26" ht="12.75" customHeight="1">
      <c r="A108" s="37"/>
      <c r="B108" s="58"/>
      <c r="C108" s="58"/>
      <c r="D108" s="58"/>
      <c r="E108" s="37"/>
      <c r="F108" s="37"/>
      <c r="G108" s="37"/>
      <c r="H108" s="37"/>
      <c r="I108" s="2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</row>
    <row r="109" spans="1:26" ht="12.75" customHeight="1">
      <c r="A109" s="37"/>
      <c r="B109" s="58"/>
      <c r="C109" s="58"/>
      <c r="D109" s="58"/>
      <c r="E109" s="37"/>
      <c r="F109" s="37"/>
      <c r="G109" s="37"/>
      <c r="H109" s="37"/>
      <c r="I109" s="2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</row>
    <row r="110" spans="1:26" ht="12.75" customHeight="1">
      <c r="A110" s="37"/>
      <c r="B110" s="58"/>
      <c r="C110" s="58"/>
      <c r="D110" s="58"/>
      <c r="E110" s="37"/>
      <c r="F110" s="37"/>
      <c r="G110" s="37"/>
      <c r="H110" s="37"/>
      <c r="I110" s="2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</row>
    <row r="111" spans="1:26" ht="12.75" customHeight="1">
      <c r="A111" s="37"/>
      <c r="B111" s="58"/>
      <c r="C111" s="58"/>
      <c r="D111" s="58"/>
      <c r="E111" s="37"/>
      <c r="F111" s="37"/>
      <c r="G111" s="37"/>
      <c r="H111" s="37"/>
      <c r="I111" s="2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</row>
    <row r="112" spans="1:26" ht="12.75" customHeight="1">
      <c r="A112" s="37"/>
      <c r="B112" s="58"/>
      <c r="C112" s="58"/>
      <c r="D112" s="58"/>
      <c r="E112" s="37"/>
      <c r="F112" s="37"/>
      <c r="G112" s="37"/>
      <c r="H112" s="37"/>
      <c r="I112" s="2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</row>
    <row r="113" spans="1:26" ht="12.75" customHeight="1">
      <c r="A113" s="37"/>
      <c r="B113" s="58"/>
      <c r="C113" s="58"/>
      <c r="D113" s="58"/>
      <c r="E113" s="37"/>
      <c r="F113" s="37"/>
      <c r="G113" s="37"/>
      <c r="H113" s="37"/>
      <c r="I113" s="2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</row>
    <row r="114" spans="1:26" ht="12.75" customHeight="1">
      <c r="A114" s="37"/>
      <c r="B114" s="58"/>
      <c r="C114" s="58"/>
      <c r="D114" s="58"/>
      <c r="E114" s="37"/>
      <c r="F114" s="37"/>
      <c r="G114" s="37"/>
      <c r="H114" s="37"/>
      <c r="I114" s="2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</row>
    <row r="115" spans="1:26" ht="12.75" customHeight="1">
      <c r="A115" s="37"/>
      <c r="B115" s="58"/>
      <c r="C115" s="58"/>
      <c r="D115" s="58"/>
      <c r="E115" s="37"/>
      <c r="F115" s="37"/>
      <c r="G115" s="37"/>
      <c r="H115" s="37"/>
      <c r="I115" s="2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</row>
    <row r="116" spans="1:26" ht="12.75" customHeight="1">
      <c r="A116" s="37"/>
      <c r="B116" s="58"/>
      <c r="C116" s="58"/>
      <c r="D116" s="58"/>
      <c r="E116" s="37"/>
      <c r="F116" s="37"/>
      <c r="G116" s="37"/>
      <c r="H116" s="37"/>
      <c r="I116" s="2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</row>
    <row r="117" spans="1:26" ht="12.75" customHeight="1">
      <c r="A117" s="37"/>
      <c r="B117" s="58"/>
      <c r="C117" s="58"/>
      <c r="D117" s="58"/>
      <c r="E117" s="37"/>
      <c r="F117" s="37"/>
      <c r="G117" s="37"/>
      <c r="H117" s="37"/>
      <c r="I117" s="2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</row>
    <row r="118" spans="1:26" ht="12.75" customHeight="1">
      <c r="A118" s="37"/>
      <c r="B118" s="58"/>
      <c r="C118" s="58"/>
      <c r="D118" s="58"/>
      <c r="E118" s="37"/>
      <c r="F118" s="37"/>
      <c r="G118" s="37"/>
      <c r="H118" s="37"/>
      <c r="I118" s="2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</row>
    <row r="119" spans="1:26" ht="12.75" customHeight="1">
      <c r="A119" s="37"/>
      <c r="B119" s="58"/>
      <c r="C119" s="58"/>
      <c r="D119" s="58"/>
      <c r="E119" s="37"/>
      <c r="F119" s="37"/>
      <c r="G119" s="37"/>
      <c r="H119" s="37"/>
      <c r="I119" s="2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</row>
    <row r="120" spans="1:26" ht="12.75" customHeight="1">
      <c r="A120" s="37"/>
      <c r="B120" s="58"/>
      <c r="C120" s="58"/>
      <c r="D120" s="58"/>
      <c r="E120" s="37"/>
      <c r="F120" s="37"/>
      <c r="G120" s="37"/>
      <c r="H120" s="37"/>
      <c r="I120" s="2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</row>
    <row r="121" spans="1:26" ht="12.75" customHeight="1">
      <c r="A121" s="37"/>
      <c r="B121" s="58"/>
      <c r="C121" s="58"/>
      <c r="D121" s="58"/>
      <c r="E121" s="37"/>
      <c r="F121" s="37"/>
      <c r="G121" s="37"/>
      <c r="H121" s="37"/>
      <c r="I121" s="2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</row>
    <row r="122" spans="1:26" ht="12.75" customHeight="1">
      <c r="A122" s="37"/>
      <c r="B122" s="58"/>
      <c r="C122" s="58"/>
      <c r="D122" s="58"/>
      <c r="E122" s="37"/>
      <c r="F122" s="37"/>
      <c r="G122" s="37"/>
      <c r="H122" s="37"/>
      <c r="I122" s="2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</row>
    <row r="123" spans="1:26" ht="12.75" customHeight="1">
      <c r="A123" s="37"/>
      <c r="B123" s="58"/>
      <c r="C123" s="58"/>
      <c r="D123" s="58"/>
      <c r="E123" s="37"/>
      <c r="F123" s="37"/>
      <c r="G123" s="37"/>
      <c r="H123" s="37"/>
      <c r="I123" s="2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</row>
    <row r="124" spans="1:26" ht="12.75" customHeight="1">
      <c r="A124" s="37"/>
      <c r="B124" s="58"/>
      <c r="C124" s="58"/>
      <c r="D124" s="58"/>
      <c r="E124" s="37"/>
      <c r="F124" s="37"/>
      <c r="G124" s="37"/>
      <c r="H124" s="37"/>
      <c r="I124" s="2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</row>
    <row r="125" spans="1:26" ht="12.75" customHeight="1">
      <c r="A125" s="37"/>
      <c r="B125" s="58"/>
      <c r="C125" s="58"/>
      <c r="D125" s="58"/>
      <c r="E125" s="37"/>
      <c r="F125" s="37"/>
      <c r="G125" s="37"/>
      <c r="H125" s="37"/>
      <c r="I125" s="2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</row>
    <row r="126" spans="1:26" ht="12.75" customHeight="1">
      <c r="A126" s="37"/>
      <c r="B126" s="58"/>
      <c r="C126" s="58"/>
      <c r="D126" s="58"/>
      <c r="E126" s="37"/>
      <c r="F126" s="37"/>
      <c r="G126" s="37"/>
      <c r="H126" s="37"/>
      <c r="I126" s="2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</row>
    <row r="127" spans="1:26" ht="12.75" customHeight="1">
      <c r="A127" s="37"/>
      <c r="B127" s="58"/>
      <c r="C127" s="58"/>
      <c r="D127" s="58"/>
      <c r="E127" s="37"/>
      <c r="F127" s="37"/>
      <c r="G127" s="37"/>
      <c r="H127" s="37"/>
      <c r="I127" s="2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</row>
    <row r="128" spans="1:26" ht="12.75" customHeight="1">
      <c r="A128" s="37"/>
      <c r="B128" s="58"/>
      <c r="C128" s="58"/>
      <c r="D128" s="58"/>
      <c r="E128" s="37"/>
      <c r="F128" s="37"/>
      <c r="G128" s="37"/>
      <c r="H128" s="37"/>
      <c r="I128" s="2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</row>
    <row r="129" spans="1:26" ht="12.75" customHeight="1">
      <c r="A129" s="37"/>
      <c r="B129" s="58"/>
      <c r="C129" s="58"/>
      <c r="D129" s="58"/>
      <c r="E129" s="37"/>
      <c r="F129" s="37"/>
      <c r="G129" s="37"/>
      <c r="H129" s="37"/>
      <c r="I129" s="2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</row>
    <row r="130" spans="1:26" ht="12.75" customHeight="1">
      <c r="A130" s="37"/>
      <c r="B130" s="58"/>
      <c r="C130" s="58"/>
      <c r="D130" s="58"/>
      <c r="E130" s="37"/>
      <c r="F130" s="37"/>
      <c r="G130" s="37"/>
      <c r="H130" s="37"/>
      <c r="I130" s="2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</row>
    <row r="131" spans="1:26" ht="12.75" customHeight="1">
      <c r="A131" s="37"/>
      <c r="B131" s="58"/>
      <c r="C131" s="58"/>
      <c r="D131" s="58"/>
      <c r="E131" s="37"/>
      <c r="F131" s="37"/>
      <c r="G131" s="37"/>
      <c r="H131" s="37"/>
      <c r="I131" s="2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</row>
    <row r="132" spans="1:26" ht="12.75" customHeight="1">
      <c r="A132" s="37"/>
      <c r="B132" s="58"/>
      <c r="C132" s="58"/>
      <c r="D132" s="58"/>
      <c r="E132" s="37"/>
      <c r="F132" s="37"/>
      <c r="G132" s="37"/>
      <c r="H132" s="37"/>
      <c r="I132" s="2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</row>
    <row r="133" spans="1:26" ht="12.75" customHeight="1">
      <c r="A133" s="37"/>
      <c r="B133" s="58"/>
      <c r="C133" s="58"/>
      <c r="D133" s="58"/>
      <c r="E133" s="37"/>
      <c r="F133" s="37"/>
      <c r="G133" s="37"/>
      <c r="H133" s="37"/>
      <c r="I133" s="2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</row>
    <row r="134" spans="1:26" ht="12.75" customHeight="1">
      <c r="A134" s="37"/>
      <c r="B134" s="58"/>
      <c r="C134" s="58"/>
      <c r="D134" s="58"/>
      <c r="E134" s="37"/>
      <c r="F134" s="37"/>
      <c r="G134" s="37"/>
      <c r="H134" s="37"/>
      <c r="I134" s="2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</row>
    <row r="135" spans="1:26" ht="12.75" customHeight="1">
      <c r="A135" s="37"/>
      <c r="B135" s="58"/>
      <c r="C135" s="58"/>
      <c r="D135" s="58"/>
      <c r="E135" s="37"/>
      <c r="F135" s="37"/>
      <c r="G135" s="37"/>
      <c r="H135" s="37"/>
      <c r="I135" s="2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</row>
    <row r="136" spans="1:26" ht="12.75" customHeight="1">
      <c r="A136" s="37"/>
      <c r="B136" s="58"/>
      <c r="C136" s="58"/>
      <c r="D136" s="58"/>
      <c r="E136" s="37"/>
      <c r="F136" s="37"/>
      <c r="G136" s="37"/>
      <c r="H136" s="37"/>
      <c r="I136" s="2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</row>
    <row r="137" spans="1:26" ht="12.75" customHeight="1">
      <c r="A137" s="37"/>
      <c r="B137" s="58"/>
      <c r="C137" s="58"/>
      <c r="D137" s="58"/>
      <c r="E137" s="37"/>
      <c r="F137" s="37"/>
      <c r="G137" s="37"/>
      <c r="H137" s="37"/>
      <c r="I137" s="2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</row>
    <row r="138" spans="1:26" ht="12.75" customHeight="1">
      <c r="A138" s="37"/>
      <c r="B138" s="58"/>
      <c r="C138" s="58"/>
      <c r="D138" s="58"/>
      <c r="E138" s="37"/>
      <c r="F138" s="37"/>
      <c r="G138" s="37"/>
      <c r="H138" s="37"/>
      <c r="I138" s="2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</row>
    <row r="139" spans="1:26" ht="12.75" customHeight="1">
      <c r="A139" s="37"/>
      <c r="B139" s="58"/>
      <c r="C139" s="58"/>
      <c r="D139" s="58"/>
      <c r="E139" s="37"/>
      <c r="F139" s="37"/>
      <c r="G139" s="37"/>
      <c r="H139" s="37"/>
      <c r="I139" s="2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</row>
    <row r="140" spans="1:26" ht="12.75" customHeight="1">
      <c r="A140" s="37"/>
      <c r="B140" s="58"/>
      <c r="C140" s="58"/>
      <c r="D140" s="58"/>
      <c r="E140" s="37"/>
      <c r="F140" s="37"/>
      <c r="G140" s="37"/>
      <c r="H140" s="37"/>
      <c r="I140" s="2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</row>
    <row r="141" spans="1:26" ht="12.75" customHeight="1">
      <c r="A141" s="37"/>
      <c r="B141" s="58"/>
      <c r="C141" s="58"/>
      <c r="D141" s="58"/>
      <c r="E141" s="37"/>
      <c r="F141" s="37"/>
      <c r="G141" s="37"/>
      <c r="H141" s="37"/>
      <c r="I141" s="2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</row>
    <row r="142" spans="1:26" ht="12.75" customHeight="1">
      <c r="A142" s="37"/>
      <c r="B142" s="58"/>
      <c r="C142" s="58"/>
      <c r="D142" s="58"/>
      <c r="E142" s="37"/>
      <c r="F142" s="37"/>
      <c r="G142" s="37"/>
      <c r="H142" s="37"/>
      <c r="I142" s="2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</row>
    <row r="143" spans="1:26" ht="12.75" customHeight="1">
      <c r="A143" s="37"/>
      <c r="B143" s="58"/>
      <c r="C143" s="58"/>
      <c r="D143" s="58"/>
      <c r="E143" s="37"/>
      <c r="F143" s="37"/>
      <c r="G143" s="37"/>
      <c r="H143" s="37"/>
      <c r="I143" s="2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</row>
    <row r="144" spans="1:26" ht="12.75" customHeight="1">
      <c r="A144" s="37"/>
      <c r="B144" s="58"/>
      <c r="C144" s="58"/>
      <c r="D144" s="58"/>
      <c r="E144" s="37"/>
      <c r="F144" s="37"/>
      <c r="G144" s="37"/>
      <c r="H144" s="37"/>
      <c r="I144" s="2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</row>
    <row r="145" spans="1:26" ht="12.75" customHeight="1">
      <c r="A145" s="37"/>
      <c r="B145" s="58"/>
      <c r="C145" s="58"/>
      <c r="D145" s="58"/>
      <c r="E145" s="37"/>
      <c r="F145" s="37"/>
      <c r="G145" s="37"/>
      <c r="H145" s="37"/>
      <c r="I145" s="2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</row>
    <row r="146" spans="1:26" ht="12.75" customHeight="1">
      <c r="A146" s="37"/>
      <c r="B146" s="58"/>
      <c r="C146" s="58"/>
      <c r="D146" s="58"/>
      <c r="E146" s="37"/>
      <c r="F146" s="37"/>
      <c r="G146" s="37"/>
      <c r="H146" s="37"/>
      <c r="I146" s="2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</row>
    <row r="147" spans="1:26" ht="12.75" customHeight="1">
      <c r="A147" s="37"/>
      <c r="B147" s="58"/>
      <c r="C147" s="58"/>
      <c r="D147" s="58"/>
      <c r="E147" s="37"/>
      <c r="F147" s="37"/>
      <c r="G147" s="37"/>
      <c r="H147" s="37"/>
      <c r="I147" s="2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</row>
    <row r="148" spans="1:26" ht="12.75" customHeight="1">
      <c r="A148" s="37"/>
      <c r="B148" s="58"/>
      <c r="C148" s="58"/>
      <c r="D148" s="58"/>
      <c r="E148" s="37"/>
      <c r="F148" s="37"/>
      <c r="G148" s="37"/>
      <c r="H148" s="37"/>
      <c r="I148" s="2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</row>
    <row r="149" spans="1:26" ht="12.75" customHeight="1">
      <c r="A149" s="37"/>
      <c r="B149" s="58"/>
      <c r="C149" s="58"/>
      <c r="D149" s="58"/>
      <c r="E149" s="37"/>
      <c r="F149" s="37"/>
      <c r="G149" s="37"/>
      <c r="H149" s="37"/>
      <c r="I149" s="2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</row>
    <row r="150" spans="1:26" ht="12.75" customHeight="1">
      <c r="A150" s="37"/>
      <c r="B150" s="58"/>
      <c r="C150" s="58"/>
      <c r="D150" s="58"/>
      <c r="E150" s="37"/>
      <c r="F150" s="37"/>
      <c r="G150" s="37"/>
      <c r="H150" s="37"/>
      <c r="I150" s="2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</row>
    <row r="151" spans="1:26" ht="12.75" customHeight="1">
      <c r="A151" s="37"/>
      <c r="B151" s="58"/>
      <c r="C151" s="58"/>
      <c r="D151" s="58"/>
      <c r="E151" s="37"/>
      <c r="F151" s="37"/>
      <c r="G151" s="37"/>
      <c r="H151" s="37"/>
      <c r="I151" s="2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</row>
    <row r="152" spans="1:26" ht="12.75" customHeight="1">
      <c r="A152" s="37"/>
      <c r="B152" s="58"/>
      <c r="C152" s="58"/>
      <c r="D152" s="58"/>
      <c r="E152" s="37"/>
      <c r="F152" s="37"/>
      <c r="G152" s="37"/>
      <c r="H152" s="37"/>
      <c r="I152" s="2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</row>
    <row r="153" spans="1:26" ht="12.75" customHeight="1">
      <c r="A153" s="37"/>
      <c r="B153" s="58"/>
      <c r="C153" s="58"/>
      <c r="D153" s="58"/>
      <c r="E153" s="37"/>
      <c r="F153" s="37"/>
      <c r="G153" s="37"/>
      <c r="H153" s="37"/>
      <c r="I153" s="2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</row>
    <row r="154" spans="1:26" ht="12.75" customHeight="1">
      <c r="A154" s="37"/>
      <c r="B154" s="58"/>
      <c r="C154" s="58"/>
      <c r="D154" s="58"/>
      <c r="E154" s="37"/>
      <c r="F154" s="37"/>
      <c r="G154" s="37"/>
      <c r="H154" s="37"/>
      <c r="I154" s="2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</row>
    <row r="155" spans="1:26" ht="12.75" customHeight="1">
      <c r="A155" s="37"/>
      <c r="B155" s="58"/>
      <c r="C155" s="58"/>
      <c r="D155" s="58"/>
      <c r="E155" s="37"/>
      <c r="F155" s="37"/>
      <c r="G155" s="37"/>
      <c r="H155" s="37"/>
      <c r="I155" s="2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</row>
    <row r="156" spans="1:26" ht="12.75" customHeight="1">
      <c r="A156" s="37"/>
      <c r="B156" s="58"/>
      <c r="C156" s="58"/>
      <c r="D156" s="58"/>
      <c r="E156" s="37"/>
      <c r="F156" s="37"/>
      <c r="G156" s="37"/>
      <c r="H156" s="37"/>
      <c r="I156" s="2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</row>
    <row r="157" spans="1:26" ht="12.75" customHeight="1">
      <c r="A157" s="37"/>
      <c r="B157" s="58"/>
      <c r="C157" s="58"/>
      <c r="D157" s="58"/>
      <c r="E157" s="37"/>
      <c r="F157" s="37"/>
      <c r="G157" s="37"/>
      <c r="H157" s="37"/>
      <c r="I157" s="2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</row>
    <row r="158" spans="1:26" ht="12.75" customHeight="1">
      <c r="A158" s="37"/>
      <c r="B158" s="58"/>
      <c r="C158" s="58"/>
      <c r="D158" s="58"/>
      <c r="E158" s="37"/>
      <c r="F158" s="37"/>
      <c r="G158" s="37"/>
      <c r="H158" s="37"/>
      <c r="I158" s="2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</row>
    <row r="159" spans="1:26" ht="12.75" customHeight="1">
      <c r="A159" s="37"/>
      <c r="B159" s="58"/>
      <c r="C159" s="58"/>
      <c r="D159" s="58"/>
      <c r="E159" s="37"/>
      <c r="F159" s="37"/>
      <c r="G159" s="37"/>
      <c r="H159" s="37"/>
      <c r="I159" s="2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</row>
    <row r="160" spans="1:26" ht="12.75" customHeight="1">
      <c r="A160" s="37"/>
      <c r="B160" s="58"/>
      <c r="C160" s="58"/>
      <c r="D160" s="58"/>
      <c r="E160" s="37"/>
      <c r="F160" s="37"/>
      <c r="G160" s="37"/>
      <c r="H160" s="37"/>
      <c r="I160" s="2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</row>
    <row r="161" spans="1:26" ht="12.75" customHeight="1">
      <c r="A161" s="37"/>
      <c r="B161" s="58"/>
      <c r="C161" s="58"/>
      <c r="D161" s="58"/>
      <c r="E161" s="37"/>
      <c r="F161" s="37"/>
      <c r="G161" s="37"/>
      <c r="H161" s="37"/>
      <c r="I161" s="2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</row>
    <row r="162" spans="1:26" ht="12.75" customHeight="1">
      <c r="A162" s="37"/>
      <c r="B162" s="58"/>
      <c r="C162" s="58"/>
      <c r="D162" s="58"/>
      <c r="E162" s="37"/>
      <c r="F162" s="37"/>
      <c r="G162" s="37"/>
      <c r="H162" s="37"/>
      <c r="I162" s="2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</row>
    <row r="163" spans="1:26" ht="12.75" customHeight="1">
      <c r="A163" s="37"/>
      <c r="B163" s="58"/>
      <c r="C163" s="58"/>
      <c r="D163" s="58"/>
      <c r="E163" s="37"/>
      <c r="F163" s="37"/>
      <c r="G163" s="37"/>
      <c r="H163" s="37"/>
      <c r="I163" s="2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</row>
    <row r="164" spans="1:26" ht="12.75" customHeight="1">
      <c r="A164" s="37"/>
      <c r="B164" s="58"/>
      <c r="C164" s="58"/>
      <c r="D164" s="58"/>
      <c r="E164" s="37"/>
      <c r="F164" s="37"/>
      <c r="G164" s="37"/>
      <c r="H164" s="37"/>
      <c r="I164" s="2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</row>
    <row r="165" spans="1:26" ht="12.75" customHeight="1">
      <c r="A165" s="37"/>
      <c r="B165" s="58"/>
      <c r="C165" s="58"/>
      <c r="D165" s="58"/>
      <c r="E165" s="37"/>
      <c r="F165" s="37"/>
      <c r="G165" s="37"/>
      <c r="H165" s="37"/>
      <c r="I165" s="2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</row>
    <row r="166" spans="1:26" ht="12.75" customHeight="1">
      <c r="A166" s="37"/>
      <c r="B166" s="58"/>
      <c r="C166" s="58"/>
      <c r="D166" s="58"/>
      <c r="E166" s="37"/>
      <c r="F166" s="37"/>
      <c r="G166" s="37"/>
      <c r="H166" s="37"/>
      <c r="I166" s="2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</row>
    <row r="167" spans="1:26" ht="12.75" customHeight="1">
      <c r="A167" s="37"/>
      <c r="B167" s="58"/>
      <c r="C167" s="58"/>
      <c r="D167" s="58"/>
      <c r="E167" s="37"/>
      <c r="F167" s="37"/>
      <c r="G167" s="37"/>
      <c r="H167" s="37"/>
      <c r="I167" s="2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</row>
    <row r="168" spans="1:26" ht="12.75" customHeight="1">
      <c r="A168" s="37"/>
      <c r="B168" s="58"/>
      <c r="C168" s="58"/>
      <c r="D168" s="58"/>
      <c r="E168" s="37"/>
      <c r="F168" s="37"/>
      <c r="G168" s="37"/>
      <c r="H168" s="37"/>
      <c r="I168" s="2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</row>
    <row r="169" spans="1:26" ht="12.75" customHeight="1">
      <c r="A169" s="37"/>
      <c r="B169" s="58"/>
      <c r="C169" s="58"/>
      <c r="D169" s="58"/>
      <c r="E169" s="37"/>
      <c r="F169" s="37"/>
      <c r="G169" s="37"/>
      <c r="H169" s="37"/>
      <c r="I169" s="2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</row>
    <row r="170" spans="1:26" ht="12.75" customHeight="1">
      <c r="A170" s="37"/>
      <c r="B170" s="58"/>
      <c r="C170" s="58"/>
      <c r="D170" s="58"/>
      <c r="E170" s="37"/>
      <c r="F170" s="37"/>
      <c r="G170" s="37"/>
      <c r="H170" s="37"/>
      <c r="I170" s="2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</row>
    <row r="171" spans="1:26" ht="12.75" customHeight="1">
      <c r="A171" s="37"/>
      <c r="B171" s="58"/>
      <c r="C171" s="58"/>
      <c r="D171" s="58"/>
      <c r="E171" s="37"/>
      <c r="F171" s="37"/>
      <c r="G171" s="37"/>
      <c r="H171" s="37"/>
      <c r="I171" s="2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</row>
    <row r="172" spans="1:26" ht="12.75" customHeight="1">
      <c r="A172" s="37"/>
      <c r="B172" s="58"/>
      <c r="C172" s="58"/>
      <c r="D172" s="58"/>
      <c r="E172" s="37"/>
      <c r="F172" s="37"/>
      <c r="G172" s="37"/>
      <c r="H172" s="37"/>
      <c r="I172" s="2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</row>
    <row r="173" spans="1:26" ht="12.75" customHeight="1">
      <c r="A173" s="37"/>
      <c r="B173" s="58"/>
      <c r="C173" s="58"/>
      <c r="D173" s="58"/>
      <c r="E173" s="37"/>
      <c r="F173" s="37"/>
      <c r="G173" s="37"/>
      <c r="H173" s="37"/>
      <c r="I173" s="2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</row>
    <row r="174" spans="1:26" ht="12.75" customHeight="1">
      <c r="A174" s="37"/>
      <c r="B174" s="58"/>
      <c r="C174" s="58"/>
      <c r="D174" s="58"/>
      <c r="E174" s="37"/>
      <c r="F174" s="37"/>
      <c r="G174" s="37"/>
      <c r="H174" s="37"/>
      <c r="I174" s="2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</row>
    <row r="175" spans="1:26" ht="12.75" customHeight="1">
      <c r="A175" s="37"/>
      <c r="B175" s="58"/>
      <c r="C175" s="58"/>
      <c r="D175" s="58"/>
      <c r="E175" s="37"/>
      <c r="F175" s="37"/>
      <c r="G175" s="37"/>
      <c r="H175" s="37"/>
      <c r="I175" s="2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</row>
    <row r="176" spans="1:26" ht="12.75" customHeight="1">
      <c r="A176" s="37"/>
      <c r="B176" s="58"/>
      <c r="C176" s="58"/>
      <c r="D176" s="58"/>
      <c r="E176" s="37"/>
      <c r="F176" s="37"/>
      <c r="G176" s="37"/>
      <c r="H176" s="37"/>
      <c r="I176" s="2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</row>
    <row r="177" spans="1:26" ht="12.75" customHeight="1">
      <c r="A177" s="37"/>
      <c r="B177" s="58"/>
      <c r="C177" s="58"/>
      <c r="D177" s="58"/>
      <c r="E177" s="37"/>
      <c r="F177" s="37"/>
      <c r="G177" s="37"/>
      <c r="H177" s="37"/>
      <c r="I177" s="2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</row>
    <row r="178" spans="1:26" ht="12.75" customHeight="1">
      <c r="A178" s="37"/>
      <c r="B178" s="58"/>
      <c r="C178" s="58"/>
      <c r="D178" s="58"/>
      <c r="E178" s="37"/>
      <c r="F178" s="37"/>
      <c r="G178" s="37"/>
      <c r="H178" s="37"/>
      <c r="I178" s="2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</row>
    <row r="179" spans="1:26" ht="12.75" customHeight="1">
      <c r="A179" s="37"/>
      <c r="B179" s="58"/>
      <c r="C179" s="58"/>
      <c r="D179" s="58"/>
      <c r="E179" s="37"/>
      <c r="F179" s="37"/>
      <c r="G179" s="37"/>
      <c r="H179" s="37"/>
      <c r="I179" s="2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</row>
    <row r="180" spans="1:26" ht="12.75" customHeight="1">
      <c r="A180" s="37"/>
      <c r="B180" s="58"/>
      <c r="C180" s="58"/>
      <c r="D180" s="58"/>
      <c r="E180" s="37"/>
      <c r="F180" s="37"/>
      <c r="G180" s="37"/>
      <c r="H180" s="37"/>
      <c r="I180" s="2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</row>
    <row r="181" spans="1:26" ht="12.75" customHeight="1">
      <c r="A181" s="37"/>
      <c r="B181" s="58"/>
      <c r="C181" s="58"/>
      <c r="D181" s="58"/>
      <c r="E181" s="37"/>
      <c r="F181" s="37"/>
      <c r="G181" s="37"/>
      <c r="H181" s="37"/>
      <c r="I181" s="2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</row>
    <row r="182" spans="1:26" ht="12.75" customHeight="1">
      <c r="A182" s="37"/>
      <c r="B182" s="58"/>
      <c r="C182" s="58"/>
      <c r="D182" s="58"/>
      <c r="E182" s="37"/>
      <c r="F182" s="37"/>
      <c r="G182" s="37"/>
      <c r="H182" s="37"/>
      <c r="I182" s="2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</row>
    <row r="183" spans="1:26" ht="12.75" customHeight="1">
      <c r="A183" s="37"/>
      <c r="B183" s="58"/>
      <c r="C183" s="58"/>
      <c r="D183" s="58"/>
      <c r="E183" s="37"/>
      <c r="F183" s="37"/>
      <c r="G183" s="37"/>
      <c r="H183" s="37"/>
      <c r="I183" s="2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</row>
    <row r="184" spans="1:26" ht="12.75" customHeight="1">
      <c r="A184" s="37"/>
      <c r="B184" s="58"/>
      <c r="C184" s="58"/>
      <c r="D184" s="58"/>
      <c r="E184" s="37"/>
      <c r="F184" s="37"/>
      <c r="G184" s="37"/>
      <c r="H184" s="37"/>
      <c r="I184" s="2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</row>
    <row r="185" spans="1:26" ht="12.75" customHeight="1">
      <c r="A185" s="37"/>
      <c r="B185" s="58"/>
      <c r="C185" s="58"/>
      <c r="D185" s="58"/>
      <c r="E185" s="37"/>
      <c r="F185" s="37"/>
      <c r="G185" s="37"/>
      <c r="H185" s="37"/>
      <c r="I185" s="2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</row>
    <row r="186" spans="1:26" ht="12.75" customHeight="1">
      <c r="A186" s="37"/>
      <c r="B186" s="58"/>
      <c r="C186" s="58"/>
      <c r="D186" s="58"/>
      <c r="E186" s="37"/>
      <c r="F186" s="37"/>
      <c r="G186" s="37"/>
      <c r="H186" s="37"/>
      <c r="I186" s="2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</row>
    <row r="187" spans="1:26" ht="12.75" customHeight="1">
      <c r="A187" s="37"/>
      <c r="B187" s="58"/>
      <c r="C187" s="58"/>
      <c r="D187" s="58"/>
      <c r="E187" s="37"/>
      <c r="F187" s="37"/>
      <c r="G187" s="37"/>
      <c r="H187" s="37"/>
      <c r="I187" s="2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</row>
    <row r="188" spans="1:26" ht="12.75" customHeight="1">
      <c r="A188" s="37"/>
      <c r="B188" s="58"/>
      <c r="C188" s="58"/>
      <c r="D188" s="58"/>
      <c r="E188" s="37"/>
      <c r="F188" s="37"/>
      <c r="G188" s="37"/>
      <c r="H188" s="37"/>
      <c r="I188" s="2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</row>
    <row r="189" spans="1:26" ht="12.75" customHeight="1">
      <c r="A189" s="37"/>
      <c r="B189" s="58"/>
      <c r="C189" s="58"/>
      <c r="D189" s="58"/>
      <c r="E189" s="37"/>
      <c r="F189" s="37"/>
      <c r="G189" s="37"/>
      <c r="H189" s="37"/>
      <c r="I189" s="2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</row>
    <row r="190" spans="1:26" ht="12.75" customHeight="1">
      <c r="A190" s="37"/>
      <c r="B190" s="58"/>
      <c r="C190" s="58"/>
      <c r="D190" s="58"/>
      <c r="E190" s="37"/>
      <c r="F190" s="37"/>
      <c r="G190" s="37"/>
      <c r="H190" s="37"/>
      <c r="I190" s="2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</row>
    <row r="191" spans="1:26" ht="12.75" customHeight="1">
      <c r="A191" s="37"/>
      <c r="B191" s="58"/>
      <c r="C191" s="58"/>
      <c r="D191" s="58"/>
      <c r="E191" s="37"/>
      <c r="F191" s="37"/>
      <c r="G191" s="37"/>
      <c r="H191" s="37"/>
      <c r="I191" s="2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</row>
    <row r="192" spans="1:26" ht="12.75" customHeight="1">
      <c r="A192" s="37"/>
      <c r="B192" s="58"/>
      <c r="C192" s="58"/>
      <c r="D192" s="58"/>
      <c r="E192" s="37"/>
      <c r="F192" s="37"/>
      <c r="G192" s="37"/>
      <c r="H192" s="37"/>
      <c r="I192" s="2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</row>
    <row r="193" spans="1:26" ht="12.75" customHeight="1">
      <c r="A193" s="37"/>
      <c r="B193" s="58"/>
      <c r="C193" s="58"/>
      <c r="D193" s="58"/>
      <c r="E193" s="37"/>
      <c r="F193" s="37"/>
      <c r="G193" s="37"/>
      <c r="H193" s="37"/>
      <c r="I193" s="2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</row>
    <row r="194" spans="1:26" ht="12.75" customHeight="1">
      <c r="A194" s="37"/>
      <c r="B194" s="58"/>
      <c r="C194" s="58"/>
      <c r="D194" s="58"/>
      <c r="E194" s="37"/>
      <c r="F194" s="37"/>
      <c r="G194" s="37"/>
      <c r="H194" s="37"/>
      <c r="I194" s="2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</row>
    <row r="195" spans="1:26" ht="12.75" customHeight="1">
      <c r="A195" s="37"/>
      <c r="B195" s="58"/>
      <c r="C195" s="58"/>
      <c r="D195" s="58"/>
      <c r="E195" s="37"/>
      <c r="F195" s="37"/>
      <c r="G195" s="37"/>
      <c r="H195" s="37"/>
      <c r="I195" s="2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</row>
    <row r="196" spans="1:26" ht="12.75" customHeight="1">
      <c r="A196" s="37"/>
      <c r="B196" s="58"/>
      <c r="C196" s="58"/>
      <c r="D196" s="58"/>
      <c r="E196" s="37"/>
      <c r="F196" s="37"/>
      <c r="G196" s="37"/>
      <c r="H196" s="37"/>
      <c r="I196" s="2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</row>
    <row r="197" spans="1:26" ht="12.75" customHeight="1">
      <c r="A197" s="37"/>
      <c r="B197" s="58"/>
      <c r="C197" s="58"/>
      <c r="D197" s="58"/>
      <c r="E197" s="37"/>
      <c r="F197" s="37"/>
      <c r="G197" s="37"/>
      <c r="H197" s="2"/>
      <c r="I197" s="2"/>
      <c r="J197" s="2"/>
      <c r="K197" s="2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</row>
    <row r="198" spans="1:26" ht="12.75" customHeight="1">
      <c r="A198" s="37"/>
      <c r="B198" s="58"/>
      <c r="C198" s="58"/>
      <c r="D198" s="58"/>
      <c r="E198" s="37"/>
      <c r="F198" s="37"/>
      <c r="G198" s="37"/>
      <c r="H198" s="2"/>
      <c r="I198" s="2"/>
      <c r="J198" s="2"/>
      <c r="K198" s="2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</row>
    <row r="199" spans="1:26" ht="12.75" customHeight="1">
      <c r="A199" s="37"/>
      <c r="B199" s="58"/>
      <c r="C199" s="58"/>
      <c r="D199" s="58"/>
      <c r="E199" s="37"/>
      <c r="F199" s="37"/>
      <c r="G199" s="37"/>
      <c r="H199" s="2"/>
      <c r="I199" s="2"/>
      <c r="J199" s="2"/>
      <c r="K199" s="2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</row>
    <row r="200" spans="1:26" ht="12.75" customHeight="1">
      <c r="A200" s="37"/>
      <c r="B200" s="58"/>
      <c r="C200" s="58"/>
      <c r="D200" s="58"/>
      <c r="E200" s="37"/>
      <c r="F200" s="37"/>
      <c r="G200" s="37"/>
      <c r="H200" s="2"/>
      <c r="I200" s="2"/>
      <c r="J200" s="2"/>
      <c r="K200" s="2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</row>
    <row r="201" spans="1:26" ht="12.75" customHeight="1">
      <c r="A201" s="37"/>
      <c r="B201" s="58"/>
      <c r="C201" s="58"/>
      <c r="D201" s="58"/>
      <c r="E201" s="37"/>
      <c r="F201" s="37"/>
      <c r="G201" s="37"/>
      <c r="H201" s="2"/>
      <c r="I201" s="2"/>
      <c r="J201" s="2"/>
      <c r="K201" s="2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</row>
    <row r="202" spans="1:26" ht="12.75" customHeight="1">
      <c r="A202" s="37"/>
      <c r="B202" s="58"/>
      <c r="C202" s="58"/>
      <c r="D202" s="58"/>
      <c r="E202" s="37"/>
      <c r="F202" s="37"/>
      <c r="G202" s="37"/>
      <c r="H202" s="2"/>
      <c r="I202" s="2"/>
      <c r="J202" s="2"/>
      <c r="K202" s="2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</row>
    <row r="203" spans="1:26" ht="12.75" customHeight="1">
      <c r="A203" s="37"/>
      <c r="B203" s="58"/>
      <c r="C203" s="58"/>
      <c r="D203" s="58"/>
      <c r="E203" s="37"/>
      <c r="F203" s="37"/>
      <c r="G203" s="37"/>
      <c r="H203" s="2"/>
      <c r="I203" s="2"/>
      <c r="J203" s="2"/>
      <c r="K203" s="2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</row>
    <row r="204" spans="1:26" ht="12.75" customHeight="1">
      <c r="A204" s="37"/>
      <c r="B204" s="58"/>
      <c r="C204" s="58"/>
      <c r="D204" s="58"/>
      <c r="E204" s="37"/>
      <c r="F204" s="37"/>
      <c r="G204" s="37"/>
      <c r="H204" s="2"/>
      <c r="I204" s="2"/>
      <c r="J204" s="2"/>
      <c r="K204" s="2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</row>
    <row r="205" spans="1:26" ht="12.75" customHeight="1">
      <c r="A205" s="37"/>
      <c r="B205" s="58"/>
      <c r="C205" s="58"/>
      <c r="D205" s="58"/>
      <c r="E205" s="37"/>
      <c r="F205" s="37"/>
      <c r="G205" s="37"/>
      <c r="H205" s="2"/>
      <c r="I205" s="2"/>
      <c r="J205" s="2"/>
      <c r="K205" s="2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</row>
    <row r="206" spans="1:26" ht="12.75" customHeight="1">
      <c r="A206" s="37"/>
      <c r="B206" s="58"/>
      <c r="C206" s="58"/>
      <c r="D206" s="58"/>
      <c r="E206" s="37"/>
      <c r="F206" s="37"/>
      <c r="G206" s="37"/>
      <c r="H206" s="2"/>
      <c r="I206" s="2"/>
      <c r="J206" s="2"/>
      <c r="K206" s="2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</row>
    <row r="207" spans="1:26" ht="12.75" customHeight="1">
      <c r="A207" s="37"/>
      <c r="B207" s="58"/>
      <c r="C207" s="58"/>
      <c r="D207" s="58"/>
      <c r="E207" s="37"/>
      <c r="F207" s="37"/>
      <c r="G207" s="37"/>
      <c r="H207" s="2"/>
      <c r="I207" s="2"/>
      <c r="J207" s="2"/>
      <c r="K207" s="2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</row>
    <row r="208" spans="1:26" ht="12.75" customHeight="1">
      <c r="A208" s="37"/>
      <c r="B208" s="58"/>
      <c r="C208" s="58"/>
      <c r="D208" s="58"/>
      <c r="E208" s="37"/>
      <c r="F208" s="37"/>
      <c r="G208" s="37"/>
      <c r="H208" s="2"/>
      <c r="I208" s="2"/>
      <c r="J208" s="2"/>
      <c r="K208" s="2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</row>
    <row r="209" spans="1:26" ht="12.75" customHeight="1">
      <c r="A209" s="37"/>
      <c r="B209" s="58"/>
      <c r="C209" s="58"/>
      <c r="D209" s="58"/>
      <c r="E209" s="37"/>
      <c r="F209" s="37"/>
      <c r="G209" s="37"/>
      <c r="H209" s="2"/>
      <c r="I209" s="2"/>
      <c r="J209" s="2"/>
      <c r="K209" s="2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</row>
    <row r="210" spans="1:26" ht="12.75" customHeight="1">
      <c r="A210" s="37"/>
      <c r="B210" s="58"/>
      <c r="C210" s="58"/>
      <c r="D210" s="58"/>
      <c r="E210" s="37"/>
      <c r="F210" s="37"/>
      <c r="G210" s="37"/>
      <c r="H210" s="2"/>
      <c r="I210" s="2"/>
      <c r="J210" s="2"/>
      <c r="K210" s="2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</row>
    <row r="211" spans="1:26" ht="12.75" customHeight="1">
      <c r="A211" s="37"/>
      <c r="B211" s="58"/>
      <c r="C211" s="58"/>
      <c r="D211" s="58"/>
      <c r="E211" s="37"/>
      <c r="F211" s="37"/>
      <c r="G211" s="37"/>
      <c r="H211" s="2"/>
      <c r="I211" s="2"/>
      <c r="J211" s="2"/>
      <c r="K211" s="2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</row>
    <row r="212" spans="1:26" ht="12.75" customHeight="1">
      <c r="A212" s="37"/>
      <c r="B212" s="58"/>
      <c r="C212" s="58"/>
      <c r="D212" s="58"/>
      <c r="E212" s="37"/>
      <c r="F212" s="37"/>
      <c r="G212" s="37"/>
      <c r="H212" s="2"/>
      <c r="I212" s="2"/>
      <c r="J212" s="2"/>
      <c r="K212" s="2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</row>
    <row r="213" spans="1:26" ht="12.75" customHeight="1">
      <c r="A213" s="37"/>
      <c r="B213" s="58"/>
      <c r="C213" s="58"/>
      <c r="D213" s="58"/>
      <c r="E213" s="37"/>
      <c r="F213" s="37"/>
      <c r="G213" s="37"/>
      <c r="H213" s="2"/>
      <c r="I213" s="2"/>
      <c r="J213" s="2"/>
      <c r="K213" s="2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</row>
    <row r="214" spans="1:26" ht="12.75" customHeight="1">
      <c r="A214" s="37"/>
      <c r="B214" s="58"/>
      <c r="C214" s="58"/>
      <c r="D214" s="58"/>
      <c r="E214" s="37"/>
      <c r="F214" s="37"/>
      <c r="G214" s="37"/>
      <c r="H214" s="2"/>
      <c r="I214" s="2"/>
      <c r="J214" s="2"/>
      <c r="K214" s="2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</row>
    <row r="215" spans="1:26" ht="12.75" customHeight="1">
      <c r="A215" s="37"/>
      <c r="B215" s="58"/>
      <c r="C215" s="58"/>
      <c r="D215" s="58"/>
      <c r="E215" s="37"/>
      <c r="F215" s="37"/>
      <c r="G215" s="37"/>
      <c r="H215" s="2"/>
      <c r="I215" s="2"/>
      <c r="J215" s="2"/>
      <c r="K215" s="2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</row>
    <row r="216" spans="1:26" ht="12.75" customHeight="1">
      <c r="A216" s="37"/>
      <c r="B216" s="58"/>
      <c r="C216" s="58"/>
      <c r="D216" s="58"/>
      <c r="E216" s="37"/>
      <c r="F216" s="37"/>
      <c r="G216" s="37"/>
      <c r="H216" s="2"/>
      <c r="I216" s="2"/>
      <c r="J216" s="2"/>
      <c r="K216" s="2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</row>
    <row r="217" spans="1:26" ht="12.75" customHeight="1">
      <c r="A217" s="37"/>
      <c r="B217" s="58"/>
      <c r="C217" s="58"/>
      <c r="D217" s="58"/>
      <c r="E217" s="37"/>
      <c r="F217" s="37"/>
      <c r="G217" s="37"/>
      <c r="H217" s="2"/>
      <c r="I217" s="2"/>
      <c r="J217" s="2"/>
      <c r="K217" s="2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</row>
    <row r="218" spans="1:26" ht="12.75" customHeight="1">
      <c r="A218" s="37"/>
      <c r="B218" s="58"/>
      <c r="C218" s="58"/>
      <c r="D218" s="58"/>
      <c r="E218" s="37"/>
      <c r="F218" s="37"/>
      <c r="G218" s="37"/>
      <c r="H218" s="2"/>
      <c r="I218" s="2"/>
      <c r="J218" s="2"/>
      <c r="K218" s="2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</row>
    <row r="219" spans="1:26" ht="12.75" customHeight="1">
      <c r="A219" s="37"/>
      <c r="B219" s="58"/>
      <c r="C219" s="58"/>
      <c r="D219" s="58"/>
      <c r="E219" s="37"/>
      <c r="F219" s="37"/>
      <c r="G219" s="37"/>
      <c r="H219" s="2"/>
      <c r="I219" s="2"/>
      <c r="J219" s="2"/>
      <c r="K219" s="2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</row>
    <row r="220" spans="1:26" ht="12.75" customHeight="1">
      <c r="A220" s="37"/>
      <c r="B220" s="58"/>
      <c r="C220" s="58"/>
      <c r="D220" s="58"/>
      <c r="E220" s="37"/>
      <c r="F220" s="37"/>
      <c r="G220" s="37"/>
      <c r="H220" s="2"/>
      <c r="I220" s="2"/>
      <c r="J220" s="2"/>
      <c r="K220" s="2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</row>
    <row r="221" spans="1:26" ht="12.75" customHeight="1">
      <c r="A221" s="2"/>
      <c r="B221" s="2"/>
      <c r="C221" s="2"/>
      <c r="D221" s="2"/>
      <c r="E221" s="37"/>
      <c r="F221" s="37"/>
      <c r="G221" s="37"/>
      <c r="H221" s="2"/>
      <c r="I221" s="2"/>
      <c r="J221" s="2"/>
      <c r="K221" s="2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</row>
    <row r="222" spans="1:26" ht="12.75" customHeight="1">
      <c r="A222" s="2"/>
      <c r="B222" s="2"/>
      <c r="C222" s="2"/>
      <c r="D222" s="2"/>
      <c r="E222" s="37"/>
      <c r="F222" s="37"/>
      <c r="G222" s="37"/>
      <c r="H222" s="2"/>
      <c r="I222" s="2"/>
      <c r="J222" s="2"/>
      <c r="K222" s="2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</row>
    <row r="223" spans="1:26" ht="12.75" customHeight="1">
      <c r="A223" s="2"/>
      <c r="B223" s="2"/>
      <c r="C223" s="2"/>
      <c r="D223" s="2"/>
      <c r="E223" s="37"/>
      <c r="F223" s="37"/>
      <c r="G223" s="37"/>
      <c r="H223" s="2"/>
      <c r="I223" s="2"/>
      <c r="J223" s="2"/>
      <c r="K223" s="2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</row>
    <row r="224" spans="1:26" ht="12.75" customHeight="1">
      <c r="A224" s="2"/>
      <c r="B224" s="2"/>
      <c r="C224" s="2"/>
      <c r="D224" s="2"/>
      <c r="E224" s="37"/>
      <c r="F224" s="37"/>
      <c r="G224" s="37"/>
      <c r="H224" s="2"/>
      <c r="I224" s="2"/>
      <c r="J224" s="2"/>
      <c r="K224" s="2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</row>
    <row r="225" spans="1:26" ht="12.75" customHeight="1">
      <c r="A225" s="2"/>
      <c r="B225" s="2"/>
      <c r="C225" s="2"/>
      <c r="D225" s="2"/>
      <c r="E225" s="37"/>
      <c r="F225" s="2"/>
      <c r="G225" s="2"/>
      <c r="H225" s="2"/>
      <c r="I225" s="2"/>
      <c r="J225" s="2"/>
      <c r="K225" s="2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</row>
    <row r="226" spans="1:26" ht="12.75" customHeight="1">
      <c r="A226" s="2"/>
      <c r="B226" s="2"/>
      <c r="C226" s="2"/>
      <c r="D226" s="2"/>
      <c r="E226" s="37"/>
      <c r="F226" s="2"/>
      <c r="G226" s="2"/>
      <c r="H226" s="2"/>
      <c r="I226" s="2"/>
      <c r="J226" s="2"/>
      <c r="K226" s="2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</row>
    <row r="227" spans="1:26" ht="12.75" customHeight="1">
      <c r="A227" s="2"/>
      <c r="B227" s="2"/>
      <c r="C227" s="2"/>
      <c r="D227" s="2"/>
      <c r="E227" s="37"/>
      <c r="F227" s="2"/>
      <c r="G227" s="2"/>
      <c r="H227" s="2"/>
      <c r="I227" s="2"/>
      <c r="J227" s="2"/>
      <c r="K227" s="2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</row>
    <row r="228" spans="1:26" ht="12.75" customHeight="1">
      <c r="A228" s="2"/>
      <c r="B228" s="2"/>
      <c r="C228" s="2"/>
      <c r="D228" s="2"/>
      <c r="E228" s="37"/>
      <c r="F228" s="2"/>
      <c r="G228" s="2"/>
      <c r="H228" s="2"/>
      <c r="I228" s="2"/>
      <c r="J228" s="2"/>
      <c r="K228" s="2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</row>
    <row r="229" spans="1:26" ht="12.75" customHeight="1">
      <c r="A229" s="2"/>
      <c r="B229" s="2"/>
      <c r="C229" s="2"/>
      <c r="D229" s="2"/>
      <c r="E229" s="37"/>
      <c r="F229" s="2"/>
      <c r="G229" s="2"/>
      <c r="H229" s="2"/>
      <c r="I229" s="2"/>
      <c r="J229" s="2"/>
      <c r="K229" s="2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</row>
    <row r="230" spans="1:26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customHeight="1">
      <c r="A949" s="2"/>
      <c r="B949" s="2"/>
      <c r="C949" s="2"/>
      <c r="D949" s="2"/>
      <c r="E949" s="2"/>
      <c r="F949" s="2"/>
      <c r="G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customHeight="1">
      <c r="A950" s="2"/>
      <c r="B950" s="2"/>
      <c r="C950" s="2"/>
      <c r="D950" s="2"/>
      <c r="E950" s="2"/>
      <c r="F950" s="2"/>
      <c r="G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customHeight="1">
      <c r="A951" s="2"/>
      <c r="B951" s="2"/>
      <c r="C951" s="2"/>
      <c r="D951" s="2"/>
      <c r="E951" s="2"/>
      <c r="F951" s="2"/>
      <c r="G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customHeight="1">
      <c r="A952" s="2"/>
      <c r="B952" s="2"/>
      <c r="C952" s="2"/>
      <c r="D952" s="2"/>
      <c r="E952" s="2"/>
      <c r="F952" s="2"/>
      <c r="G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customHeight="1">
      <c r="A953" s="2"/>
      <c r="B953" s="2"/>
      <c r="C953" s="2"/>
      <c r="D953" s="2"/>
      <c r="E953" s="2"/>
      <c r="F953" s="2"/>
      <c r="G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customHeight="1">
      <c r="A954" s="2"/>
      <c r="B954" s="2"/>
      <c r="C954" s="2"/>
      <c r="D954" s="2"/>
      <c r="E954" s="2"/>
      <c r="F954" s="2"/>
      <c r="G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customHeight="1">
      <c r="A955" s="2"/>
      <c r="B955" s="2"/>
      <c r="C955" s="2"/>
      <c r="D955" s="2"/>
      <c r="E955" s="2"/>
      <c r="F955" s="2"/>
      <c r="G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customHeight="1">
      <c r="A956" s="2"/>
      <c r="B956" s="2"/>
      <c r="C956" s="2"/>
      <c r="D956" s="2"/>
      <c r="E956" s="2"/>
      <c r="F956" s="2"/>
      <c r="G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customHeight="1">
      <c r="A957" s="2"/>
      <c r="B957" s="2"/>
      <c r="C957" s="2"/>
      <c r="D957" s="2"/>
      <c r="E957" s="2"/>
      <c r="F957" s="2"/>
      <c r="G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customHeight="1">
      <c r="A958" s="2"/>
      <c r="B958" s="2"/>
      <c r="C958" s="2"/>
      <c r="D958" s="2"/>
      <c r="E958" s="2"/>
      <c r="F958" s="2"/>
      <c r="G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customHeight="1">
      <c r="A959" s="2"/>
      <c r="B959" s="2"/>
      <c r="C959" s="2"/>
      <c r="D959" s="2"/>
      <c r="E959" s="2"/>
      <c r="F959" s="2"/>
      <c r="G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customHeight="1">
      <c r="A960" s="2"/>
      <c r="B960" s="2"/>
      <c r="C960" s="2"/>
      <c r="D960" s="2"/>
      <c r="E960" s="2"/>
      <c r="F960" s="2"/>
      <c r="G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customHeight="1">
      <c r="A961" s="2"/>
      <c r="B961" s="2"/>
      <c r="C961" s="2"/>
      <c r="D961" s="2"/>
      <c r="E961" s="2"/>
      <c r="F961" s="2"/>
      <c r="G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customHeight="1">
      <c r="A962" s="2"/>
      <c r="B962" s="2"/>
      <c r="C962" s="2"/>
      <c r="D962" s="2"/>
      <c r="E962" s="2"/>
      <c r="F962" s="2"/>
      <c r="G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customHeight="1">
      <c r="A963" s="2"/>
      <c r="B963" s="2"/>
      <c r="C963" s="2"/>
      <c r="D963" s="2"/>
      <c r="E963" s="2"/>
      <c r="F963" s="2"/>
      <c r="G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customHeight="1">
      <c r="A964" s="2"/>
      <c r="B964" s="2"/>
      <c r="C964" s="2"/>
      <c r="D964" s="2"/>
      <c r="E964" s="2"/>
      <c r="F964" s="2"/>
      <c r="G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customHeight="1">
      <c r="A965" s="2"/>
      <c r="B965" s="2"/>
      <c r="C965" s="2"/>
      <c r="D965" s="2"/>
      <c r="E965" s="2"/>
      <c r="F965" s="2"/>
      <c r="G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customHeight="1">
      <c r="A966" s="2"/>
      <c r="B966" s="2"/>
      <c r="C966" s="2"/>
      <c r="D966" s="2"/>
      <c r="E966" s="2"/>
      <c r="F966" s="2"/>
      <c r="G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customHeight="1">
      <c r="A967" s="2"/>
      <c r="B967" s="2"/>
      <c r="C967" s="2"/>
      <c r="D967" s="2"/>
      <c r="E967" s="2"/>
      <c r="F967" s="2"/>
      <c r="G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customHeight="1">
      <c r="A968" s="2"/>
      <c r="B968" s="2"/>
      <c r="C968" s="2"/>
      <c r="D968" s="2"/>
      <c r="E968" s="2"/>
      <c r="F968" s="2"/>
      <c r="G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customHeight="1">
      <c r="A969" s="2"/>
      <c r="B969" s="2"/>
      <c r="C969" s="2"/>
      <c r="D969" s="2"/>
      <c r="E969" s="2"/>
      <c r="F969" s="2"/>
      <c r="G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customHeight="1">
      <c r="A970" s="2"/>
      <c r="B970" s="2"/>
      <c r="C970" s="2"/>
      <c r="D970" s="2"/>
      <c r="E970" s="2"/>
      <c r="F970" s="2"/>
      <c r="G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customHeight="1">
      <c r="A971" s="2"/>
      <c r="B971" s="2"/>
      <c r="C971" s="2"/>
      <c r="D971" s="2"/>
      <c r="E971" s="2"/>
      <c r="F971" s="2"/>
      <c r="G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customHeight="1">
      <c r="A972" s="2"/>
      <c r="B972" s="2"/>
      <c r="C972" s="2"/>
      <c r="D972" s="2"/>
      <c r="E972" s="2"/>
      <c r="F972" s="2"/>
      <c r="G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customHeight="1">
      <c r="E973" s="2"/>
      <c r="F973" s="2"/>
      <c r="G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customHeight="1">
      <c r="E974" s="2"/>
      <c r="F974" s="2"/>
      <c r="G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customHeight="1">
      <c r="E975" s="2"/>
      <c r="F975" s="2"/>
      <c r="G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customHeight="1">
      <c r="E976" s="2"/>
      <c r="F976" s="2"/>
      <c r="G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5:26" ht="12.75" customHeight="1">
      <c r="E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5:26" ht="12.75" customHeight="1">
      <c r="E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5:26" ht="12.75" customHeight="1">
      <c r="E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5:26" ht="12.75" customHeight="1">
      <c r="E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5:26" ht="12.75" customHeight="1">
      <c r="E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</sheetData>
  <mergeCells count="2">
    <mergeCell ref="A1:D1"/>
    <mergeCell ref="A2:A3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C8EFB-80E9-4652-A539-1BE3A8E0E043}">
  <dimension ref="B4:V29"/>
  <sheetViews>
    <sheetView workbookViewId="0">
      <selection activeCell="M15" sqref="M15"/>
    </sheetView>
  </sheetViews>
  <sheetFormatPr defaultRowHeight="13.2"/>
  <cols>
    <col min="2" max="2" width="21.77734375" customWidth="1"/>
    <col min="3" max="3" width="11.21875" bestFit="1" customWidth="1"/>
    <col min="4" max="4" width="10.5546875" bestFit="1" customWidth="1"/>
    <col min="6" max="6" width="15.21875" customWidth="1"/>
    <col min="10" max="10" width="23" customWidth="1"/>
    <col min="17" max="17" width="18.33203125" customWidth="1"/>
    <col min="18" max="18" width="12.88671875" bestFit="1" customWidth="1"/>
    <col min="19" max="19" width="9.6640625" bestFit="1" customWidth="1"/>
    <col min="20" max="20" width="9.6640625" customWidth="1"/>
    <col min="21" max="21" width="9.6640625" bestFit="1" customWidth="1"/>
    <col min="22" max="22" width="26.21875" customWidth="1"/>
  </cols>
  <sheetData>
    <row r="4" spans="2:22" ht="13.8" thickBot="1"/>
    <row r="5" spans="2:22" ht="14.4" thickBot="1">
      <c r="B5" s="91" t="s">
        <v>53</v>
      </c>
      <c r="C5" s="93" t="s">
        <v>54</v>
      </c>
      <c r="D5" s="94"/>
      <c r="E5" s="94"/>
      <c r="F5" s="95"/>
    </row>
    <row r="6" spans="2:22" ht="14.4" thickBot="1">
      <c r="B6" s="92"/>
      <c r="C6" s="96" t="s">
        <v>5</v>
      </c>
      <c r="D6" s="97" t="s">
        <v>6</v>
      </c>
      <c r="E6" s="97" t="s">
        <v>55</v>
      </c>
      <c r="F6" s="98" t="s">
        <v>56</v>
      </c>
    </row>
    <row r="7" spans="2:22">
      <c r="B7" s="103" t="s">
        <v>57</v>
      </c>
      <c r="C7" s="111">
        <f>('Company B'!C16+'Company A'!C16-'Company B'!B16-'Company A'!B16)/('Company B'!B16+'Company A'!B16)</f>
        <v>5.4564139276827434E-2</v>
      </c>
      <c r="D7" s="111">
        <f>('Company B'!D16+'Company A'!D16-'Company B'!C16-'Company A'!C16)/('Company B'!C16+'Company A'!C16)</f>
        <v>2.2462498631336869E-2</v>
      </c>
      <c r="E7" s="111">
        <f>AVERAGE(C7:D7)</f>
        <v>3.8513318954082151E-2</v>
      </c>
      <c r="F7" s="104"/>
    </row>
    <row r="8" spans="2:22" ht="13.8" thickBot="1">
      <c r="B8" s="105" t="s">
        <v>58</v>
      </c>
      <c r="C8" s="112">
        <f>('Company B'!C20-'Company B'!B20+'Company A'!C20-'Company A'!B20)/('Company A'!B20+'Company B'!B20)</f>
        <v>2.1605640209233567E-2</v>
      </c>
      <c r="D8" s="112">
        <f>('Company B'!D20-'Company B'!C20+'Company A'!D20-'Company A'!C20)/('Company A'!C20+'Company B'!C20)</f>
        <v>1.9070940932027308E-2</v>
      </c>
      <c r="E8" s="112">
        <f>AVERAGE(C8:D8)</f>
        <v>2.0338290570630437E-2</v>
      </c>
      <c r="F8" s="106"/>
    </row>
    <row r="12" spans="2:22" ht="13.8" thickBot="1"/>
    <row r="13" spans="2:22" ht="14.4" thickBot="1">
      <c r="B13" s="86" t="s">
        <v>53</v>
      </c>
      <c r="C13" s="88" t="s">
        <v>59</v>
      </c>
      <c r="D13" s="89"/>
      <c r="E13" s="89"/>
      <c r="F13" s="90"/>
      <c r="J13" s="86" t="s">
        <v>53</v>
      </c>
      <c r="K13" s="88" t="s">
        <v>60</v>
      </c>
      <c r="L13" s="89"/>
      <c r="M13" s="89"/>
      <c r="N13" s="90"/>
      <c r="Q13" s="86" t="s">
        <v>63</v>
      </c>
      <c r="R13" s="88" t="s">
        <v>54</v>
      </c>
      <c r="S13" s="89"/>
      <c r="T13" s="89"/>
      <c r="U13" s="89"/>
      <c r="V13" s="90"/>
    </row>
    <row r="14" spans="2:22" ht="14.4" thickBot="1">
      <c r="B14" s="87"/>
      <c r="C14" s="99" t="s">
        <v>5</v>
      </c>
      <c r="D14" s="100" t="s">
        <v>6</v>
      </c>
      <c r="E14" s="100" t="s">
        <v>55</v>
      </c>
      <c r="F14" s="101" t="s">
        <v>56</v>
      </c>
      <c r="J14" s="87"/>
      <c r="K14" s="99" t="s">
        <v>5</v>
      </c>
      <c r="L14" s="100" t="s">
        <v>6</v>
      </c>
      <c r="M14" s="100" t="s">
        <v>55</v>
      </c>
      <c r="N14" s="101" t="s">
        <v>56</v>
      </c>
      <c r="Q14" s="87"/>
      <c r="R14" s="99" t="s">
        <v>5</v>
      </c>
      <c r="S14" s="100" t="s">
        <v>6</v>
      </c>
      <c r="T14" s="100"/>
      <c r="U14" s="100" t="s">
        <v>55</v>
      </c>
      <c r="V14" s="101" t="s">
        <v>56</v>
      </c>
    </row>
    <row r="15" spans="2:22">
      <c r="B15" s="103" t="s">
        <v>57</v>
      </c>
      <c r="C15" s="111">
        <f>('Company A'!C16-'Company A'!B16)/'Company A'!B16</f>
        <v>8.1527468665807665E-2</v>
      </c>
      <c r="D15" s="111">
        <f>('Company A'!D16-'Company A'!C16)/'Company A'!C16</f>
        <v>4.7330228528105707E-2</v>
      </c>
      <c r="E15" s="111">
        <f>AVERAGE(C15:D15)</f>
        <v>6.4428848596956689E-2</v>
      </c>
      <c r="F15" s="104"/>
      <c r="J15" s="103" t="s">
        <v>57</v>
      </c>
      <c r="K15" s="109">
        <f>('Company B'!C16-'Company B'!B16)/'Company B'!B16</f>
        <v>2.8358701715638882E-2</v>
      </c>
      <c r="L15" s="109">
        <f>('Company B'!D16-'Company B'!C16)/'Company B'!C16</f>
        <v>-2.9558286283627509E-3</v>
      </c>
      <c r="M15" s="109">
        <f>AVERAGE(K15:L15)</f>
        <v>1.2701436543638065E-2</v>
      </c>
      <c r="N15" s="104"/>
      <c r="Q15" s="103" t="s">
        <v>61</v>
      </c>
      <c r="R15" s="111">
        <f>Comparables!C7</f>
        <v>5.4564139276827434E-2</v>
      </c>
      <c r="S15" s="111">
        <f>Comparables!D7</f>
        <v>2.2462498631336869E-2</v>
      </c>
      <c r="T15" s="111"/>
      <c r="U15" s="111">
        <f>Comparables!E7</f>
        <v>3.8513318954082151E-2</v>
      </c>
      <c r="V15" s="104"/>
    </row>
    <row r="16" spans="2:22" ht="13.8" thickBot="1">
      <c r="B16" s="105" t="s">
        <v>58</v>
      </c>
      <c r="C16" s="112">
        <f>('Company A'!C20-'Company A'!B20)/'Company A'!B20</f>
        <v>2.6927784577723379E-2</v>
      </c>
      <c r="D16" s="112">
        <f>('Company A'!D20-'Company A'!C20)/'Company A'!C20</f>
        <v>5.1013110846245532E-2</v>
      </c>
      <c r="E16" s="112">
        <f>AVERAGE(C16:D16)</f>
        <v>3.8970447711984456E-2</v>
      </c>
      <c r="F16" s="106"/>
      <c r="J16" s="105" t="s">
        <v>58</v>
      </c>
      <c r="K16" s="110">
        <f>('Company B'!C20-'Company B'!B20)/'Company B'!B20</f>
        <v>1.9218097957390733E-2</v>
      </c>
      <c r="L16" s="110">
        <f>('Company B'!D20-'Company B'!C20)/'Company B'!C20</f>
        <v>4.6331214308802928E-3</v>
      </c>
      <c r="M16" s="110">
        <f>AVERAGE(K16:L16)</f>
        <v>1.1925609694135513E-2</v>
      </c>
      <c r="N16" s="106"/>
      <c r="Q16" s="107" t="s">
        <v>62</v>
      </c>
      <c r="R16" s="113">
        <f>('Company B'!C11-'Company B'!B11+'Company A'!C11-'Company A'!B11)/('Company A'!B11+'Company B'!B11)</f>
        <v>0.15787028852029006</v>
      </c>
      <c r="S16" s="113">
        <f>('Company B'!D11-'Company B'!C11+'Company A'!D11-'Company A'!C11)/('Company A'!C11+'Company B'!C11)</f>
        <v>4.5068143117955546E-2</v>
      </c>
      <c r="T16" s="113"/>
      <c r="U16" s="113">
        <f>AVERAGE(R16:S16)</f>
        <v>0.1014692158191228</v>
      </c>
      <c r="V16" s="108"/>
    </row>
    <row r="17" spans="14:22" ht="13.8" thickBot="1">
      <c r="Q17" s="105" t="s">
        <v>21</v>
      </c>
      <c r="R17" s="114">
        <f>('Company B'!C14+'Company A'!C14)/('Company A'!C20+'Company B'!C20)*1000/12</f>
        <v>55.753438211140796</v>
      </c>
      <c r="S17" s="114">
        <f>('Company B'!D14+'Company A'!D14)/('Company A'!D20+'Company B'!D20)*1000</f>
        <v>688.41476734872208</v>
      </c>
      <c r="T17" s="114"/>
      <c r="U17" s="114">
        <f>AVERAGE(R17:S17)</f>
        <v>372.08410277993141</v>
      </c>
      <c r="V17" s="106"/>
    </row>
    <row r="19" spans="14:22" ht="13.8" thickBot="1"/>
    <row r="20" spans="14:22" ht="14.4" thickBot="1">
      <c r="Q20" s="86" t="s">
        <v>64</v>
      </c>
      <c r="R20" s="88" t="s">
        <v>59</v>
      </c>
      <c r="S20" s="89"/>
      <c r="T20" s="89"/>
      <c r="U20" s="89"/>
      <c r="V20" s="90"/>
    </row>
    <row r="21" spans="14:22" ht="14.4" thickBot="1">
      <c r="Q21" s="87"/>
      <c r="R21" s="99" t="s">
        <v>4</v>
      </c>
      <c r="S21" s="100" t="s">
        <v>5</v>
      </c>
      <c r="T21" s="100" t="s">
        <v>6</v>
      </c>
      <c r="U21" s="100" t="s">
        <v>55</v>
      </c>
      <c r="V21" s="101" t="s">
        <v>56</v>
      </c>
    </row>
    <row r="22" spans="14:22">
      <c r="Q22" s="103" t="s">
        <v>18</v>
      </c>
      <c r="R22" s="111">
        <f>'Company A'!B14/('Company A'!B14+'Company B'!B14)</f>
        <v>0.33973661954814549</v>
      </c>
      <c r="S22" s="111">
        <f>'Company A'!C14/('Company A'!C14+'Company B'!C14)</f>
        <v>0.37433451641526178</v>
      </c>
      <c r="T22" s="111">
        <f>'Company A'!D14/('Company A'!D14+'Company B'!D14)</f>
        <v>0.39031097947958537</v>
      </c>
      <c r="U22" s="111">
        <f>AVERAGE(R22:T22)</f>
        <v>0.36812737181433092</v>
      </c>
      <c r="V22" s="104"/>
    </row>
    <row r="23" spans="14:22" ht="13.8" thickBot="1">
      <c r="Q23" s="105" t="s">
        <v>21</v>
      </c>
      <c r="R23" s="114">
        <f>('Company A'!B14/'Company A'!B20)*1000</f>
        <v>688.37209302325584</v>
      </c>
      <c r="S23" s="114">
        <f>('Company A'!C14/'Company A'!C20)*1000</f>
        <v>804.52920143027416</v>
      </c>
      <c r="T23" s="114">
        <f>('Company A'!D14/'Company A'!D20)*1000</f>
        <v>836.92447266953957</v>
      </c>
      <c r="U23" s="114">
        <f>AVERAGE(R23:T23)</f>
        <v>776.60858904102315</v>
      </c>
      <c r="V23" s="106" t="s">
        <v>67</v>
      </c>
    </row>
    <row r="24" spans="14:22">
      <c r="Q24" s="85"/>
      <c r="R24" s="85"/>
      <c r="S24" s="85"/>
      <c r="T24" s="85"/>
      <c r="U24" s="85"/>
      <c r="V24" s="85"/>
    </row>
    <row r="25" spans="14:22" ht="13.8" thickBot="1"/>
    <row r="26" spans="14:22" ht="14.4" thickBot="1">
      <c r="Q26" s="86" t="s">
        <v>64</v>
      </c>
      <c r="R26" s="88" t="s">
        <v>60</v>
      </c>
      <c r="S26" s="89"/>
      <c r="T26" s="89"/>
      <c r="U26" s="89"/>
      <c r="V26" s="90"/>
    </row>
    <row r="27" spans="14:22" ht="14.4" thickBot="1">
      <c r="Q27" s="87"/>
      <c r="R27" s="99" t="s">
        <v>4</v>
      </c>
      <c r="S27" s="100" t="s">
        <v>5</v>
      </c>
      <c r="T27" s="100" t="s">
        <v>6</v>
      </c>
      <c r="U27" s="100" t="s">
        <v>55</v>
      </c>
      <c r="V27" s="101" t="s">
        <v>56</v>
      </c>
    </row>
    <row r="28" spans="14:22">
      <c r="Q28" s="103" t="s">
        <v>18</v>
      </c>
      <c r="R28" s="111">
        <f>1-R22</f>
        <v>0.66026338045185451</v>
      </c>
      <c r="S28" s="111">
        <f t="shared" ref="S28:U28" si="0">1-S22</f>
        <v>0.62566548358473817</v>
      </c>
      <c r="T28" s="111">
        <f t="shared" si="0"/>
        <v>0.60968902052041463</v>
      </c>
      <c r="U28" s="111">
        <f t="shared" si="0"/>
        <v>0.63187262818566903</v>
      </c>
      <c r="V28" s="104" t="s">
        <v>65</v>
      </c>
    </row>
    <row r="29" spans="14:22" ht="13.8" thickBot="1">
      <c r="N29" s="102" t="s">
        <v>24</v>
      </c>
      <c r="Q29" s="105" t="s">
        <v>21</v>
      </c>
      <c r="R29" s="114">
        <f>('Company B'!B14/'Company B'!B20)*1000</f>
        <v>600.15374478365914</v>
      </c>
      <c r="S29" s="114">
        <f>('Company B'!C14/'Company B'!C20)*1000</f>
        <v>607.80088352548216</v>
      </c>
      <c r="T29" s="114">
        <f>('Company B'!D14/'Company B'!D20)*1000</f>
        <v>618.18961818961816</v>
      </c>
      <c r="U29" s="114">
        <f>AVERAGE(R29:T29)</f>
        <v>608.71474883291978</v>
      </c>
      <c r="V29" s="106" t="s">
        <v>66</v>
      </c>
    </row>
  </sheetData>
  <mergeCells count="12">
    <mergeCell ref="Q26:Q27"/>
    <mergeCell ref="R26:V26"/>
    <mergeCell ref="Q13:Q14"/>
    <mergeCell ref="R13:V13"/>
    <mergeCell ref="Q20:Q21"/>
    <mergeCell ref="R20:V20"/>
    <mergeCell ref="B5:B6"/>
    <mergeCell ref="C5:F5"/>
    <mergeCell ref="B13:B14"/>
    <mergeCell ref="C13:F13"/>
    <mergeCell ref="J13:J14"/>
    <mergeCell ref="K13:N1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006"/>
  <sheetViews>
    <sheetView showGridLines="0" workbookViewId="0">
      <selection sqref="A1:B1"/>
    </sheetView>
  </sheetViews>
  <sheetFormatPr defaultColWidth="14.44140625" defaultRowHeight="15" customHeight="1"/>
  <cols>
    <col min="1" max="1" width="25.5546875" customWidth="1"/>
    <col min="2" max="2" width="136.33203125" customWidth="1"/>
  </cols>
  <sheetData>
    <row r="1" spans="1:2" ht="15" customHeight="1">
      <c r="A1" s="78" t="s">
        <v>25</v>
      </c>
      <c r="B1" s="79"/>
    </row>
    <row r="2" spans="1:2">
      <c r="A2" s="1"/>
      <c r="B2" s="1"/>
    </row>
    <row r="3" spans="1:2">
      <c r="A3" s="80" t="s">
        <v>26</v>
      </c>
      <c r="B3" s="79"/>
    </row>
    <row r="4" spans="1:2">
      <c r="A4" s="81" t="s">
        <v>27</v>
      </c>
      <c r="B4" s="79"/>
    </row>
    <row r="5" spans="1:2">
      <c r="A5" s="5"/>
      <c r="B5" s="1"/>
    </row>
    <row r="6" spans="1:2">
      <c r="A6" s="80" t="s">
        <v>28</v>
      </c>
      <c r="B6" s="79"/>
    </row>
    <row r="7" spans="1:2">
      <c r="A7" s="82" t="s">
        <v>29</v>
      </c>
      <c r="B7" s="79"/>
    </row>
    <row r="8" spans="1:2">
      <c r="A8" s="82" t="s">
        <v>30</v>
      </c>
      <c r="B8" s="79"/>
    </row>
    <row r="9" spans="1:2">
      <c r="A9" s="82" t="s">
        <v>31</v>
      </c>
      <c r="B9" s="79"/>
    </row>
    <row r="10" spans="1:2">
      <c r="A10" s="82" t="s">
        <v>32</v>
      </c>
      <c r="B10" s="79"/>
    </row>
    <row r="11" spans="1:2">
      <c r="A11" s="82" t="s">
        <v>33</v>
      </c>
      <c r="B11" s="79"/>
    </row>
    <row r="12" spans="1:2">
      <c r="A12" s="1"/>
      <c r="B12" s="1"/>
    </row>
    <row r="13" spans="1:2">
      <c r="A13" s="5"/>
      <c r="B13" s="1"/>
    </row>
    <row r="14" spans="1:2">
      <c r="A14" s="83" t="s">
        <v>29</v>
      </c>
      <c r="B14" s="79"/>
    </row>
    <row r="15" spans="1:2">
      <c r="A15" s="8" t="s">
        <v>34</v>
      </c>
      <c r="B15" s="10" t="s">
        <v>35</v>
      </c>
    </row>
    <row r="16" spans="1:2">
      <c r="A16" s="8" t="s">
        <v>36</v>
      </c>
      <c r="B16" s="8" t="s">
        <v>37</v>
      </c>
    </row>
    <row r="17" spans="1:2">
      <c r="A17" s="8" t="s">
        <v>38</v>
      </c>
      <c r="B17" s="8" t="s">
        <v>39</v>
      </c>
    </row>
    <row r="18" spans="1:2">
      <c r="A18" s="1"/>
      <c r="B18" s="1"/>
    </row>
    <row r="19" spans="1:2">
      <c r="A19" s="1"/>
      <c r="B19" s="1"/>
    </row>
    <row r="20" spans="1:2">
      <c r="A20" s="83" t="s">
        <v>30</v>
      </c>
      <c r="B20" s="79"/>
    </row>
    <row r="21" spans="1:2">
      <c r="A21" s="82" t="s">
        <v>40</v>
      </c>
      <c r="B21" s="79"/>
    </row>
    <row r="22" spans="1:2">
      <c r="A22" s="82" t="s">
        <v>41</v>
      </c>
      <c r="B22" s="79"/>
    </row>
    <row r="23" spans="1:2">
      <c r="A23" s="1"/>
      <c r="B23" s="1"/>
    </row>
    <row r="24" spans="1:2">
      <c r="A24" s="1"/>
      <c r="B24" s="1"/>
    </row>
    <row r="25" spans="1:2">
      <c r="A25" s="83" t="s">
        <v>42</v>
      </c>
      <c r="B25" s="79"/>
    </row>
    <row r="26" spans="1:2">
      <c r="A26" s="1"/>
      <c r="B26" s="1"/>
    </row>
    <row r="27" spans="1:2">
      <c r="A27" s="1"/>
      <c r="B27" s="1"/>
    </row>
    <row r="28" spans="1:2">
      <c r="A28" s="83" t="s">
        <v>32</v>
      </c>
      <c r="B28" s="79"/>
    </row>
    <row r="29" spans="1:2" ht="13.2">
      <c r="A29" s="82" t="s">
        <v>43</v>
      </c>
      <c r="B29" s="79"/>
    </row>
    <row r="30" spans="1:2" ht="13.2">
      <c r="A30" s="82" t="s">
        <v>44</v>
      </c>
      <c r="B30" s="79"/>
    </row>
    <row r="31" spans="1:2" ht="13.2">
      <c r="A31" s="5"/>
      <c r="B31" s="5"/>
    </row>
    <row r="32" spans="1:2" ht="13.2">
      <c r="A32" s="1"/>
      <c r="B32" s="1"/>
    </row>
    <row r="33" spans="1:2" ht="13.2">
      <c r="A33" s="83" t="s">
        <v>33</v>
      </c>
      <c r="B33" s="79"/>
    </row>
    <row r="34" spans="1:2" ht="13.2">
      <c r="A34" s="82" t="s">
        <v>45</v>
      </c>
      <c r="B34" s="79"/>
    </row>
    <row r="35" spans="1:2" ht="13.2">
      <c r="A35" s="84"/>
      <c r="B35" s="79"/>
    </row>
    <row r="36" spans="1:2" ht="13.2">
      <c r="A36" s="1"/>
      <c r="B36" s="1"/>
    </row>
    <row r="37" spans="1:2" ht="13.2">
      <c r="A37" s="1"/>
      <c r="B37" s="1"/>
    </row>
    <row r="38" spans="1:2" ht="13.2">
      <c r="A38" s="1"/>
      <c r="B38" s="1"/>
    </row>
    <row r="39" spans="1:2" ht="13.2">
      <c r="A39" s="1"/>
      <c r="B39" s="1"/>
    </row>
    <row r="40" spans="1:2" ht="13.2">
      <c r="A40" s="1"/>
      <c r="B40" s="1"/>
    </row>
    <row r="41" spans="1:2" ht="13.2">
      <c r="A41" s="1"/>
      <c r="B41" s="1"/>
    </row>
    <row r="42" spans="1:2" ht="13.2">
      <c r="A42" s="1"/>
      <c r="B42" s="1"/>
    </row>
    <row r="43" spans="1:2" ht="13.2">
      <c r="A43" s="1"/>
      <c r="B43" s="1"/>
    </row>
    <row r="44" spans="1:2" ht="13.2">
      <c r="A44" s="1"/>
      <c r="B44" s="1"/>
    </row>
    <row r="45" spans="1:2" ht="13.2">
      <c r="A45" s="1"/>
      <c r="B45" s="1"/>
    </row>
    <row r="46" spans="1:2" ht="13.2">
      <c r="A46" s="1"/>
      <c r="B46" s="1"/>
    </row>
    <row r="47" spans="1:2" ht="13.2">
      <c r="A47" s="1"/>
      <c r="B47" s="1"/>
    </row>
    <row r="48" spans="1:2" ht="13.2">
      <c r="A48" s="1"/>
      <c r="B48" s="1"/>
    </row>
    <row r="49" spans="1:2" ht="13.2">
      <c r="A49" s="1"/>
      <c r="B49" s="1"/>
    </row>
    <row r="50" spans="1:2" ht="13.2">
      <c r="A50" s="1"/>
      <c r="B50" s="1"/>
    </row>
    <row r="51" spans="1:2" ht="13.2">
      <c r="A51" s="1"/>
      <c r="B51" s="1"/>
    </row>
    <row r="52" spans="1:2" ht="13.2">
      <c r="A52" s="1"/>
      <c r="B52" s="1"/>
    </row>
    <row r="53" spans="1:2" ht="13.2">
      <c r="A53" s="1"/>
      <c r="B53" s="1"/>
    </row>
    <row r="54" spans="1:2" ht="13.2">
      <c r="A54" s="1"/>
      <c r="B54" s="1"/>
    </row>
    <row r="55" spans="1:2" ht="13.2">
      <c r="A55" s="1"/>
      <c r="B55" s="1"/>
    </row>
    <row r="56" spans="1:2" ht="13.2">
      <c r="A56" s="1"/>
      <c r="B56" s="1"/>
    </row>
    <row r="57" spans="1:2" ht="13.2">
      <c r="A57" s="1"/>
      <c r="B57" s="1"/>
    </row>
    <row r="58" spans="1:2" ht="13.2">
      <c r="A58" s="1"/>
      <c r="B58" s="1"/>
    </row>
    <row r="59" spans="1:2" ht="13.2">
      <c r="A59" s="1"/>
      <c r="B59" s="1"/>
    </row>
    <row r="60" spans="1:2" ht="13.2">
      <c r="A60" s="1"/>
      <c r="B60" s="1"/>
    </row>
    <row r="61" spans="1:2" ht="13.2">
      <c r="A61" s="1"/>
      <c r="B61" s="1"/>
    </row>
    <row r="62" spans="1:2" ht="13.2">
      <c r="A62" s="1"/>
      <c r="B62" s="1"/>
    </row>
    <row r="63" spans="1:2" ht="13.2">
      <c r="A63" s="1"/>
      <c r="B63" s="1"/>
    </row>
    <row r="64" spans="1:2" ht="13.2">
      <c r="A64" s="1"/>
      <c r="B64" s="1"/>
    </row>
    <row r="65" spans="1:2" ht="13.2">
      <c r="A65" s="1"/>
      <c r="B65" s="1"/>
    </row>
    <row r="66" spans="1:2" ht="13.2">
      <c r="A66" s="1"/>
      <c r="B66" s="1"/>
    </row>
    <row r="67" spans="1:2" ht="13.2">
      <c r="A67" s="1"/>
      <c r="B67" s="1"/>
    </row>
    <row r="68" spans="1:2" ht="13.2">
      <c r="A68" s="1"/>
      <c r="B68" s="1"/>
    </row>
    <row r="69" spans="1:2" ht="13.2">
      <c r="A69" s="1"/>
      <c r="B69" s="1"/>
    </row>
    <row r="70" spans="1:2" ht="13.2">
      <c r="A70" s="1"/>
      <c r="B70" s="1"/>
    </row>
    <row r="71" spans="1:2" ht="13.2">
      <c r="A71" s="1"/>
      <c r="B71" s="1"/>
    </row>
    <row r="72" spans="1:2" ht="13.2">
      <c r="A72" s="1"/>
      <c r="B72" s="1"/>
    </row>
    <row r="73" spans="1:2" ht="13.2">
      <c r="A73" s="1"/>
      <c r="B73" s="1"/>
    </row>
    <row r="74" spans="1:2" ht="13.2">
      <c r="A74" s="1"/>
      <c r="B74" s="1"/>
    </row>
    <row r="75" spans="1:2" ht="13.2">
      <c r="A75" s="1"/>
      <c r="B75" s="1"/>
    </row>
    <row r="76" spans="1:2" ht="13.2">
      <c r="A76" s="1"/>
      <c r="B76" s="1"/>
    </row>
    <row r="77" spans="1:2" ht="13.2">
      <c r="A77" s="1"/>
      <c r="B77" s="1"/>
    </row>
    <row r="78" spans="1:2" ht="13.2">
      <c r="A78" s="1"/>
      <c r="B78" s="1"/>
    </row>
    <row r="79" spans="1:2" ht="13.2">
      <c r="A79" s="1"/>
      <c r="B79" s="1"/>
    </row>
    <row r="80" spans="1:2" ht="13.2">
      <c r="A80" s="1"/>
      <c r="B80" s="1"/>
    </row>
    <row r="81" spans="1:2" ht="13.2">
      <c r="A81" s="1"/>
      <c r="B81" s="1"/>
    </row>
    <row r="82" spans="1:2" ht="13.2">
      <c r="A82" s="1"/>
      <c r="B82" s="1"/>
    </row>
    <row r="83" spans="1:2" ht="13.2">
      <c r="A83" s="1"/>
      <c r="B83" s="1"/>
    </row>
    <row r="84" spans="1:2" ht="13.2">
      <c r="A84" s="1"/>
      <c r="B84" s="1"/>
    </row>
    <row r="85" spans="1:2" ht="13.2">
      <c r="A85" s="1"/>
      <c r="B85" s="1"/>
    </row>
    <row r="86" spans="1:2" ht="13.2">
      <c r="A86" s="1"/>
      <c r="B86" s="1"/>
    </row>
    <row r="87" spans="1:2" ht="13.2">
      <c r="A87" s="1"/>
      <c r="B87" s="1"/>
    </row>
    <row r="88" spans="1:2" ht="13.2">
      <c r="A88" s="1"/>
      <c r="B88" s="1"/>
    </row>
    <row r="89" spans="1:2" ht="13.2">
      <c r="A89" s="1"/>
      <c r="B89" s="1"/>
    </row>
    <row r="90" spans="1:2" ht="13.2">
      <c r="A90" s="1"/>
      <c r="B90" s="1"/>
    </row>
    <row r="91" spans="1:2" ht="13.2">
      <c r="A91" s="1"/>
      <c r="B91" s="1"/>
    </row>
    <row r="92" spans="1:2" ht="13.2">
      <c r="A92" s="1"/>
      <c r="B92" s="1"/>
    </row>
    <row r="93" spans="1:2" ht="13.2">
      <c r="A93" s="1"/>
      <c r="B93" s="1"/>
    </row>
    <row r="94" spans="1:2" ht="13.2">
      <c r="A94" s="1"/>
      <c r="B94" s="1"/>
    </row>
    <row r="95" spans="1:2" ht="13.2">
      <c r="A95" s="1"/>
      <c r="B95" s="1"/>
    </row>
    <row r="96" spans="1:2" ht="13.2">
      <c r="A96" s="1"/>
      <c r="B96" s="1"/>
    </row>
    <row r="97" spans="1:2" ht="13.2">
      <c r="A97" s="1"/>
      <c r="B97" s="1"/>
    </row>
    <row r="98" spans="1:2" ht="13.2">
      <c r="A98" s="1"/>
      <c r="B98" s="1"/>
    </row>
    <row r="99" spans="1:2" ht="13.2">
      <c r="A99" s="1"/>
      <c r="B99" s="1"/>
    </row>
    <row r="100" spans="1:2" ht="13.2">
      <c r="A100" s="1"/>
      <c r="B100" s="1"/>
    </row>
    <row r="101" spans="1:2" ht="13.2">
      <c r="A101" s="1"/>
      <c r="B101" s="1"/>
    </row>
    <row r="102" spans="1:2" ht="13.2">
      <c r="A102" s="1"/>
      <c r="B102" s="1"/>
    </row>
    <row r="103" spans="1:2" ht="13.2">
      <c r="A103" s="1"/>
      <c r="B103" s="1"/>
    </row>
    <row r="104" spans="1:2" ht="13.2">
      <c r="A104" s="1"/>
      <c r="B104" s="1"/>
    </row>
    <row r="105" spans="1:2" ht="13.2">
      <c r="A105" s="1"/>
      <c r="B105" s="1"/>
    </row>
    <row r="106" spans="1:2" ht="13.2">
      <c r="A106" s="1"/>
      <c r="B106" s="1"/>
    </row>
    <row r="107" spans="1:2" ht="13.2">
      <c r="A107" s="1"/>
      <c r="B107" s="1"/>
    </row>
    <row r="108" spans="1:2" ht="13.2">
      <c r="A108" s="1"/>
      <c r="B108" s="1"/>
    </row>
    <row r="109" spans="1:2" ht="13.2">
      <c r="A109" s="1"/>
      <c r="B109" s="1"/>
    </row>
    <row r="110" spans="1:2" ht="13.2">
      <c r="A110" s="1"/>
      <c r="B110" s="1"/>
    </row>
    <row r="111" spans="1:2" ht="13.2">
      <c r="A111" s="1"/>
      <c r="B111" s="1"/>
    </row>
    <row r="112" spans="1:2" ht="13.2">
      <c r="A112" s="1"/>
      <c r="B112" s="1"/>
    </row>
    <row r="113" spans="1:2" ht="13.2">
      <c r="A113" s="1"/>
      <c r="B113" s="1"/>
    </row>
    <row r="114" spans="1:2" ht="13.2">
      <c r="A114" s="1"/>
      <c r="B114" s="1"/>
    </row>
    <row r="115" spans="1:2" ht="13.2">
      <c r="A115" s="1"/>
      <c r="B115" s="1"/>
    </row>
    <row r="116" spans="1:2" ht="13.2">
      <c r="A116" s="1"/>
      <c r="B116" s="1"/>
    </row>
    <row r="117" spans="1:2" ht="13.2">
      <c r="A117" s="1"/>
      <c r="B117" s="1"/>
    </row>
    <row r="118" spans="1:2" ht="13.2">
      <c r="A118" s="1"/>
      <c r="B118" s="1"/>
    </row>
    <row r="119" spans="1:2" ht="13.2">
      <c r="A119" s="1"/>
      <c r="B119" s="1"/>
    </row>
    <row r="120" spans="1:2" ht="13.2">
      <c r="A120" s="1"/>
      <c r="B120" s="1"/>
    </row>
    <row r="121" spans="1:2" ht="13.2">
      <c r="A121" s="1"/>
      <c r="B121" s="1"/>
    </row>
    <row r="122" spans="1:2" ht="13.2">
      <c r="A122" s="1"/>
      <c r="B122" s="1"/>
    </row>
    <row r="123" spans="1:2" ht="13.2">
      <c r="A123" s="1"/>
      <c r="B123" s="1"/>
    </row>
    <row r="124" spans="1:2" ht="13.2">
      <c r="A124" s="1"/>
      <c r="B124" s="1"/>
    </row>
    <row r="125" spans="1:2" ht="13.2">
      <c r="A125" s="1"/>
      <c r="B125" s="1"/>
    </row>
    <row r="126" spans="1:2" ht="13.2">
      <c r="A126" s="1"/>
      <c r="B126" s="1"/>
    </row>
    <row r="127" spans="1:2" ht="13.2">
      <c r="A127" s="1"/>
      <c r="B127" s="1"/>
    </row>
    <row r="128" spans="1:2" ht="13.2">
      <c r="A128" s="1"/>
      <c r="B128" s="1"/>
    </row>
    <row r="129" spans="1:2" ht="13.2">
      <c r="A129" s="1"/>
      <c r="B129" s="1"/>
    </row>
    <row r="130" spans="1:2" ht="13.2">
      <c r="A130" s="1"/>
      <c r="B130" s="1"/>
    </row>
    <row r="131" spans="1:2" ht="13.2">
      <c r="A131" s="1"/>
      <c r="B131" s="1"/>
    </row>
    <row r="132" spans="1:2" ht="13.2">
      <c r="A132" s="1"/>
      <c r="B132" s="1"/>
    </row>
    <row r="133" spans="1:2" ht="13.2">
      <c r="A133" s="1"/>
      <c r="B133" s="1"/>
    </row>
    <row r="134" spans="1:2" ht="13.2">
      <c r="A134" s="1"/>
      <c r="B134" s="1"/>
    </row>
    <row r="135" spans="1:2" ht="13.2">
      <c r="A135" s="1"/>
      <c r="B135" s="1"/>
    </row>
    <row r="136" spans="1:2" ht="13.2">
      <c r="A136" s="1"/>
      <c r="B136" s="1"/>
    </row>
    <row r="137" spans="1:2" ht="13.2">
      <c r="A137" s="1"/>
      <c r="B137" s="1"/>
    </row>
    <row r="138" spans="1:2" ht="13.2">
      <c r="A138" s="1"/>
      <c r="B138" s="1"/>
    </row>
    <row r="139" spans="1:2" ht="13.2">
      <c r="A139" s="1"/>
      <c r="B139" s="1"/>
    </row>
    <row r="140" spans="1:2" ht="13.2">
      <c r="A140" s="1"/>
      <c r="B140" s="1"/>
    </row>
    <row r="141" spans="1:2" ht="13.2">
      <c r="A141" s="1"/>
      <c r="B141" s="1"/>
    </row>
    <row r="142" spans="1:2" ht="13.2">
      <c r="A142" s="1"/>
      <c r="B142" s="1"/>
    </row>
    <row r="143" spans="1:2" ht="13.2">
      <c r="A143" s="1"/>
      <c r="B143" s="1"/>
    </row>
    <row r="144" spans="1:2" ht="13.2">
      <c r="A144" s="1"/>
      <c r="B144" s="1"/>
    </row>
    <row r="145" spans="1:2" ht="13.2">
      <c r="A145" s="1"/>
      <c r="B145" s="1"/>
    </row>
    <row r="146" spans="1:2" ht="13.2">
      <c r="A146" s="1"/>
      <c r="B146" s="1"/>
    </row>
    <row r="147" spans="1:2" ht="13.2">
      <c r="A147" s="1"/>
      <c r="B147" s="1"/>
    </row>
    <row r="148" spans="1:2" ht="13.2">
      <c r="A148" s="1"/>
      <c r="B148" s="1"/>
    </row>
    <row r="149" spans="1:2" ht="13.2">
      <c r="A149" s="1"/>
      <c r="B149" s="1"/>
    </row>
    <row r="150" spans="1:2" ht="13.2">
      <c r="A150" s="1"/>
      <c r="B150" s="1"/>
    </row>
    <row r="151" spans="1:2" ht="13.2">
      <c r="A151" s="1"/>
      <c r="B151" s="1"/>
    </row>
    <row r="152" spans="1:2" ht="13.2">
      <c r="A152" s="1"/>
      <c r="B152" s="1"/>
    </row>
    <row r="153" spans="1:2" ht="13.2">
      <c r="A153" s="1"/>
      <c r="B153" s="1"/>
    </row>
    <row r="154" spans="1:2" ht="13.2">
      <c r="A154" s="1"/>
      <c r="B154" s="1"/>
    </row>
    <row r="155" spans="1:2" ht="13.2">
      <c r="A155" s="1"/>
      <c r="B155" s="1"/>
    </row>
    <row r="156" spans="1:2" ht="13.2">
      <c r="A156" s="1"/>
      <c r="B156" s="1"/>
    </row>
    <row r="157" spans="1:2" ht="13.2">
      <c r="A157" s="1"/>
      <c r="B157" s="1"/>
    </row>
    <row r="158" spans="1:2" ht="13.2">
      <c r="A158" s="1"/>
      <c r="B158" s="1"/>
    </row>
    <row r="159" spans="1:2" ht="13.2">
      <c r="A159" s="1"/>
      <c r="B159" s="1"/>
    </row>
    <row r="160" spans="1:2" ht="13.2">
      <c r="A160" s="1"/>
      <c r="B160" s="1"/>
    </row>
    <row r="161" spans="1:2" ht="13.2">
      <c r="A161" s="1"/>
      <c r="B161" s="1"/>
    </row>
    <row r="162" spans="1:2" ht="13.2">
      <c r="A162" s="1"/>
      <c r="B162" s="1"/>
    </row>
    <row r="163" spans="1:2" ht="13.2">
      <c r="A163" s="1"/>
      <c r="B163" s="1"/>
    </row>
    <row r="164" spans="1:2" ht="13.2">
      <c r="A164" s="1"/>
      <c r="B164" s="1"/>
    </row>
    <row r="165" spans="1:2" ht="13.2">
      <c r="A165" s="1"/>
      <c r="B165" s="1"/>
    </row>
    <row r="166" spans="1:2" ht="13.2">
      <c r="A166" s="1"/>
      <c r="B166" s="1"/>
    </row>
    <row r="167" spans="1:2" ht="13.2">
      <c r="A167" s="1"/>
      <c r="B167" s="1"/>
    </row>
    <row r="168" spans="1:2" ht="13.2">
      <c r="A168" s="1"/>
      <c r="B168" s="1"/>
    </row>
    <row r="169" spans="1:2" ht="13.2">
      <c r="A169" s="1"/>
      <c r="B169" s="1"/>
    </row>
    <row r="170" spans="1:2" ht="13.2">
      <c r="A170" s="1"/>
      <c r="B170" s="1"/>
    </row>
    <row r="171" spans="1:2" ht="13.2">
      <c r="A171" s="1"/>
      <c r="B171" s="1"/>
    </row>
    <row r="172" spans="1:2" ht="13.2">
      <c r="A172" s="1"/>
      <c r="B172" s="1"/>
    </row>
    <row r="173" spans="1:2" ht="13.2">
      <c r="A173" s="1"/>
      <c r="B173" s="1"/>
    </row>
    <row r="174" spans="1:2" ht="13.2">
      <c r="A174" s="1"/>
      <c r="B174" s="1"/>
    </row>
    <row r="175" spans="1:2" ht="13.2">
      <c r="A175" s="1"/>
      <c r="B175" s="1"/>
    </row>
    <row r="176" spans="1:2" ht="13.2">
      <c r="A176" s="1"/>
      <c r="B176" s="1"/>
    </row>
    <row r="177" spans="1:2" ht="13.2">
      <c r="A177" s="1"/>
      <c r="B177" s="1"/>
    </row>
    <row r="178" spans="1:2" ht="13.2">
      <c r="A178" s="1"/>
      <c r="B178" s="1"/>
    </row>
    <row r="179" spans="1:2" ht="13.2">
      <c r="A179" s="1"/>
      <c r="B179" s="1"/>
    </row>
    <row r="180" spans="1:2" ht="13.2">
      <c r="A180" s="1"/>
      <c r="B180" s="1"/>
    </row>
    <row r="181" spans="1:2" ht="13.2">
      <c r="A181" s="1"/>
      <c r="B181" s="1"/>
    </row>
    <row r="182" spans="1:2" ht="13.2">
      <c r="A182" s="1"/>
      <c r="B182" s="1"/>
    </row>
    <row r="183" spans="1:2" ht="13.2">
      <c r="A183" s="1"/>
      <c r="B183" s="1"/>
    </row>
    <row r="184" spans="1:2" ht="13.2">
      <c r="A184" s="1"/>
      <c r="B184" s="1"/>
    </row>
    <row r="185" spans="1:2" ht="13.2">
      <c r="A185" s="1"/>
      <c r="B185" s="1"/>
    </row>
    <row r="186" spans="1:2" ht="13.2">
      <c r="A186" s="1"/>
      <c r="B186" s="1"/>
    </row>
    <row r="187" spans="1:2" ht="13.2">
      <c r="A187" s="1"/>
      <c r="B187" s="1"/>
    </row>
    <row r="188" spans="1:2" ht="13.2">
      <c r="A188" s="1"/>
      <c r="B188" s="1"/>
    </row>
    <row r="189" spans="1:2" ht="13.2">
      <c r="A189" s="1"/>
      <c r="B189" s="1"/>
    </row>
    <row r="190" spans="1:2" ht="13.2">
      <c r="A190" s="1"/>
      <c r="B190" s="1"/>
    </row>
    <row r="191" spans="1:2" ht="13.2">
      <c r="A191" s="1"/>
      <c r="B191" s="1"/>
    </row>
    <row r="192" spans="1:2" ht="13.2">
      <c r="A192" s="1"/>
      <c r="B192" s="1"/>
    </row>
    <row r="193" spans="1:2" ht="13.2">
      <c r="A193" s="1"/>
      <c r="B193" s="1"/>
    </row>
    <row r="194" spans="1:2" ht="13.2">
      <c r="A194" s="1"/>
      <c r="B194" s="1"/>
    </row>
    <row r="195" spans="1:2" ht="13.2">
      <c r="A195" s="1"/>
      <c r="B195" s="1"/>
    </row>
    <row r="196" spans="1:2" ht="13.2">
      <c r="A196" s="1"/>
      <c r="B196" s="1"/>
    </row>
    <row r="197" spans="1:2" ht="13.2">
      <c r="A197" s="1"/>
      <c r="B197" s="1"/>
    </row>
    <row r="198" spans="1:2" ht="13.2">
      <c r="A198" s="1"/>
      <c r="B198" s="1"/>
    </row>
    <row r="199" spans="1:2" ht="13.2">
      <c r="A199" s="1"/>
      <c r="B199" s="1"/>
    </row>
    <row r="200" spans="1:2" ht="13.2">
      <c r="A200" s="1"/>
      <c r="B200" s="1"/>
    </row>
    <row r="201" spans="1:2" ht="13.2">
      <c r="A201" s="1"/>
      <c r="B201" s="1"/>
    </row>
    <row r="202" spans="1:2" ht="13.2">
      <c r="A202" s="1"/>
      <c r="B202" s="1"/>
    </row>
    <row r="203" spans="1:2" ht="13.2">
      <c r="A203" s="1"/>
      <c r="B203" s="1"/>
    </row>
    <row r="204" spans="1:2" ht="13.2">
      <c r="A204" s="1"/>
      <c r="B204" s="1"/>
    </row>
    <row r="205" spans="1:2" ht="13.2">
      <c r="A205" s="1"/>
      <c r="B205" s="1"/>
    </row>
    <row r="206" spans="1:2" ht="13.2">
      <c r="A206" s="1"/>
      <c r="B206" s="1"/>
    </row>
    <row r="207" spans="1:2" ht="13.2">
      <c r="A207" s="1"/>
      <c r="B207" s="1"/>
    </row>
    <row r="208" spans="1:2" ht="13.2">
      <c r="A208" s="1"/>
      <c r="B208" s="1"/>
    </row>
    <row r="209" spans="1:2" ht="13.2">
      <c r="A209" s="1"/>
      <c r="B209" s="1"/>
    </row>
    <row r="210" spans="1:2" ht="13.2">
      <c r="A210" s="1"/>
      <c r="B210" s="1"/>
    </row>
    <row r="211" spans="1:2" ht="13.2">
      <c r="A211" s="1"/>
      <c r="B211" s="1"/>
    </row>
    <row r="212" spans="1:2" ht="13.2">
      <c r="A212" s="1"/>
      <c r="B212" s="1"/>
    </row>
    <row r="213" spans="1:2" ht="13.2">
      <c r="A213" s="1"/>
      <c r="B213" s="1"/>
    </row>
    <row r="214" spans="1:2" ht="13.2">
      <c r="A214" s="1"/>
      <c r="B214" s="1"/>
    </row>
    <row r="215" spans="1:2" ht="13.2">
      <c r="A215" s="1"/>
      <c r="B215" s="1"/>
    </row>
    <row r="216" spans="1:2" ht="13.2">
      <c r="A216" s="1"/>
      <c r="B216" s="1"/>
    </row>
    <row r="217" spans="1:2" ht="13.2">
      <c r="A217" s="1"/>
      <c r="B217" s="1"/>
    </row>
    <row r="218" spans="1:2" ht="13.2">
      <c r="A218" s="1"/>
      <c r="B218" s="1"/>
    </row>
    <row r="219" spans="1:2" ht="13.2">
      <c r="A219" s="1"/>
      <c r="B219" s="1"/>
    </row>
    <row r="220" spans="1:2" ht="13.2">
      <c r="A220" s="1"/>
      <c r="B220" s="1"/>
    </row>
    <row r="221" spans="1:2" ht="13.2">
      <c r="A221" s="1"/>
      <c r="B221" s="1"/>
    </row>
    <row r="222" spans="1:2" ht="13.2">
      <c r="A222" s="1"/>
      <c r="B222" s="1"/>
    </row>
    <row r="223" spans="1:2" ht="13.2">
      <c r="A223" s="1"/>
      <c r="B223" s="1"/>
    </row>
    <row r="224" spans="1:2" ht="13.2">
      <c r="A224" s="1"/>
      <c r="B224" s="1"/>
    </row>
    <row r="225" spans="1:2" ht="13.2">
      <c r="A225" s="1"/>
      <c r="B225" s="1"/>
    </row>
    <row r="226" spans="1:2" ht="13.2">
      <c r="A226" s="1"/>
      <c r="B226" s="1"/>
    </row>
    <row r="227" spans="1:2" ht="13.2">
      <c r="A227" s="1"/>
      <c r="B227" s="1"/>
    </row>
    <row r="228" spans="1:2" ht="13.2">
      <c r="A228" s="1"/>
      <c r="B228" s="1"/>
    </row>
    <row r="229" spans="1:2" ht="13.2">
      <c r="A229" s="1"/>
      <c r="B229" s="1"/>
    </row>
    <row r="230" spans="1:2" ht="13.2">
      <c r="A230" s="1"/>
      <c r="B230" s="1"/>
    </row>
    <row r="231" spans="1:2" ht="13.2">
      <c r="A231" s="1"/>
      <c r="B231" s="1"/>
    </row>
    <row r="232" spans="1:2" ht="13.2">
      <c r="A232" s="1"/>
      <c r="B232" s="1"/>
    </row>
    <row r="233" spans="1:2" ht="13.2">
      <c r="A233" s="1"/>
      <c r="B233" s="1"/>
    </row>
    <row r="234" spans="1:2" ht="13.2">
      <c r="A234" s="1"/>
      <c r="B234" s="1"/>
    </row>
    <row r="235" spans="1:2" ht="13.2">
      <c r="A235" s="1"/>
      <c r="B235" s="1"/>
    </row>
    <row r="236" spans="1:2" ht="13.2">
      <c r="A236" s="1"/>
      <c r="B236" s="1"/>
    </row>
    <row r="237" spans="1:2" ht="13.2">
      <c r="A237" s="1"/>
      <c r="B237" s="1"/>
    </row>
    <row r="238" spans="1:2" ht="13.2">
      <c r="A238" s="1"/>
      <c r="B238" s="1"/>
    </row>
    <row r="239" spans="1:2" ht="13.2">
      <c r="A239" s="1"/>
      <c r="B239" s="1"/>
    </row>
    <row r="240" spans="1:2" ht="13.2">
      <c r="A240" s="1"/>
      <c r="B240" s="1"/>
    </row>
    <row r="241" spans="1:2" ht="13.2">
      <c r="A241" s="1"/>
      <c r="B241" s="1"/>
    </row>
    <row r="242" spans="1:2" ht="13.2">
      <c r="A242" s="1"/>
      <c r="B242" s="1"/>
    </row>
    <row r="243" spans="1:2" ht="13.2">
      <c r="A243" s="1"/>
      <c r="B243" s="1"/>
    </row>
    <row r="244" spans="1:2" ht="13.2">
      <c r="A244" s="1"/>
      <c r="B244" s="1"/>
    </row>
    <row r="245" spans="1:2" ht="13.2">
      <c r="A245" s="1"/>
      <c r="B245" s="1"/>
    </row>
    <row r="246" spans="1:2" ht="13.2">
      <c r="A246" s="1"/>
      <c r="B246" s="1"/>
    </row>
    <row r="247" spans="1:2" ht="13.2">
      <c r="A247" s="1"/>
      <c r="B247" s="1"/>
    </row>
    <row r="248" spans="1:2" ht="13.2">
      <c r="A248" s="1"/>
      <c r="B248" s="1"/>
    </row>
    <row r="249" spans="1:2" ht="13.2">
      <c r="A249" s="1"/>
      <c r="B249" s="1"/>
    </row>
    <row r="250" spans="1:2" ht="13.2">
      <c r="A250" s="1"/>
      <c r="B250" s="1"/>
    </row>
    <row r="251" spans="1:2" ht="13.2">
      <c r="A251" s="1"/>
      <c r="B251" s="1"/>
    </row>
    <row r="252" spans="1:2" ht="13.2">
      <c r="A252" s="1"/>
      <c r="B252" s="1"/>
    </row>
    <row r="253" spans="1:2" ht="13.2">
      <c r="A253" s="1"/>
      <c r="B253" s="1"/>
    </row>
    <row r="254" spans="1:2" ht="13.2">
      <c r="A254" s="1"/>
      <c r="B254" s="1"/>
    </row>
    <row r="255" spans="1:2" ht="13.2">
      <c r="A255" s="1"/>
      <c r="B255" s="1"/>
    </row>
    <row r="256" spans="1:2" ht="13.2">
      <c r="A256" s="1"/>
      <c r="B256" s="1"/>
    </row>
    <row r="257" spans="1:2" ht="13.2">
      <c r="A257" s="1"/>
      <c r="B257" s="1"/>
    </row>
    <row r="258" spans="1:2" ht="13.2">
      <c r="A258" s="1"/>
      <c r="B258" s="1"/>
    </row>
    <row r="259" spans="1:2" ht="13.2">
      <c r="A259" s="1"/>
      <c r="B259" s="1"/>
    </row>
    <row r="260" spans="1:2" ht="13.2">
      <c r="A260" s="1"/>
      <c r="B260" s="1"/>
    </row>
    <row r="261" spans="1:2" ht="13.2">
      <c r="A261" s="1"/>
      <c r="B261" s="1"/>
    </row>
    <row r="262" spans="1:2" ht="13.2">
      <c r="A262" s="1"/>
      <c r="B262" s="1"/>
    </row>
    <row r="263" spans="1:2" ht="13.2">
      <c r="A263" s="1"/>
      <c r="B263" s="1"/>
    </row>
    <row r="264" spans="1:2" ht="13.2">
      <c r="A264" s="1"/>
      <c r="B264" s="1"/>
    </row>
    <row r="265" spans="1:2" ht="13.2">
      <c r="A265" s="1"/>
      <c r="B265" s="1"/>
    </row>
    <row r="266" spans="1:2" ht="13.2">
      <c r="A266" s="1"/>
      <c r="B266" s="1"/>
    </row>
    <row r="267" spans="1:2" ht="13.2">
      <c r="A267" s="1"/>
      <c r="B267" s="1"/>
    </row>
    <row r="268" spans="1:2" ht="13.2">
      <c r="A268" s="1"/>
      <c r="B268" s="1"/>
    </row>
    <row r="269" spans="1:2" ht="13.2">
      <c r="A269" s="1"/>
      <c r="B269" s="1"/>
    </row>
    <row r="270" spans="1:2" ht="13.2">
      <c r="A270" s="1"/>
      <c r="B270" s="1"/>
    </row>
    <row r="271" spans="1:2" ht="13.2">
      <c r="A271" s="1"/>
      <c r="B271" s="1"/>
    </row>
    <row r="272" spans="1:2" ht="13.2">
      <c r="A272" s="1"/>
      <c r="B272" s="1"/>
    </row>
    <row r="273" spans="1:2" ht="13.2">
      <c r="A273" s="1"/>
      <c r="B273" s="1"/>
    </row>
    <row r="274" spans="1:2" ht="13.2">
      <c r="A274" s="1"/>
      <c r="B274" s="1"/>
    </row>
    <row r="275" spans="1:2" ht="13.2">
      <c r="A275" s="1"/>
      <c r="B275" s="1"/>
    </row>
    <row r="276" spans="1:2" ht="13.2">
      <c r="A276" s="1"/>
      <c r="B276" s="1"/>
    </row>
    <row r="277" spans="1:2" ht="13.2">
      <c r="A277" s="1"/>
      <c r="B277" s="1"/>
    </row>
    <row r="278" spans="1:2" ht="13.2">
      <c r="A278" s="1"/>
      <c r="B278" s="1"/>
    </row>
    <row r="279" spans="1:2" ht="13.2">
      <c r="A279" s="1"/>
      <c r="B279" s="1"/>
    </row>
    <row r="280" spans="1:2" ht="13.2">
      <c r="A280" s="1"/>
      <c r="B280" s="1"/>
    </row>
    <row r="281" spans="1:2" ht="13.2">
      <c r="A281" s="1"/>
      <c r="B281" s="1"/>
    </row>
    <row r="282" spans="1:2" ht="13.2">
      <c r="A282" s="1"/>
      <c r="B282" s="1"/>
    </row>
    <row r="283" spans="1:2" ht="13.2">
      <c r="A283" s="1"/>
      <c r="B283" s="1"/>
    </row>
    <row r="284" spans="1:2" ht="13.2">
      <c r="A284" s="1"/>
      <c r="B284" s="1"/>
    </row>
    <row r="285" spans="1:2" ht="13.2">
      <c r="A285" s="1"/>
      <c r="B285" s="1"/>
    </row>
    <row r="286" spans="1:2" ht="13.2">
      <c r="A286" s="1"/>
      <c r="B286" s="1"/>
    </row>
    <row r="287" spans="1:2" ht="13.2">
      <c r="A287" s="1"/>
      <c r="B287" s="1"/>
    </row>
    <row r="288" spans="1:2" ht="13.2">
      <c r="A288" s="1"/>
      <c r="B288" s="1"/>
    </row>
    <row r="289" spans="1:2" ht="13.2">
      <c r="A289" s="1"/>
      <c r="B289" s="1"/>
    </row>
    <row r="290" spans="1:2" ht="13.2">
      <c r="A290" s="1"/>
      <c r="B290" s="1"/>
    </row>
    <row r="291" spans="1:2" ht="13.2">
      <c r="A291" s="1"/>
      <c r="B291" s="1"/>
    </row>
    <row r="292" spans="1:2" ht="13.2">
      <c r="A292" s="1"/>
      <c r="B292" s="1"/>
    </row>
    <row r="293" spans="1:2" ht="13.2">
      <c r="A293" s="1"/>
      <c r="B293" s="1"/>
    </row>
    <row r="294" spans="1:2" ht="13.2">
      <c r="A294" s="1"/>
      <c r="B294" s="1"/>
    </row>
    <row r="295" spans="1:2" ht="13.2">
      <c r="A295" s="1"/>
      <c r="B295" s="1"/>
    </row>
    <row r="296" spans="1:2" ht="13.2">
      <c r="A296" s="1"/>
      <c r="B296" s="1"/>
    </row>
    <row r="297" spans="1:2" ht="13.2">
      <c r="A297" s="1"/>
      <c r="B297" s="1"/>
    </row>
    <row r="298" spans="1:2" ht="13.2">
      <c r="A298" s="1"/>
      <c r="B298" s="1"/>
    </row>
    <row r="299" spans="1:2" ht="13.2">
      <c r="A299" s="1"/>
      <c r="B299" s="1"/>
    </row>
    <row r="300" spans="1:2" ht="13.2">
      <c r="A300" s="1"/>
      <c r="B300" s="1"/>
    </row>
    <row r="301" spans="1:2" ht="13.2">
      <c r="A301" s="1"/>
      <c r="B301" s="1"/>
    </row>
    <row r="302" spans="1:2" ht="13.2">
      <c r="A302" s="1"/>
      <c r="B302" s="1"/>
    </row>
    <row r="303" spans="1:2" ht="13.2">
      <c r="A303" s="1"/>
      <c r="B303" s="1"/>
    </row>
    <row r="304" spans="1:2" ht="13.2">
      <c r="A304" s="1"/>
      <c r="B304" s="1"/>
    </row>
    <row r="305" spans="1:2" ht="13.2">
      <c r="A305" s="1"/>
      <c r="B305" s="1"/>
    </row>
    <row r="306" spans="1:2" ht="13.2">
      <c r="A306" s="1"/>
      <c r="B306" s="1"/>
    </row>
    <row r="307" spans="1:2" ht="13.2">
      <c r="A307" s="1"/>
      <c r="B307" s="1"/>
    </row>
    <row r="308" spans="1:2" ht="13.2">
      <c r="A308" s="1"/>
      <c r="B308" s="1"/>
    </row>
    <row r="309" spans="1:2" ht="13.2">
      <c r="A309" s="1"/>
      <c r="B309" s="1"/>
    </row>
    <row r="310" spans="1:2" ht="13.2">
      <c r="A310" s="1"/>
      <c r="B310" s="1"/>
    </row>
    <row r="311" spans="1:2" ht="13.2">
      <c r="A311" s="1"/>
      <c r="B311" s="1"/>
    </row>
    <row r="312" spans="1:2" ht="13.2">
      <c r="A312" s="1"/>
      <c r="B312" s="1"/>
    </row>
    <row r="313" spans="1:2" ht="13.2">
      <c r="A313" s="1"/>
      <c r="B313" s="1"/>
    </row>
    <row r="314" spans="1:2" ht="13.2">
      <c r="A314" s="1"/>
      <c r="B314" s="1"/>
    </row>
    <row r="315" spans="1:2" ht="13.2">
      <c r="A315" s="1"/>
      <c r="B315" s="1"/>
    </row>
    <row r="316" spans="1:2" ht="13.2">
      <c r="A316" s="1"/>
      <c r="B316" s="1"/>
    </row>
    <row r="317" spans="1:2" ht="13.2">
      <c r="A317" s="1"/>
      <c r="B317" s="1"/>
    </row>
    <row r="318" spans="1:2" ht="13.2">
      <c r="A318" s="1"/>
      <c r="B318" s="1"/>
    </row>
    <row r="319" spans="1:2" ht="13.2">
      <c r="A319" s="1"/>
      <c r="B319" s="1"/>
    </row>
    <row r="320" spans="1:2" ht="13.2">
      <c r="A320" s="1"/>
      <c r="B320" s="1"/>
    </row>
    <row r="321" spans="1:2" ht="13.2">
      <c r="A321" s="1"/>
      <c r="B321" s="1"/>
    </row>
    <row r="322" spans="1:2" ht="13.2">
      <c r="A322" s="1"/>
      <c r="B322" s="1"/>
    </row>
    <row r="323" spans="1:2" ht="13.2">
      <c r="A323" s="1"/>
      <c r="B323" s="1"/>
    </row>
    <row r="324" spans="1:2" ht="13.2">
      <c r="A324" s="1"/>
      <c r="B324" s="1"/>
    </row>
    <row r="325" spans="1:2" ht="13.2">
      <c r="A325" s="1"/>
      <c r="B325" s="1"/>
    </row>
    <row r="326" spans="1:2" ht="13.2">
      <c r="A326" s="1"/>
      <c r="B326" s="1"/>
    </row>
    <row r="327" spans="1:2" ht="13.2">
      <c r="A327" s="1"/>
      <c r="B327" s="1"/>
    </row>
    <row r="328" spans="1:2" ht="13.2">
      <c r="A328" s="1"/>
      <c r="B328" s="1"/>
    </row>
    <row r="329" spans="1:2" ht="13.2">
      <c r="A329" s="1"/>
      <c r="B329" s="1"/>
    </row>
    <row r="330" spans="1:2" ht="13.2">
      <c r="A330" s="1"/>
      <c r="B330" s="1"/>
    </row>
    <row r="331" spans="1:2" ht="13.2">
      <c r="A331" s="1"/>
      <c r="B331" s="1"/>
    </row>
    <row r="332" spans="1:2" ht="13.2">
      <c r="A332" s="1"/>
      <c r="B332" s="1"/>
    </row>
    <row r="333" spans="1:2" ht="13.2">
      <c r="A333" s="1"/>
      <c r="B333" s="1"/>
    </row>
    <row r="334" spans="1:2" ht="13.2">
      <c r="A334" s="1"/>
      <c r="B334" s="1"/>
    </row>
    <row r="335" spans="1:2" ht="13.2">
      <c r="A335" s="1"/>
      <c r="B335" s="1"/>
    </row>
    <row r="336" spans="1:2" ht="13.2">
      <c r="A336" s="1"/>
      <c r="B336" s="1"/>
    </row>
    <row r="337" spans="1:2" ht="13.2">
      <c r="A337" s="1"/>
      <c r="B337" s="1"/>
    </row>
    <row r="338" spans="1:2" ht="13.2">
      <c r="A338" s="1"/>
      <c r="B338" s="1"/>
    </row>
    <row r="339" spans="1:2" ht="13.2">
      <c r="A339" s="1"/>
      <c r="B339" s="1"/>
    </row>
    <row r="340" spans="1:2" ht="13.2">
      <c r="A340" s="1"/>
      <c r="B340" s="1"/>
    </row>
    <row r="341" spans="1:2" ht="13.2">
      <c r="A341" s="1"/>
      <c r="B341" s="1"/>
    </row>
    <row r="342" spans="1:2" ht="13.2">
      <c r="A342" s="1"/>
      <c r="B342" s="1"/>
    </row>
    <row r="343" spans="1:2" ht="13.2">
      <c r="A343" s="1"/>
      <c r="B343" s="1"/>
    </row>
    <row r="344" spans="1:2" ht="13.2">
      <c r="A344" s="1"/>
      <c r="B344" s="1"/>
    </row>
    <row r="345" spans="1:2" ht="13.2">
      <c r="A345" s="1"/>
      <c r="B345" s="1"/>
    </row>
    <row r="346" spans="1:2" ht="13.2">
      <c r="A346" s="1"/>
      <c r="B346" s="1"/>
    </row>
    <row r="347" spans="1:2" ht="13.2">
      <c r="A347" s="1"/>
      <c r="B347" s="1"/>
    </row>
    <row r="348" spans="1:2" ht="13.2">
      <c r="A348" s="1"/>
      <c r="B348" s="1"/>
    </row>
    <row r="349" spans="1:2" ht="13.2">
      <c r="A349" s="1"/>
      <c r="B349" s="1"/>
    </row>
    <row r="350" spans="1:2" ht="13.2">
      <c r="A350" s="1"/>
      <c r="B350" s="1"/>
    </row>
    <row r="351" spans="1:2" ht="13.2">
      <c r="A351" s="1"/>
      <c r="B351" s="1"/>
    </row>
    <row r="352" spans="1:2" ht="13.2">
      <c r="A352" s="1"/>
      <c r="B352" s="1"/>
    </row>
    <row r="353" spans="1:2" ht="13.2">
      <c r="A353" s="1"/>
      <c r="B353" s="1"/>
    </row>
    <row r="354" spans="1:2" ht="13.2">
      <c r="A354" s="1"/>
      <c r="B354" s="1"/>
    </row>
    <row r="355" spans="1:2" ht="13.2">
      <c r="A355" s="1"/>
      <c r="B355" s="1"/>
    </row>
    <row r="356" spans="1:2" ht="13.2">
      <c r="A356" s="1"/>
      <c r="B356" s="1"/>
    </row>
    <row r="357" spans="1:2" ht="13.2">
      <c r="A357" s="1"/>
      <c r="B357" s="1"/>
    </row>
    <row r="358" spans="1:2" ht="13.2">
      <c r="A358" s="1"/>
      <c r="B358" s="1"/>
    </row>
    <row r="359" spans="1:2" ht="13.2">
      <c r="A359" s="1"/>
      <c r="B359" s="1"/>
    </row>
    <row r="360" spans="1:2" ht="13.2">
      <c r="A360" s="1"/>
      <c r="B360" s="1"/>
    </row>
    <row r="361" spans="1:2" ht="13.2">
      <c r="A361" s="1"/>
      <c r="B361" s="1"/>
    </row>
    <row r="362" spans="1:2" ht="13.2">
      <c r="A362" s="1"/>
      <c r="B362" s="1"/>
    </row>
    <row r="363" spans="1:2" ht="13.2">
      <c r="A363" s="1"/>
      <c r="B363" s="1"/>
    </row>
    <row r="364" spans="1:2" ht="13.2">
      <c r="A364" s="1"/>
      <c r="B364" s="1"/>
    </row>
    <row r="365" spans="1:2" ht="13.2">
      <c r="A365" s="1"/>
      <c r="B365" s="1"/>
    </row>
    <row r="366" spans="1:2" ht="13.2">
      <c r="A366" s="1"/>
      <c r="B366" s="1"/>
    </row>
    <row r="367" spans="1:2" ht="13.2">
      <c r="A367" s="1"/>
      <c r="B367" s="1"/>
    </row>
    <row r="368" spans="1:2" ht="13.2">
      <c r="A368" s="1"/>
      <c r="B368" s="1"/>
    </row>
    <row r="369" spans="1:2" ht="13.2">
      <c r="A369" s="1"/>
      <c r="B369" s="1"/>
    </row>
    <row r="370" spans="1:2" ht="13.2">
      <c r="A370" s="1"/>
      <c r="B370" s="1"/>
    </row>
    <row r="371" spans="1:2" ht="13.2">
      <c r="A371" s="1"/>
      <c r="B371" s="1"/>
    </row>
    <row r="372" spans="1:2" ht="13.2">
      <c r="A372" s="1"/>
      <c r="B372" s="1"/>
    </row>
    <row r="373" spans="1:2" ht="13.2">
      <c r="A373" s="1"/>
      <c r="B373" s="1"/>
    </row>
    <row r="374" spans="1:2" ht="13.2">
      <c r="A374" s="1"/>
      <c r="B374" s="1"/>
    </row>
    <row r="375" spans="1:2" ht="13.2">
      <c r="A375" s="1"/>
      <c r="B375" s="1"/>
    </row>
    <row r="376" spans="1:2" ht="13.2">
      <c r="A376" s="1"/>
      <c r="B376" s="1"/>
    </row>
    <row r="377" spans="1:2" ht="13.2">
      <c r="A377" s="1"/>
      <c r="B377" s="1"/>
    </row>
    <row r="378" spans="1:2" ht="13.2">
      <c r="A378" s="1"/>
      <c r="B378" s="1"/>
    </row>
    <row r="379" spans="1:2" ht="13.2">
      <c r="A379" s="1"/>
      <c r="B379" s="1"/>
    </row>
    <row r="380" spans="1:2" ht="13.2">
      <c r="A380" s="1"/>
      <c r="B380" s="1"/>
    </row>
    <row r="381" spans="1:2" ht="13.2">
      <c r="A381" s="1"/>
      <c r="B381" s="1"/>
    </row>
    <row r="382" spans="1:2" ht="13.2">
      <c r="A382" s="1"/>
      <c r="B382" s="1"/>
    </row>
    <row r="383" spans="1:2" ht="13.2">
      <c r="A383" s="1"/>
      <c r="B383" s="1"/>
    </row>
    <row r="384" spans="1:2" ht="13.2">
      <c r="A384" s="1"/>
      <c r="B384" s="1"/>
    </row>
    <row r="385" spans="1:2" ht="13.2">
      <c r="A385" s="1"/>
      <c r="B385" s="1"/>
    </row>
    <row r="386" spans="1:2" ht="13.2">
      <c r="A386" s="1"/>
      <c r="B386" s="1"/>
    </row>
    <row r="387" spans="1:2" ht="13.2">
      <c r="A387" s="1"/>
      <c r="B387" s="1"/>
    </row>
    <row r="388" spans="1:2" ht="13.2">
      <c r="A388" s="1"/>
      <c r="B388" s="1"/>
    </row>
    <row r="389" spans="1:2" ht="13.2">
      <c r="A389" s="1"/>
      <c r="B389" s="1"/>
    </row>
    <row r="390" spans="1:2" ht="13.2">
      <c r="A390" s="1"/>
      <c r="B390" s="1"/>
    </row>
    <row r="391" spans="1:2" ht="13.2">
      <c r="A391" s="1"/>
      <c r="B391" s="1"/>
    </row>
    <row r="392" spans="1:2" ht="13.2">
      <c r="A392" s="1"/>
      <c r="B392" s="1"/>
    </row>
    <row r="393" spans="1:2" ht="13.2">
      <c r="A393" s="1"/>
      <c r="B393" s="1"/>
    </row>
    <row r="394" spans="1:2" ht="13.2">
      <c r="A394" s="1"/>
      <c r="B394" s="1"/>
    </row>
    <row r="395" spans="1:2" ht="13.2">
      <c r="A395" s="1"/>
      <c r="B395" s="1"/>
    </row>
    <row r="396" spans="1:2" ht="13.2">
      <c r="A396" s="1"/>
      <c r="B396" s="1"/>
    </row>
    <row r="397" spans="1:2" ht="13.2">
      <c r="A397" s="1"/>
      <c r="B397" s="1"/>
    </row>
    <row r="398" spans="1:2" ht="13.2">
      <c r="A398" s="1"/>
      <c r="B398" s="1"/>
    </row>
    <row r="399" spans="1:2" ht="13.2">
      <c r="A399" s="1"/>
      <c r="B399" s="1"/>
    </row>
    <row r="400" spans="1:2" ht="13.2">
      <c r="A400" s="1"/>
      <c r="B400" s="1"/>
    </row>
    <row r="401" spans="1:2" ht="13.2">
      <c r="A401" s="1"/>
      <c r="B401" s="1"/>
    </row>
    <row r="402" spans="1:2" ht="13.2">
      <c r="A402" s="1"/>
      <c r="B402" s="1"/>
    </row>
    <row r="403" spans="1:2" ht="13.2">
      <c r="A403" s="1"/>
      <c r="B403" s="1"/>
    </row>
    <row r="404" spans="1:2" ht="13.2">
      <c r="A404" s="1"/>
      <c r="B404" s="1"/>
    </row>
    <row r="405" spans="1:2" ht="13.2">
      <c r="A405" s="1"/>
      <c r="B405" s="1"/>
    </row>
    <row r="406" spans="1:2" ht="13.2">
      <c r="A406" s="1"/>
      <c r="B406" s="1"/>
    </row>
    <row r="407" spans="1:2" ht="13.2">
      <c r="A407" s="1"/>
      <c r="B407" s="1"/>
    </row>
    <row r="408" spans="1:2" ht="13.2">
      <c r="A408" s="1"/>
      <c r="B408" s="1"/>
    </row>
    <row r="409" spans="1:2" ht="13.2">
      <c r="A409" s="1"/>
      <c r="B409" s="1"/>
    </row>
    <row r="410" spans="1:2" ht="13.2">
      <c r="A410" s="1"/>
      <c r="B410" s="1"/>
    </row>
    <row r="411" spans="1:2" ht="13.2">
      <c r="A411" s="1"/>
      <c r="B411" s="1"/>
    </row>
    <row r="412" spans="1:2" ht="13.2">
      <c r="A412" s="1"/>
      <c r="B412" s="1"/>
    </row>
    <row r="413" spans="1:2" ht="13.2">
      <c r="A413" s="1"/>
      <c r="B413" s="1"/>
    </row>
    <row r="414" spans="1:2" ht="13.2">
      <c r="A414" s="1"/>
      <c r="B414" s="1"/>
    </row>
    <row r="415" spans="1:2" ht="13.2">
      <c r="A415" s="1"/>
      <c r="B415" s="1"/>
    </row>
    <row r="416" spans="1:2" ht="13.2">
      <c r="A416" s="1"/>
      <c r="B416" s="1"/>
    </row>
    <row r="417" spans="1:2" ht="13.2">
      <c r="A417" s="1"/>
      <c r="B417" s="1"/>
    </row>
    <row r="418" spans="1:2" ht="13.2">
      <c r="A418" s="1"/>
      <c r="B418" s="1"/>
    </row>
    <row r="419" spans="1:2" ht="13.2">
      <c r="A419" s="1"/>
      <c r="B419" s="1"/>
    </row>
    <row r="420" spans="1:2" ht="13.2">
      <c r="A420" s="1"/>
      <c r="B420" s="1"/>
    </row>
    <row r="421" spans="1:2" ht="13.2">
      <c r="A421" s="1"/>
      <c r="B421" s="1"/>
    </row>
    <row r="422" spans="1:2" ht="13.2">
      <c r="A422" s="1"/>
      <c r="B422" s="1"/>
    </row>
    <row r="423" spans="1:2" ht="13.2">
      <c r="A423" s="1"/>
      <c r="B423" s="1"/>
    </row>
    <row r="424" spans="1:2" ht="13.2">
      <c r="A424" s="1"/>
      <c r="B424" s="1"/>
    </row>
    <row r="425" spans="1:2" ht="13.2">
      <c r="A425" s="1"/>
      <c r="B425" s="1"/>
    </row>
    <row r="426" spans="1:2" ht="13.2">
      <c r="A426" s="1"/>
      <c r="B426" s="1"/>
    </row>
    <row r="427" spans="1:2" ht="13.2">
      <c r="A427" s="1"/>
      <c r="B427" s="1"/>
    </row>
    <row r="428" spans="1:2" ht="13.2">
      <c r="A428" s="1"/>
      <c r="B428" s="1"/>
    </row>
    <row r="429" spans="1:2" ht="13.2">
      <c r="A429" s="1"/>
      <c r="B429" s="1"/>
    </row>
    <row r="430" spans="1:2" ht="13.2">
      <c r="A430" s="1"/>
      <c r="B430" s="1"/>
    </row>
    <row r="431" spans="1:2" ht="13.2">
      <c r="A431" s="1"/>
      <c r="B431" s="1"/>
    </row>
    <row r="432" spans="1:2" ht="13.2">
      <c r="A432" s="1"/>
      <c r="B432" s="1"/>
    </row>
    <row r="433" spans="1:2" ht="13.2">
      <c r="A433" s="1"/>
      <c r="B433" s="1"/>
    </row>
    <row r="434" spans="1:2" ht="13.2">
      <c r="A434" s="1"/>
      <c r="B434" s="1"/>
    </row>
    <row r="435" spans="1:2" ht="13.2">
      <c r="A435" s="1"/>
      <c r="B435" s="1"/>
    </row>
    <row r="436" spans="1:2" ht="13.2">
      <c r="A436" s="1"/>
      <c r="B436" s="1"/>
    </row>
    <row r="437" spans="1:2" ht="13.2">
      <c r="A437" s="1"/>
      <c r="B437" s="1"/>
    </row>
    <row r="438" spans="1:2" ht="13.2">
      <c r="A438" s="1"/>
      <c r="B438" s="1"/>
    </row>
    <row r="439" spans="1:2" ht="13.2">
      <c r="A439" s="1"/>
      <c r="B439" s="1"/>
    </row>
    <row r="440" spans="1:2" ht="13.2">
      <c r="A440" s="1"/>
      <c r="B440" s="1"/>
    </row>
    <row r="441" spans="1:2" ht="13.2">
      <c r="A441" s="1"/>
      <c r="B441" s="1"/>
    </row>
    <row r="442" spans="1:2" ht="13.2">
      <c r="A442" s="1"/>
      <c r="B442" s="1"/>
    </row>
    <row r="443" spans="1:2" ht="13.2">
      <c r="A443" s="1"/>
      <c r="B443" s="1"/>
    </row>
    <row r="444" spans="1:2" ht="13.2">
      <c r="A444" s="1"/>
      <c r="B444" s="1"/>
    </row>
    <row r="445" spans="1:2" ht="13.2">
      <c r="A445" s="1"/>
      <c r="B445" s="1"/>
    </row>
    <row r="446" spans="1:2" ht="13.2">
      <c r="A446" s="1"/>
      <c r="B446" s="1"/>
    </row>
    <row r="447" spans="1:2" ht="13.2">
      <c r="A447" s="1"/>
      <c r="B447" s="1"/>
    </row>
    <row r="448" spans="1:2" ht="13.2">
      <c r="A448" s="1"/>
      <c r="B448" s="1"/>
    </row>
    <row r="449" spans="1:2" ht="13.2">
      <c r="A449" s="1"/>
      <c r="B449" s="1"/>
    </row>
    <row r="450" spans="1:2" ht="13.2">
      <c r="A450" s="1"/>
      <c r="B450" s="1"/>
    </row>
    <row r="451" spans="1:2" ht="13.2">
      <c r="A451" s="1"/>
      <c r="B451" s="1"/>
    </row>
    <row r="452" spans="1:2" ht="13.2">
      <c r="A452" s="1"/>
      <c r="B452" s="1"/>
    </row>
    <row r="453" spans="1:2" ht="13.2">
      <c r="A453" s="1"/>
      <c r="B453" s="1"/>
    </row>
    <row r="454" spans="1:2" ht="13.2">
      <c r="A454" s="1"/>
      <c r="B454" s="1"/>
    </row>
    <row r="455" spans="1:2" ht="13.2">
      <c r="A455" s="1"/>
      <c r="B455" s="1"/>
    </row>
    <row r="456" spans="1:2" ht="13.2">
      <c r="A456" s="1"/>
      <c r="B456" s="1"/>
    </row>
    <row r="457" spans="1:2" ht="13.2">
      <c r="A457" s="1"/>
      <c r="B457" s="1"/>
    </row>
    <row r="458" spans="1:2" ht="13.2">
      <c r="A458" s="1"/>
      <c r="B458" s="1"/>
    </row>
    <row r="459" spans="1:2" ht="13.2">
      <c r="A459" s="1"/>
      <c r="B459" s="1"/>
    </row>
    <row r="460" spans="1:2" ht="13.2">
      <c r="A460" s="1"/>
      <c r="B460" s="1"/>
    </row>
    <row r="461" spans="1:2" ht="13.2">
      <c r="A461" s="1"/>
      <c r="B461" s="1"/>
    </row>
    <row r="462" spans="1:2" ht="13.2">
      <c r="A462" s="1"/>
      <c r="B462" s="1"/>
    </row>
    <row r="463" spans="1:2" ht="13.2">
      <c r="A463" s="1"/>
      <c r="B463" s="1"/>
    </row>
    <row r="464" spans="1:2" ht="13.2">
      <c r="A464" s="1"/>
      <c r="B464" s="1"/>
    </row>
    <row r="465" spans="1:2" ht="13.2">
      <c r="A465" s="1"/>
      <c r="B465" s="1"/>
    </row>
    <row r="466" spans="1:2" ht="13.2">
      <c r="A466" s="1"/>
      <c r="B466" s="1"/>
    </row>
    <row r="467" spans="1:2" ht="13.2">
      <c r="A467" s="1"/>
      <c r="B467" s="1"/>
    </row>
    <row r="468" spans="1:2" ht="13.2">
      <c r="A468" s="1"/>
      <c r="B468" s="1"/>
    </row>
    <row r="469" spans="1:2" ht="13.2">
      <c r="A469" s="1"/>
      <c r="B469" s="1"/>
    </row>
    <row r="470" spans="1:2" ht="13.2">
      <c r="A470" s="1"/>
      <c r="B470" s="1"/>
    </row>
    <row r="471" spans="1:2" ht="13.2">
      <c r="A471" s="1"/>
      <c r="B471" s="1"/>
    </row>
    <row r="472" spans="1:2" ht="13.2">
      <c r="A472" s="1"/>
      <c r="B472" s="1"/>
    </row>
    <row r="473" spans="1:2" ht="13.2">
      <c r="A473" s="1"/>
      <c r="B473" s="1"/>
    </row>
    <row r="474" spans="1:2" ht="13.2">
      <c r="A474" s="1"/>
      <c r="B474" s="1"/>
    </row>
    <row r="475" spans="1:2" ht="13.2">
      <c r="A475" s="1"/>
      <c r="B475" s="1"/>
    </row>
    <row r="476" spans="1:2" ht="13.2">
      <c r="A476" s="1"/>
      <c r="B476" s="1"/>
    </row>
    <row r="477" spans="1:2" ht="13.2">
      <c r="A477" s="1"/>
      <c r="B477" s="1"/>
    </row>
    <row r="478" spans="1:2" ht="13.2">
      <c r="A478" s="1"/>
      <c r="B478" s="1"/>
    </row>
    <row r="479" spans="1:2" ht="13.2">
      <c r="A479" s="1"/>
      <c r="B479" s="1"/>
    </row>
    <row r="480" spans="1:2" ht="13.2">
      <c r="A480" s="1"/>
      <c r="B480" s="1"/>
    </row>
    <row r="481" spans="1:2" ht="13.2">
      <c r="A481" s="1"/>
      <c r="B481" s="1"/>
    </row>
    <row r="482" spans="1:2" ht="13.2">
      <c r="A482" s="1"/>
      <c r="B482" s="1"/>
    </row>
    <row r="483" spans="1:2" ht="13.2">
      <c r="A483" s="1"/>
      <c r="B483" s="1"/>
    </row>
    <row r="484" spans="1:2" ht="13.2">
      <c r="A484" s="1"/>
      <c r="B484" s="1"/>
    </row>
    <row r="485" spans="1:2" ht="13.2">
      <c r="A485" s="1"/>
      <c r="B485" s="1"/>
    </row>
    <row r="486" spans="1:2" ht="13.2">
      <c r="A486" s="1"/>
      <c r="B486" s="1"/>
    </row>
    <row r="487" spans="1:2" ht="13.2">
      <c r="A487" s="1"/>
      <c r="B487" s="1"/>
    </row>
    <row r="488" spans="1:2" ht="13.2">
      <c r="A488" s="1"/>
      <c r="B488" s="1"/>
    </row>
    <row r="489" spans="1:2" ht="13.2">
      <c r="A489" s="1"/>
      <c r="B489" s="1"/>
    </row>
    <row r="490" spans="1:2" ht="13.2">
      <c r="A490" s="1"/>
      <c r="B490" s="1"/>
    </row>
    <row r="491" spans="1:2" ht="13.2">
      <c r="A491" s="1"/>
      <c r="B491" s="1"/>
    </row>
    <row r="492" spans="1:2" ht="13.2">
      <c r="A492" s="1"/>
      <c r="B492" s="1"/>
    </row>
    <row r="493" spans="1:2" ht="13.2">
      <c r="A493" s="1"/>
      <c r="B493" s="1"/>
    </row>
    <row r="494" spans="1:2" ht="13.2">
      <c r="A494" s="1"/>
      <c r="B494" s="1"/>
    </row>
    <row r="495" spans="1:2" ht="13.2">
      <c r="A495" s="1"/>
      <c r="B495" s="1"/>
    </row>
    <row r="496" spans="1:2" ht="13.2">
      <c r="A496" s="1"/>
      <c r="B496" s="1"/>
    </row>
    <row r="497" spans="1:2" ht="13.2">
      <c r="A497" s="1"/>
      <c r="B497" s="1"/>
    </row>
    <row r="498" spans="1:2" ht="13.2">
      <c r="A498" s="1"/>
      <c r="B498" s="1"/>
    </row>
    <row r="499" spans="1:2" ht="13.2">
      <c r="A499" s="1"/>
      <c r="B499" s="1"/>
    </row>
    <row r="500" spans="1:2" ht="13.2">
      <c r="A500" s="1"/>
      <c r="B500" s="1"/>
    </row>
    <row r="501" spans="1:2" ht="13.2">
      <c r="A501" s="1"/>
      <c r="B501" s="1"/>
    </row>
    <row r="502" spans="1:2" ht="13.2">
      <c r="A502" s="1"/>
      <c r="B502" s="1"/>
    </row>
    <row r="503" spans="1:2" ht="13.2">
      <c r="A503" s="1"/>
      <c r="B503" s="1"/>
    </row>
    <row r="504" spans="1:2" ht="13.2">
      <c r="A504" s="1"/>
      <c r="B504" s="1"/>
    </row>
    <row r="505" spans="1:2" ht="13.2">
      <c r="A505" s="1"/>
      <c r="B505" s="1"/>
    </row>
    <row r="506" spans="1:2" ht="13.2">
      <c r="A506" s="1"/>
      <c r="B506" s="1"/>
    </row>
    <row r="507" spans="1:2" ht="13.2">
      <c r="A507" s="1"/>
      <c r="B507" s="1"/>
    </row>
    <row r="508" spans="1:2" ht="13.2">
      <c r="A508" s="1"/>
      <c r="B508" s="1"/>
    </row>
    <row r="509" spans="1:2" ht="13.2">
      <c r="A509" s="1"/>
      <c r="B509" s="1"/>
    </row>
    <row r="510" spans="1:2" ht="13.2">
      <c r="A510" s="1"/>
      <c r="B510" s="1"/>
    </row>
    <row r="511" spans="1:2" ht="13.2">
      <c r="A511" s="1"/>
      <c r="B511" s="1"/>
    </row>
    <row r="512" spans="1:2" ht="13.2">
      <c r="A512" s="1"/>
      <c r="B512" s="1"/>
    </row>
    <row r="513" spans="1:2" ht="13.2">
      <c r="A513" s="1"/>
      <c r="B513" s="1"/>
    </row>
    <row r="514" spans="1:2" ht="13.2">
      <c r="A514" s="1"/>
      <c r="B514" s="1"/>
    </row>
    <row r="515" spans="1:2" ht="13.2">
      <c r="A515" s="1"/>
      <c r="B515" s="1"/>
    </row>
    <row r="516" spans="1:2" ht="13.2">
      <c r="A516" s="1"/>
      <c r="B516" s="1"/>
    </row>
    <row r="517" spans="1:2" ht="13.2">
      <c r="A517" s="1"/>
      <c r="B517" s="1"/>
    </row>
    <row r="518" spans="1:2" ht="13.2">
      <c r="A518" s="1"/>
      <c r="B518" s="1"/>
    </row>
    <row r="519" spans="1:2" ht="13.2">
      <c r="A519" s="1"/>
      <c r="B519" s="1"/>
    </row>
    <row r="520" spans="1:2" ht="13.2">
      <c r="A520" s="1"/>
      <c r="B520" s="1"/>
    </row>
    <row r="521" spans="1:2" ht="13.2">
      <c r="A521" s="1"/>
      <c r="B521" s="1"/>
    </row>
    <row r="522" spans="1:2" ht="13.2">
      <c r="A522" s="1"/>
      <c r="B522" s="1"/>
    </row>
    <row r="523" spans="1:2" ht="13.2">
      <c r="A523" s="1"/>
      <c r="B523" s="1"/>
    </row>
    <row r="524" spans="1:2" ht="13.2">
      <c r="A524" s="1"/>
      <c r="B524" s="1"/>
    </row>
    <row r="525" spans="1:2" ht="13.2">
      <c r="A525" s="1"/>
      <c r="B525" s="1"/>
    </row>
    <row r="526" spans="1:2" ht="13.2">
      <c r="A526" s="1"/>
      <c r="B526" s="1"/>
    </row>
    <row r="527" spans="1:2" ht="13.2">
      <c r="A527" s="1"/>
      <c r="B527" s="1"/>
    </row>
    <row r="528" spans="1:2" ht="13.2">
      <c r="A528" s="1"/>
      <c r="B528" s="1"/>
    </row>
    <row r="529" spans="1:2" ht="13.2">
      <c r="A529" s="1"/>
      <c r="B529" s="1"/>
    </row>
    <row r="530" spans="1:2" ht="13.2">
      <c r="A530" s="1"/>
      <c r="B530" s="1"/>
    </row>
    <row r="531" spans="1:2" ht="13.2">
      <c r="A531" s="1"/>
      <c r="B531" s="1"/>
    </row>
    <row r="532" spans="1:2" ht="13.2">
      <c r="A532" s="1"/>
      <c r="B532" s="1"/>
    </row>
    <row r="533" spans="1:2" ht="13.2">
      <c r="A533" s="1"/>
      <c r="B533" s="1"/>
    </row>
    <row r="534" spans="1:2" ht="13.2">
      <c r="A534" s="1"/>
      <c r="B534" s="1"/>
    </row>
    <row r="535" spans="1:2" ht="13.2">
      <c r="A535" s="1"/>
      <c r="B535" s="1"/>
    </row>
    <row r="536" spans="1:2" ht="13.2">
      <c r="A536" s="1"/>
      <c r="B536" s="1"/>
    </row>
    <row r="537" spans="1:2" ht="13.2">
      <c r="A537" s="1"/>
      <c r="B537" s="1"/>
    </row>
    <row r="538" spans="1:2" ht="13.2">
      <c r="A538" s="1"/>
      <c r="B538" s="1"/>
    </row>
    <row r="539" spans="1:2" ht="13.2">
      <c r="A539" s="1"/>
      <c r="B539" s="1"/>
    </row>
    <row r="540" spans="1:2" ht="13.2">
      <c r="A540" s="1"/>
      <c r="B540" s="1"/>
    </row>
    <row r="541" spans="1:2" ht="13.2">
      <c r="A541" s="1"/>
      <c r="B541" s="1"/>
    </row>
    <row r="542" spans="1:2" ht="13.2">
      <c r="A542" s="1"/>
      <c r="B542" s="1"/>
    </row>
    <row r="543" spans="1:2" ht="13.2">
      <c r="A543" s="1"/>
      <c r="B543" s="1"/>
    </row>
    <row r="544" spans="1:2" ht="13.2">
      <c r="A544" s="1"/>
      <c r="B544" s="1"/>
    </row>
    <row r="545" spans="1:2" ht="13.2">
      <c r="A545" s="1"/>
      <c r="B545" s="1"/>
    </row>
    <row r="546" spans="1:2" ht="13.2">
      <c r="A546" s="1"/>
      <c r="B546" s="1"/>
    </row>
    <row r="547" spans="1:2" ht="13.2">
      <c r="A547" s="1"/>
      <c r="B547" s="1"/>
    </row>
    <row r="548" spans="1:2" ht="13.2">
      <c r="A548" s="1"/>
      <c r="B548" s="1"/>
    </row>
    <row r="549" spans="1:2" ht="13.2">
      <c r="A549" s="1"/>
      <c r="B549" s="1"/>
    </row>
    <row r="550" spans="1:2" ht="13.2">
      <c r="A550" s="1"/>
      <c r="B550" s="1"/>
    </row>
    <row r="551" spans="1:2" ht="13.2">
      <c r="A551" s="1"/>
      <c r="B551" s="1"/>
    </row>
    <row r="552" spans="1:2" ht="13.2">
      <c r="A552" s="1"/>
      <c r="B552" s="1"/>
    </row>
    <row r="553" spans="1:2" ht="13.2">
      <c r="A553" s="1"/>
      <c r="B553" s="1"/>
    </row>
    <row r="554" spans="1:2" ht="13.2">
      <c r="A554" s="1"/>
      <c r="B554" s="1"/>
    </row>
    <row r="555" spans="1:2" ht="13.2">
      <c r="A555" s="1"/>
      <c r="B555" s="1"/>
    </row>
    <row r="556" spans="1:2" ht="13.2">
      <c r="A556" s="1"/>
      <c r="B556" s="1"/>
    </row>
    <row r="557" spans="1:2" ht="13.2">
      <c r="A557" s="1"/>
      <c r="B557" s="1"/>
    </row>
    <row r="558" spans="1:2" ht="13.2">
      <c r="A558" s="1"/>
      <c r="B558" s="1"/>
    </row>
    <row r="559" spans="1:2" ht="13.2">
      <c r="A559" s="1"/>
      <c r="B559" s="1"/>
    </row>
    <row r="560" spans="1:2" ht="13.2">
      <c r="A560" s="1"/>
      <c r="B560" s="1"/>
    </row>
    <row r="561" spans="1:2" ht="13.2">
      <c r="A561" s="1"/>
      <c r="B561" s="1"/>
    </row>
    <row r="562" spans="1:2" ht="13.2">
      <c r="A562" s="1"/>
      <c r="B562" s="1"/>
    </row>
    <row r="563" spans="1:2" ht="13.2">
      <c r="A563" s="1"/>
      <c r="B563" s="1"/>
    </row>
    <row r="564" spans="1:2" ht="13.2">
      <c r="A564" s="1"/>
      <c r="B564" s="1"/>
    </row>
    <row r="565" spans="1:2" ht="13.2">
      <c r="A565" s="1"/>
      <c r="B565" s="1"/>
    </row>
    <row r="566" spans="1:2" ht="13.2">
      <c r="A566" s="1"/>
      <c r="B566" s="1"/>
    </row>
    <row r="567" spans="1:2" ht="13.2">
      <c r="A567" s="1"/>
      <c r="B567" s="1"/>
    </row>
    <row r="568" spans="1:2" ht="13.2">
      <c r="A568" s="1"/>
      <c r="B568" s="1"/>
    </row>
    <row r="569" spans="1:2" ht="13.2">
      <c r="A569" s="1"/>
      <c r="B569" s="1"/>
    </row>
    <row r="570" spans="1:2" ht="13.2">
      <c r="A570" s="1"/>
      <c r="B570" s="1"/>
    </row>
    <row r="571" spans="1:2" ht="13.2">
      <c r="A571" s="1"/>
      <c r="B571" s="1"/>
    </row>
    <row r="572" spans="1:2" ht="13.2">
      <c r="A572" s="1"/>
      <c r="B572" s="1"/>
    </row>
    <row r="573" spans="1:2" ht="13.2">
      <c r="A573" s="1"/>
      <c r="B573" s="1"/>
    </row>
    <row r="574" spans="1:2" ht="13.2">
      <c r="A574" s="1"/>
      <c r="B574" s="1"/>
    </row>
    <row r="575" spans="1:2" ht="13.2">
      <c r="A575" s="1"/>
      <c r="B575" s="1"/>
    </row>
    <row r="576" spans="1:2" ht="13.2">
      <c r="A576" s="1"/>
      <c r="B576" s="1"/>
    </row>
    <row r="577" spans="1:2" ht="13.2">
      <c r="A577" s="1"/>
      <c r="B577" s="1"/>
    </row>
    <row r="578" spans="1:2" ht="13.2">
      <c r="A578" s="1"/>
      <c r="B578" s="1"/>
    </row>
    <row r="579" spans="1:2" ht="13.2">
      <c r="A579" s="1"/>
      <c r="B579" s="1"/>
    </row>
    <row r="580" spans="1:2" ht="13.2">
      <c r="A580" s="1"/>
      <c r="B580" s="1"/>
    </row>
    <row r="581" spans="1:2" ht="13.2">
      <c r="A581" s="1"/>
      <c r="B581" s="1"/>
    </row>
    <row r="582" spans="1:2" ht="13.2">
      <c r="A582" s="1"/>
      <c r="B582" s="1"/>
    </row>
    <row r="583" spans="1:2" ht="13.2">
      <c r="A583" s="1"/>
      <c r="B583" s="1"/>
    </row>
    <row r="584" spans="1:2" ht="13.2">
      <c r="A584" s="1"/>
      <c r="B584" s="1"/>
    </row>
    <row r="585" spans="1:2" ht="13.2">
      <c r="A585" s="1"/>
      <c r="B585" s="1"/>
    </row>
    <row r="586" spans="1:2" ht="13.2">
      <c r="A586" s="1"/>
      <c r="B586" s="1"/>
    </row>
    <row r="587" spans="1:2" ht="13.2">
      <c r="A587" s="1"/>
      <c r="B587" s="1"/>
    </row>
    <row r="588" spans="1:2" ht="13.2">
      <c r="A588" s="1"/>
      <c r="B588" s="1"/>
    </row>
    <row r="589" spans="1:2" ht="13.2">
      <c r="A589" s="1"/>
      <c r="B589" s="1"/>
    </row>
    <row r="590" spans="1:2" ht="13.2">
      <c r="A590" s="1"/>
      <c r="B590" s="1"/>
    </row>
    <row r="591" spans="1:2" ht="13.2">
      <c r="A591" s="1"/>
      <c r="B591" s="1"/>
    </row>
    <row r="592" spans="1:2" ht="13.2">
      <c r="A592" s="1"/>
      <c r="B592" s="1"/>
    </row>
    <row r="593" spans="1:2" ht="13.2">
      <c r="A593" s="1"/>
      <c r="B593" s="1"/>
    </row>
    <row r="594" spans="1:2" ht="13.2">
      <c r="A594" s="1"/>
      <c r="B594" s="1"/>
    </row>
    <row r="595" spans="1:2" ht="13.2">
      <c r="A595" s="1"/>
      <c r="B595" s="1"/>
    </row>
    <row r="596" spans="1:2" ht="13.2">
      <c r="A596" s="1"/>
      <c r="B596" s="1"/>
    </row>
    <row r="597" spans="1:2" ht="13.2">
      <c r="A597" s="1"/>
      <c r="B597" s="1"/>
    </row>
    <row r="598" spans="1:2" ht="13.2">
      <c r="A598" s="1"/>
      <c r="B598" s="1"/>
    </row>
    <row r="599" spans="1:2" ht="13.2">
      <c r="A599" s="1"/>
      <c r="B599" s="1"/>
    </row>
    <row r="600" spans="1:2" ht="13.2">
      <c r="A600" s="1"/>
      <c r="B600" s="1"/>
    </row>
    <row r="601" spans="1:2" ht="13.2">
      <c r="A601" s="1"/>
      <c r="B601" s="1"/>
    </row>
    <row r="602" spans="1:2" ht="13.2">
      <c r="A602" s="1"/>
      <c r="B602" s="1"/>
    </row>
    <row r="603" spans="1:2" ht="13.2">
      <c r="A603" s="1"/>
      <c r="B603" s="1"/>
    </row>
    <row r="604" spans="1:2" ht="13.2">
      <c r="A604" s="1"/>
      <c r="B604" s="1"/>
    </row>
    <row r="605" spans="1:2" ht="13.2">
      <c r="A605" s="1"/>
      <c r="B605" s="1"/>
    </row>
    <row r="606" spans="1:2" ht="13.2">
      <c r="A606" s="1"/>
      <c r="B606" s="1"/>
    </row>
    <row r="607" spans="1:2" ht="13.2">
      <c r="A607" s="1"/>
      <c r="B607" s="1"/>
    </row>
    <row r="608" spans="1:2" ht="13.2">
      <c r="A608" s="1"/>
      <c r="B608" s="1"/>
    </row>
    <row r="609" spans="1:2" ht="13.2">
      <c r="A609" s="1"/>
      <c r="B609" s="1"/>
    </row>
    <row r="610" spans="1:2" ht="13.2">
      <c r="A610" s="1"/>
      <c r="B610" s="1"/>
    </row>
    <row r="611" spans="1:2" ht="13.2">
      <c r="A611" s="1"/>
      <c r="B611" s="1"/>
    </row>
    <row r="612" spans="1:2" ht="13.2">
      <c r="A612" s="1"/>
      <c r="B612" s="1"/>
    </row>
    <row r="613" spans="1:2" ht="13.2">
      <c r="A613" s="1"/>
      <c r="B613" s="1"/>
    </row>
    <row r="614" spans="1:2" ht="13.2">
      <c r="A614" s="1"/>
      <c r="B614" s="1"/>
    </row>
    <row r="615" spans="1:2" ht="13.2">
      <c r="A615" s="1"/>
      <c r="B615" s="1"/>
    </row>
    <row r="616" spans="1:2" ht="13.2">
      <c r="A616" s="1"/>
      <c r="B616" s="1"/>
    </row>
    <row r="617" spans="1:2" ht="13.2">
      <c r="A617" s="1"/>
      <c r="B617" s="1"/>
    </row>
    <row r="618" spans="1:2" ht="13.2">
      <c r="A618" s="1"/>
      <c r="B618" s="1"/>
    </row>
    <row r="619" spans="1:2" ht="13.2">
      <c r="A619" s="1"/>
      <c r="B619" s="1"/>
    </row>
    <row r="620" spans="1:2" ht="13.2">
      <c r="A620" s="1"/>
      <c r="B620" s="1"/>
    </row>
    <row r="621" spans="1:2" ht="13.2">
      <c r="A621" s="1"/>
      <c r="B621" s="1"/>
    </row>
    <row r="622" spans="1:2" ht="13.2">
      <c r="A622" s="1"/>
      <c r="B622" s="1"/>
    </row>
    <row r="623" spans="1:2" ht="13.2">
      <c r="A623" s="1"/>
      <c r="B623" s="1"/>
    </row>
    <row r="624" spans="1:2" ht="13.2">
      <c r="A624" s="1"/>
      <c r="B624" s="1"/>
    </row>
    <row r="625" spans="1:2" ht="13.2">
      <c r="A625" s="1"/>
      <c r="B625" s="1"/>
    </row>
    <row r="626" spans="1:2" ht="13.2">
      <c r="A626" s="1"/>
      <c r="B626" s="1"/>
    </row>
    <row r="627" spans="1:2" ht="13.2">
      <c r="A627" s="1"/>
      <c r="B627" s="1"/>
    </row>
    <row r="628" spans="1:2" ht="13.2">
      <c r="A628" s="1"/>
      <c r="B628" s="1"/>
    </row>
    <row r="629" spans="1:2" ht="13.2">
      <c r="A629" s="1"/>
      <c r="B629" s="1"/>
    </row>
    <row r="630" spans="1:2" ht="13.2">
      <c r="A630" s="1"/>
      <c r="B630" s="1"/>
    </row>
    <row r="631" spans="1:2" ht="13.2">
      <c r="A631" s="1"/>
      <c r="B631" s="1"/>
    </row>
    <row r="632" spans="1:2" ht="13.2">
      <c r="A632" s="1"/>
      <c r="B632" s="1"/>
    </row>
    <row r="633" spans="1:2" ht="13.2">
      <c r="A633" s="1"/>
      <c r="B633" s="1"/>
    </row>
    <row r="634" spans="1:2" ht="13.2">
      <c r="A634" s="1"/>
      <c r="B634" s="1"/>
    </row>
    <row r="635" spans="1:2" ht="13.2">
      <c r="A635" s="1"/>
      <c r="B635" s="1"/>
    </row>
    <row r="636" spans="1:2" ht="13.2">
      <c r="A636" s="1"/>
      <c r="B636" s="1"/>
    </row>
    <row r="637" spans="1:2" ht="13.2">
      <c r="A637" s="1"/>
      <c r="B637" s="1"/>
    </row>
    <row r="638" spans="1:2" ht="13.2">
      <c r="A638" s="1"/>
      <c r="B638" s="1"/>
    </row>
    <row r="639" spans="1:2" ht="13.2">
      <c r="A639" s="1"/>
      <c r="B639" s="1"/>
    </row>
    <row r="640" spans="1:2" ht="13.2">
      <c r="A640" s="1"/>
      <c r="B640" s="1"/>
    </row>
    <row r="641" spans="1:2" ht="13.2">
      <c r="A641" s="1"/>
      <c r="B641" s="1"/>
    </row>
    <row r="642" spans="1:2" ht="13.2">
      <c r="A642" s="1"/>
      <c r="B642" s="1"/>
    </row>
    <row r="643" spans="1:2" ht="13.2">
      <c r="A643" s="1"/>
      <c r="B643" s="1"/>
    </row>
    <row r="644" spans="1:2" ht="13.2">
      <c r="A644" s="1"/>
      <c r="B644" s="1"/>
    </row>
    <row r="645" spans="1:2" ht="13.2">
      <c r="A645" s="1"/>
      <c r="B645" s="1"/>
    </row>
    <row r="646" spans="1:2" ht="13.2">
      <c r="A646" s="1"/>
      <c r="B646" s="1"/>
    </row>
    <row r="647" spans="1:2" ht="13.2">
      <c r="A647" s="1"/>
      <c r="B647" s="1"/>
    </row>
    <row r="648" spans="1:2" ht="13.2">
      <c r="A648" s="1"/>
      <c r="B648" s="1"/>
    </row>
    <row r="649" spans="1:2" ht="13.2">
      <c r="A649" s="1"/>
      <c r="B649" s="1"/>
    </row>
    <row r="650" spans="1:2" ht="13.2">
      <c r="A650" s="1"/>
      <c r="B650" s="1"/>
    </row>
    <row r="651" spans="1:2" ht="13.2">
      <c r="A651" s="1"/>
      <c r="B651" s="1"/>
    </row>
    <row r="652" spans="1:2" ht="13.2">
      <c r="A652" s="1"/>
      <c r="B652" s="1"/>
    </row>
    <row r="653" spans="1:2" ht="13.2">
      <c r="A653" s="1"/>
      <c r="B653" s="1"/>
    </row>
    <row r="654" spans="1:2" ht="13.2">
      <c r="A654" s="1"/>
      <c r="B654" s="1"/>
    </row>
    <row r="655" spans="1:2" ht="13.2">
      <c r="A655" s="1"/>
      <c r="B655" s="1"/>
    </row>
    <row r="656" spans="1:2" ht="13.2">
      <c r="A656" s="1"/>
      <c r="B656" s="1"/>
    </row>
    <row r="657" spans="1:2" ht="13.2">
      <c r="A657" s="1"/>
      <c r="B657" s="1"/>
    </row>
    <row r="658" spans="1:2" ht="13.2">
      <c r="A658" s="1"/>
      <c r="B658" s="1"/>
    </row>
    <row r="659" spans="1:2" ht="13.2">
      <c r="A659" s="1"/>
      <c r="B659" s="1"/>
    </row>
    <row r="660" spans="1:2" ht="13.2">
      <c r="A660" s="1"/>
      <c r="B660" s="1"/>
    </row>
    <row r="661" spans="1:2" ht="13.2">
      <c r="A661" s="1"/>
      <c r="B661" s="1"/>
    </row>
    <row r="662" spans="1:2" ht="13.2">
      <c r="A662" s="1"/>
      <c r="B662" s="1"/>
    </row>
    <row r="663" spans="1:2" ht="13.2">
      <c r="A663" s="1"/>
      <c r="B663" s="1"/>
    </row>
    <row r="664" spans="1:2" ht="13.2">
      <c r="A664" s="1"/>
      <c r="B664" s="1"/>
    </row>
    <row r="665" spans="1:2" ht="13.2">
      <c r="A665" s="1"/>
      <c r="B665" s="1"/>
    </row>
    <row r="666" spans="1:2" ht="13.2">
      <c r="A666" s="1"/>
      <c r="B666" s="1"/>
    </row>
    <row r="667" spans="1:2" ht="13.2">
      <c r="A667" s="1"/>
      <c r="B667" s="1"/>
    </row>
    <row r="668" spans="1:2" ht="13.2">
      <c r="A668" s="1"/>
      <c r="B668" s="1"/>
    </row>
    <row r="669" spans="1:2" ht="13.2">
      <c r="A669" s="1"/>
      <c r="B669" s="1"/>
    </row>
    <row r="670" spans="1:2" ht="13.2">
      <c r="A670" s="1"/>
      <c r="B670" s="1"/>
    </row>
    <row r="671" spans="1:2" ht="13.2">
      <c r="A671" s="1"/>
      <c r="B671" s="1"/>
    </row>
    <row r="672" spans="1:2" ht="13.2">
      <c r="A672" s="1"/>
      <c r="B672" s="1"/>
    </row>
    <row r="673" spans="1:2" ht="13.2">
      <c r="A673" s="1"/>
      <c r="B673" s="1"/>
    </row>
    <row r="674" spans="1:2" ht="13.2">
      <c r="A674" s="1"/>
      <c r="B674" s="1"/>
    </row>
    <row r="675" spans="1:2" ht="13.2">
      <c r="A675" s="1"/>
      <c r="B675" s="1"/>
    </row>
    <row r="676" spans="1:2" ht="13.2">
      <c r="A676" s="1"/>
      <c r="B676" s="1"/>
    </row>
    <row r="677" spans="1:2" ht="13.2">
      <c r="A677" s="1"/>
      <c r="B677" s="1"/>
    </row>
    <row r="678" spans="1:2" ht="13.2">
      <c r="A678" s="1"/>
      <c r="B678" s="1"/>
    </row>
    <row r="679" spans="1:2" ht="13.2">
      <c r="A679" s="1"/>
      <c r="B679" s="1"/>
    </row>
    <row r="680" spans="1:2" ht="13.2">
      <c r="A680" s="1"/>
      <c r="B680" s="1"/>
    </row>
    <row r="681" spans="1:2" ht="13.2">
      <c r="A681" s="1"/>
      <c r="B681" s="1"/>
    </row>
    <row r="682" spans="1:2" ht="13.2">
      <c r="A682" s="1"/>
      <c r="B682" s="1"/>
    </row>
    <row r="683" spans="1:2" ht="13.2">
      <c r="A683" s="1"/>
      <c r="B683" s="1"/>
    </row>
    <row r="684" spans="1:2" ht="13.2">
      <c r="A684" s="1"/>
      <c r="B684" s="1"/>
    </row>
    <row r="685" spans="1:2" ht="13.2">
      <c r="A685" s="1"/>
      <c r="B685" s="1"/>
    </row>
    <row r="686" spans="1:2" ht="13.2">
      <c r="A686" s="1"/>
      <c r="B686" s="1"/>
    </row>
    <row r="687" spans="1:2" ht="13.2">
      <c r="A687" s="1"/>
      <c r="B687" s="1"/>
    </row>
    <row r="688" spans="1:2" ht="13.2">
      <c r="A688" s="1"/>
      <c r="B688" s="1"/>
    </row>
    <row r="689" spans="1:2" ht="13.2">
      <c r="A689" s="1"/>
      <c r="B689" s="1"/>
    </row>
    <row r="690" spans="1:2" ht="13.2">
      <c r="A690" s="1"/>
      <c r="B690" s="1"/>
    </row>
    <row r="691" spans="1:2" ht="13.2">
      <c r="A691" s="1"/>
      <c r="B691" s="1"/>
    </row>
    <row r="692" spans="1:2" ht="13.2">
      <c r="A692" s="1"/>
      <c r="B692" s="1"/>
    </row>
    <row r="693" spans="1:2" ht="13.2">
      <c r="A693" s="1"/>
      <c r="B693" s="1"/>
    </row>
    <row r="694" spans="1:2" ht="13.2">
      <c r="A694" s="1"/>
      <c r="B694" s="1"/>
    </row>
    <row r="695" spans="1:2" ht="13.2">
      <c r="A695" s="1"/>
      <c r="B695" s="1"/>
    </row>
    <row r="696" spans="1:2" ht="13.2">
      <c r="A696" s="1"/>
      <c r="B696" s="1"/>
    </row>
    <row r="697" spans="1:2" ht="13.2">
      <c r="A697" s="1"/>
      <c r="B697" s="1"/>
    </row>
    <row r="698" spans="1:2" ht="13.2">
      <c r="A698" s="1"/>
      <c r="B698" s="1"/>
    </row>
    <row r="699" spans="1:2" ht="13.2">
      <c r="A699" s="1"/>
      <c r="B699" s="1"/>
    </row>
    <row r="700" spans="1:2" ht="13.2">
      <c r="A700" s="1"/>
      <c r="B700" s="1"/>
    </row>
    <row r="701" spans="1:2" ht="13.2">
      <c r="A701" s="1"/>
      <c r="B701" s="1"/>
    </row>
    <row r="702" spans="1:2" ht="13.2">
      <c r="A702" s="1"/>
      <c r="B702" s="1"/>
    </row>
    <row r="703" spans="1:2" ht="13.2">
      <c r="A703" s="1"/>
      <c r="B703" s="1"/>
    </row>
    <row r="704" spans="1:2" ht="13.2">
      <c r="A704" s="1"/>
      <c r="B704" s="1"/>
    </row>
    <row r="705" spans="1:2" ht="13.2">
      <c r="A705" s="1"/>
      <c r="B705" s="1"/>
    </row>
    <row r="706" spans="1:2" ht="13.2">
      <c r="A706" s="1"/>
      <c r="B706" s="1"/>
    </row>
    <row r="707" spans="1:2" ht="13.2">
      <c r="A707" s="1"/>
      <c r="B707" s="1"/>
    </row>
    <row r="708" spans="1:2" ht="13.2">
      <c r="A708" s="1"/>
      <c r="B708" s="1"/>
    </row>
    <row r="709" spans="1:2" ht="13.2">
      <c r="A709" s="1"/>
      <c r="B709" s="1"/>
    </row>
    <row r="710" spans="1:2" ht="13.2">
      <c r="A710" s="1"/>
      <c r="B710" s="1"/>
    </row>
    <row r="711" spans="1:2" ht="13.2">
      <c r="A711" s="1"/>
      <c r="B711" s="1"/>
    </row>
    <row r="712" spans="1:2" ht="13.2">
      <c r="A712" s="1"/>
      <c r="B712" s="1"/>
    </row>
    <row r="713" spans="1:2" ht="13.2">
      <c r="A713" s="1"/>
      <c r="B713" s="1"/>
    </row>
    <row r="714" spans="1:2" ht="13.2">
      <c r="A714" s="1"/>
      <c r="B714" s="1"/>
    </row>
    <row r="715" spans="1:2" ht="13.2">
      <c r="A715" s="1"/>
      <c r="B715" s="1"/>
    </row>
    <row r="716" spans="1:2" ht="13.2">
      <c r="A716" s="1"/>
      <c r="B716" s="1"/>
    </row>
    <row r="717" spans="1:2" ht="13.2">
      <c r="A717" s="1"/>
      <c r="B717" s="1"/>
    </row>
    <row r="718" spans="1:2" ht="13.2">
      <c r="A718" s="1"/>
      <c r="B718" s="1"/>
    </row>
    <row r="719" spans="1:2" ht="13.2">
      <c r="A719" s="1"/>
      <c r="B719" s="1"/>
    </row>
    <row r="720" spans="1:2" ht="13.2">
      <c r="A720" s="1"/>
      <c r="B720" s="1"/>
    </row>
    <row r="721" spans="1:2" ht="13.2">
      <c r="A721" s="1"/>
      <c r="B721" s="1"/>
    </row>
    <row r="722" spans="1:2" ht="13.2">
      <c r="A722" s="1"/>
      <c r="B722" s="1"/>
    </row>
    <row r="723" spans="1:2" ht="13.2">
      <c r="A723" s="1"/>
      <c r="B723" s="1"/>
    </row>
    <row r="724" spans="1:2" ht="13.2">
      <c r="A724" s="1"/>
      <c r="B724" s="1"/>
    </row>
    <row r="725" spans="1:2" ht="13.2">
      <c r="A725" s="1"/>
      <c r="B725" s="1"/>
    </row>
    <row r="726" spans="1:2" ht="13.2">
      <c r="A726" s="1"/>
      <c r="B726" s="1"/>
    </row>
    <row r="727" spans="1:2" ht="13.2">
      <c r="A727" s="1"/>
      <c r="B727" s="1"/>
    </row>
    <row r="728" spans="1:2" ht="13.2">
      <c r="A728" s="1"/>
      <c r="B728" s="1"/>
    </row>
    <row r="729" spans="1:2" ht="13.2">
      <c r="A729" s="1"/>
      <c r="B729" s="1"/>
    </row>
    <row r="730" spans="1:2" ht="13.2">
      <c r="A730" s="1"/>
      <c r="B730" s="1"/>
    </row>
    <row r="731" spans="1:2" ht="13.2">
      <c r="A731" s="1"/>
      <c r="B731" s="1"/>
    </row>
    <row r="732" spans="1:2" ht="13.2">
      <c r="A732" s="1"/>
      <c r="B732" s="1"/>
    </row>
    <row r="733" spans="1:2" ht="13.2">
      <c r="A733" s="1"/>
      <c r="B733" s="1"/>
    </row>
    <row r="734" spans="1:2" ht="13.2">
      <c r="A734" s="1"/>
      <c r="B734" s="1"/>
    </row>
    <row r="735" spans="1:2" ht="13.2">
      <c r="A735" s="1"/>
      <c r="B735" s="1"/>
    </row>
    <row r="736" spans="1:2" ht="13.2">
      <c r="A736" s="1"/>
      <c r="B736" s="1"/>
    </row>
    <row r="737" spans="1:2" ht="13.2">
      <c r="A737" s="1"/>
      <c r="B737" s="1"/>
    </row>
    <row r="738" spans="1:2" ht="13.2">
      <c r="A738" s="1"/>
      <c r="B738" s="1"/>
    </row>
    <row r="739" spans="1:2" ht="13.2">
      <c r="A739" s="1"/>
      <c r="B739" s="1"/>
    </row>
    <row r="740" spans="1:2" ht="13.2">
      <c r="A740" s="1"/>
      <c r="B740" s="1"/>
    </row>
    <row r="741" spans="1:2" ht="13.2">
      <c r="A741" s="1"/>
      <c r="B741" s="1"/>
    </row>
    <row r="742" spans="1:2" ht="13.2">
      <c r="A742" s="1"/>
      <c r="B742" s="1"/>
    </row>
    <row r="743" spans="1:2" ht="13.2">
      <c r="A743" s="1"/>
      <c r="B743" s="1"/>
    </row>
    <row r="744" spans="1:2" ht="13.2">
      <c r="A744" s="1"/>
      <c r="B744" s="1"/>
    </row>
    <row r="745" spans="1:2" ht="13.2">
      <c r="A745" s="1"/>
      <c r="B745" s="1"/>
    </row>
    <row r="746" spans="1:2" ht="13.2">
      <c r="A746" s="1"/>
      <c r="B746" s="1"/>
    </row>
    <row r="747" spans="1:2" ht="13.2">
      <c r="A747" s="1"/>
      <c r="B747" s="1"/>
    </row>
    <row r="748" spans="1:2" ht="13.2">
      <c r="A748" s="1"/>
      <c r="B748" s="1"/>
    </row>
    <row r="749" spans="1:2" ht="13.2">
      <c r="A749" s="1"/>
      <c r="B749" s="1"/>
    </row>
    <row r="750" spans="1:2" ht="13.2">
      <c r="A750" s="1"/>
      <c r="B750" s="1"/>
    </row>
    <row r="751" spans="1:2" ht="13.2">
      <c r="A751" s="1"/>
      <c r="B751" s="1"/>
    </row>
    <row r="752" spans="1:2" ht="13.2">
      <c r="A752" s="1"/>
      <c r="B752" s="1"/>
    </row>
    <row r="753" spans="1:2" ht="13.2">
      <c r="A753" s="1"/>
      <c r="B753" s="1"/>
    </row>
    <row r="754" spans="1:2" ht="13.2">
      <c r="A754" s="1"/>
      <c r="B754" s="1"/>
    </row>
    <row r="755" spans="1:2" ht="13.2">
      <c r="A755" s="1"/>
      <c r="B755" s="1"/>
    </row>
    <row r="756" spans="1:2" ht="13.2">
      <c r="A756" s="1"/>
      <c r="B756" s="1"/>
    </row>
    <row r="757" spans="1:2" ht="13.2">
      <c r="A757" s="1"/>
      <c r="B757" s="1"/>
    </row>
    <row r="758" spans="1:2" ht="13.2">
      <c r="A758" s="1"/>
      <c r="B758" s="1"/>
    </row>
    <row r="759" spans="1:2" ht="13.2">
      <c r="A759" s="1"/>
      <c r="B759" s="1"/>
    </row>
    <row r="760" spans="1:2" ht="13.2">
      <c r="A760" s="1"/>
      <c r="B760" s="1"/>
    </row>
    <row r="761" spans="1:2" ht="13.2">
      <c r="A761" s="1"/>
      <c r="B761" s="1"/>
    </row>
    <row r="762" spans="1:2" ht="13.2">
      <c r="A762" s="1"/>
      <c r="B762" s="1"/>
    </row>
    <row r="763" spans="1:2" ht="13.2">
      <c r="A763" s="1"/>
      <c r="B763" s="1"/>
    </row>
    <row r="764" spans="1:2" ht="13.2">
      <c r="A764" s="1"/>
      <c r="B764" s="1"/>
    </row>
    <row r="765" spans="1:2" ht="13.2">
      <c r="A765" s="1"/>
      <c r="B765" s="1"/>
    </row>
    <row r="766" spans="1:2" ht="13.2">
      <c r="A766" s="1"/>
      <c r="B766" s="1"/>
    </row>
    <row r="767" spans="1:2" ht="13.2">
      <c r="A767" s="1"/>
      <c r="B767" s="1"/>
    </row>
    <row r="768" spans="1:2" ht="13.2">
      <c r="A768" s="1"/>
      <c r="B768" s="1"/>
    </row>
    <row r="769" spans="1:2" ht="13.2">
      <c r="A769" s="1"/>
      <c r="B769" s="1"/>
    </row>
    <row r="770" spans="1:2" ht="13.2">
      <c r="A770" s="1"/>
      <c r="B770" s="1"/>
    </row>
    <row r="771" spans="1:2" ht="13.2">
      <c r="A771" s="1"/>
      <c r="B771" s="1"/>
    </row>
    <row r="772" spans="1:2" ht="13.2">
      <c r="A772" s="1"/>
      <c r="B772" s="1"/>
    </row>
    <row r="773" spans="1:2" ht="13.2">
      <c r="A773" s="1"/>
      <c r="B773" s="1"/>
    </row>
    <row r="774" spans="1:2" ht="13.2">
      <c r="A774" s="1"/>
      <c r="B774" s="1"/>
    </row>
    <row r="775" spans="1:2" ht="13.2">
      <c r="A775" s="1"/>
      <c r="B775" s="1"/>
    </row>
    <row r="776" spans="1:2" ht="13.2">
      <c r="A776" s="1"/>
      <c r="B776" s="1"/>
    </row>
    <row r="777" spans="1:2" ht="13.2">
      <c r="A777" s="1"/>
      <c r="B777" s="1"/>
    </row>
    <row r="778" spans="1:2" ht="13.2">
      <c r="A778" s="1"/>
      <c r="B778" s="1"/>
    </row>
    <row r="779" spans="1:2" ht="13.2">
      <c r="A779" s="1"/>
      <c r="B779" s="1"/>
    </row>
    <row r="780" spans="1:2" ht="13.2">
      <c r="A780" s="1"/>
      <c r="B780" s="1"/>
    </row>
    <row r="781" spans="1:2" ht="13.2">
      <c r="A781" s="1"/>
      <c r="B781" s="1"/>
    </row>
    <row r="782" spans="1:2" ht="13.2">
      <c r="A782" s="1"/>
      <c r="B782" s="1"/>
    </row>
    <row r="783" spans="1:2" ht="13.2">
      <c r="A783" s="1"/>
      <c r="B783" s="1"/>
    </row>
    <row r="784" spans="1:2" ht="13.2">
      <c r="A784" s="1"/>
      <c r="B784" s="1"/>
    </row>
    <row r="785" spans="1:2" ht="13.2">
      <c r="A785" s="1"/>
      <c r="B785" s="1"/>
    </row>
    <row r="786" spans="1:2" ht="13.2">
      <c r="A786" s="1"/>
      <c r="B786" s="1"/>
    </row>
    <row r="787" spans="1:2" ht="13.2">
      <c r="A787" s="1"/>
      <c r="B787" s="1"/>
    </row>
    <row r="788" spans="1:2" ht="13.2">
      <c r="A788" s="1"/>
      <c r="B788" s="1"/>
    </row>
    <row r="789" spans="1:2" ht="13.2">
      <c r="A789" s="1"/>
      <c r="B789" s="1"/>
    </row>
    <row r="790" spans="1:2" ht="13.2">
      <c r="A790" s="1"/>
      <c r="B790" s="1"/>
    </row>
    <row r="791" spans="1:2" ht="13.2">
      <c r="A791" s="1"/>
      <c r="B791" s="1"/>
    </row>
    <row r="792" spans="1:2" ht="13.2">
      <c r="A792" s="1"/>
      <c r="B792" s="1"/>
    </row>
    <row r="793" spans="1:2" ht="13.2">
      <c r="A793" s="1"/>
      <c r="B793" s="1"/>
    </row>
    <row r="794" spans="1:2" ht="13.2">
      <c r="A794" s="1"/>
      <c r="B794" s="1"/>
    </row>
    <row r="795" spans="1:2" ht="13.2">
      <c r="A795" s="1"/>
      <c r="B795" s="1"/>
    </row>
    <row r="796" spans="1:2" ht="13.2">
      <c r="A796" s="1"/>
      <c r="B796" s="1"/>
    </row>
    <row r="797" spans="1:2" ht="13.2">
      <c r="A797" s="1"/>
      <c r="B797" s="1"/>
    </row>
    <row r="798" spans="1:2" ht="13.2">
      <c r="A798" s="1"/>
      <c r="B798" s="1"/>
    </row>
    <row r="799" spans="1:2" ht="13.2">
      <c r="A799" s="1"/>
      <c r="B799" s="1"/>
    </row>
    <row r="800" spans="1:2" ht="13.2">
      <c r="A800" s="1"/>
      <c r="B800" s="1"/>
    </row>
    <row r="801" spans="1:2" ht="13.2">
      <c r="A801" s="1"/>
      <c r="B801" s="1"/>
    </row>
    <row r="802" spans="1:2" ht="13.2">
      <c r="A802" s="1"/>
      <c r="B802" s="1"/>
    </row>
    <row r="803" spans="1:2" ht="13.2">
      <c r="A803" s="1"/>
      <c r="B803" s="1"/>
    </row>
    <row r="804" spans="1:2" ht="13.2">
      <c r="A804" s="1"/>
      <c r="B804" s="1"/>
    </row>
    <row r="805" spans="1:2" ht="13.2">
      <c r="A805" s="1"/>
      <c r="B805" s="1"/>
    </row>
    <row r="806" spans="1:2" ht="13.2">
      <c r="A806" s="1"/>
      <c r="B806" s="1"/>
    </row>
    <row r="807" spans="1:2" ht="13.2">
      <c r="A807" s="1"/>
      <c r="B807" s="1"/>
    </row>
    <row r="808" spans="1:2" ht="13.2">
      <c r="A808" s="1"/>
      <c r="B808" s="1"/>
    </row>
    <row r="809" spans="1:2" ht="13.2">
      <c r="A809" s="1"/>
      <c r="B809" s="1"/>
    </row>
    <row r="810" spans="1:2" ht="13.2">
      <c r="A810" s="1"/>
      <c r="B810" s="1"/>
    </row>
    <row r="811" spans="1:2" ht="13.2">
      <c r="A811" s="1"/>
      <c r="B811" s="1"/>
    </row>
    <row r="812" spans="1:2" ht="13.2">
      <c r="A812" s="1"/>
      <c r="B812" s="1"/>
    </row>
    <row r="813" spans="1:2" ht="13.2">
      <c r="A813" s="1"/>
      <c r="B813" s="1"/>
    </row>
    <row r="814" spans="1:2" ht="13.2">
      <c r="A814" s="1"/>
      <c r="B814" s="1"/>
    </row>
    <row r="815" spans="1:2" ht="13.2">
      <c r="A815" s="1"/>
      <c r="B815" s="1"/>
    </row>
    <row r="816" spans="1:2" ht="13.2">
      <c r="A816" s="1"/>
      <c r="B816" s="1"/>
    </row>
    <row r="817" spans="1:2" ht="13.2">
      <c r="A817" s="1"/>
      <c r="B817" s="1"/>
    </row>
    <row r="818" spans="1:2" ht="13.2">
      <c r="A818" s="1"/>
      <c r="B818" s="1"/>
    </row>
    <row r="819" spans="1:2" ht="13.2">
      <c r="A819" s="1"/>
      <c r="B819" s="1"/>
    </row>
    <row r="820" spans="1:2" ht="13.2">
      <c r="A820" s="1"/>
      <c r="B820" s="1"/>
    </row>
    <row r="821" spans="1:2" ht="13.2">
      <c r="A821" s="1"/>
      <c r="B821" s="1"/>
    </row>
    <row r="822" spans="1:2" ht="13.2">
      <c r="A822" s="1"/>
      <c r="B822" s="1"/>
    </row>
    <row r="823" spans="1:2" ht="13.2">
      <c r="A823" s="1"/>
      <c r="B823" s="1"/>
    </row>
    <row r="824" spans="1:2" ht="13.2">
      <c r="A824" s="1"/>
      <c r="B824" s="1"/>
    </row>
    <row r="825" spans="1:2" ht="13.2">
      <c r="A825" s="1"/>
      <c r="B825" s="1"/>
    </row>
    <row r="826" spans="1:2" ht="13.2">
      <c r="A826" s="1"/>
      <c r="B826" s="1"/>
    </row>
    <row r="827" spans="1:2" ht="13.2">
      <c r="A827" s="1"/>
      <c r="B827" s="1"/>
    </row>
    <row r="828" spans="1:2" ht="13.2">
      <c r="A828" s="1"/>
      <c r="B828" s="1"/>
    </row>
    <row r="829" spans="1:2" ht="13.2">
      <c r="A829" s="1"/>
      <c r="B829" s="1"/>
    </row>
    <row r="830" spans="1:2" ht="13.2">
      <c r="A830" s="1"/>
      <c r="B830" s="1"/>
    </row>
    <row r="831" spans="1:2" ht="13.2">
      <c r="A831" s="1"/>
      <c r="B831" s="1"/>
    </row>
    <row r="832" spans="1:2" ht="13.2">
      <c r="A832" s="1"/>
      <c r="B832" s="1"/>
    </row>
    <row r="833" spans="1:2" ht="13.2">
      <c r="A833" s="1"/>
      <c r="B833" s="1"/>
    </row>
    <row r="834" spans="1:2" ht="13.2">
      <c r="A834" s="1"/>
      <c r="B834" s="1"/>
    </row>
    <row r="835" spans="1:2" ht="13.2">
      <c r="A835" s="1"/>
      <c r="B835" s="1"/>
    </row>
    <row r="836" spans="1:2" ht="13.2">
      <c r="A836" s="1"/>
      <c r="B836" s="1"/>
    </row>
    <row r="837" spans="1:2" ht="13.2">
      <c r="A837" s="1"/>
      <c r="B837" s="1"/>
    </row>
    <row r="838" spans="1:2" ht="13.2">
      <c r="A838" s="1"/>
      <c r="B838" s="1"/>
    </row>
    <row r="839" spans="1:2" ht="13.2">
      <c r="A839" s="1"/>
      <c r="B839" s="1"/>
    </row>
    <row r="840" spans="1:2" ht="13.2">
      <c r="A840" s="1"/>
      <c r="B840" s="1"/>
    </row>
    <row r="841" spans="1:2" ht="13.2">
      <c r="A841" s="1"/>
      <c r="B841" s="1"/>
    </row>
    <row r="842" spans="1:2" ht="13.2">
      <c r="A842" s="1"/>
      <c r="B842" s="1"/>
    </row>
    <row r="843" spans="1:2" ht="13.2">
      <c r="A843" s="1"/>
      <c r="B843" s="1"/>
    </row>
    <row r="844" spans="1:2" ht="13.2">
      <c r="A844" s="1"/>
      <c r="B844" s="1"/>
    </row>
    <row r="845" spans="1:2" ht="13.2">
      <c r="A845" s="1"/>
      <c r="B845" s="1"/>
    </row>
    <row r="846" spans="1:2" ht="13.2">
      <c r="A846" s="1"/>
      <c r="B846" s="1"/>
    </row>
    <row r="847" spans="1:2" ht="13.2">
      <c r="A847" s="1"/>
      <c r="B847" s="1"/>
    </row>
    <row r="848" spans="1:2" ht="13.2">
      <c r="A848" s="1"/>
      <c r="B848" s="1"/>
    </row>
    <row r="849" spans="1:2" ht="13.2">
      <c r="A849" s="1"/>
      <c r="B849" s="1"/>
    </row>
    <row r="850" spans="1:2" ht="13.2">
      <c r="A850" s="1"/>
      <c r="B850" s="1"/>
    </row>
    <row r="851" spans="1:2" ht="13.2">
      <c r="A851" s="1"/>
      <c r="B851" s="1"/>
    </row>
    <row r="852" spans="1:2" ht="13.2">
      <c r="A852" s="1"/>
      <c r="B852" s="1"/>
    </row>
    <row r="853" spans="1:2" ht="13.2">
      <c r="A853" s="1"/>
      <c r="B853" s="1"/>
    </row>
    <row r="854" spans="1:2" ht="13.2">
      <c r="A854" s="1"/>
      <c r="B854" s="1"/>
    </row>
    <row r="855" spans="1:2" ht="13.2">
      <c r="A855" s="1"/>
      <c r="B855" s="1"/>
    </row>
    <row r="856" spans="1:2" ht="13.2">
      <c r="A856" s="1"/>
      <c r="B856" s="1"/>
    </row>
    <row r="857" spans="1:2" ht="13.2">
      <c r="A857" s="1"/>
      <c r="B857" s="1"/>
    </row>
    <row r="858" spans="1:2" ht="13.2">
      <c r="A858" s="1"/>
      <c r="B858" s="1"/>
    </row>
    <row r="859" spans="1:2" ht="13.2">
      <c r="A859" s="1"/>
      <c r="B859" s="1"/>
    </row>
    <row r="860" spans="1:2" ht="13.2">
      <c r="A860" s="1"/>
      <c r="B860" s="1"/>
    </row>
    <row r="861" spans="1:2" ht="13.2">
      <c r="A861" s="1"/>
      <c r="B861" s="1"/>
    </row>
    <row r="862" spans="1:2" ht="13.2">
      <c r="A862" s="1"/>
      <c r="B862" s="1"/>
    </row>
    <row r="863" spans="1:2" ht="13.2">
      <c r="A863" s="1"/>
      <c r="B863" s="1"/>
    </row>
    <row r="864" spans="1:2" ht="13.2">
      <c r="A864" s="1"/>
      <c r="B864" s="1"/>
    </row>
    <row r="865" spans="1:2" ht="13.2">
      <c r="A865" s="1"/>
      <c r="B865" s="1"/>
    </row>
    <row r="866" spans="1:2" ht="13.2">
      <c r="A866" s="1"/>
      <c r="B866" s="1"/>
    </row>
    <row r="867" spans="1:2" ht="13.2">
      <c r="A867" s="1"/>
      <c r="B867" s="1"/>
    </row>
    <row r="868" spans="1:2" ht="13.2">
      <c r="A868" s="1"/>
      <c r="B868" s="1"/>
    </row>
    <row r="869" spans="1:2" ht="13.2">
      <c r="A869" s="1"/>
      <c r="B869" s="1"/>
    </row>
    <row r="870" spans="1:2" ht="13.2">
      <c r="A870" s="1"/>
      <c r="B870" s="1"/>
    </row>
    <row r="871" spans="1:2" ht="13.2">
      <c r="A871" s="1"/>
      <c r="B871" s="1"/>
    </row>
    <row r="872" spans="1:2" ht="13.2">
      <c r="A872" s="1"/>
      <c r="B872" s="1"/>
    </row>
    <row r="873" spans="1:2" ht="13.2">
      <c r="A873" s="1"/>
      <c r="B873" s="1"/>
    </row>
    <row r="874" spans="1:2" ht="13.2">
      <c r="A874" s="1"/>
      <c r="B874" s="1"/>
    </row>
    <row r="875" spans="1:2" ht="13.2">
      <c r="A875" s="1"/>
      <c r="B875" s="1"/>
    </row>
    <row r="876" spans="1:2" ht="13.2">
      <c r="A876" s="1"/>
      <c r="B876" s="1"/>
    </row>
    <row r="877" spans="1:2" ht="13.2">
      <c r="A877" s="1"/>
      <c r="B877" s="1"/>
    </row>
    <row r="878" spans="1:2" ht="13.2">
      <c r="A878" s="1"/>
      <c r="B878" s="1"/>
    </row>
    <row r="879" spans="1:2" ht="13.2">
      <c r="A879" s="1"/>
      <c r="B879" s="1"/>
    </row>
    <row r="880" spans="1:2" ht="13.2">
      <c r="A880" s="1"/>
      <c r="B880" s="1"/>
    </row>
    <row r="881" spans="1:2" ht="13.2">
      <c r="A881" s="1"/>
      <c r="B881" s="1"/>
    </row>
    <row r="882" spans="1:2" ht="13.2">
      <c r="A882" s="1"/>
      <c r="B882" s="1"/>
    </row>
    <row r="883" spans="1:2" ht="13.2">
      <c r="A883" s="1"/>
      <c r="B883" s="1"/>
    </row>
    <row r="884" spans="1:2" ht="13.2">
      <c r="A884" s="1"/>
      <c r="B884" s="1"/>
    </row>
    <row r="885" spans="1:2" ht="13.2">
      <c r="A885" s="1"/>
      <c r="B885" s="1"/>
    </row>
    <row r="886" spans="1:2" ht="13.2">
      <c r="A886" s="1"/>
      <c r="B886" s="1"/>
    </row>
    <row r="887" spans="1:2" ht="13.2">
      <c r="A887" s="1"/>
      <c r="B887" s="1"/>
    </row>
    <row r="888" spans="1:2" ht="13.2">
      <c r="A888" s="1"/>
      <c r="B888" s="1"/>
    </row>
    <row r="889" spans="1:2" ht="13.2">
      <c r="A889" s="1"/>
      <c r="B889" s="1"/>
    </row>
    <row r="890" spans="1:2" ht="13.2">
      <c r="A890" s="1"/>
      <c r="B890" s="1"/>
    </row>
    <row r="891" spans="1:2" ht="13.2">
      <c r="A891" s="1"/>
      <c r="B891" s="1"/>
    </row>
    <row r="892" spans="1:2" ht="13.2">
      <c r="A892" s="1"/>
      <c r="B892" s="1"/>
    </row>
    <row r="893" spans="1:2" ht="13.2">
      <c r="A893" s="1"/>
      <c r="B893" s="1"/>
    </row>
    <row r="894" spans="1:2" ht="13.2">
      <c r="A894" s="1"/>
      <c r="B894" s="1"/>
    </row>
    <row r="895" spans="1:2" ht="13.2">
      <c r="A895" s="1"/>
      <c r="B895" s="1"/>
    </row>
    <row r="896" spans="1:2" ht="13.2">
      <c r="A896" s="1"/>
      <c r="B896" s="1"/>
    </row>
    <row r="897" spans="1:2" ht="13.2">
      <c r="A897" s="1"/>
      <c r="B897" s="1"/>
    </row>
    <row r="898" spans="1:2" ht="13.2">
      <c r="A898" s="1"/>
      <c r="B898" s="1"/>
    </row>
    <row r="899" spans="1:2" ht="13.2">
      <c r="A899" s="1"/>
      <c r="B899" s="1"/>
    </row>
    <row r="900" spans="1:2" ht="13.2">
      <c r="A900" s="1"/>
      <c r="B900" s="1"/>
    </row>
    <row r="901" spans="1:2" ht="13.2">
      <c r="A901" s="1"/>
      <c r="B901" s="1"/>
    </row>
    <row r="902" spans="1:2" ht="13.2">
      <c r="A902" s="1"/>
      <c r="B902" s="1"/>
    </row>
    <row r="903" spans="1:2" ht="13.2">
      <c r="A903" s="1"/>
      <c r="B903" s="1"/>
    </row>
    <row r="904" spans="1:2" ht="13.2">
      <c r="A904" s="1"/>
      <c r="B904" s="1"/>
    </row>
    <row r="905" spans="1:2" ht="13.2">
      <c r="A905" s="1"/>
      <c r="B905" s="1"/>
    </row>
    <row r="906" spans="1:2" ht="13.2">
      <c r="A906" s="1"/>
      <c r="B906" s="1"/>
    </row>
    <row r="907" spans="1:2" ht="13.2">
      <c r="A907" s="1"/>
      <c r="B907" s="1"/>
    </row>
    <row r="908" spans="1:2" ht="13.2">
      <c r="A908" s="1"/>
      <c r="B908" s="1"/>
    </row>
    <row r="909" spans="1:2" ht="13.2">
      <c r="A909" s="1"/>
      <c r="B909" s="1"/>
    </row>
    <row r="910" spans="1:2" ht="13.2">
      <c r="A910" s="1"/>
      <c r="B910" s="1"/>
    </row>
    <row r="911" spans="1:2" ht="13.2">
      <c r="A911" s="1"/>
      <c r="B911" s="1"/>
    </row>
    <row r="912" spans="1:2" ht="13.2">
      <c r="A912" s="1"/>
      <c r="B912" s="1"/>
    </row>
    <row r="913" spans="1:2" ht="13.2">
      <c r="A913" s="1"/>
      <c r="B913" s="1"/>
    </row>
    <row r="914" spans="1:2" ht="13.2">
      <c r="A914" s="1"/>
      <c r="B914" s="1"/>
    </row>
    <row r="915" spans="1:2" ht="13.2">
      <c r="A915" s="1"/>
      <c r="B915" s="1"/>
    </row>
    <row r="916" spans="1:2" ht="13.2">
      <c r="A916" s="1"/>
      <c r="B916" s="1"/>
    </row>
    <row r="917" spans="1:2" ht="13.2">
      <c r="A917" s="1"/>
      <c r="B917" s="1"/>
    </row>
    <row r="918" spans="1:2" ht="13.2">
      <c r="A918" s="1"/>
      <c r="B918" s="1"/>
    </row>
    <row r="919" spans="1:2" ht="13.2">
      <c r="A919" s="1"/>
      <c r="B919" s="1"/>
    </row>
    <row r="920" spans="1:2" ht="13.2">
      <c r="A920" s="1"/>
      <c r="B920" s="1"/>
    </row>
    <row r="921" spans="1:2" ht="13.2">
      <c r="A921" s="1"/>
      <c r="B921" s="1"/>
    </row>
    <row r="922" spans="1:2" ht="13.2">
      <c r="A922" s="1"/>
      <c r="B922" s="1"/>
    </row>
    <row r="923" spans="1:2" ht="13.2">
      <c r="A923" s="1"/>
      <c r="B923" s="1"/>
    </row>
    <row r="924" spans="1:2" ht="13.2">
      <c r="A924" s="1"/>
      <c r="B924" s="1"/>
    </row>
    <row r="925" spans="1:2" ht="13.2">
      <c r="A925" s="1"/>
      <c r="B925" s="1"/>
    </row>
    <row r="926" spans="1:2" ht="13.2">
      <c r="A926" s="1"/>
      <c r="B926" s="1"/>
    </row>
    <row r="927" spans="1:2" ht="13.2">
      <c r="A927" s="1"/>
      <c r="B927" s="1"/>
    </row>
    <row r="928" spans="1:2" ht="13.2">
      <c r="A928" s="1"/>
      <c r="B928" s="1"/>
    </row>
    <row r="929" spans="1:2" ht="13.2">
      <c r="A929" s="1"/>
      <c r="B929" s="1"/>
    </row>
    <row r="930" spans="1:2" ht="13.2">
      <c r="A930" s="1"/>
      <c r="B930" s="1"/>
    </row>
    <row r="931" spans="1:2" ht="13.2">
      <c r="A931" s="1"/>
      <c r="B931" s="1"/>
    </row>
    <row r="932" spans="1:2" ht="13.2">
      <c r="A932" s="1"/>
      <c r="B932" s="1"/>
    </row>
    <row r="933" spans="1:2" ht="13.2">
      <c r="A933" s="1"/>
      <c r="B933" s="1"/>
    </row>
    <row r="934" spans="1:2" ht="13.2">
      <c r="A934" s="1"/>
      <c r="B934" s="1"/>
    </row>
    <row r="935" spans="1:2" ht="13.2">
      <c r="A935" s="1"/>
      <c r="B935" s="1"/>
    </row>
    <row r="936" spans="1:2" ht="13.2">
      <c r="A936" s="1"/>
      <c r="B936" s="1"/>
    </row>
    <row r="937" spans="1:2" ht="13.2">
      <c r="A937" s="1"/>
      <c r="B937" s="1"/>
    </row>
    <row r="938" spans="1:2" ht="13.2">
      <c r="A938" s="1"/>
      <c r="B938" s="1"/>
    </row>
    <row r="939" spans="1:2" ht="13.2">
      <c r="A939" s="1"/>
      <c r="B939" s="1"/>
    </row>
    <row r="940" spans="1:2" ht="13.2">
      <c r="A940" s="1"/>
      <c r="B940" s="1"/>
    </row>
    <row r="941" spans="1:2" ht="13.2">
      <c r="A941" s="1"/>
      <c r="B941" s="1"/>
    </row>
    <row r="942" spans="1:2" ht="13.2">
      <c r="A942" s="1"/>
      <c r="B942" s="1"/>
    </row>
    <row r="943" spans="1:2" ht="13.2">
      <c r="A943" s="1"/>
      <c r="B943" s="1"/>
    </row>
    <row r="944" spans="1:2" ht="13.2">
      <c r="A944" s="1"/>
      <c r="B944" s="1"/>
    </row>
    <row r="945" spans="1:2" ht="13.2">
      <c r="A945" s="1"/>
      <c r="B945" s="1"/>
    </row>
    <row r="946" spans="1:2" ht="13.2">
      <c r="A946" s="1"/>
      <c r="B946" s="1"/>
    </row>
    <row r="947" spans="1:2" ht="13.2">
      <c r="A947" s="1"/>
      <c r="B947" s="1"/>
    </row>
    <row r="948" spans="1:2" ht="13.2">
      <c r="A948" s="1"/>
      <c r="B948" s="1"/>
    </row>
    <row r="949" spans="1:2" ht="13.2">
      <c r="A949" s="1"/>
      <c r="B949" s="1"/>
    </row>
    <row r="950" spans="1:2" ht="13.2">
      <c r="A950" s="1"/>
      <c r="B950" s="1"/>
    </row>
    <row r="951" spans="1:2" ht="13.2">
      <c r="A951" s="1"/>
      <c r="B951" s="1"/>
    </row>
    <row r="952" spans="1:2" ht="13.2">
      <c r="A952" s="1"/>
      <c r="B952" s="1"/>
    </row>
    <row r="953" spans="1:2" ht="13.2">
      <c r="A953" s="1"/>
      <c r="B953" s="1"/>
    </row>
    <row r="954" spans="1:2" ht="13.2">
      <c r="A954" s="1"/>
      <c r="B954" s="1"/>
    </row>
    <row r="955" spans="1:2" ht="13.2">
      <c r="A955" s="1"/>
      <c r="B955" s="1"/>
    </row>
    <row r="956" spans="1:2" ht="13.2">
      <c r="A956" s="1"/>
      <c r="B956" s="1"/>
    </row>
    <row r="957" spans="1:2" ht="13.2">
      <c r="A957" s="1"/>
      <c r="B957" s="1"/>
    </row>
    <row r="958" spans="1:2" ht="13.2">
      <c r="A958" s="1"/>
      <c r="B958" s="1"/>
    </row>
    <row r="959" spans="1:2" ht="13.2">
      <c r="A959" s="1"/>
      <c r="B959" s="1"/>
    </row>
    <row r="960" spans="1:2" ht="13.2">
      <c r="A960" s="1"/>
      <c r="B960" s="1"/>
    </row>
    <row r="961" spans="1:2" ht="13.2">
      <c r="A961" s="1"/>
      <c r="B961" s="1"/>
    </row>
    <row r="962" spans="1:2" ht="13.2">
      <c r="A962" s="1"/>
      <c r="B962" s="1"/>
    </row>
    <row r="963" spans="1:2" ht="13.2">
      <c r="A963" s="1"/>
      <c r="B963" s="1"/>
    </row>
    <row r="964" spans="1:2" ht="13.2">
      <c r="A964" s="1"/>
      <c r="B964" s="1"/>
    </row>
    <row r="965" spans="1:2" ht="13.2">
      <c r="A965" s="1"/>
      <c r="B965" s="1"/>
    </row>
    <row r="966" spans="1:2" ht="13.2">
      <c r="A966" s="1"/>
      <c r="B966" s="1"/>
    </row>
    <row r="967" spans="1:2" ht="13.2">
      <c r="A967" s="1"/>
      <c r="B967" s="1"/>
    </row>
    <row r="968" spans="1:2" ht="13.2">
      <c r="A968" s="1"/>
      <c r="B968" s="1"/>
    </row>
    <row r="969" spans="1:2" ht="13.2">
      <c r="A969" s="1"/>
      <c r="B969" s="1"/>
    </row>
    <row r="970" spans="1:2" ht="13.2">
      <c r="A970" s="1"/>
      <c r="B970" s="1"/>
    </row>
    <row r="971" spans="1:2" ht="13.2">
      <c r="A971" s="1"/>
      <c r="B971" s="1"/>
    </row>
    <row r="972" spans="1:2" ht="13.2">
      <c r="A972" s="1"/>
      <c r="B972" s="1"/>
    </row>
    <row r="973" spans="1:2" ht="13.2">
      <c r="A973" s="1"/>
      <c r="B973" s="1"/>
    </row>
    <row r="974" spans="1:2" ht="13.2">
      <c r="A974" s="1"/>
      <c r="B974" s="1"/>
    </row>
    <row r="975" spans="1:2" ht="13.2">
      <c r="A975" s="1"/>
      <c r="B975" s="1"/>
    </row>
    <row r="976" spans="1:2" ht="13.2">
      <c r="A976" s="1"/>
      <c r="B976" s="1"/>
    </row>
    <row r="977" spans="1:2" ht="13.2">
      <c r="A977" s="1"/>
      <c r="B977" s="1"/>
    </row>
    <row r="978" spans="1:2" ht="13.2">
      <c r="A978" s="1"/>
      <c r="B978" s="1"/>
    </row>
    <row r="979" spans="1:2" ht="13.2">
      <c r="A979" s="1"/>
      <c r="B979" s="1"/>
    </row>
    <row r="980" spans="1:2" ht="13.2">
      <c r="A980" s="1"/>
      <c r="B980" s="1"/>
    </row>
    <row r="981" spans="1:2" ht="13.2">
      <c r="A981" s="1"/>
      <c r="B981" s="1"/>
    </row>
    <row r="982" spans="1:2" ht="13.2">
      <c r="A982" s="1"/>
      <c r="B982" s="1"/>
    </row>
    <row r="983" spans="1:2" ht="13.2">
      <c r="A983" s="1"/>
      <c r="B983" s="1"/>
    </row>
    <row r="984" spans="1:2" ht="13.2">
      <c r="A984" s="1"/>
      <c r="B984" s="1"/>
    </row>
    <row r="985" spans="1:2" ht="13.2">
      <c r="A985" s="1"/>
      <c r="B985" s="1"/>
    </row>
    <row r="986" spans="1:2" ht="13.2">
      <c r="A986" s="1"/>
      <c r="B986" s="1"/>
    </row>
    <row r="987" spans="1:2" ht="13.2">
      <c r="A987" s="1"/>
      <c r="B987" s="1"/>
    </row>
    <row r="988" spans="1:2" ht="13.2">
      <c r="A988" s="1"/>
      <c r="B988" s="1"/>
    </row>
    <row r="989" spans="1:2" ht="13.2">
      <c r="A989" s="1"/>
      <c r="B989" s="1"/>
    </row>
    <row r="990" spans="1:2" ht="13.2">
      <c r="A990" s="1"/>
      <c r="B990" s="1"/>
    </row>
    <row r="991" spans="1:2" ht="13.2">
      <c r="A991" s="1"/>
      <c r="B991" s="1"/>
    </row>
    <row r="992" spans="1:2" ht="13.2">
      <c r="A992" s="1"/>
      <c r="B992" s="1"/>
    </row>
    <row r="993" spans="1:2" ht="13.2">
      <c r="A993" s="1"/>
      <c r="B993" s="1"/>
    </row>
    <row r="994" spans="1:2" ht="13.2">
      <c r="A994" s="1"/>
      <c r="B994" s="1"/>
    </row>
    <row r="995" spans="1:2" ht="13.2">
      <c r="A995" s="1"/>
      <c r="B995" s="1"/>
    </row>
    <row r="996" spans="1:2" ht="13.2">
      <c r="A996" s="1"/>
      <c r="B996" s="1"/>
    </row>
    <row r="997" spans="1:2" ht="13.2">
      <c r="A997" s="1"/>
      <c r="B997" s="1"/>
    </row>
    <row r="998" spans="1:2" ht="13.2">
      <c r="A998" s="1"/>
      <c r="B998" s="1"/>
    </row>
    <row r="999" spans="1:2" ht="13.2">
      <c r="A999" s="1"/>
      <c r="B999" s="1"/>
    </row>
    <row r="1000" spans="1:2" ht="13.2">
      <c r="A1000" s="1"/>
      <c r="B1000" s="1"/>
    </row>
    <row r="1001" spans="1:2" ht="13.2">
      <c r="A1001" s="1"/>
      <c r="B1001" s="1"/>
    </row>
    <row r="1002" spans="1:2" ht="13.2">
      <c r="A1002" s="1"/>
      <c r="B1002" s="1"/>
    </row>
    <row r="1003" spans="1:2" ht="13.2">
      <c r="A1003" s="1"/>
      <c r="B1003" s="1"/>
    </row>
    <row r="1004" spans="1:2" ht="13.2">
      <c r="A1004" s="1"/>
      <c r="B1004" s="1"/>
    </row>
    <row r="1005" spans="1:2" ht="13.2">
      <c r="A1005" s="1"/>
      <c r="B1005" s="1"/>
    </row>
    <row r="1006" spans="1:2" ht="13.2">
      <c r="A1006" s="1"/>
      <c r="B1006" s="1"/>
    </row>
  </sheetData>
  <mergeCells count="20">
    <mergeCell ref="A33:B33"/>
    <mergeCell ref="A34:B34"/>
    <mergeCell ref="A35:B35"/>
    <mergeCell ref="A10:B10"/>
    <mergeCell ref="A11:B11"/>
    <mergeCell ref="A14:B14"/>
    <mergeCell ref="A20:B20"/>
    <mergeCell ref="A21:B21"/>
    <mergeCell ref="A22:B22"/>
    <mergeCell ref="A25:B25"/>
    <mergeCell ref="A8:B8"/>
    <mergeCell ref="A9:B9"/>
    <mergeCell ref="A28:B28"/>
    <mergeCell ref="A29:B29"/>
    <mergeCell ref="A30:B30"/>
    <mergeCell ref="A1:B1"/>
    <mergeCell ref="A3:B3"/>
    <mergeCell ref="A4:B4"/>
    <mergeCell ref="A6:B6"/>
    <mergeCell ref="A7:B7"/>
  </mergeCells>
  <pageMargins left="0" right="0" top="0" bottom="0" header="0" footer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A980"/>
  <sheetViews>
    <sheetView tabSelected="1" topLeftCell="A4" workbookViewId="0">
      <selection activeCell="R16" sqref="R16"/>
    </sheetView>
  </sheetViews>
  <sheetFormatPr defaultColWidth="14.44140625" defaultRowHeight="15" customHeight="1"/>
  <cols>
    <col min="1" max="1" width="38.88671875" customWidth="1"/>
    <col min="2" max="4" width="14.88671875" customWidth="1"/>
    <col min="5" max="5" width="24.5546875" customWidth="1"/>
    <col min="6" max="6" width="10.6640625" customWidth="1"/>
    <col min="7" max="7" width="39.44140625" customWidth="1"/>
    <col min="8" max="8" width="16.33203125" customWidth="1"/>
    <col min="9" max="9" width="15.5546875" customWidth="1"/>
    <col min="10" max="10" width="14.88671875" customWidth="1"/>
    <col min="11" max="11" width="14.88671875" style="85" customWidth="1"/>
    <col min="12" max="12" width="10.6640625" customWidth="1"/>
    <col min="13" max="13" width="39.44140625" customWidth="1"/>
    <col min="14" max="14" width="16.109375" customWidth="1"/>
    <col min="15" max="15" width="20.109375" customWidth="1"/>
    <col min="16" max="16" width="18.5546875" customWidth="1"/>
    <col min="17" max="27" width="10.6640625" customWidth="1"/>
  </cols>
  <sheetData>
    <row r="1" spans="1:27" ht="15" customHeight="1">
      <c r="A1" s="24" t="s">
        <v>46</v>
      </c>
    </row>
    <row r="2" spans="1:27" ht="12.75" customHeight="1">
      <c r="A2" s="3" t="s">
        <v>1</v>
      </c>
      <c r="B2" s="37" t="s">
        <v>47</v>
      </c>
      <c r="C2" s="3"/>
      <c r="D2" s="37"/>
      <c r="E2" s="37"/>
      <c r="F2" s="2"/>
      <c r="G2" s="37"/>
      <c r="H2" s="2"/>
      <c r="I2" s="2"/>
      <c r="J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2.75" customHeight="1">
      <c r="A3" s="3"/>
      <c r="B3" s="37" t="s">
        <v>48</v>
      </c>
      <c r="C3" s="3"/>
      <c r="D3" s="37"/>
      <c r="E3" s="37"/>
      <c r="F3" s="2"/>
      <c r="G3" s="37"/>
      <c r="H3" s="2"/>
      <c r="I3" s="2"/>
      <c r="J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2.75" customHeight="1">
      <c r="A4" s="36"/>
      <c r="B4" s="37"/>
      <c r="C4" s="3"/>
      <c r="D4" s="37"/>
      <c r="E4" s="37"/>
      <c r="F4" s="2"/>
      <c r="G4" s="37"/>
      <c r="H4" s="2"/>
      <c r="I4" s="2"/>
      <c r="J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2.75" customHeight="1">
      <c r="A5" s="74" t="s">
        <v>49</v>
      </c>
      <c r="B5" s="75"/>
      <c r="C5" s="75"/>
      <c r="D5" s="75"/>
      <c r="E5" s="115"/>
      <c r="F5" s="2"/>
      <c r="G5" s="74" t="s">
        <v>50</v>
      </c>
      <c r="H5" s="75"/>
      <c r="I5" s="75"/>
      <c r="J5" s="75"/>
      <c r="L5" s="2"/>
      <c r="M5" s="74" t="s">
        <v>51</v>
      </c>
      <c r="N5" s="75"/>
      <c r="O5" s="75"/>
      <c r="P5" s="75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2.75" customHeight="1">
      <c r="A6" s="76" t="s">
        <v>3</v>
      </c>
      <c r="B6" s="25" t="s">
        <v>4</v>
      </c>
      <c r="C6" s="26" t="s">
        <v>5</v>
      </c>
      <c r="D6" s="26" t="s">
        <v>6</v>
      </c>
      <c r="E6" s="117" t="s">
        <v>56</v>
      </c>
      <c r="F6" s="2"/>
      <c r="G6" s="76" t="s">
        <v>3</v>
      </c>
      <c r="H6" s="25" t="s">
        <v>4</v>
      </c>
      <c r="I6" s="26" t="s">
        <v>5</v>
      </c>
      <c r="J6" s="26" t="s">
        <v>6</v>
      </c>
      <c r="K6" s="129" t="s">
        <v>56</v>
      </c>
      <c r="L6" s="2"/>
      <c r="M6" s="76" t="s">
        <v>3</v>
      </c>
      <c r="N6" s="25" t="s">
        <v>4</v>
      </c>
      <c r="O6" s="26" t="s">
        <v>5</v>
      </c>
      <c r="P6" s="26" t="s">
        <v>6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2.75" customHeight="1">
      <c r="A7" s="77"/>
      <c r="B7" s="27" t="s">
        <v>8</v>
      </c>
      <c r="C7" s="28" t="s">
        <v>8</v>
      </c>
      <c r="D7" s="28" t="s">
        <v>8</v>
      </c>
      <c r="E7" s="116"/>
      <c r="F7" s="2"/>
      <c r="G7" s="77"/>
      <c r="H7" s="27" t="s">
        <v>8</v>
      </c>
      <c r="I7" s="28" t="s">
        <v>8</v>
      </c>
      <c r="J7" s="28" t="s">
        <v>8</v>
      </c>
      <c r="K7" s="128" t="s">
        <v>8</v>
      </c>
      <c r="L7" s="2"/>
      <c r="M7" s="77"/>
      <c r="N7" s="27" t="s">
        <v>8</v>
      </c>
      <c r="O7" s="28" t="s">
        <v>8</v>
      </c>
      <c r="P7" s="28" t="s">
        <v>8</v>
      </c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2.75" customHeight="1">
      <c r="A8" s="61" t="s">
        <v>9</v>
      </c>
      <c r="B8" s="39"/>
      <c r="C8" s="39"/>
      <c r="D8" s="39"/>
      <c r="E8" s="2"/>
      <c r="F8" s="2"/>
      <c r="G8" s="61" t="s">
        <v>9</v>
      </c>
      <c r="H8" s="39"/>
      <c r="I8" s="39"/>
      <c r="J8" s="39"/>
      <c r="L8" s="2"/>
      <c r="M8" s="61" t="s">
        <v>9</v>
      </c>
      <c r="N8" s="39"/>
      <c r="O8" s="39"/>
      <c r="P8" s="39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2.75" customHeight="1">
      <c r="A9" s="62" t="s">
        <v>10</v>
      </c>
      <c r="B9" s="39">
        <v>2362</v>
      </c>
      <c r="C9" s="39">
        <f t="shared" ref="C9:D9" si="0">C21</f>
        <v>2449.2366610002791</v>
      </c>
      <c r="D9" s="39">
        <f t="shared" si="0"/>
        <v>2542.0938796242499</v>
      </c>
      <c r="E9" s="2"/>
      <c r="F9" s="2"/>
      <c r="G9" s="62" t="s">
        <v>10</v>
      </c>
      <c r="H9" s="39">
        <v>2362</v>
      </c>
      <c r="I9" s="39">
        <f t="shared" ref="I9:J9" si="1">I21</f>
        <v>2414.1470338638273</v>
      </c>
      <c r="J9" s="39">
        <f t="shared" si="1"/>
        <v>2468.3024230753608</v>
      </c>
      <c r="L9" s="2"/>
      <c r="M9" s="62" t="s">
        <v>10</v>
      </c>
      <c r="N9" s="39">
        <v>2362</v>
      </c>
      <c r="O9" s="39">
        <f>C9-I9</f>
        <v>35.089627136451782</v>
      </c>
      <c r="P9" s="39">
        <f>D9-J9</f>
        <v>73.791456548889073</v>
      </c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2.75" customHeight="1">
      <c r="A10" s="63" t="s">
        <v>11</v>
      </c>
      <c r="B10" s="42">
        <v>-1795.9</v>
      </c>
      <c r="C10" s="42">
        <f>-C23</f>
        <v>-1862.3323637411097</v>
      </c>
      <c r="D10" s="42">
        <f>-D23</f>
        <v>-1932.9384453027742</v>
      </c>
      <c r="E10" s="2"/>
      <c r="F10" s="2"/>
      <c r="G10" s="63" t="s">
        <v>11</v>
      </c>
      <c r="H10" s="42">
        <v>-1795.9</v>
      </c>
      <c r="I10" s="42">
        <f>-I23</f>
        <v>-1835.6511739286341</v>
      </c>
      <c r="J10" s="42">
        <f>-J23</f>
        <v>-1876.8294461656849</v>
      </c>
      <c r="L10" s="2"/>
      <c r="M10" s="63" t="s">
        <v>11</v>
      </c>
      <c r="N10" s="42">
        <v>-1795.9</v>
      </c>
      <c r="O10" s="42">
        <f>C10-I10</f>
        <v>-26.681189812475623</v>
      </c>
      <c r="P10" s="42">
        <f>D10-J10</f>
        <v>-56.108999137089313</v>
      </c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2.75" customHeight="1">
      <c r="A11" s="53" t="s">
        <v>12</v>
      </c>
      <c r="B11" s="44">
        <f t="shared" ref="B11:D11" si="2">SUM(B9:B10)</f>
        <v>566.09999999999991</v>
      </c>
      <c r="C11" s="44">
        <f t="shared" si="2"/>
        <v>586.90429725916943</v>
      </c>
      <c r="D11" s="44">
        <f t="shared" si="2"/>
        <v>609.1554343214757</v>
      </c>
      <c r="E11" s="2"/>
      <c r="F11" s="2"/>
      <c r="G11" s="53" t="s">
        <v>12</v>
      </c>
      <c r="H11" s="44">
        <f t="shared" ref="H11:J11" si="3">SUM(H9:H10)</f>
        <v>566.09999999999991</v>
      </c>
      <c r="I11" s="44">
        <f t="shared" si="3"/>
        <v>578.49585993519327</v>
      </c>
      <c r="J11" s="44">
        <f t="shared" si="3"/>
        <v>591.47297690967594</v>
      </c>
      <c r="L11" s="2"/>
      <c r="M11" s="53" t="s">
        <v>12</v>
      </c>
      <c r="N11" s="44">
        <f>SUM(N9:N10)</f>
        <v>566.09999999999991</v>
      </c>
      <c r="O11" s="44">
        <f>C11-I11</f>
        <v>8.408437323976159</v>
      </c>
      <c r="P11" s="44">
        <f>D11-J11</f>
        <v>17.68245741179976</v>
      </c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2.75" customHeight="1">
      <c r="A12" s="62" t="s">
        <v>52</v>
      </c>
      <c r="B12" s="39">
        <v>-27</v>
      </c>
      <c r="C12" s="39">
        <v>-27</v>
      </c>
      <c r="D12" s="39">
        <v>-27</v>
      </c>
      <c r="E12" s="2"/>
      <c r="F12" s="2"/>
      <c r="G12" s="62" t="s">
        <v>52</v>
      </c>
      <c r="H12" s="39">
        <v>-27</v>
      </c>
      <c r="I12" s="39">
        <v>-27</v>
      </c>
      <c r="J12" s="39">
        <v>-27</v>
      </c>
      <c r="L12" s="2"/>
      <c r="M12" s="62" t="s">
        <v>52</v>
      </c>
      <c r="N12" s="39">
        <v>-27</v>
      </c>
      <c r="O12" s="39">
        <f>C12-I12</f>
        <v>0</v>
      </c>
      <c r="P12" s="39">
        <f>D12-J12</f>
        <v>0</v>
      </c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2.75" customHeight="1">
      <c r="A13" s="62" t="s">
        <v>14</v>
      </c>
      <c r="B13" s="39">
        <v>-44.9</v>
      </c>
      <c r="C13" s="39">
        <v>-44.9</v>
      </c>
      <c r="D13" s="39">
        <v>-44.9</v>
      </c>
      <c r="E13" s="2"/>
      <c r="F13" s="2"/>
      <c r="G13" s="62" t="s">
        <v>14</v>
      </c>
      <c r="H13" s="39">
        <v>-44.9</v>
      </c>
      <c r="I13" s="39">
        <v>-44.9</v>
      </c>
      <c r="J13" s="39">
        <v>-44.9</v>
      </c>
      <c r="L13" s="2"/>
      <c r="M13" s="62" t="s">
        <v>14</v>
      </c>
      <c r="N13" s="39">
        <v>-44.9</v>
      </c>
      <c r="O13" s="39">
        <f>C13-I13</f>
        <v>0</v>
      </c>
      <c r="P13" s="39">
        <f>D13-J13</f>
        <v>0</v>
      </c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2.75" customHeight="1">
      <c r="A14" s="29" t="s">
        <v>15</v>
      </c>
      <c r="B14" s="12">
        <v>-293.8</v>
      </c>
      <c r="C14" s="12">
        <v>-293.8</v>
      </c>
      <c r="D14" s="12">
        <v>-293.8</v>
      </c>
      <c r="E14" s="2"/>
      <c r="F14" s="2"/>
      <c r="G14" s="29" t="s">
        <v>15</v>
      </c>
      <c r="H14" s="12">
        <v>-293.8</v>
      </c>
      <c r="I14" s="12">
        <v>-293.8</v>
      </c>
      <c r="J14" s="12">
        <v>-293.8</v>
      </c>
      <c r="L14" s="2"/>
      <c r="M14" s="29" t="s">
        <v>15</v>
      </c>
      <c r="N14" s="12">
        <v>-293.8</v>
      </c>
      <c r="O14" s="12">
        <f>C14-I14</f>
        <v>0</v>
      </c>
      <c r="P14" s="12">
        <f>D14-J14</f>
        <v>0</v>
      </c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2.75" customHeight="1">
      <c r="A15" s="30" t="s">
        <v>16</v>
      </c>
      <c r="B15" s="44">
        <f t="shared" ref="B15:D15" si="4">SUM(B11:B14)</f>
        <v>200.39999999999992</v>
      </c>
      <c r="C15" s="44">
        <f t="shared" si="4"/>
        <v>221.20429725916944</v>
      </c>
      <c r="D15" s="44">
        <f t="shared" si="4"/>
        <v>243.45543432147571</v>
      </c>
      <c r="E15" s="2"/>
      <c r="F15" s="2"/>
      <c r="G15" s="30" t="s">
        <v>16</v>
      </c>
      <c r="H15" s="44">
        <f t="shared" ref="H15:J15" si="5">SUM(H11:H14)</f>
        <v>200.39999999999992</v>
      </c>
      <c r="I15" s="44">
        <f t="shared" si="5"/>
        <v>212.79585993519328</v>
      </c>
      <c r="J15" s="44">
        <f t="shared" si="5"/>
        <v>225.77297690967595</v>
      </c>
      <c r="L15" s="2"/>
      <c r="M15" s="30" t="s">
        <v>16</v>
      </c>
      <c r="N15" s="44">
        <f>SUM(N11:N14)</f>
        <v>200.39999999999992</v>
      </c>
      <c r="O15" s="60">
        <f>C15-I15</f>
        <v>8.408437323976159</v>
      </c>
      <c r="P15" s="60">
        <f>D15-J15</f>
        <v>17.68245741179976</v>
      </c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41.4">
      <c r="A16" s="120" t="s">
        <v>71</v>
      </c>
      <c r="B16" s="48"/>
      <c r="C16" s="119">
        <f>(C15-B15)/B15</f>
        <v>0.10381385857869024</v>
      </c>
      <c r="D16" s="119">
        <f>(D15-C15)/C15</f>
        <v>0.10059088967985186</v>
      </c>
      <c r="E16" s="2"/>
      <c r="F16" s="2"/>
      <c r="G16" s="120" t="s">
        <v>71</v>
      </c>
      <c r="H16" s="48"/>
      <c r="I16" s="119">
        <f>(I15-H15 )/H15</f>
        <v>6.1855588498968869E-2</v>
      </c>
      <c r="J16" s="119">
        <f>(J15-I15 )/I15</f>
        <v>6.0983879002320981E-2</v>
      </c>
      <c r="K16" s="127" t="s">
        <v>73</v>
      </c>
      <c r="L16" s="2"/>
      <c r="M16" s="130"/>
      <c r="N16" s="48"/>
      <c r="O16" s="131"/>
      <c r="P16" s="118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2.75" customHeight="1">
      <c r="A17" s="64"/>
      <c r="B17" s="46"/>
      <c r="C17" s="46"/>
      <c r="D17" s="46"/>
      <c r="E17" s="2"/>
      <c r="F17" s="2"/>
      <c r="G17" s="64"/>
      <c r="H17" s="46"/>
      <c r="I17" s="46"/>
      <c r="J17" s="46"/>
      <c r="L17" s="2"/>
      <c r="M17" s="64"/>
      <c r="N17" s="46"/>
      <c r="O17" s="46"/>
      <c r="P17" s="46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2.75" customHeight="1">
      <c r="A18" s="47" t="s">
        <v>17</v>
      </c>
      <c r="B18" s="14"/>
      <c r="C18" s="14"/>
      <c r="D18" s="14"/>
      <c r="E18" s="2"/>
      <c r="F18" s="2"/>
      <c r="G18" s="47" t="s">
        <v>17</v>
      </c>
      <c r="H18" s="14"/>
      <c r="I18" s="14"/>
      <c r="J18" s="14"/>
      <c r="L18" s="2"/>
      <c r="M18" s="47" t="s">
        <v>17</v>
      </c>
      <c r="N18" s="14"/>
      <c r="O18" s="14"/>
      <c r="P18" s="14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2.75" customHeight="1">
      <c r="A19" s="49" t="s">
        <v>18</v>
      </c>
      <c r="B19" s="65">
        <v>1354</v>
      </c>
      <c r="C19" s="66">
        <f>B19*(1+Comparables!$E15)</f>
        <v>1441.2366610002794</v>
      </c>
      <c r="D19" s="66">
        <f>C19*(1+Comparables!$E15)</f>
        <v>1534.0938796242497</v>
      </c>
      <c r="E19" s="122" t="s">
        <v>68</v>
      </c>
      <c r="F19" s="2"/>
      <c r="G19" s="49" t="s">
        <v>18</v>
      </c>
      <c r="H19" s="65">
        <v>1354</v>
      </c>
      <c r="I19" s="67">
        <f>H19*(1+Comparables!$E7)</f>
        <v>1406.1470338638271</v>
      </c>
      <c r="J19" s="67">
        <f>I19*(1+Comparables!$E7)</f>
        <v>1460.302423075361</v>
      </c>
      <c r="K19" s="125" t="s">
        <v>74</v>
      </c>
      <c r="L19" s="2"/>
      <c r="M19" s="49" t="s">
        <v>18</v>
      </c>
      <c r="N19" s="65">
        <v>1354</v>
      </c>
      <c r="O19" s="44">
        <f>C19-I19</f>
        <v>35.089627136452236</v>
      </c>
      <c r="P19" s="44">
        <f>D19-J19</f>
        <v>73.791456548888618</v>
      </c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2.75" customHeight="1">
      <c r="A20" s="50" t="s">
        <v>19</v>
      </c>
      <c r="B20" s="31">
        <v>1008</v>
      </c>
      <c r="C20" s="31">
        <v>1008</v>
      </c>
      <c r="D20" s="31">
        <v>1008</v>
      </c>
      <c r="E20" s="122" t="s">
        <v>69</v>
      </c>
      <c r="F20" s="2"/>
      <c r="G20" s="50" t="s">
        <v>19</v>
      </c>
      <c r="H20" s="31">
        <v>1008</v>
      </c>
      <c r="I20" s="31">
        <v>1008</v>
      </c>
      <c r="J20" s="31">
        <v>1008</v>
      </c>
      <c r="L20" s="2"/>
      <c r="M20" s="50" t="s">
        <v>19</v>
      </c>
      <c r="N20" s="31">
        <v>1008</v>
      </c>
      <c r="O20" s="60">
        <f>C20-I20</f>
        <v>0</v>
      </c>
      <c r="P20" s="60">
        <f>D20-J20</f>
        <v>0</v>
      </c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2.75" customHeight="1">
      <c r="A21" s="68" t="s">
        <v>10</v>
      </c>
      <c r="B21" s="18">
        <f t="shared" ref="B21:D21" si="6">SUM(B19:B20)</f>
        <v>2362</v>
      </c>
      <c r="C21" s="18">
        <f t="shared" si="6"/>
        <v>2449.2366610002791</v>
      </c>
      <c r="D21" s="18">
        <f t="shared" si="6"/>
        <v>2542.0938796242499</v>
      </c>
      <c r="E21" s="121"/>
      <c r="F21" s="2"/>
      <c r="G21" s="68" t="s">
        <v>10</v>
      </c>
      <c r="H21" s="18">
        <f t="shared" ref="H21:J21" si="7">SUM(H19:H20)</f>
        <v>2362</v>
      </c>
      <c r="I21" s="18">
        <f t="shared" si="7"/>
        <v>2414.1470338638273</v>
      </c>
      <c r="J21" s="18">
        <f t="shared" si="7"/>
        <v>2468.3024230753608</v>
      </c>
      <c r="L21" s="2"/>
      <c r="M21" s="68" t="s">
        <v>10</v>
      </c>
      <c r="N21" s="18">
        <f>SUM(N19:N20)</f>
        <v>2362</v>
      </c>
      <c r="O21" s="60">
        <f>C21-I21</f>
        <v>35.089627136451782</v>
      </c>
      <c r="P21" s="60">
        <f>D21-J21</f>
        <v>73.791456548889073</v>
      </c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2.75" customHeight="1">
      <c r="A22" s="50"/>
      <c r="B22" s="44"/>
      <c r="C22" s="44"/>
      <c r="D22" s="44"/>
      <c r="E22" s="121"/>
      <c r="F22" s="2"/>
      <c r="G22" s="50"/>
      <c r="H22" s="32"/>
      <c r="I22" s="32"/>
      <c r="J22" s="33"/>
      <c r="L22" s="2"/>
      <c r="M22" s="50"/>
      <c r="N22" s="32"/>
      <c r="O22" s="32"/>
      <c r="P22" s="33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22.2" customHeight="1">
      <c r="A23" s="34" t="s">
        <v>11</v>
      </c>
      <c r="B23" s="18">
        <v>1796</v>
      </c>
      <c r="C23" s="18">
        <f t="shared" ref="C23:D23" si="8">(1796/2362)*C21</f>
        <v>1862.3323637411097</v>
      </c>
      <c r="D23" s="18">
        <f t="shared" si="8"/>
        <v>1932.9384453027742</v>
      </c>
      <c r="E23" s="123" t="s">
        <v>70</v>
      </c>
      <c r="F23" s="2"/>
      <c r="G23" s="34" t="s">
        <v>11</v>
      </c>
      <c r="H23" s="18">
        <v>1796</v>
      </c>
      <c r="I23" s="18">
        <f t="shared" ref="I23:J23" si="9">(1796/2362)*I21</f>
        <v>1835.6511739286341</v>
      </c>
      <c r="J23" s="18">
        <f t="shared" si="9"/>
        <v>1876.8294461656849</v>
      </c>
      <c r="L23" s="2"/>
      <c r="M23" s="34" t="s">
        <v>11</v>
      </c>
      <c r="N23" s="18">
        <v>1796</v>
      </c>
      <c r="O23" s="18">
        <f>C23-I23</f>
        <v>26.681189812475623</v>
      </c>
      <c r="P23" s="18">
        <f>D23-J23</f>
        <v>56.108999137089313</v>
      </c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2.75" customHeight="1">
      <c r="A24" s="69"/>
      <c r="B24" s="70"/>
      <c r="C24" s="70"/>
      <c r="D24" s="70"/>
      <c r="E24" s="121"/>
      <c r="F24" s="2"/>
      <c r="G24" s="69"/>
      <c r="H24" s="70"/>
      <c r="I24" s="70"/>
      <c r="J24" s="70"/>
      <c r="L24" s="2"/>
      <c r="M24" s="69"/>
      <c r="N24" s="70"/>
      <c r="O24" s="70"/>
      <c r="P24" s="70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2.75" customHeight="1">
      <c r="A25" s="23" t="s">
        <v>20</v>
      </c>
      <c r="B25" s="56">
        <v>2341</v>
      </c>
      <c r="C25" s="71">
        <f>B25*(1+Comparables!$E16)</f>
        <v>2432.229818093756</v>
      </c>
      <c r="D25" s="71">
        <f>C25*(1+Comparables!$E16)</f>
        <v>2527.0149030433085</v>
      </c>
      <c r="E25" s="121"/>
      <c r="F25" s="2"/>
      <c r="G25" s="23" t="s">
        <v>20</v>
      </c>
      <c r="H25" s="56">
        <v>2341</v>
      </c>
      <c r="I25" s="71">
        <f>H25*(1+Comparables!$M16)</f>
        <v>2368.9178522939715</v>
      </c>
      <c r="J25" s="71">
        <f>I25*(1+Comparables!$M16)</f>
        <v>2397.1686419978992</v>
      </c>
      <c r="L25" s="2"/>
      <c r="M25" s="23" t="s">
        <v>20</v>
      </c>
      <c r="N25" s="56">
        <v>2341</v>
      </c>
      <c r="O25" s="56">
        <f>C25-I25</f>
        <v>63.311965799784502</v>
      </c>
      <c r="P25" s="56">
        <f>D25-J25</f>
        <v>129.84626104540939</v>
      </c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39" customHeight="1">
      <c r="A26" s="57" t="s">
        <v>21</v>
      </c>
      <c r="B26" s="56">
        <f t="shared" ref="B26:D26" si="10">B19*1000/B25/12</f>
        <v>48.198775452086004</v>
      </c>
      <c r="C26" s="56">
        <f t="shared" si="10"/>
        <v>49.379813613783661</v>
      </c>
      <c r="D26" s="56">
        <f t="shared" si="10"/>
        <v>50.589791331026106</v>
      </c>
      <c r="E26" s="124" t="s">
        <v>72</v>
      </c>
      <c r="F26" s="2"/>
      <c r="G26" s="57" t="s">
        <v>21</v>
      </c>
      <c r="H26" s="56">
        <f t="shared" ref="H26:J26" si="11">H19*1000/H25/12</f>
        <v>48.198775452086004</v>
      </c>
      <c r="I26" s="56">
        <f t="shared" si="11"/>
        <v>49.465167977513687</v>
      </c>
      <c r="J26" s="56">
        <f t="shared" si="11"/>
        <v>50.764834170444679</v>
      </c>
      <c r="L26" s="2"/>
      <c r="M26" s="57" t="s">
        <v>21</v>
      </c>
      <c r="N26" s="56">
        <f>N19*1000/N25/12</f>
        <v>48.198775452086004</v>
      </c>
      <c r="O26" s="35">
        <f>C26-I26</f>
        <v>-8.535436373002625E-2</v>
      </c>
      <c r="P26" s="35">
        <f>D26-J26</f>
        <v>-0.17504283941857324</v>
      </c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2.75" customHeight="1">
      <c r="A27" s="2"/>
      <c r="B27" s="72"/>
      <c r="C27" s="72"/>
      <c r="D27" s="72"/>
      <c r="E27" s="72"/>
      <c r="F27" s="2"/>
      <c r="G27" s="2"/>
      <c r="H27" s="2"/>
      <c r="I27" s="2"/>
      <c r="J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2.75" customHeight="1">
      <c r="A28" s="2"/>
      <c r="B28" s="72"/>
      <c r="C28" s="72"/>
      <c r="D28" s="72"/>
      <c r="E28" s="72"/>
      <c r="F28" s="2"/>
      <c r="G28" s="2"/>
      <c r="H28" s="2"/>
      <c r="I28" s="2"/>
      <c r="J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2.75" customHeight="1">
      <c r="A29" s="2"/>
      <c r="B29" s="72"/>
      <c r="C29" s="72"/>
      <c r="D29" s="72"/>
      <c r="E29" s="72"/>
      <c r="F29" s="2"/>
      <c r="G29" s="2"/>
      <c r="H29" s="2"/>
      <c r="I29" s="2"/>
      <c r="J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2.75" customHeight="1">
      <c r="A30" s="2"/>
      <c r="B30" s="72"/>
      <c r="C30" s="72"/>
      <c r="D30" s="72"/>
      <c r="E30" s="72"/>
      <c r="F30" s="2"/>
      <c r="G30" s="2"/>
      <c r="H30" s="2"/>
      <c r="I30" s="126"/>
      <c r="J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2.75" customHeight="1">
      <c r="A31" s="2"/>
      <c r="B31" s="72"/>
      <c r="C31" s="72"/>
      <c r="D31" s="72"/>
      <c r="E31" s="72"/>
      <c r="F31" s="2"/>
      <c r="G31" s="2"/>
      <c r="H31" s="2"/>
      <c r="I31" s="2"/>
      <c r="J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2.75" customHeight="1">
      <c r="A32" s="2"/>
      <c r="B32" s="72"/>
      <c r="C32" s="72"/>
      <c r="D32" s="72"/>
      <c r="E32" s="72"/>
      <c r="F32" s="2"/>
      <c r="G32" s="2"/>
      <c r="H32" s="2"/>
      <c r="I32" s="2"/>
      <c r="J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2.75" customHeight="1">
      <c r="A33" s="2"/>
      <c r="B33" s="72"/>
      <c r="C33" s="72"/>
      <c r="D33" s="72"/>
      <c r="E33" s="72"/>
      <c r="F33" s="2"/>
      <c r="G33" s="73"/>
      <c r="H33" s="2"/>
      <c r="I33" s="2"/>
      <c r="J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2.75" customHeight="1">
      <c r="A34" s="2"/>
      <c r="B34" s="72"/>
      <c r="C34" s="72"/>
      <c r="D34" s="72"/>
      <c r="E34" s="72"/>
      <c r="F34" s="2"/>
      <c r="G34" s="2"/>
      <c r="H34" s="2"/>
      <c r="I34" s="2"/>
      <c r="J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2.75" customHeight="1">
      <c r="A35" s="2"/>
      <c r="B35" s="72"/>
      <c r="C35" s="72"/>
      <c r="D35" s="72"/>
      <c r="E35" s="72"/>
      <c r="F35" s="2"/>
      <c r="G35" s="2"/>
      <c r="H35" s="2"/>
      <c r="I35" s="2"/>
      <c r="J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2.75" customHeight="1">
      <c r="A36" s="2"/>
      <c r="B36" s="72"/>
      <c r="C36" s="72"/>
      <c r="D36" s="72"/>
      <c r="E36" s="72"/>
      <c r="F36" s="2"/>
      <c r="G36" s="2"/>
      <c r="H36" s="2"/>
      <c r="I36" s="2"/>
      <c r="J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2.75" customHeight="1">
      <c r="A37" s="2"/>
      <c r="B37" s="72"/>
      <c r="C37" s="72"/>
      <c r="D37" s="72"/>
      <c r="E37" s="72"/>
      <c r="F37" s="2"/>
      <c r="G37" s="2"/>
      <c r="H37" s="2"/>
      <c r="I37" s="2"/>
      <c r="J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2.75" customHeight="1">
      <c r="A38" s="2"/>
      <c r="B38" s="72"/>
      <c r="C38" s="72"/>
      <c r="D38" s="72"/>
      <c r="E38" s="72"/>
      <c r="F38" s="2"/>
      <c r="G38" s="2"/>
      <c r="H38" s="2"/>
      <c r="I38" s="2"/>
      <c r="J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2.75" customHeight="1">
      <c r="A39" s="2"/>
      <c r="B39" s="72"/>
      <c r="C39" s="72"/>
      <c r="D39" s="72"/>
      <c r="E39" s="72"/>
      <c r="F39" s="2"/>
      <c r="G39" s="2"/>
      <c r="H39" s="2"/>
      <c r="I39" s="2"/>
      <c r="J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2.75" customHeight="1">
      <c r="A40" s="2"/>
      <c r="B40" s="72"/>
      <c r="C40" s="72"/>
      <c r="D40" s="72"/>
      <c r="E40" s="72"/>
      <c r="F40" s="2"/>
      <c r="G40" s="2"/>
      <c r="H40" s="2"/>
      <c r="I40" s="2"/>
      <c r="J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2.75" customHeight="1">
      <c r="A41" s="2"/>
      <c r="B41" s="72"/>
      <c r="C41" s="72"/>
      <c r="D41" s="72"/>
      <c r="E41" s="72"/>
      <c r="F41" s="2"/>
      <c r="G41" s="2"/>
      <c r="H41" s="2"/>
      <c r="I41" s="2"/>
      <c r="J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2.75" customHeight="1">
      <c r="A42" s="2"/>
      <c r="B42" s="72"/>
      <c r="C42" s="72"/>
      <c r="D42" s="72"/>
      <c r="E42" s="72"/>
      <c r="F42" s="2"/>
      <c r="G42" s="2"/>
      <c r="H42" s="2"/>
      <c r="I42" s="2"/>
      <c r="J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2.75" customHeight="1">
      <c r="A43" s="2"/>
      <c r="B43" s="72"/>
      <c r="C43" s="72"/>
      <c r="D43" s="72"/>
      <c r="E43" s="72"/>
      <c r="F43" s="2"/>
      <c r="G43" s="2"/>
      <c r="H43" s="2"/>
      <c r="I43" s="2"/>
      <c r="J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2.75" customHeight="1">
      <c r="A44" s="2"/>
      <c r="B44" s="72"/>
      <c r="C44" s="72"/>
      <c r="D44" s="72"/>
      <c r="E44" s="72"/>
      <c r="F44" s="2"/>
      <c r="G44" s="2"/>
      <c r="H44" s="2"/>
      <c r="I44" s="2"/>
      <c r="J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2.75" customHeight="1">
      <c r="A45" s="2"/>
      <c r="B45" s="72"/>
      <c r="C45" s="72"/>
      <c r="D45" s="72"/>
      <c r="E45" s="72"/>
      <c r="F45" s="2"/>
      <c r="G45" s="2"/>
      <c r="H45" s="2"/>
      <c r="I45" s="2"/>
      <c r="J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2.75" customHeight="1">
      <c r="A46" s="2"/>
      <c r="B46" s="72"/>
      <c r="C46" s="72"/>
      <c r="D46" s="72"/>
      <c r="E46" s="72"/>
      <c r="F46" s="2"/>
      <c r="G46" s="2"/>
      <c r="H46" s="2"/>
      <c r="I46" s="2"/>
      <c r="J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2.75" customHeight="1">
      <c r="A47" s="2"/>
      <c r="B47" s="72"/>
      <c r="C47" s="72"/>
      <c r="D47" s="72"/>
      <c r="E47" s="72"/>
      <c r="F47" s="2"/>
      <c r="G47" s="2"/>
      <c r="H47" s="2"/>
      <c r="I47" s="2"/>
      <c r="J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2.75" customHeight="1">
      <c r="A48" s="2"/>
      <c r="B48" s="72"/>
      <c r="C48" s="72"/>
      <c r="D48" s="72"/>
      <c r="E48" s="72"/>
      <c r="F48" s="2"/>
      <c r="G48" s="2"/>
      <c r="H48" s="2"/>
      <c r="I48" s="2"/>
      <c r="J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2.75" customHeight="1">
      <c r="A49" s="2"/>
      <c r="B49" s="72"/>
      <c r="C49" s="72"/>
      <c r="D49" s="72"/>
      <c r="E49" s="72"/>
      <c r="F49" s="2"/>
      <c r="G49" s="2"/>
      <c r="H49" s="2"/>
      <c r="I49" s="2"/>
      <c r="J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2.75" customHeight="1">
      <c r="A50" s="2"/>
      <c r="B50" s="72"/>
      <c r="C50" s="72"/>
      <c r="D50" s="72"/>
      <c r="E50" s="72"/>
      <c r="F50" s="2"/>
      <c r="G50" s="2"/>
      <c r="H50" s="2"/>
      <c r="I50" s="2"/>
      <c r="J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2.75" customHeight="1">
      <c r="A51" s="2"/>
      <c r="B51" s="72"/>
      <c r="C51" s="72"/>
      <c r="D51" s="72"/>
      <c r="E51" s="72"/>
      <c r="F51" s="2"/>
      <c r="G51" s="2"/>
      <c r="H51" s="2"/>
      <c r="I51" s="2"/>
      <c r="J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2.75" customHeight="1">
      <c r="A52" s="2"/>
      <c r="B52" s="72"/>
      <c r="C52" s="72"/>
      <c r="D52" s="72"/>
      <c r="E52" s="72"/>
      <c r="F52" s="2"/>
      <c r="G52" s="2"/>
      <c r="H52" s="2"/>
      <c r="I52" s="2"/>
      <c r="J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2.75" customHeight="1">
      <c r="A53" s="2"/>
      <c r="B53" s="72"/>
      <c r="C53" s="72"/>
      <c r="D53" s="72"/>
      <c r="E53" s="72"/>
      <c r="F53" s="2"/>
      <c r="G53" s="2"/>
      <c r="H53" s="2"/>
      <c r="I53" s="2"/>
      <c r="J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2.75" customHeight="1">
      <c r="A54" s="2"/>
      <c r="B54" s="72"/>
      <c r="C54" s="72"/>
      <c r="D54" s="72"/>
      <c r="E54" s="72"/>
      <c r="F54" s="2"/>
      <c r="G54" s="2"/>
      <c r="H54" s="2"/>
      <c r="I54" s="2"/>
      <c r="J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2.75" customHeight="1">
      <c r="A55" s="2"/>
      <c r="B55" s="72"/>
      <c r="C55" s="72"/>
      <c r="D55" s="72"/>
      <c r="E55" s="72"/>
      <c r="F55" s="2"/>
      <c r="G55" s="2"/>
      <c r="H55" s="2"/>
      <c r="I55" s="2"/>
      <c r="J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2.75" customHeight="1">
      <c r="A56" s="2"/>
      <c r="B56" s="72"/>
      <c r="C56" s="72"/>
      <c r="D56" s="72"/>
      <c r="E56" s="72"/>
      <c r="F56" s="2"/>
      <c r="G56" s="2"/>
      <c r="H56" s="2"/>
      <c r="I56" s="2"/>
      <c r="J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2.75" customHeight="1">
      <c r="A57" s="2"/>
      <c r="B57" s="72"/>
      <c r="C57" s="72"/>
      <c r="D57" s="72"/>
      <c r="E57" s="72"/>
      <c r="F57" s="2"/>
      <c r="G57" s="2"/>
      <c r="H57" s="2"/>
      <c r="I57" s="2"/>
      <c r="J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2.75" customHeight="1">
      <c r="A58" s="2"/>
      <c r="B58" s="72"/>
      <c r="C58" s="72"/>
      <c r="D58" s="72"/>
      <c r="E58" s="72"/>
      <c r="F58" s="2"/>
      <c r="G58" s="2"/>
      <c r="H58" s="2"/>
      <c r="I58" s="2"/>
      <c r="J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2.75" customHeight="1">
      <c r="A59" s="2"/>
      <c r="B59" s="72"/>
      <c r="C59" s="72"/>
      <c r="D59" s="72"/>
      <c r="E59" s="72"/>
      <c r="F59" s="2"/>
      <c r="G59" s="2"/>
      <c r="H59" s="2"/>
      <c r="I59" s="2"/>
      <c r="J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2.75" customHeight="1">
      <c r="A60" s="2"/>
      <c r="B60" s="72"/>
      <c r="C60" s="72"/>
      <c r="D60" s="72"/>
      <c r="E60" s="72"/>
      <c r="F60" s="2"/>
      <c r="G60" s="2"/>
      <c r="H60" s="2"/>
      <c r="I60" s="2"/>
      <c r="J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2.75" customHeight="1">
      <c r="A61" s="2"/>
      <c r="B61" s="72"/>
      <c r="C61" s="72"/>
      <c r="D61" s="72"/>
      <c r="E61" s="72"/>
      <c r="F61" s="2"/>
      <c r="G61" s="2"/>
      <c r="H61" s="2"/>
      <c r="I61" s="2"/>
      <c r="J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2.75" customHeight="1">
      <c r="A62" s="2"/>
      <c r="B62" s="72"/>
      <c r="C62" s="72"/>
      <c r="D62" s="72"/>
      <c r="E62" s="72"/>
      <c r="F62" s="2"/>
      <c r="G62" s="2"/>
      <c r="H62" s="2"/>
      <c r="I62" s="2"/>
      <c r="J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2.75" customHeight="1">
      <c r="A63" s="2"/>
      <c r="B63" s="72"/>
      <c r="C63" s="72"/>
      <c r="D63" s="72"/>
      <c r="E63" s="72"/>
      <c r="F63" s="2"/>
      <c r="G63" s="2"/>
      <c r="H63" s="2"/>
      <c r="I63" s="2"/>
      <c r="J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2.75" customHeight="1">
      <c r="A64" s="2"/>
      <c r="B64" s="72"/>
      <c r="C64" s="72"/>
      <c r="D64" s="72"/>
      <c r="E64" s="72"/>
      <c r="F64" s="2"/>
      <c r="G64" s="2"/>
      <c r="H64" s="2"/>
      <c r="I64" s="2"/>
      <c r="J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2.75" customHeight="1">
      <c r="A65" s="2"/>
      <c r="B65" s="72"/>
      <c r="C65" s="72"/>
      <c r="D65" s="72"/>
      <c r="E65" s="72"/>
      <c r="F65" s="2"/>
      <c r="G65" s="2"/>
      <c r="H65" s="2"/>
      <c r="I65" s="2"/>
      <c r="J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2.75" customHeight="1">
      <c r="A66" s="2"/>
      <c r="B66" s="72"/>
      <c r="C66" s="72"/>
      <c r="D66" s="72"/>
      <c r="E66" s="72"/>
      <c r="F66" s="2"/>
      <c r="G66" s="2"/>
      <c r="H66" s="2"/>
      <c r="I66" s="2"/>
      <c r="J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2.75" customHeight="1">
      <c r="A67" s="2"/>
      <c r="B67" s="72"/>
      <c r="C67" s="72"/>
      <c r="D67" s="72"/>
      <c r="E67" s="72"/>
      <c r="F67" s="2"/>
      <c r="G67" s="2"/>
      <c r="H67" s="2"/>
      <c r="I67" s="2"/>
      <c r="J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2.75" customHeight="1">
      <c r="A68" s="2"/>
      <c r="B68" s="72"/>
      <c r="C68" s="72"/>
      <c r="D68" s="72"/>
      <c r="E68" s="72"/>
      <c r="F68" s="2"/>
      <c r="G68" s="2"/>
      <c r="H68" s="2"/>
      <c r="I68" s="2"/>
      <c r="J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2.75" customHeight="1">
      <c r="A69" s="2"/>
      <c r="B69" s="72"/>
      <c r="C69" s="72"/>
      <c r="D69" s="72"/>
      <c r="E69" s="72"/>
      <c r="F69" s="2"/>
      <c r="G69" s="2"/>
      <c r="H69" s="2"/>
      <c r="I69" s="2"/>
      <c r="J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2.75" customHeight="1">
      <c r="A70" s="2"/>
      <c r="B70" s="72"/>
      <c r="C70" s="72"/>
      <c r="D70" s="72"/>
      <c r="E70" s="72"/>
      <c r="F70" s="2"/>
      <c r="G70" s="2"/>
      <c r="H70" s="2"/>
      <c r="I70" s="2"/>
      <c r="J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2.75" customHeight="1">
      <c r="A71" s="2"/>
      <c r="B71" s="72"/>
      <c r="C71" s="72"/>
      <c r="D71" s="72"/>
      <c r="E71" s="72"/>
      <c r="F71" s="2"/>
      <c r="G71" s="2"/>
      <c r="H71" s="2"/>
      <c r="I71" s="2"/>
      <c r="J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2.75" customHeight="1">
      <c r="A72" s="2"/>
      <c r="B72" s="72"/>
      <c r="C72" s="72"/>
      <c r="D72" s="72"/>
      <c r="E72" s="72"/>
      <c r="F72" s="2"/>
      <c r="G72" s="2"/>
      <c r="H72" s="2"/>
      <c r="I72" s="2"/>
      <c r="J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2.75" customHeight="1">
      <c r="A73" s="2"/>
      <c r="B73" s="72"/>
      <c r="C73" s="72"/>
      <c r="D73" s="72"/>
      <c r="E73" s="72"/>
      <c r="F73" s="2"/>
      <c r="G73" s="2"/>
      <c r="H73" s="2"/>
      <c r="I73" s="2"/>
      <c r="J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2.75" customHeight="1">
      <c r="A74" s="2"/>
      <c r="B74" s="72"/>
      <c r="C74" s="72"/>
      <c r="D74" s="72"/>
      <c r="E74" s="72"/>
      <c r="F74" s="2"/>
      <c r="G74" s="2"/>
      <c r="H74" s="2"/>
      <c r="I74" s="2"/>
      <c r="J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2.75" customHeight="1">
      <c r="A75" s="2"/>
      <c r="B75" s="72"/>
      <c r="C75" s="72"/>
      <c r="D75" s="72"/>
      <c r="E75" s="72"/>
      <c r="F75" s="2"/>
      <c r="G75" s="2"/>
      <c r="H75" s="2"/>
      <c r="I75" s="2"/>
      <c r="J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2.75" customHeight="1">
      <c r="A76" s="2"/>
      <c r="B76" s="72"/>
      <c r="C76" s="72"/>
      <c r="D76" s="72"/>
      <c r="E76" s="72"/>
      <c r="F76" s="2"/>
      <c r="G76" s="2"/>
      <c r="H76" s="2"/>
      <c r="I76" s="2"/>
      <c r="J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2.75" customHeight="1">
      <c r="A77" s="2"/>
      <c r="B77" s="72"/>
      <c r="C77" s="72"/>
      <c r="D77" s="72"/>
      <c r="E77" s="72"/>
      <c r="F77" s="2"/>
      <c r="G77" s="2"/>
      <c r="H77" s="2"/>
      <c r="I77" s="2"/>
      <c r="J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2.75" customHeight="1">
      <c r="A78" s="2"/>
      <c r="B78" s="72"/>
      <c r="C78" s="72"/>
      <c r="D78" s="72"/>
      <c r="E78" s="72"/>
      <c r="F78" s="2"/>
      <c r="G78" s="2"/>
      <c r="H78" s="2"/>
      <c r="I78" s="2"/>
      <c r="J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2.75" customHeight="1">
      <c r="A79" s="2"/>
      <c r="B79" s="72"/>
      <c r="C79" s="72"/>
      <c r="D79" s="72"/>
      <c r="E79" s="72"/>
      <c r="F79" s="2"/>
      <c r="G79" s="2"/>
      <c r="H79" s="2"/>
      <c r="I79" s="2"/>
      <c r="J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2.75" customHeight="1">
      <c r="A80" s="2"/>
      <c r="B80" s="72"/>
      <c r="C80" s="72"/>
      <c r="D80" s="72"/>
      <c r="E80" s="72"/>
      <c r="F80" s="2"/>
      <c r="G80" s="2"/>
      <c r="H80" s="2"/>
      <c r="I80" s="2"/>
      <c r="J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2.75" customHeight="1">
      <c r="A81" s="2"/>
      <c r="B81" s="72"/>
      <c r="C81" s="72"/>
      <c r="D81" s="72"/>
      <c r="E81" s="72"/>
      <c r="F81" s="2"/>
      <c r="G81" s="2"/>
      <c r="H81" s="2"/>
      <c r="I81" s="2"/>
      <c r="J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2.75" customHeight="1">
      <c r="A82" s="2"/>
      <c r="B82" s="72"/>
      <c r="C82" s="72"/>
      <c r="D82" s="72"/>
      <c r="E82" s="72"/>
      <c r="F82" s="2"/>
      <c r="G82" s="2"/>
      <c r="H82" s="2"/>
      <c r="I82" s="2"/>
      <c r="J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2.75" customHeight="1">
      <c r="A83" s="2"/>
      <c r="B83" s="72"/>
      <c r="C83" s="72"/>
      <c r="D83" s="72"/>
      <c r="E83" s="72"/>
      <c r="F83" s="2"/>
      <c r="G83" s="2"/>
      <c r="H83" s="2"/>
      <c r="I83" s="2"/>
      <c r="J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2.75" customHeight="1">
      <c r="A84" s="2"/>
      <c r="B84" s="72"/>
      <c r="C84" s="72"/>
      <c r="D84" s="72"/>
      <c r="E84" s="72"/>
      <c r="F84" s="2"/>
      <c r="G84" s="2"/>
      <c r="H84" s="2"/>
      <c r="I84" s="2"/>
      <c r="J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2.75" customHeight="1">
      <c r="A85" s="2"/>
      <c r="B85" s="72"/>
      <c r="C85" s="72"/>
      <c r="D85" s="72"/>
      <c r="E85" s="72"/>
      <c r="F85" s="2"/>
      <c r="G85" s="2"/>
      <c r="H85" s="2"/>
      <c r="I85" s="2"/>
      <c r="J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2.75" customHeight="1">
      <c r="A86" s="2"/>
      <c r="B86" s="72"/>
      <c r="C86" s="72"/>
      <c r="D86" s="72"/>
      <c r="E86" s="72"/>
      <c r="F86" s="2"/>
      <c r="G86" s="2"/>
      <c r="H86" s="2"/>
      <c r="I86" s="2"/>
      <c r="J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2.75" customHeight="1">
      <c r="A87" s="2"/>
      <c r="B87" s="72"/>
      <c r="C87" s="72"/>
      <c r="D87" s="72"/>
      <c r="E87" s="72"/>
      <c r="F87" s="2"/>
      <c r="G87" s="2"/>
      <c r="H87" s="2"/>
      <c r="I87" s="2"/>
      <c r="J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2.75" customHeight="1">
      <c r="A88" s="2"/>
      <c r="B88" s="72"/>
      <c r="C88" s="72"/>
      <c r="D88" s="72"/>
      <c r="E88" s="72"/>
      <c r="F88" s="2"/>
      <c r="G88" s="2"/>
      <c r="H88" s="2"/>
      <c r="I88" s="2"/>
      <c r="J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2.75" customHeight="1">
      <c r="A89" s="2"/>
      <c r="B89" s="72"/>
      <c r="C89" s="72"/>
      <c r="D89" s="72"/>
      <c r="E89" s="72"/>
      <c r="F89" s="2"/>
      <c r="G89" s="2"/>
      <c r="H89" s="2"/>
      <c r="I89" s="2"/>
      <c r="J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2.75" customHeight="1">
      <c r="A90" s="2"/>
      <c r="B90" s="72"/>
      <c r="C90" s="72"/>
      <c r="D90" s="72"/>
      <c r="E90" s="72"/>
      <c r="F90" s="2"/>
      <c r="G90" s="2"/>
      <c r="H90" s="2"/>
      <c r="I90" s="2"/>
      <c r="J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2.75" customHeight="1">
      <c r="A91" s="2"/>
      <c r="B91" s="72"/>
      <c r="C91" s="72"/>
      <c r="D91" s="72"/>
      <c r="E91" s="72"/>
      <c r="F91" s="2"/>
      <c r="G91" s="2"/>
      <c r="H91" s="2"/>
      <c r="I91" s="2"/>
      <c r="J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2.75" customHeight="1">
      <c r="A92" s="2"/>
      <c r="B92" s="72"/>
      <c r="C92" s="72"/>
      <c r="D92" s="72"/>
      <c r="E92" s="72"/>
      <c r="F92" s="2"/>
      <c r="G92" s="2"/>
      <c r="H92" s="2"/>
      <c r="I92" s="2"/>
      <c r="J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2.75" customHeight="1">
      <c r="A93" s="2"/>
      <c r="B93" s="72"/>
      <c r="C93" s="72"/>
      <c r="D93" s="72"/>
      <c r="E93" s="72"/>
      <c r="F93" s="2"/>
      <c r="G93" s="2"/>
      <c r="H93" s="2"/>
      <c r="I93" s="2"/>
      <c r="J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2.75" customHeight="1">
      <c r="A94" s="2"/>
      <c r="B94" s="72"/>
      <c r="C94" s="72"/>
      <c r="D94" s="72"/>
      <c r="E94" s="72"/>
      <c r="F94" s="2"/>
      <c r="G94" s="2"/>
      <c r="H94" s="2"/>
      <c r="I94" s="2"/>
      <c r="J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2.75" customHeight="1">
      <c r="A95" s="2"/>
      <c r="B95" s="72"/>
      <c r="C95" s="72"/>
      <c r="D95" s="72"/>
      <c r="E95" s="72"/>
      <c r="F95" s="2"/>
      <c r="G95" s="2"/>
      <c r="H95" s="2"/>
      <c r="I95" s="2"/>
      <c r="J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2.75" customHeight="1">
      <c r="A96" s="2"/>
      <c r="B96" s="72"/>
      <c r="C96" s="72"/>
      <c r="D96" s="72"/>
      <c r="E96" s="72"/>
      <c r="F96" s="2"/>
      <c r="G96" s="2"/>
      <c r="H96" s="2"/>
      <c r="I96" s="2"/>
      <c r="J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2.75" customHeight="1">
      <c r="A97" s="2"/>
      <c r="B97" s="72"/>
      <c r="C97" s="72"/>
      <c r="D97" s="72"/>
      <c r="E97" s="72"/>
      <c r="F97" s="2"/>
      <c r="G97" s="2"/>
      <c r="H97" s="2"/>
      <c r="I97" s="2"/>
      <c r="J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2.75" customHeight="1">
      <c r="A98" s="2"/>
      <c r="B98" s="72"/>
      <c r="C98" s="72"/>
      <c r="D98" s="72"/>
      <c r="E98" s="72"/>
      <c r="F98" s="2"/>
      <c r="G98" s="2"/>
      <c r="H98" s="2"/>
      <c r="I98" s="2"/>
      <c r="J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2.75" customHeight="1">
      <c r="A99" s="2"/>
      <c r="B99" s="72"/>
      <c r="C99" s="72"/>
      <c r="D99" s="72"/>
      <c r="E99" s="72"/>
      <c r="F99" s="2"/>
      <c r="G99" s="2"/>
      <c r="H99" s="2"/>
      <c r="I99" s="2"/>
      <c r="J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2.75" customHeight="1">
      <c r="A100" s="2"/>
      <c r="B100" s="72"/>
      <c r="C100" s="72"/>
      <c r="D100" s="72"/>
      <c r="E100" s="72"/>
      <c r="F100" s="2"/>
      <c r="G100" s="2"/>
      <c r="H100" s="2"/>
      <c r="I100" s="2"/>
      <c r="J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2.75" customHeight="1">
      <c r="A101" s="2"/>
      <c r="B101" s="72"/>
      <c r="C101" s="72"/>
      <c r="D101" s="72"/>
      <c r="E101" s="72"/>
      <c r="F101" s="2"/>
      <c r="G101" s="2"/>
      <c r="H101" s="2"/>
      <c r="I101" s="2"/>
      <c r="J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2.75" customHeight="1">
      <c r="A102" s="2"/>
      <c r="B102" s="72"/>
      <c r="C102" s="72"/>
      <c r="D102" s="72"/>
      <c r="E102" s="72"/>
      <c r="F102" s="2"/>
      <c r="G102" s="2"/>
      <c r="H102" s="2"/>
      <c r="I102" s="2"/>
      <c r="J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2.75" customHeight="1">
      <c r="A103" s="2"/>
      <c r="B103" s="72"/>
      <c r="C103" s="72"/>
      <c r="D103" s="72"/>
      <c r="E103" s="72"/>
      <c r="F103" s="2"/>
      <c r="G103" s="2"/>
      <c r="H103" s="2"/>
      <c r="I103" s="2"/>
      <c r="J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2.75" customHeight="1">
      <c r="A104" s="2"/>
      <c r="B104" s="72"/>
      <c r="C104" s="72"/>
      <c r="D104" s="72"/>
      <c r="E104" s="72"/>
      <c r="F104" s="2"/>
      <c r="G104" s="2"/>
      <c r="H104" s="2"/>
      <c r="I104" s="2"/>
      <c r="J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2.75" customHeight="1">
      <c r="A105" s="2"/>
      <c r="B105" s="72"/>
      <c r="C105" s="72"/>
      <c r="D105" s="72"/>
      <c r="E105" s="72"/>
      <c r="F105" s="2"/>
      <c r="G105" s="2"/>
      <c r="H105" s="2"/>
      <c r="I105" s="2"/>
      <c r="J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2.75" customHeight="1">
      <c r="A106" s="2"/>
      <c r="B106" s="72"/>
      <c r="C106" s="72"/>
      <c r="D106" s="72"/>
      <c r="E106" s="72"/>
      <c r="F106" s="2"/>
      <c r="G106" s="2"/>
      <c r="H106" s="2"/>
      <c r="I106" s="2"/>
      <c r="J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2.75" customHeight="1">
      <c r="A107" s="2"/>
      <c r="B107" s="72"/>
      <c r="C107" s="72"/>
      <c r="D107" s="72"/>
      <c r="E107" s="72"/>
      <c r="F107" s="2"/>
      <c r="G107" s="2"/>
      <c r="H107" s="2"/>
      <c r="I107" s="2"/>
      <c r="J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2.75" customHeight="1">
      <c r="A108" s="2"/>
      <c r="B108" s="72"/>
      <c r="C108" s="72"/>
      <c r="D108" s="72"/>
      <c r="E108" s="72"/>
      <c r="F108" s="2"/>
      <c r="G108" s="2"/>
      <c r="H108" s="2"/>
      <c r="I108" s="2"/>
      <c r="J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2.75" customHeight="1">
      <c r="A109" s="2"/>
      <c r="B109" s="72"/>
      <c r="C109" s="72"/>
      <c r="D109" s="72"/>
      <c r="E109" s="72"/>
      <c r="F109" s="2"/>
      <c r="G109" s="2"/>
      <c r="H109" s="2"/>
      <c r="I109" s="2"/>
      <c r="J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2.75" customHeight="1">
      <c r="A110" s="2"/>
      <c r="B110" s="72"/>
      <c r="C110" s="72"/>
      <c r="D110" s="72"/>
      <c r="E110" s="72"/>
      <c r="F110" s="2"/>
      <c r="G110" s="2"/>
      <c r="H110" s="2"/>
      <c r="I110" s="2"/>
      <c r="J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2.75" customHeight="1">
      <c r="A111" s="2"/>
      <c r="B111" s="72"/>
      <c r="C111" s="72"/>
      <c r="D111" s="72"/>
      <c r="E111" s="72"/>
      <c r="F111" s="2"/>
      <c r="G111" s="2"/>
      <c r="H111" s="2"/>
      <c r="I111" s="2"/>
      <c r="J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2.75" customHeight="1">
      <c r="A112" s="2"/>
      <c r="B112" s="72"/>
      <c r="C112" s="72"/>
      <c r="D112" s="72"/>
      <c r="E112" s="72"/>
      <c r="F112" s="2"/>
      <c r="G112" s="2"/>
      <c r="H112" s="2"/>
      <c r="I112" s="2"/>
      <c r="J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2.75" customHeight="1">
      <c r="A113" s="2"/>
      <c r="B113" s="72"/>
      <c r="C113" s="72"/>
      <c r="D113" s="72"/>
      <c r="E113" s="72"/>
      <c r="F113" s="2"/>
      <c r="G113" s="2"/>
      <c r="H113" s="2"/>
      <c r="I113" s="2"/>
      <c r="J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2.75" customHeight="1">
      <c r="A114" s="2"/>
      <c r="B114" s="72"/>
      <c r="C114" s="72"/>
      <c r="D114" s="72"/>
      <c r="E114" s="72"/>
      <c r="F114" s="2"/>
      <c r="G114" s="2"/>
      <c r="H114" s="2"/>
      <c r="I114" s="2"/>
      <c r="J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2.75" customHeight="1">
      <c r="A115" s="2"/>
      <c r="B115" s="72"/>
      <c r="C115" s="72"/>
      <c r="D115" s="72"/>
      <c r="E115" s="72"/>
      <c r="F115" s="2"/>
      <c r="G115" s="2"/>
      <c r="H115" s="2"/>
      <c r="I115" s="2"/>
      <c r="J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2.75" customHeight="1">
      <c r="A116" s="2"/>
      <c r="B116" s="72"/>
      <c r="C116" s="72"/>
      <c r="D116" s="72"/>
      <c r="E116" s="72"/>
      <c r="F116" s="2"/>
      <c r="G116" s="2"/>
      <c r="H116" s="2"/>
      <c r="I116" s="2"/>
      <c r="J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2.75" customHeight="1">
      <c r="A117" s="2"/>
      <c r="B117" s="72"/>
      <c r="C117" s="72"/>
      <c r="D117" s="72"/>
      <c r="E117" s="72"/>
      <c r="F117" s="2"/>
      <c r="G117" s="2"/>
      <c r="H117" s="2"/>
      <c r="I117" s="2"/>
      <c r="J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2.75" customHeight="1">
      <c r="A118" s="2"/>
      <c r="B118" s="72"/>
      <c r="C118" s="72"/>
      <c r="D118" s="72"/>
      <c r="E118" s="72"/>
      <c r="F118" s="2"/>
      <c r="G118" s="2"/>
      <c r="H118" s="2"/>
      <c r="I118" s="2"/>
      <c r="J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2.75" customHeight="1">
      <c r="A119" s="2"/>
      <c r="B119" s="72"/>
      <c r="C119" s="72"/>
      <c r="D119" s="72"/>
      <c r="E119" s="72"/>
      <c r="F119" s="2"/>
      <c r="G119" s="2"/>
      <c r="H119" s="2"/>
      <c r="I119" s="2"/>
      <c r="J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2.75" customHeight="1">
      <c r="A120" s="2"/>
      <c r="B120" s="72"/>
      <c r="C120" s="72"/>
      <c r="D120" s="72"/>
      <c r="E120" s="72"/>
      <c r="F120" s="2"/>
      <c r="G120" s="2"/>
      <c r="H120" s="2"/>
      <c r="I120" s="2"/>
      <c r="J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2.75" customHeight="1">
      <c r="A121" s="2"/>
      <c r="B121" s="72"/>
      <c r="C121" s="72"/>
      <c r="D121" s="72"/>
      <c r="E121" s="72"/>
      <c r="F121" s="2"/>
      <c r="G121" s="2"/>
      <c r="H121" s="2"/>
      <c r="I121" s="2"/>
      <c r="J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2.75" customHeight="1">
      <c r="A122" s="2"/>
      <c r="B122" s="72"/>
      <c r="C122" s="72"/>
      <c r="D122" s="72"/>
      <c r="E122" s="72"/>
      <c r="F122" s="2"/>
      <c r="G122" s="2"/>
      <c r="H122" s="2"/>
      <c r="I122" s="2"/>
      <c r="J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2.75" customHeight="1">
      <c r="A123" s="2"/>
      <c r="B123" s="72"/>
      <c r="C123" s="72"/>
      <c r="D123" s="72"/>
      <c r="E123" s="72"/>
      <c r="F123" s="2"/>
      <c r="G123" s="2"/>
      <c r="H123" s="2"/>
      <c r="I123" s="2"/>
      <c r="J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2.75" customHeight="1">
      <c r="A124" s="2"/>
      <c r="B124" s="72"/>
      <c r="C124" s="72"/>
      <c r="D124" s="72"/>
      <c r="E124" s="72"/>
      <c r="F124" s="2"/>
      <c r="G124" s="2"/>
      <c r="H124" s="2"/>
      <c r="I124" s="2"/>
      <c r="J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2.75" customHeight="1">
      <c r="A125" s="2"/>
      <c r="B125" s="72"/>
      <c r="C125" s="72"/>
      <c r="D125" s="72"/>
      <c r="E125" s="72"/>
      <c r="F125" s="2"/>
      <c r="G125" s="2"/>
      <c r="H125" s="2"/>
      <c r="I125" s="2"/>
      <c r="J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2.75" customHeight="1">
      <c r="A126" s="2"/>
      <c r="B126" s="72"/>
      <c r="C126" s="72"/>
      <c r="D126" s="72"/>
      <c r="E126" s="72"/>
      <c r="F126" s="2"/>
      <c r="G126" s="2"/>
      <c r="H126" s="2"/>
      <c r="I126" s="2"/>
      <c r="J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2.75" customHeight="1">
      <c r="A127" s="2"/>
      <c r="B127" s="72"/>
      <c r="C127" s="72"/>
      <c r="D127" s="72"/>
      <c r="E127" s="72"/>
      <c r="F127" s="2"/>
      <c r="G127" s="2"/>
      <c r="H127" s="2"/>
      <c r="I127" s="2"/>
      <c r="J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2.75" customHeight="1">
      <c r="A128" s="2"/>
      <c r="B128" s="72"/>
      <c r="C128" s="72"/>
      <c r="D128" s="72"/>
      <c r="E128" s="72"/>
      <c r="F128" s="2"/>
      <c r="G128" s="2"/>
      <c r="H128" s="2"/>
      <c r="I128" s="2"/>
      <c r="J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2.75" customHeight="1">
      <c r="A129" s="2"/>
      <c r="B129" s="72"/>
      <c r="C129" s="72"/>
      <c r="D129" s="72"/>
      <c r="E129" s="72"/>
      <c r="F129" s="2"/>
      <c r="G129" s="2"/>
      <c r="H129" s="2"/>
      <c r="I129" s="2"/>
      <c r="J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2.75" customHeight="1">
      <c r="A130" s="2"/>
      <c r="B130" s="72"/>
      <c r="C130" s="72"/>
      <c r="D130" s="72"/>
      <c r="E130" s="72"/>
      <c r="F130" s="2"/>
      <c r="G130" s="2"/>
      <c r="H130" s="2"/>
      <c r="I130" s="2"/>
      <c r="J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2.75" customHeight="1">
      <c r="A131" s="2"/>
      <c r="B131" s="72"/>
      <c r="C131" s="72"/>
      <c r="D131" s="72"/>
      <c r="E131" s="72"/>
      <c r="F131" s="2"/>
      <c r="G131" s="2"/>
      <c r="H131" s="2"/>
      <c r="I131" s="2"/>
      <c r="J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2.75" customHeight="1">
      <c r="A132" s="2"/>
      <c r="B132" s="72"/>
      <c r="C132" s="72"/>
      <c r="D132" s="72"/>
      <c r="E132" s="72"/>
      <c r="F132" s="2"/>
      <c r="G132" s="2"/>
      <c r="H132" s="2"/>
      <c r="I132" s="2"/>
      <c r="J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2.75" customHeight="1">
      <c r="A133" s="2"/>
      <c r="B133" s="72"/>
      <c r="C133" s="72"/>
      <c r="D133" s="72"/>
      <c r="E133" s="72"/>
      <c r="F133" s="2"/>
      <c r="G133" s="2"/>
      <c r="H133" s="2"/>
      <c r="I133" s="2"/>
      <c r="J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2.75" customHeight="1">
      <c r="A134" s="2"/>
      <c r="B134" s="72"/>
      <c r="C134" s="72"/>
      <c r="D134" s="72"/>
      <c r="E134" s="72"/>
      <c r="F134" s="2"/>
      <c r="G134" s="2"/>
      <c r="H134" s="2"/>
      <c r="I134" s="2"/>
      <c r="J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2.75" customHeight="1">
      <c r="A135" s="2"/>
      <c r="B135" s="72"/>
      <c r="C135" s="72"/>
      <c r="D135" s="72"/>
      <c r="E135" s="72"/>
      <c r="F135" s="2"/>
      <c r="G135" s="2"/>
      <c r="H135" s="2"/>
      <c r="I135" s="2"/>
      <c r="J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2.75" customHeight="1">
      <c r="A136" s="2"/>
      <c r="B136" s="72"/>
      <c r="C136" s="72"/>
      <c r="D136" s="72"/>
      <c r="E136" s="72"/>
      <c r="F136" s="2"/>
      <c r="G136" s="2"/>
      <c r="H136" s="2"/>
      <c r="I136" s="2"/>
      <c r="J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2.75" customHeight="1">
      <c r="A137" s="2"/>
      <c r="B137" s="72"/>
      <c r="C137" s="72"/>
      <c r="D137" s="72"/>
      <c r="E137" s="72"/>
      <c r="F137" s="2"/>
      <c r="G137" s="2"/>
      <c r="H137" s="2"/>
      <c r="I137" s="2"/>
      <c r="J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2.75" customHeight="1">
      <c r="A138" s="2"/>
      <c r="B138" s="72"/>
      <c r="C138" s="72"/>
      <c r="D138" s="72"/>
      <c r="E138" s="72"/>
      <c r="F138" s="2"/>
      <c r="G138" s="2"/>
      <c r="H138" s="2"/>
      <c r="I138" s="2"/>
      <c r="J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2.75" customHeight="1">
      <c r="A139" s="2"/>
      <c r="B139" s="72"/>
      <c r="C139" s="72"/>
      <c r="D139" s="72"/>
      <c r="E139" s="72"/>
      <c r="F139" s="2"/>
      <c r="G139" s="2"/>
      <c r="H139" s="2"/>
      <c r="I139" s="2"/>
      <c r="J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2.75" customHeight="1">
      <c r="A140" s="2"/>
      <c r="B140" s="72"/>
      <c r="C140" s="72"/>
      <c r="D140" s="72"/>
      <c r="E140" s="72"/>
      <c r="F140" s="2"/>
      <c r="G140" s="2"/>
      <c r="H140" s="2"/>
      <c r="I140" s="2"/>
      <c r="J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2.75" customHeight="1">
      <c r="A141" s="2"/>
      <c r="B141" s="72"/>
      <c r="C141" s="72"/>
      <c r="D141" s="72"/>
      <c r="E141" s="72"/>
      <c r="F141" s="2"/>
      <c r="G141" s="2"/>
      <c r="H141" s="2"/>
      <c r="I141" s="2"/>
      <c r="J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2.75" customHeight="1">
      <c r="A142" s="2"/>
      <c r="B142" s="72"/>
      <c r="C142" s="72"/>
      <c r="D142" s="72"/>
      <c r="E142" s="72"/>
      <c r="F142" s="2"/>
      <c r="G142" s="2"/>
      <c r="H142" s="2"/>
      <c r="I142" s="2"/>
      <c r="J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2.75" customHeight="1">
      <c r="A143" s="2"/>
      <c r="B143" s="72"/>
      <c r="C143" s="72"/>
      <c r="D143" s="72"/>
      <c r="E143" s="72"/>
      <c r="F143" s="2"/>
      <c r="G143" s="2"/>
      <c r="H143" s="2"/>
      <c r="I143" s="2"/>
      <c r="J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2.75" customHeight="1">
      <c r="A144" s="2"/>
      <c r="B144" s="72"/>
      <c r="C144" s="72"/>
      <c r="D144" s="72"/>
      <c r="E144" s="72"/>
      <c r="F144" s="2"/>
      <c r="G144" s="2"/>
      <c r="H144" s="2"/>
      <c r="I144" s="2"/>
      <c r="J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2.75" customHeight="1">
      <c r="A145" s="2"/>
      <c r="B145" s="72"/>
      <c r="C145" s="72"/>
      <c r="D145" s="72"/>
      <c r="E145" s="72"/>
      <c r="F145" s="2"/>
      <c r="G145" s="2"/>
      <c r="H145" s="2"/>
      <c r="I145" s="2"/>
      <c r="J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2.75" customHeight="1">
      <c r="A146" s="2"/>
      <c r="B146" s="72"/>
      <c r="C146" s="72"/>
      <c r="D146" s="72"/>
      <c r="E146" s="72"/>
      <c r="F146" s="2"/>
      <c r="G146" s="2"/>
      <c r="H146" s="2"/>
      <c r="I146" s="2"/>
      <c r="J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2.75" customHeight="1">
      <c r="A147" s="2"/>
      <c r="B147" s="72"/>
      <c r="C147" s="72"/>
      <c r="D147" s="72"/>
      <c r="E147" s="72"/>
      <c r="F147" s="2"/>
      <c r="G147" s="2"/>
      <c r="H147" s="2"/>
      <c r="I147" s="2"/>
      <c r="J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2.75" customHeight="1">
      <c r="A148" s="2"/>
      <c r="B148" s="72"/>
      <c r="C148" s="72"/>
      <c r="D148" s="72"/>
      <c r="E148" s="72"/>
      <c r="F148" s="2"/>
      <c r="G148" s="2"/>
      <c r="H148" s="2"/>
      <c r="I148" s="2"/>
      <c r="J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2.75" customHeight="1">
      <c r="A149" s="2"/>
      <c r="B149" s="72"/>
      <c r="C149" s="72"/>
      <c r="D149" s="72"/>
      <c r="E149" s="72"/>
      <c r="F149" s="2"/>
      <c r="G149" s="2"/>
      <c r="H149" s="2"/>
      <c r="I149" s="2"/>
      <c r="J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2.75" customHeight="1">
      <c r="A150" s="2"/>
      <c r="B150" s="72"/>
      <c r="C150" s="72"/>
      <c r="D150" s="72"/>
      <c r="E150" s="72"/>
      <c r="F150" s="2"/>
      <c r="G150" s="2"/>
      <c r="H150" s="2"/>
      <c r="I150" s="2"/>
      <c r="J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2.75" customHeight="1">
      <c r="A151" s="2"/>
      <c r="B151" s="72"/>
      <c r="C151" s="72"/>
      <c r="D151" s="72"/>
      <c r="E151" s="72"/>
      <c r="F151" s="2"/>
      <c r="G151" s="2"/>
      <c r="H151" s="2"/>
      <c r="I151" s="2"/>
      <c r="J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2.75" customHeight="1">
      <c r="A152" s="2"/>
      <c r="B152" s="72"/>
      <c r="C152" s="72"/>
      <c r="D152" s="72"/>
      <c r="E152" s="72"/>
      <c r="F152" s="2"/>
      <c r="G152" s="2"/>
      <c r="H152" s="2"/>
      <c r="I152" s="2"/>
      <c r="J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2.75" customHeight="1">
      <c r="A153" s="2"/>
      <c r="B153" s="72"/>
      <c r="C153" s="72"/>
      <c r="D153" s="72"/>
      <c r="E153" s="72"/>
      <c r="F153" s="2"/>
      <c r="G153" s="2"/>
      <c r="H153" s="2"/>
      <c r="I153" s="2"/>
      <c r="J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2.75" customHeight="1">
      <c r="A154" s="2"/>
      <c r="B154" s="72"/>
      <c r="C154" s="72"/>
      <c r="D154" s="72"/>
      <c r="E154" s="72"/>
      <c r="F154" s="2"/>
      <c r="G154" s="2"/>
      <c r="H154" s="2"/>
      <c r="I154" s="2"/>
      <c r="J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2.75" customHeight="1">
      <c r="A155" s="2"/>
      <c r="B155" s="72"/>
      <c r="C155" s="72"/>
      <c r="D155" s="72"/>
      <c r="E155" s="72"/>
      <c r="F155" s="2"/>
      <c r="G155" s="2"/>
      <c r="H155" s="2"/>
      <c r="I155" s="2"/>
      <c r="J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2.75" customHeight="1">
      <c r="A156" s="2"/>
      <c r="B156" s="72"/>
      <c r="C156" s="72"/>
      <c r="D156" s="72"/>
      <c r="E156" s="72"/>
      <c r="F156" s="2"/>
      <c r="G156" s="2"/>
      <c r="H156" s="2"/>
      <c r="I156" s="2"/>
      <c r="J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2.75" customHeight="1">
      <c r="A157" s="2"/>
      <c r="B157" s="72"/>
      <c r="C157" s="72"/>
      <c r="D157" s="72"/>
      <c r="E157" s="72"/>
      <c r="F157" s="2"/>
      <c r="G157" s="2"/>
      <c r="H157" s="2"/>
      <c r="I157" s="2"/>
      <c r="J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2.75" customHeight="1">
      <c r="A158" s="2"/>
      <c r="B158" s="72"/>
      <c r="C158" s="72"/>
      <c r="D158" s="72"/>
      <c r="E158" s="72"/>
      <c r="F158" s="2"/>
      <c r="G158" s="2"/>
      <c r="H158" s="2"/>
      <c r="I158" s="2"/>
      <c r="J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2.75" customHeight="1">
      <c r="A159" s="2"/>
      <c r="B159" s="72"/>
      <c r="C159" s="72"/>
      <c r="D159" s="72"/>
      <c r="E159" s="72"/>
      <c r="F159" s="2"/>
      <c r="G159" s="2"/>
      <c r="H159" s="2"/>
      <c r="I159" s="2"/>
      <c r="J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2.75" customHeight="1">
      <c r="A160" s="2"/>
      <c r="B160" s="72"/>
      <c r="C160" s="72"/>
      <c r="D160" s="72"/>
      <c r="E160" s="72"/>
      <c r="F160" s="2"/>
      <c r="G160" s="2"/>
      <c r="H160" s="2"/>
      <c r="I160" s="2"/>
      <c r="J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2.75" customHeight="1">
      <c r="A161" s="2"/>
      <c r="B161" s="72"/>
      <c r="C161" s="72"/>
      <c r="D161" s="72"/>
      <c r="E161" s="72"/>
      <c r="F161" s="2"/>
      <c r="G161" s="2"/>
      <c r="H161" s="2"/>
      <c r="I161" s="2"/>
      <c r="J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2.75" customHeight="1">
      <c r="A162" s="2"/>
      <c r="B162" s="72"/>
      <c r="C162" s="72"/>
      <c r="D162" s="72"/>
      <c r="E162" s="72"/>
      <c r="F162" s="2"/>
      <c r="G162" s="2"/>
      <c r="H162" s="2"/>
      <c r="I162" s="2"/>
      <c r="J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2.75" customHeight="1">
      <c r="A163" s="2"/>
      <c r="B163" s="72"/>
      <c r="C163" s="72"/>
      <c r="D163" s="72"/>
      <c r="E163" s="72"/>
      <c r="F163" s="2"/>
      <c r="G163" s="2"/>
      <c r="H163" s="2"/>
      <c r="I163" s="2"/>
      <c r="J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2.75" customHeight="1">
      <c r="A164" s="2"/>
      <c r="B164" s="72"/>
      <c r="C164" s="72"/>
      <c r="D164" s="72"/>
      <c r="E164" s="72"/>
      <c r="F164" s="2"/>
      <c r="G164" s="2"/>
      <c r="H164" s="2"/>
      <c r="I164" s="2"/>
      <c r="J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2.75" customHeight="1">
      <c r="A165" s="2"/>
      <c r="B165" s="72"/>
      <c r="C165" s="72"/>
      <c r="D165" s="72"/>
      <c r="E165" s="72"/>
      <c r="F165" s="2"/>
      <c r="G165" s="2"/>
      <c r="H165" s="2"/>
      <c r="I165" s="2"/>
      <c r="J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2.75" customHeight="1">
      <c r="A166" s="2"/>
      <c r="B166" s="72"/>
      <c r="C166" s="72"/>
      <c r="D166" s="72"/>
      <c r="E166" s="72"/>
      <c r="F166" s="2"/>
      <c r="G166" s="2"/>
      <c r="H166" s="2"/>
      <c r="I166" s="2"/>
      <c r="J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2.75" customHeight="1">
      <c r="A167" s="2"/>
      <c r="B167" s="72"/>
      <c r="C167" s="72"/>
      <c r="D167" s="72"/>
      <c r="E167" s="72"/>
      <c r="F167" s="2"/>
      <c r="G167" s="2"/>
      <c r="H167" s="2"/>
      <c r="I167" s="2"/>
      <c r="J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2.75" customHeight="1">
      <c r="A168" s="2"/>
      <c r="B168" s="72"/>
      <c r="C168" s="72"/>
      <c r="D168" s="72"/>
      <c r="E168" s="72"/>
      <c r="F168" s="2"/>
      <c r="G168" s="2"/>
      <c r="H168" s="2"/>
      <c r="I168" s="2"/>
      <c r="J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2.75" customHeight="1">
      <c r="A169" s="2"/>
      <c r="B169" s="72"/>
      <c r="C169" s="72"/>
      <c r="D169" s="72"/>
      <c r="E169" s="72"/>
      <c r="F169" s="2"/>
      <c r="G169" s="2"/>
      <c r="H169" s="2"/>
      <c r="I169" s="2"/>
      <c r="J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2.75" customHeight="1">
      <c r="A170" s="2"/>
      <c r="B170" s="72"/>
      <c r="C170" s="72"/>
      <c r="D170" s="72"/>
      <c r="E170" s="72"/>
      <c r="F170" s="2"/>
      <c r="G170" s="2"/>
      <c r="H170" s="2"/>
      <c r="I170" s="2"/>
      <c r="J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2.75" customHeight="1">
      <c r="A171" s="2"/>
      <c r="B171" s="72"/>
      <c r="C171" s="72"/>
      <c r="D171" s="72"/>
      <c r="E171" s="72"/>
      <c r="F171" s="2"/>
      <c r="G171" s="2"/>
      <c r="H171" s="2"/>
      <c r="I171" s="2"/>
      <c r="J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2.75" customHeight="1">
      <c r="A172" s="2"/>
      <c r="B172" s="72"/>
      <c r="C172" s="72"/>
      <c r="D172" s="72"/>
      <c r="E172" s="72"/>
      <c r="F172" s="2"/>
      <c r="G172" s="2"/>
      <c r="H172" s="2"/>
      <c r="I172" s="2"/>
      <c r="J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2.75" customHeight="1">
      <c r="A173" s="2"/>
      <c r="B173" s="72"/>
      <c r="C173" s="72"/>
      <c r="D173" s="72"/>
      <c r="E173" s="72"/>
      <c r="F173" s="2"/>
      <c r="G173" s="2"/>
      <c r="H173" s="2"/>
      <c r="I173" s="2"/>
      <c r="J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2.75" customHeight="1">
      <c r="A174" s="2"/>
      <c r="B174" s="72"/>
      <c r="C174" s="72"/>
      <c r="D174" s="72"/>
      <c r="E174" s="72"/>
      <c r="F174" s="2"/>
      <c r="G174" s="2"/>
      <c r="H174" s="2"/>
      <c r="I174" s="2"/>
      <c r="J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2.75" customHeight="1">
      <c r="A175" s="2"/>
      <c r="B175" s="72"/>
      <c r="C175" s="72"/>
      <c r="D175" s="72"/>
      <c r="E175" s="72"/>
      <c r="F175" s="2"/>
      <c r="G175" s="2"/>
      <c r="H175" s="2"/>
      <c r="I175" s="2"/>
      <c r="J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2.75" customHeight="1">
      <c r="A176" s="2"/>
      <c r="B176" s="72"/>
      <c r="C176" s="72"/>
      <c r="D176" s="72"/>
      <c r="E176" s="72"/>
      <c r="F176" s="2"/>
      <c r="G176" s="2"/>
      <c r="H176" s="2"/>
      <c r="I176" s="2"/>
      <c r="J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2.75" customHeight="1">
      <c r="A177" s="2"/>
      <c r="B177" s="72"/>
      <c r="C177" s="72"/>
      <c r="D177" s="72"/>
      <c r="E177" s="72"/>
      <c r="F177" s="2"/>
      <c r="G177" s="2"/>
      <c r="H177" s="2"/>
      <c r="I177" s="2"/>
      <c r="J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2.75" customHeight="1">
      <c r="A178" s="2"/>
      <c r="B178" s="72"/>
      <c r="C178" s="72"/>
      <c r="D178" s="72"/>
      <c r="E178" s="72"/>
      <c r="F178" s="2"/>
      <c r="G178" s="2"/>
      <c r="H178" s="2"/>
      <c r="I178" s="2"/>
      <c r="J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2.75" customHeight="1">
      <c r="A179" s="2"/>
      <c r="B179" s="72"/>
      <c r="C179" s="72"/>
      <c r="D179" s="72"/>
      <c r="E179" s="72"/>
      <c r="F179" s="2"/>
      <c r="G179" s="2"/>
      <c r="H179" s="2"/>
      <c r="I179" s="2"/>
      <c r="J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2.75" customHeight="1">
      <c r="A180" s="2"/>
      <c r="B180" s="72"/>
      <c r="C180" s="72"/>
      <c r="D180" s="72"/>
      <c r="E180" s="72"/>
      <c r="F180" s="2"/>
      <c r="G180" s="2"/>
      <c r="H180" s="2"/>
      <c r="I180" s="2"/>
      <c r="J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2.75" customHeight="1">
      <c r="A181" s="2"/>
      <c r="B181" s="72"/>
      <c r="C181" s="72"/>
      <c r="D181" s="72"/>
      <c r="E181" s="72"/>
      <c r="F181" s="2"/>
      <c r="G181" s="2"/>
      <c r="H181" s="2"/>
      <c r="I181" s="2"/>
      <c r="J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2.75" customHeight="1">
      <c r="A182" s="2"/>
      <c r="B182" s="72"/>
      <c r="C182" s="72"/>
      <c r="D182" s="72"/>
      <c r="E182" s="72"/>
      <c r="F182" s="2"/>
      <c r="G182" s="2"/>
      <c r="H182" s="2"/>
      <c r="I182" s="2"/>
      <c r="J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2.75" customHeight="1">
      <c r="A183" s="2"/>
      <c r="B183" s="72"/>
      <c r="C183" s="72"/>
      <c r="D183" s="72"/>
      <c r="E183" s="72"/>
      <c r="F183" s="2"/>
      <c r="G183" s="2"/>
      <c r="H183" s="2"/>
      <c r="I183" s="2"/>
      <c r="J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2.75" customHeight="1">
      <c r="A184" s="2"/>
      <c r="B184" s="72"/>
      <c r="C184" s="72"/>
      <c r="D184" s="72"/>
      <c r="E184" s="72"/>
      <c r="F184" s="2"/>
      <c r="G184" s="2"/>
      <c r="H184" s="2"/>
      <c r="I184" s="2"/>
      <c r="J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2.75" customHeight="1">
      <c r="A185" s="2"/>
      <c r="B185" s="72"/>
      <c r="C185" s="72"/>
      <c r="D185" s="72"/>
      <c r="E185" s="72"/>
      <c r="F185" s="2"/>
      <c r="G185" s="2"/>
      <c r="H185" s="2"/>
      <c r="I185" s="2"/>
      <c r="J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2.75" customHeight="1">
      <c r="A186" s="2"/>
      <c r="B186" s="72"/>
      <c r="C186" s="72"/>
      <c r="D186" s="72"/>
      <c r="E186" s="72"/>
      <c r="F186" s="2"/>
      <c r="G186" s="2"/>
      <c r="H186" s="2"/>
      <c r="I186" s="2"/>
      <c r="J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2.75" customHeight="1">
      <c r="A187" s="2"/>
      <c r="B187" s="72"/>
      <c r="C187" s="72"/>
      <c r="D187" s="72"/>
      <c r="E187" s="72"/>
      <c r="F187" s="2"/>
      <c r="G187" s="2"/>
      <c r="H187" s="2"/>
      <c r="I187" s="2"/>
      <c r="J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2.75" customHeight="1">
      <c r="A188" s="2"/>
      <c r="B188" s="72"/>
      <c r="C188" s="72"/>
      <c r="D188" s="72"/>
      <c r="E188" s="72"/>
      <c r="F188" s="2"/>
      <c r="G188" s="2"/>
      <c r="H188" s="2"/>
      <c r="I188" s="2"/>
      <c r="J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2.75" customHeight="1">
      <c r="A189" s="2"/>
      <c r="B189" s="72"/>
      <c r="C189" s="72"/>
      <c r="D189" s="72"/>
      <c r="E189" s="72"/>
      <c r="F189" s="2"/>
      <c r="G189" s="2"/>
      <c r="H189" s="2"/>
      <c r="I189" s="2"/>
      <c r="J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2.75" customHeight="1">
      <c r="A190" s="2"/>
      <c r="B190" s="72"/>
      <c r="C190" s="72"/>
      <c r="D190" s="72"/>
      <c r="E190" s="72"/>
      <c r="F190" s="2"/>
      <c r="G190" s="2"/>
      <c r="H190" s="2"/>
      <c r="I190" s="2"/>
      <c r="J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2.75" customHeight="1">
      <c r="A191" s="2"/>
      <c r="B191" s="72"/>
      <c r="C191" s="72"/>
      <c r="D191" s="72"/>
      <c r="E191" s="72"/>
      <c r="F191" s="2"/>
      <c r="G191" s="2"/>
      <c r="H191" s="2"/>
      <c r="I191" s="2"/>
      <c r="J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2.75" customHeight="1">
      <c r="A192" s="2"/>
      <c r="B192" s="72"/>
      <c r="C192" s="72"/>
      <c r="D192" s="72"/>
      <c r="E192" s="72"/>
      <c r="F192" s="2"/>
      <c r="G192" s="2"/>
      <c r="H192" s="2"/>
      <c r="I192" s="2"/>
      <c r="J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2.75" customHeight="1">
      <c r="A193" s="2"/>
      <c r="B193" s="72"/>
      <c r="C193" s="72"/>
      <c r="D193" s="72"/>
      <c r="E193" s="72"/>
      <c r="F193" s="2"/>
      <c r="G193" s="2"/>
      <c r="H193" s="2"/>
      <c r="I193" s="2"/>
      <c r="J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2.75" customHeight="1">
      <c r="A194" s="2"/>
      <c r="B194" s="72"/>
      <c r="C194" s="72"/>
      <c r="D194" s="72"/>
      <c r="E194" s="72"/>
      <c r="F194" s="2"/>
      <c r="G194" s="2"/>
      <c r="H194" s="2"/>
      <c r="I194" s="2"/>
      <c r="J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2.75" customHeight="1">
      <c r="A195" s="2"/>
      <c r="B195" s="72"/>
      <c r="C195" s="72"/>
      <c r="D195" s="72"/>
      <c r="E195" s="72"/>
      <c r="F195" s="2"/>
      <c r="G195" s="2"/>
      <c r="H195" s="2"/>
      <c r="I195" s="2"/>
      <c r="J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2.75" customHeight="1">
      <c r="A196" s="2"/>
      <c r="B196" s="72"/>
      <c r="C196" s="72"/>
      <c r="D196" s="72"/>
      <c r="E196" s="72"/>
      <c r="F196" s="2"/>
      <c r="G196" s="2"/>
      <c r="H196" s="2"/>
      <c r="I196" s="2"/>
      <c r="J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2.75" customHeight="1">
      <c r="A197" s="2"/>
      <c r="B197" s="72"/>
      <c r="C197" s="72"/>
      <c r="D197" s="72"/>
      <c r="E197" s="72"/>
      <c r="F197" s="2"/>
      <c r="G197" s="2"/>
      <c r="H197" s="2"/>
      <c r="I197" s="2"/>
      <c r="J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2.75" customHeight="1">
      <c r="A198" s="2"/>
      <c r="B198" s="72"/>
      <c r="C198" s="72"/>
      <c r="D198" s="72"/>
      <c r="E198" s="72"/>
      <c r="F198" s="2"/>
      <c r="G198" s="2"/>
      <c r="H198" s="2"/>
      <c r="I198" s="2"/>
      <c r="J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2.75" customHeight="1">
      <c r="A199" s="2"/>
      <c r="B199" s="72"/>
      <c r="C199" s="72"/>
      <c r="D199" s="72"/>
      <c r="E199" s="72"/>
      <c r="F199" s="2"/>
      <c r="G199" s="2"/>
      <c r="H199" s="2"/>
      <c r="I199" s="2"/>
      <c r="J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2.75" customHeight="1">
      <c r="A200" s="2"/>
      <c r="B200" s="72"/>
      <c r="C200" s="72"/>
      <c r="D200" s="72"/>
      <c r="E200" s="72"/>
      <c r="F200" s="2"/>
      <c r="G200" s="2"/>
      <c r="H200" s="2"/>
      <c r="I200" s="2"/>
      <c r="J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2.75" customHeight="1">
      <c r="A201" s="2"/>
      <c r="B201" s="72"/>
      <c r="C201" s="72"/>
      <c r="D201" s="72"/>
      <c r="E201" s="72"/>
      <c r="F201" s="2"/>
      <c r="G201" s="2"/>
      <c r="H201" s="2"/>
      <c r="I201" s="2"/>
      <c r="J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2.75" customHeight="1">
      <c r="A202" s="2"/>
      <c r="B202" s="72"/>
      <c r="C202" s="72"/>
      <c r="D202" s="72"/>
      <c r="E202" s="72"/>
      <c r="F202" s="2"/>
      <c r="G202" s="2"/>
      <c r="H202" s="2"/>
      <c r="I202" s="2"/>
      <c r="J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2.75" customHeight="1">
      <c r="A203" s="2"/>
      <c r="B203" s="72"/>
      <c r="C203" s="72"/>
      <c r="D203" s="72"/>
      <c r="E203" s="72"/>
      <c r="F203" s="2"/>
      <c r="G203" s="2"/>
      <c r="H203" s="2"/>
      <c r="I203" s="2"/>
      <c r="J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2.75" customHeight="1">
      <c r="A204" s="2"/>
      <c r="B204" s="72"/>
      <c r="C204" s="72"/>
      <c r="D204" s="72"/>
      <c r="E204" s="72"/>
      <c r="F204" s="2"/>
      <c r="G204" s="2"/>
      <c r="H204" s="2"/>
      <c r="I204" s="2"/>
      <c r="J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2.75" customHeight="1">
      <c r="A205" s="2"/>
      <c r="B205" s="72"/>
      <c r="C205" s="72"/>
      <c r="D205" s="72"/>
      <c r="E205" s="72"/>
      <c r="F205" s="2"/>
      <c r="G205" s="2"/>
      <c r="H205" s="2"/>
      <c r="I205" s="2"/>
      <c r="J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2.75" customHeight="1">
      <c r="A206" s="2"/>
      <c r="B206" s="72"/>
      <c r="C206" s="72"/>
      <c r="D206" s="72"/>
      <c r="E206" s="72"/>
      <c r="F206" s="2"/>
      <c r="G206" s="2"/>
      <c r="H206" s="2"/>
      <c r="I206" s="2"/>
      <c r="J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2.75" customHeight="1">
      <c r="A207" s="2"/>
      <c r="B207" s="72"/>
      <c r="C207" s="72"/>
      <c r="D207" s="72"/>
      <c r="E207" s="72"/>
      <c r="F207" s="2"/>
      <c r="G207" s="2"/>
      <c r="H207" s="2"/>
      <c r="I207" s="2"/>
      <c r="J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2.75" customHeight="1">
      <c r="A208" s="2"/>
      <c r="B208" s="72"/>
      <c r="C208" s="72"/>
      <c r="D208" s="72"/>
      <c r="E208" s="72"/>
      <c r="F208" s="2"/>
      <c r="G208" s="2"/>
      <c r="H208" s="2"/>
      <c r="I208" s="2"/>
      <c r="J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2.75" customHeight="1">
      <c r="A209" s="2"/>
      <c r="B209" s="72"/>
      <c r="C209" s="72"/>
      <c r="D209" s="72"/>
      <c r="E209" s="72"/>
      <c r="F209" s="2"/>
      <c r="G209" s="2"/>
      <c r="H209" s="2"/>
      <c r="I209" s="2"/>
      <c r="J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2.75" customHeight="1">
      <c r="A210" s="2"/>
      <c r="B210" s="72"/>
      <c r="C210" s="72"/>
      <c r="D210" s="72"/>
      <c r="E210" s="72"/>
      <c r="F210" s="2"/>
      <c r="G210" s="2"/>
      <c r="H210" s="2"/>
      <c r="I210" s="2"/>
      <c r="J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2.75" customHeight="1">
      <c r="A211" s="2"/>
      <c r="B211" s="72"/>
      <c r="C211" s="72"/>
      <c r="D211" s="72"/>
      <c r="E211" s="72"/>
      <c r="F211" s="2"/>
      <c r="G211" s="2"/>
      <c r="H211" s="2"/>
      <c r="I211" s="2"/>
      <c r="J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2.75" customHeight="1">
      <c r="A212" s="2"/>
      <c r="B212" s="72"/>
      <c r="C212" s="72"/>
      <c r="D212" s="72"/>
      <c r="E212" s="72"/>
      <c r="F212" s="2"/>
      <c r="G212" s="2"/>
      <c r="H212" s="2"/>
      <c r="I212" s="2"/>
      <c r="J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2.75" customHeight="1">
      <c r="A213" s="2"/>
      <c r="B213" s="72"/>
      <c r="C213" s="72"/>
      <c r="D213" s="72"/>
      <c r="E213" s="72"/>
      <c r="F213" s="2"/>
      <c r="G213" s="2"/>
      <c r="H213" s="2"/>
      <c r="I213" s="2"/>
      <c r="J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2.75" customHeight="1">
      <c r="A214" s="2"/>
      <c r="B214" s="72"/>
      <c r="C214" s="72"/>
      <c r="D214" s="72"/>
      <c r="E214" s="72"/>
      <c r="F214" s="2"/>
      <c r="G214" s="2"/>
      <c r="H214" s="2"/>
      <c r="I214" s="2"/>
      <c r="J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2.75" customHeight="1">
      <c r="A215" s="2"/>
      <c r="B215" s="72"/>
      <c r="C215" s="72"/>
      <c r="D215" s="72"/>
      <c r="E215" s="72"/>
      <c r="F215" s="2"/>
      <c r="G215" s="2"/>
      <c r="H215" s="2"/>
      <c r="I215" s="2"/>
      <c r="J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2.75" customHeight="1">
      <c r="A216" s="2"/>
      <c r="B216" s="72"/>
      <c r="C216" s="72"/>
      <c r="D216" s="72"/>
      <c r="E216" s="72"/>
      <c r="F216" s="2"/>
      <c r="G216" s="2"/>
      <c r="H216" s="2"/>
      <c r="I216" s="2"/>
      <c r="J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2.75" customHeight="1">
      <c r="A217" s="2"/>
      <c r="B217" s="72"/>
      <c r="C217" s="72"/>
      <c r="D217" s="72"/>
      <c r="E217" s="72"/>
      <c r="F217" s="2"/>
      <c r="G217" s="2"/>
      <c r="H217" s="2"/>
      <c r="I217" s="2"/>
      <c r="J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2.75" customHeight="1">
      <c r="A218" s="2"/>
      <c r="B218" s="72"/>
      <c r="C218" s="72"/>
      <c r="D218" s="72"/>
      <c r="E218" s="72"/>
      <c r="F218" s="2"/>
      <c r="G218" s="2"/>
      <c r="H218" s="2"/>
      <c r="I218" s="2"/>
      <c r="J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2.75" customHeight="1">
      <c r="A219" s="2"/>
      <c r="B219" s="72"/>
      <c r="C219" s="72"/>
      <c r="D219" s="72"/>
      <c r="E219" s="72"/>
      <c r="F219" s="2"/>
      <c r="G219" s="2"/>
      <c r="H219" s="2"/>
      <c r="I219" s="2"/>
      <c r="J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2.75" customHeight="1">
      <c r="A220" s="2"/>
      <c r="B220" s="72"/>
      <c r="C220" s="72"/>
      <c r="D220" s="72"/>
      <c r="E220" s="72"/>
      <c r="F220" s="2"/>
      <c r="G220" s="2"/>
      <c r="H220" s="2"/>
      <c r="I220" s="2"/>
      <c r="J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2.75" customHeight="1">
      <c r="A221" s="2"/>
      <c r="B221" s="72"/>
      <c r="C221" s="72"/>
      <c r="D221" s="72"/>
      <c r="E221" s="72"/>
      <c r="F221" s="2"/>
      <c r="G221" s="2"/>
      <c r="H221" s="2"/>
      <c r="I221" s="2"/>
      <c r="J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2.75" customHeight="1">
      <c r="A222" s="2"/>
      <c r="B222" s="72"/>
      <c r="C222" s="72"/>
      <c r="D222" s="72"/>
      <c r="E222" s="72"/>
      <c r="F222" s="2"/>
      <c r="G222" s="2"/>
      <c r="H222" s="2"/>
      <c r="I222" s="2"/>
      <c r="J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2.75" customHeight="1">
      <c r="A223" s="2"/>
      <c r="B223" s="72"/>
      <c r="C223" s="72"/>
      <c r="D223" s="72"/>
      <c r="E223" s="72"/>
      <c r="F223" s="2"/>
      <c r="G223" s="2"/>
      <c r="H223" s="2"/>
      <c r="I223" s="2"/>
      <c r="J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2.75" customHeight="1">
      <c r="A224" s="2"/>
      <c r="B224" s="72"/>
      <c r="C224" s="72"/>
      <c r="D224" s="72"/>
      <c r="E224" s="72"/>
      <c r="F224" s="2"/>
      <c r="G224" s="2"/>
      <c r="H224" s="2"/>
      <c r="I224" s="2"/>
      <c r="J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2.75" customHeight="1">
      <c r="A225" s="2"/>
      <c r="B225" s="72"/>
      <c r="C225" s="72"/>
      <c r="D225" s="72"/>
      <c r="E225" s="72"/>
      <c r="F225" s="2"/>
      <c r="G225" s="2"/>
      <c r="H225" s="2"/>
      <c r="I225" s="2"/>
      <c r="J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L980" s="2"/>
      <c r="M980" s="2"/>
      <c r="N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</sheetData>
  <mergeCells count="6">
    <mergeCell ref="A5:D5"/>
    <mergeCell ref="G5:J5"/>
    <mergeCell ref="M5:P5"/>
    <mergeCell ref="A6:A7"/>
    <mergeCell ref="G6:G7"/>
    <mergeCell ref="M6:M7"/>
  </mergeCells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 A</vt:lpstr>
      <vt:lpstr>Company B</vt:lpstr>
      <vt:lpstr>Comparables</vt:lpstr>
      <vt:lpstr>Guiding Sheet</vt:lpstr>
      <vt:lpstr>Company 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jaskarandeep Singh</dc:creator>
  <cp:keywords/>
  <dc:description/>
  <cp:lastModifiedBy>jaskarandeep Singh</cp:lastModifiedBy>
  <cp:revision/>
  <dcterms:created xsi:type="dcterms:W3CDTF">2022-08-01T06:29:08Z</dcterms:created>
  <dcterms:modified xsi:type="dcterms:W3CDTF">2022-08-22T15:03:07Z</dcterms:modified>
  <cp:category/>
  <cp:contentStatus/>
</cp:coreProperties>
</file>