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1316a\Desktop\Experian workshop\For students\"/>
    </mc:Choice>
  </mc:AlternateContent>
  <xr:revisionPtr revIDLastSave="0" documentId="13_ncr:1_{D820B224-13D6-48B0-8495-05E65142C5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2" r:id="rId1"/>
    <sheet name="Python output" sheetId="3" r:id="rId2"/>
    <sheet name="KS validation tes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1" l="1"/>
  <c r="G95" i="1"/>
  <c r="G106" i="1" l="1"/>
  <c r="G96" i="1"/>
  <c r="G108" i="1" s="1"/>
  <c r="G107" i="1"/>
  <c r="F96" i="1"/>
  <c r="F108" i="1" s="1"/>
  <c r="F94" i="1"/>
  <c r="F106" i="1" s="1"/>
  <c r="F95" i="1"/>
  <c r="F107" i="1" s="1"/>
  <c r="E96" i="1"/>
  <c r="E108" i="1" s="1"/>
  <c r="E95" i="1"/>
  <c r="E107" i="1" s="1"/>
  <c r="E94" i="1"/>
  <c r="E106" i="1" s="1"/>
  <c r="J26" i="1"/>
  <c r="J27" i="1" s="1"/>
  <c r="I26" i="1"/>
  <c r="I27" i="1" s="1"/>
  <c r="H26" i="1"/>
  <c r="H27" i="1" s="1"/>
  <c r="H28" i="1" s="1"/>
  <c r="G26" i="1"/>
  <c r="G27" i="1" s="1"/>
  <c r="G28" i="1" s="1"/>
  <c r="G29" i="1" s="1"/>
  <c r="F26" i="1"/>
  <c r="F27" i="1" s="1"/>
  <c r="E26" i="1"/>
  <c r="E27" i="1" s="1"/>
  <c r="D26" i="1"/>
  <c r="D27" i="1" s="1"/>
  <c r="D28" i="1" s="1"/>
  <c r="C26" i="1"/>
  <c r="C27" i="1" s="1"/>
  <c r="C28" i="1" s="1"/>
  <c r="C29" i="1" s="1"/>
  <c r="B26" i="1"/>
  <c r="B27" i="1" s="1"/>
  <c r="B28" i="1" s="1"/>
  <c r="C47" i="1"/>
  <c r="D47" i="1"/>
  <c r="E47" i="1"/>
  <c r="F47" i="1"/>
  <c r="G47" i="1"/>
  <c r="H47" i="1"/>
  <c r="I47" i="1"/>
  <c r="J47" i="1"/>
  <c r="B47" i="1"/>
  <c r="C25" i="1"/>
  <c r="D25" i="1"/>
  <c r="E25" i="1"/>
  <c r="F25" i="1"/>
  <c r="G25" i="1"/>
  <c r="H25" i="1"/>
  <c r="I25" i="1"/>
  <c r="J25" i="1"/>
  <c r="B25" i="1"/>
  <c r="C22" i="1"/>
  <c r="D22" i="1"/>
  <c r="E22" i="1"/>
  <c r="F22" i="1"/>
  <c r="G22" i="1"/>
  <c r="H22" i="1"/>
  <c r="I22" i="1"/>
  <c r="J22" i="1"/>
  <c r="B22" i="1"/>
  <c r="I48" i="1" l="1"/>
  <c r="J48" i="1"/>
  <c r="F48" i="1"/>
  <c r="G71" i="1" s="1"/>
  <c r="B48" i="1"/>
  <c r="E48" i="1"/>
  <c r="C48" i="1"/>
  <c r="F71" i="1" s="1"/>
  <c r="G48" i="1"/>
  <c r="G49" i="1"/>
  <c r="D48" i="1"/>
  <c r="H48" i="1"/>
  <c r="B50" i="1"/>
  <c r="B29" i="1"/>
  <c r="E28" i="1"/>
  <c r="E49" i="1"/>
  <c r="I28" i="1"/>
  <c r="I49" i="1"/>
  <c r="B49" i="1"/>
  <c r="H49" i="1"/>
  <c r="G50" i="1"/>
  <c r="D29" i="1"/>
  <c r="D50" i="1"/>
  <c r="H29" i="1"/>
  <c r="H50" i="1"/>
  <c r="J28" i="1"/>
  <c r="J49" i="1"/>
  <c r="J72" i="1" s="1"/>
  <c r="C49" i="1"/>
  <c r="C30" i="1"/>
  <c r="C51" i="1"/>
  <c r="G30" i="1"/>
  <c r="G51" i="1"/>
  <c r="F28" i="1"/>
  <c r="F49" i="1"/>
  <c r="D49" i="1"/>
  <c r="C50" i="1"/>
  <c r="I71" i="1" l="1"/>
  <c r="B71" i="1"/>
  <c r="D71" i="1"/>
  <c r="D72" i="1"/>
  <c r="J71" i="1"/>
  <c r="E71" i="1"/>
  <c r="C71" i="1"/>
  <c r="H71" i="1"/>
  <c r="G72" i="1"/>
  <c r="G31" i="1"/>
  <c r="G52" i="1"/>
  <c r="E29" i="1"/>
  <c r="E50" i="1"/>
  <c r="D73" i="1" s="1"/>
  <c r="C73" i="1"/>
  <c r="H73" i="1"/>
  <c r="B72" i="1"/>
  <c r="C72" i="1"/>
  <c r="J29" i="1"/>
  <c r="J50" i="1"/>
  <c r="I73" i="1" s="1"/>
  <c r="F29" i="1"/>
  <c r="F50" i="1"/>
  <c r="C31" i="1"/>
  <c r="C52" i="1"/>
  <c r="I72" i="1"/>
  <c r="H72" i="1"/>
  <c r="B51" i="1"/>
  <c r="B30" i="1"/>
  <c r="E72" i="1"/>
  <c r="F72" i="1"/>
  <c r="D30" i="1"/>
  <c r="D51" i="1"/>
  <c r="H30" i="1"/>
  <c r="H51" i="1"/>
  <c r="I29" i="1"/>
  <c r="I50" i="1"/>
  <c r="F73" i="1" s="1"/>
  <c r="B73" i="1" l="1"/>
  <c r="G73" i="1"/>
  <c r="J73" i="1"/>
  <c r="I30" i="1"/>
  <c r="I51" i="1"/>
  <c r="F74" i="1" s="1"/>
  <c r="D31" i="1"/>
  <c r="D52" i="1"/>
  <c r="C32" i="1"/>
  <c r="C53" i="1"/>
  <c r="G32" i="1"/>
  <c r="G53" i="1"/>
  <c r="B52" i="1"/>
  <c r="B31" i="1"/>
  <c r="J30" i="1"/>
  <c r="J51" i="1"/>
  <c r="J74" i="1" s="1"/>
  <c r="E30" i="1"/>
  <c r="E51" i="1"/>
  <c r="D74" i="1" s="1"/>
  <c r="H31" i="1"/>
  <c r="H52" i="1"/>
  <c r="E73" i="1"/>
  <c r="C74" i="1"/>
  <c r="F30" i="1"/>
  <c r="F51" i="1"/>
  <c r="H74" i="1"/>
  <c r="B74" i="1" l="1"/>
  <c r="I74" i="1"/>
  <c r="G74" i="1"/>
  <c r="E74" i="1"/>
  <c r="E31" i="1"/>
  <c r="E52" i="1"/>
  <c r="D75" i="1" s="1"/>
  <c r="F31" i="1"/>
  <c r="F52" i="1"/>
  <c r="H75" i="1"/>
  <c r="C75" i="1"/>
  <c r="C33" i="1"/>
  <c r="C54" i="1"/>
  <c r="I31" i="1"/>
  <c r="I52" i="1"/>
  <c r="F75" i="1" s="1"/>
  <c r="H32" i="1"/>
  <c r="H53" i="1"/>
  <c r="J31" i="1"/>
  <c r="J52" i="1"/>
  <c r="J75" i="1" s="1"/>
  <c r="B32" i="1"/>
  <c r="B53" i="1"/>
  <c r="G33" i="1"/>
  <c r="G54" i="1"/>
  <c r="D32" i="1"/>
  <c r="D53" i="1"/>
  <c r="I75" i="1" l="1"/>
  <c r="J32" i="1"/>
  <c r="J53" i="1"/>
  <c r="J76" i="1" s="1"/>
  <c r="D33" i="1"/>
  <c r="D54" i="1"/>
  <c r="B33" i="1"/>
  <c r="B54" i="1"/>
  <c r="F32" i="1"/>
  <c r="F53" i="1"/>
  <c r="G34" i="1"/>
  <c r="G55" i="1"/>
  <c r="H33" i="1"/>
  <c r="H54" i="1"/>
  <c r="C34" i="1"/>
  <c r="C55" i="1"/>
  <c r="E32" i="1"/>
  <c r="E53" i="1"/>
  <c r="D76" i="1" s="1"/>
  <c r="I32" i="1"/>
  <c r="I53" i="1"/>
  <c r="F76" i="1" s="1"/>
  <c r="H76" i="1"/>
  <c r="B76" i="1"/>
  <c r="C76" i="1"/>
  <c r="B75" i="1"/>
  <c r="G75" i="1"/>
  <c r="E75" i="1"/>
  <c r="I76" i="1" l="1"/>
  <c r="D34" i="1"/>
  <c r="D55" i="1"/>
  <c r="E33" i="1"/>
  <c r="E54" i="1"/>
  <c r="D77" i="1" s="1"/>
  <c r="G76" i="1"/>
  <c r="E76" i="1"/>
  <c r="H34" i="1"/>
  <c r="H55" i="1"/>
  <c r="F33" i="1"/>
  <c r="F54" i="1"/>
  <c r="I33" i="1"/>
  <c r="I54" i="1"/>
  <c r="F77" i="1" s="1"/>
  <c r="B77" i="1"/>
  <c r="C77" i="1"/>
  <c r="H77" i="1"/>
  <c r="C35" i="1"/>
  <c r="C56" i="1"/>
  <c r="G35" i="1"/>
  <c r="G56" i="1"/>
  <c r="B34" i="1"/>
  <c r="B55" i="1"/>
  <c r="J33" i="1"/>
  <c r="J54" i="1"/>
  <c r="J77" i="1" s="1"/>
  <c r="B35" i="1" l="1"/>
  <c r="B56" i="1"/>
  <c r="F34" i="1"/>
  <c r="F55" i="1"/>
  <c r="D35" i="1"/>
  <c r="D56" i="1"/>
  <c r="H35" i="1"/>
  <c r="H56" i="1"/>
  <c r="C36" i="1"/>
  <c r="C57" i="1"/>
  <c r="J34" i="1"/>
  <c r="J55" i="1"/>
  <c r="J78" i="1" s="1"/>
  <c r="G36" i="1"/>
  <c r="G57" i="1"/>
  <c r="I77" i="1"/>
  <c r="I34" i="1"/>
  <c r="I55" i="1"/>
  <c r="F78" i="1" s="1"/>
  <c r="E34" i="1"/>
  <c r="E55" i="1"/>
  <c r="D78" i="1" s="1"/>
  <c r="C78" i="1"/>
  <c r="G77" i="1"/>
  <c r="E77" i="1"/>
  <c r="H78" i="1"/>
  <c r="I35" i="1" l="1"/>
  <c r="I56" i="1"/>
  <c r="F79" i="1" s="1"/>
  <c r="D36" i="1"/>
  <c r="D57" i="1"/>
  <c r="B36" i="1"/>
  <c r="B57" i="1"/>
  <c r="I78" i="1"/>
  <c r="J35" i="1"/>
  <c r="J56" i="1"/>
  <c r="J79" i="1" s="1"/>
  <c r="H36" i="1"/>
  <c r="H57" i="1"/>
  <c r="G78" i="1"/>
  <c r="E78" i="1"/>
  <c r="E35" i="1"/>
  <c r="E56" i="1"/>
  <c r="D79" i="1" s="1"/>
  <c r="F35" i="1"/>
  <c r="F56" i="1"/>
  <c r="B78" i="1"/>
  <c r="G37" i="1"/>
  <c r="G58" i="1"/>
  <c r="C37" i="1"/>
  <c r="C58" i="1"/>
  <c r="H79" i="1"/>
  <c r="I79" i="1"/>
  <c r="C79" i="1"/>
  <c r="B79" i="1" l="1"/>
  <c r="C38" i="1"/>
  <c r="C59" i="1"/>
  <c r="E36" i="1"/>
  <c r="E57" i="1"/>
  <c r="D80" i="1" s="1"/>
  <c r="B37" i="1"/>
  <c r="B58" i="1"/>
  <c r="G79" i="1"/>
  <c r="E79" i="1"/>
  <c r="H37" i="1"/>
  <c r="H58" i="1"/>
  <c r="C80" i="1"/>
  <c r="F36" i="1"/>
  <c r="F57" i="1"/>
  <c r="I36" i="1"/>
  <c r="I57" i="1"/>
  <c r="F80" i="1" s="1"/>
  <c r="G38" i="1"/>
  <c r="G59" i="1"/>
  <c r="J36" i="1"/>
  <c r="J57" i="1"/>
  <c r="J80" i="1" s="1"/>
  <c r="H80" i="1"/>
  <c r="D37" i="1"/>
  <c r="D58" i="1"/>
  <c r="I80" i="1" l="1"/>
  <c r="H81" i="1"/>
  <c r="J37" i="1"/>
  <c r="J58" i="1"/>
  <c r="J81" i="1" s="1"/>
  <c r="I37" i="1"/>
  <c r="I58" i="1"/>
  <c r="F81" i="1" s="1"/>
  <c r="G80" i="1"/>
  <c r="E80" i="1"/>
  <c r="B80" i="1"/>
  <c r="E37" i="1"/>
  <c r="E58" i="1"/>
  <c r="D81" i="1" s="1"/>
  <c r="D38" i="1"/>
  <c r="D59" i="1"/>
  <c r="G39" i="1"/>
  <c r="G60" i="1"/>
  <c r="F37" i="1"/>
  <c r="F58" i="1"/>
  <c r="C81" i="1"/>
  <c r="H38" i="1"/>
  <c r="H59" i="1"/>
  <c r="B38" i="1"/>
  <c r="B59" i="1"/>
  <c r="C39" i="1"/>
  <c r="C60" i="1"/>
  <c r="C40" i="1" l="1"/>
  <c r="C61" i="1"/>
  <c r="H39" i="1"/>
  <c r="H60" i="1"/>
  <c r="B81" i="1"/>
  <c r="G40" i="1"/>
  <c r="G61" i="1"/>
  <c r="E38" i="1"/>
  <c r="E59" i="1"/>
  <c r="D82" i="1" s="1"/>
  <c r="J38" i="1"/>
  <c r="J59" i="1"/>
  <c r="J82" i="1" s="1"/>
  <c r="C82" i="1"/>
  <c r="B82" i="1"/>
  <c r="G81" i="1"/>
  <c r="E81" i="1"/>
  <c r="H82" i="1"/>
  <c r="I81" i="1"/>
  <c r="B39" i="1"/>
  <c r="B60" i="1"/>
  <c r="F38" i="1"/>
  <c r="F59" i="1"/>
  <c r="D39" i="1"/>
  <c r="D60" i="1"/>
  <c r="I38" i="1"/>
  <c r="I59" i="1"/>
  <c r="F82" i="1" s="1"/>
  <c r="I82" i="1" l="1"/>
  <c r="C83" i="1"/>
  <c r="I39" i="1"/>
  <c r="I60" i="1"/>
  <c r="F83" i="1" s="1"/>
  <c r="F39" i="1"/>
  <c r="F60" i="1"/>
  <c r="C41" i="1"/>
  <c r="C62" i="1"/>
  <c r="H83" i="1"/>
  <c r="E39" i="1"/>
  <c r="E60" i="1"/>
  <c r="D83" i="1" s="1"/>
  <c r="D40" i="1"/>
  <c r="D61" i="1"/>
  <c r="B40" i="1"/>
  <c r="B61" i="1"/>
  <c r="H40" i="1"/>
  <c r="H61" i="1"/>
  <c r="G82" i="1"/>
  <c r="E82" i="1"/>
  <c r="J39" i="1"/>
  <c r="J60" i="1"/>
  <c r="J83" i="1" s="1"/>
  <c r="G41" i="1"/>
  <c r="G62" i="1"/>
  <c r="G42" i="1" l="1"/>
  <c r="G63" i="1"/>
  <c r="C84" i="1"/>
  <c r="B41" i="1"/>
  <c r="B62" i="1"/>
  <c r="E40" i="1"/>
  <c r="E61" i="1"/>
  <c r="D84" i="1" s="1"/>
  <c r="C42" i="1"/>
  <c r="C63" i="1"/>
  <c r="I40" i="1"/>
  <c r="I61" i="1"/>
  <c r="F84" i="1" s="1"/>
  <c r="J40" i="1"/>
  <c r="J61" i="1"/>
  <c r="J84" i="1" s="1"/>
  <c r="H41" i="1"/>
  <c r="H62" i="1"/>
  <c r="H84" i="1"/>
  <c r="I83" i="1"/>
  <c r="G83" i="1"/>
  <c r="E83" i="1"/>
  <c r="D41" i="1"/>
  <c r="D62" i="1"/>
  <c r="F40" i="1"/>
  <c r="F61" i="1"/>
  <c r="B83" i="1"/>
  <c r="B84" i="1" l="1"/>
  <c r="C85" i="1"/>
  <c r="C43" i="1"/>
  <c r="C64" i="1"/>
  <c r="G84" i="1"/>
  <c r="E84" i="1"/>
  <c r="F41" i="1"/>
  <c r="F62" i="1"/>
  <c r="I84" i="1"/>
  <c r="J41" i="1"/>
  <c r="J62" i="1"/>
  <c r="J85" i="1" s="1"/>
  <c r="B42" i="1"/>
  <c r="B63" i="1"/>
  <c r="H85" i="1"/>
  <c r="I85" i="1"/>
  <c r="D42" i="1"/>
  <c r="D63" i="1"/>
  <c r="H42" i="1"/>
  <c r="H63" i="1"/>
  <c r="I41" i="1"/>
  <c r="I62" i="1"/>
  <c r="F85" i="1" s="1"/>
  <c r="E41" i="1"/>
  <c r="E62" i="1"/>
  <c r="D85" i="1" s="1"/>
  <c r="G43" i="1"/>
  <c r="G64" i="1"/>
  <c r="H86" i="1" l="1"/>
  <c r="J42" i="1"/>
  <c r="J63" i="1"/>
  <c r="J86" i="1" s="1"/>
  <c r="I42" i="1"/>
  <c r="I63" i="1"/>
  <c r="F86" i="1" s="1"/>
  <c r="C86" i="1"/>
  <c r="G44" i="1"/>
  <c r="G66" i="1" s="1"/>
  <c r="G65" i="1"/>
  <c r="D43" i="1"/>
  <c r="D64" i="1"/>
  <c r="C44" i="1"/>
  <c r="C66" i="1" s="1"/>
  <c r="C65" i="1"/>
  <c r="B43" i="1"/>
  <c r="B64" i="1"/>
  <c r="G85" i="1"/>
  <c r="E85" i="1"/>
  <c r="E42" i="1"/>
  <c r="E63" i="1"/>
  <c r="D86" i="1" s="1"/>
  <c r="H43" i="1"/>
  <c r="H64" i="1"/>
  <c r="F42" i="1"/>
  <c r="F63" i="1"/>
  <c r="B85" i="1"/>
  <c r="I86" i="1" l="1"/>
  <c r="H44" i="1"/>
  <c r="H66" i="1" s="1"/>
  <c r="H65" i="1"/>
  <c r="I43" i="1"/>
  <c r="I64" i="1"/>
  <c r="F87" i="1" s="1"/>
  <c r="J43" i="1"/>
  <c r="J64" i="1"/>
  <c r="J87" i="1" s="1"/>
  <c r="G86" i="1"/>
  <c r="E86" i="1"/>
  <c r="C87" i="1"/>
  <c r="H87" i="1"/>
  <c r="I87" i="1"/>
  <c r="B86" i="1"/>
  <c r="F43" i="1"/>
  <c r="F64" i="1"/>
  <c r="E43" i="1"/>
  <c r="E64" i="1"/>
  <c r="D87" i="1" s="1"/>
  <c r="B44" i="1"/>
  <c r="B66" i="1" s="1"/>
  <c r="B65" i="1"/>
  <c r="D44" i="1"/>
  <c r="D66" i="1" s="1"/>
  <c r="D65" i="1"/>
  <c r="J44" i="1" l="1"/>
  <c r="J66" i="1" s="1"/>
  <c r="J89" i="1" s="1"/>
  <c r="J65" i="1"/>
  <c r="J88" i="1" s="1"/>
  <c r="E44" i="1"/>
  <c r="E66" i="1" s="1"/>
  <c r="D89" i="1" s="1"/>
  <c r="E65" i="1"/>
  <c r="D88" i="1" s="1"/>
  <c r="H88" i="1"/>
  <c r="B87" i="1"/>
  <c r="H89" i="1"/>
  <c r="D106" i="1" s="1"/>
  <c r="J106" i="1" s="1"/>
  <c r="I89" i="1"/>
  <c r="C88" i="1"/>
  <c r="G87" i="1"/>
  <c r="E87" i="1"/>
  <c r="I44" i="1"/>
  <c r="I66" i="1" s="1"/>
  <c r="F89" i="1" s="1"/>
  <c r="I65" i="1"/>
  <c r="F88" i="1" s="1"/>
  <c r="C89" i="1"/>
  <c r="F44" i="1"/>
  <c r="F66" i="1" s="1"/>
  <c r="F65" i="1"/>
  <c r="B89" i="1" l="1"/>
  <c r="G88" i="1"/>
  <c r="E88" i="1"/>
  <c r="G89" i="1"/>
  <c r="B108" i="1" s="1"/>
  <c r="H108" i="1" s="1"/>
  <c r="E89" i="1"/>
  <c r="C108" i="1"/>
  <c r="I108" i="1" s="1"/>
  <c r="B107" i="1"/>
  <c r="H107" i="1" s="1"/>
  <c r="B88" i="1"/>
  <c r="C106" i="1" s="1"/>
  <c r="I106" i="1" s="1"/>
  <c r="C107" i="1"/>
  <c r="I107" i="1" s="1"/>
  <c r="I88" i="1"/>
  <c r="D107" i="1" s="1"/>
  <c r="J107" i="1" s="1"/>
  <c r="D108" i="1"/>
  <c r="J108" i="1" s="1"/>
  <c r="B106" i="1" l="1"/>
  <c r="H106" i="1" s="1"/>
</calcChain>
</file>

<file path=xl/sharedStrings.xml><?xml version="1.0" encoding="utf-8"?>
<sst xmlns="http://schemas.openxmlformats.org/spreadsheetml/2006/main" count="186" uniqueCount="84">
  <si>
    <t>Score</t>
  </si>
  <si>
    <t>bad_dev</t>
  </si>
  <si>
    <t>good_dev</t>
  </si>
  <si>
    <t>total_dev</t>
  </si>
  <si>
    <t>bad_val</t>
  </si>
  <si>
    <t>good_val</t>
  </si>
  <si>
    <t>total_val</t>
  </si>
  <si>
    <t>bad_all</t>
  </si>
  <si>
    <t>good_all</t>
  </si>
  <si>
    <t>total_all</t>
  </si>
  <si>
    <t>(82, 155]</t>
  </si>
  <si>
    <t>(155, 183]</t>
  </si>
  <si>
    <t>(183, 206]</t>
  </si>
  <si>
    <t>(206, 221]</t>
  </si>
  <si>
    <t>(221, 233]</t>
  </si>
  <si>
    <t>(233, 249]</t>
  </si>
  <si>
    <t>(249, 257]</t>
  </si>
  <si>
    <t>(257, 272]</t>
  </si>
  <si>
    <t>(272, 292]</t>
  </si>
  <si>
    <t>(292, 307]</t>
  </si>
  <si>
    <t>(307, 319]</t>
  </si>
  <si>
    <t>(319, 333]</t>
  </si>
  <si>
    <t>(333, 347]</t>
  </si>
  <si>
    <t>(347, 349]</t>
  </si>
  <si>
    <t>(349, 361]</t>
  </si>
  <si>
    <t>(361, 364]</t>
  </si>
  <si>
    <t>(364, 400]</t>
  </si>
  <si>
    <t>(400, 415]</t>
  </si>
  <si>
    <t>(415, 472]</t>
  </si>
  <si>
    <t>1. Calculate the Total per row</t>
  </si>
  <si>
    <t>2. Calculate the cumulative values</t>
  </si>
  <si>
    <t>3. Calculate the cumulative values as percent of the total</t>
  </si>
  <si>
    <t>5. Calculate the maximum difference</t>
  </si>
  <si>
    <t>6. Calculate the critical values</t>
  </si>
  <si>
    <t>7. Compare the maximum difference with the critical value. If the maximum difference is less than the critical value, then the test is Valid.</t>
  </si>
  <si>
    <t>Step 1</t>
  </si>
  <si>
    <t>Total</t>
  </si>
  <si>
    <t>Step 2</t>
  </si>
  <si>
    <t>Step 3</t>
  </si>
  <si>
    <t>Step 4</t>
  </si>
  <si>
    <t>dev_val_cum_%diff_bad</t>
  </si>
  <si>
    <t>dev_all_cum_%diff_bad</t>
  </si>
  <si>
    <t>val_all_cum_%diff_bad</t>
  </si>
  <si>
    <t>dev_val_cum_%diff_good</t>
  </si>
  <si>
    <t>dev_all_cum_%diff_good</t>
  </si>
  <si>
    <t>val_all_cum_%diff_good</t>
  </si>
  <si>
    <t>dev_val_cum_%diff_total</t>
  </si>
  <si>
    <t>dev_all_cum_%diff_total</t>
  </si>
  <si>
    <t>val_all_cum_%diff_total</t>
  </si>
  <si>
    <t>columns</t>
  </si>
  <si>
    <t>abs(B-E)</t>
  </si>
  <si>
    <t>abs(B-H)</t>
  </si>
  <si>
    <t>abs(E-H)</t>
  </si>
  <si>
    <t>abs(C-F)</t>
  </si>
  <si>
    <t>abs(C-I)</t>
  </si>
  <si>
    <t>abs(F-I)</t>
  </si>
  <si>
    <t>abs(D-G)</t>
  </si>
  <si>
    <t>abs(D-J)</t>
  </si>
  <si>
    <t>abs(G-J)</t>
  </si>
  <si>
    <t>4. Calculate the absolute differences between the cumulative values for each row</t>
  </si>
  <si>
    <t>Subpopulations</t>
  </si>
  <si>
    <t>Cum Goods Max Diff</t>
  </si>
  <si>
    <t>Cum Bads Max Diff</t>
  </si>
  <si>
    <t>Cum Total Max Diff</t>
  </si>
  <si>
    <t>KS Goods Critical Value</t>
  </si>
  <si>
    <t>KS Bads Critical Value</t>
  </si>
  <si>
    <t>KS Total Critical Value</t>
  </si>
  <si>
    <t>Goods Validity flag</t>
  </si>
  <si>
    <t>Bads Validity flag</t>
  </si>
  <si>
    <t>Total Validity flag</t>
  </si>
  <si>
    <t>Dev vs Val</t>
  </si>
  <si>
    <t>Step 5</t>
  </si>
  <si>
    <t>Step 7</t>
  </si>
  <si>
    <t>Step 6</t>
  </si>
  <si>
    <t>Number of accounts</t>
  </si>
  <si>
    <t>c(alpha)</t>
  </si>
  <si>
    <t>Goods</t>
  </si>
  <si>
    <t>Bads</t>
  </si>
  <si>
    <t>Dev vs All</t>
  </si>
  <si>
    <t>Val vs All</t>
  </si>
  <si>
    <t>(n+m)/(n*m)</t>
  </si>
  <si>
    <t>Auxiliary tables</t>
  </si>
  <si>
    <t>Steps for performing KS validation test</t>
  </si>
  <si>
    <t>Hint: All steps are performed using formulas. You can use these formulas to help you along.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</si>
</sst>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31E78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rgb="FFD8D8D8"/>
      </left>
      <right style="dashed">
        <color rgb="FFD8D8D8"/>
      </right>
      <top style="double">
        <color indexed="64"/>
      </top>
      <bottom style="double">
        <color indexed="64"/>
      </bottom>
      <diagonal/>
    </border>
    <border>
      <left style="dashed">
        <color rgb="FFD8D8D8"/>
      </left>
      <right style="dashed">
        <color rgb="FFD8D8D8"/>
      </right>
      <top style="double">
        <color indexed="64"/>
      </top>
      <bottom style="dashed">
        <color rgb="FFD8D8D8"/>
      </bottom>
      <diagonal/>
    </border>
    <border>
      <left style="dashed">
        <color rgb="FFD8D8D8"/>
      </left>
      <right style="dashed">
        <color rgb="FFD8D8D8"/>
      </right>
      <top style="dashed">
        <color rgb="FFD8D8D8"/>
      </top>
      <bottom style="dashed">
        <color rgb="FFD8D8D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rgb="FFD8D8D8"/>
      </right>
      <top style="double">
        <color indexed="64"/>
      </top>
      <bottom style="double">
        <color indexed="64"/>
      </bottom>
      <diagonal/>
    </border>
    <border>
      <left style="dashed">
        <color rgb="FFD8D8D8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rgb="FFD8D8D8"/>
      </right>
      <top style="double">
        <color indexed="64"/>
      </top>
      <bottom style="dashed">
        <color rgb="FFD8D8D8"/>
      </bottom>
      <diagonal/>
    </border>
    <border>
      <left style="dashed">
        <color rgb="FFD8D8D8"/>
      </left>
      <right style="medium">
        <color indexed="64"/>
      </right>
      <top style="double">
        <color indexed="64"/>
      </top>
      <bottom style="dashed">
        <color rgb="FFD8D8D8"/>
      </bottom>
      <diagonal/>
    </border>
    <border>
      <left style="medium">
        <color indexed="64"/>
      </left>
      <right style="dashed">
        <color rgb="FFD8D8D8"/>
      </right>
      <top style="dashed">
        <color rgb="FFD8D8D8"/>
      </top>
      <bottom style="dashed">
        <color rgb="FFD8D8D8"/>
      </bottom>
      <diagonal/>
    </border>
    <border>
      <left style="dashed">
        <color rgb="FFD8D8D8"/>
      </left>
      <right style="medium">
        <color indexed="64"/>
      </right>
      <top style="dashed">
        <color rgb="FFD8D8D8"/>
      </top>
      <bottom style="dashed">
        <color rgb="FFD8D8D8"/>
      </bottom>
      <diagonal/>
    </border>
    <border>
      <left style="medium">
        <color indexed="64"/>
      </left>
      <right style="dashed">
        <color rgb="FFD8D8D8"/>
      </right>
      <top style="dashed">
        <color rgb="FFD8D8D8"/>
      </top>
      <bottom style="medium">
        <color indexed="64"/>
      </bottom>
      <diagonal/>
    </border>
    <border>
      <left style="dashed">
        <color rgb="FFD8D8D8"/>
      </left>
      <right style="dashed">
        <color rgb="FFD8D8D8"/>
      </right>
      <top style="dashed">
        <color rgb="FFD8D8D8"/>
      </top>
      <bottom style="medium">
        <color indexed="64"/>
      </bottom>
      <diagonal/>
    </border>
    <border>
      <left style="dashed">
        <color rgb="FFD8D8D8"/>
      </left>
      <right style="medium">
        <color indexed="64"/>
      </right>
      <top style="dashed">
        <color rgb="FFD8D8D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rgb="FFD8D8D8"/>
      </bottom>
      <diagonal/>
    </border>
    <border>
      <left style="medium">
        <color indexed="64"/>
      </left>
      <right style="medium">
        <color indexed="64"/>
      </right>
      <top style="dashed">
        <color rgb="FFD8D8D8"/>
      </top>
      <bottom style="dashed">
        <color rgb="FFD8D8D8"/>
      </bottom>
      <diagonal/>
    </border>
    <border>
      <left style="medium">
        <color indexed="64"/>
      </left>
      <right style="medium">
        <color indexed="64"/>
      </right>
      <top style="dashed">
        <color rgb="FFD8D8D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0" fontId="19" fillId="34" borderId="11" xfId="0" applyNumberFormat="1" applyFont="1" applyFill="1" applyBorder="1" applyAlignment="1">
      <alignment horizontal="right" wrapText="1"/>
    </xf>
    <xf numFmtId="0" fontId="19" fillId="34" borderId="11" xfId="0" applyFont="1" applyFill="1" applyBorder="1" applyAlignment="1">
      <alignment horizontal="left" wrapText="1"/>
    </xf>
    <xf numFmtId="10" fontId="19" fillId="34" borderId="12" xfId="0" applyNumberFormat="1" applyFont="1" applyFill="1" applyBorder="1" applyAlignment="1">
      <alignment horizontal="right" wrapText="1"/>
    </xf>
    <xf numFmtId="0" fontId="19" fillId="34" borderId="12" xfId="0" applyFont="1" applyFill="1" applyBorder="1" applyAlignment="1">
      <alignment horizontal="left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10" fontId="19" fillId="34" borderId="18" xfId="0" applyNumberFormat="1" applyFont="1" applyFill="1" applyBorder="1" applyAlignment="1">
      <alignment horizontal="right" wrapText="1"/>
    </xf>
    <xf numFmtId="10" fontId="19" fillId="34" borderId="19" xfId="0" applyNumberFormat="1" applyFont="1" applyFill="1" applyBorder="1" applyAlignment="1">
      <alignment horizontal="right" wrapText="1"/>
    </xf>
    <xf numFmtId="10" fontId="19" fillId="34" borderId="20" xfId="0" applyNumberFormat="1" applyFont="1" applyFill="1" applyBorder="1" applyAlignment="1">
      <alignment horizontal="right" wrapText="1"/>
    </xf>
    <xf numFmtId="10" fontId="19" fillId="34" borderId="21" xfId="0" applyNumberFormat="1" applyFont="1" applyFill="1" applyBorder="1" applyAlignment="1">
      <alignment horizontal="right" wrapText="1"/>
    </xf>
    <xf numFmtId="10" fontId="19" fillId="34" borderId="22" xfId="0" applyNumberFormat="1" applyFont="1" applyFill="1" applyBorder="1" applyAlignment="1">
      <alignment horizontal="right" wrapText="1"/>
    </xf>
    <xf numFmtId="10" fontId="19" fillId="34" borderId="23" xfId="0" applyNumberFormat="1" applyFont="1" applyFill="1" applyBorder="1" applyAlignment="1">
      <alignment horizontal="right" wrapText="1"/>
    </xf>
    <xf numFmtId="10" fontId="19" fillId="34" borderId="24" xfId="0" applyNumberFormat="1" applyFont="1" applyFill="1" applyBorder="1" applyAlignment="1">
      <alignment horizontal="right" wrapText="1"/>
    </xf>
    <xf numFmtId="0" fontId="19" fillId="34" borderId="20" xfId="0" applyFont="1" applyFill="1" applyBorder="1" applyAlignment="1">
      <alignment horizontal="left" wrapText="1"/>
    </xf>
    <xf numFmtId="0" fontId="19" fillId="34" borderId="21" xfId="0" applyFont="1" applyFill="1" applyBorder="1" applyAlignment="1">
      <alignment horizontal="left" wrapText="1"/>
    </xf>
    <xf numFmtId="0" fontId="19" fillId="34" borderId="22" xfId="0" applyFont="1" applyFill="1" applyBorder="1" applyAlignment="1">
      <alignment horizontal="left" wrapText="1"/>
    </xf>
    <xf numFmtId="0" fontId="19" fillId="34" borderId="23" xfId="0" applyFont="1" applyFill="1" applyBorder="1" applyAlignment="1">
      <alignment horizontal="left" wrapText="1"/>
    </xf>
    <xf numFmtId="0" fontId="19" fillId="34" borderId="24" xfId="0" applyFont="1" applyFill="1" applyBorder="1" applyAlignment="1">
      <alignment horizontal="left" wrapText="1"/>
    </xf>
    <xf numFmtId="0" fontId="18" fillId="33" borderId="25" xfId="0" applyFont="1" applyFill="1" applyBorder="1" applyAlignment="1">
      <alignment horizontal="center" vertical="center" wrapText="1"/>
    </xf>
    <xf numFmtId="0" fontId="19" fillId="34" borderId="26" xfId="0" applyFont="1" applyFill="1" applyBorder="1" applyAlignment="1">
      <alignment horizontal="left" wrapText="1"/>
    </xf>
    <xf numFmtId="0" fontId="19" fillId="34" borderId="27" xfId="0" applyFont="1" applyFill="1" applyBorder="1" applyAlignment="1">
      <alignment horizontal="left" wrapText="1"/>
    </xf>
    <xf numFmtId="0" fontId="19" fillId="34" borderId="28" xfId="0" applyFont="1" applyFill="1" applyBorder="1" applyAlignment="1">
      <alignment horizontal="left" wrapText="1"/>
    </xf>
    <xf numFmtId="0" fontId="7" fillId="3" borderId="18" xfId="8" applyBorder="1" applyAlignment="1">
      <alignment horizontal="left" wrapText="1"/>
    </xf>
    <xf numFmtId="0" fontId="7" fillId="3" borderId="19" xfId="8" applyBorder="1" applyAlignment="1">
      <alignment horizontal="left" wrapText="1"/>
    </xf>
    <xf numFmtId="0" fontId="0" fillId="0" borderId="29" xfId="0" applyBorder="1"/>
    <xf numFmtId="0" fontId="18" fillId="33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6" fillId="0" borderId="0" xfId="0" applyFont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0" fontId="0" fillId="0" borderId="29" xfId="1" applyNumberFormat="1" applyFont="1" applyBorder="1"/>
    <xf numFmtId="10" fontId="0" fillId="0" borderId="29" xfId="0" applyNumberFormat="1" applyBorder="1"/>
    <xf numFmtId="0" fontId="16" fillId="0" borderId="29" xfId="0" applyFont="1" applyBorder="1"/>
    <xf numFmtId="0" fontId="20" fillId="0" borderId="0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3"/>
  <sheetViews>
    <sheetView showGridLines="0" tabSelected="1" workbookViewId="0">
      <selection activeCell="B3" sqref="B3"/>
    </sheetView>
  </sheetViews>
  <sheetFormatPr defaultRowHeight="14.4" x14ac:dyDescent="0.3"/>
  <cols>
    <col min="2" max="2" width="114.77734375" bestFit="1" customWidth="1"/>
  </cols>
  <sheetData>
    <row r="2" spans="2:2" ht="15" thickBot="1" x14ac:dyDescent="0.35"/>
    <row r="3" spans="2:2" ht="15" thickBot="1" x14ac:dyDescent="0.35">
      <c r="B3" s="27" t="s">
        <v>82</v>
      </c>
    </row>
    <row r="4" spans="2:2" x14ac:dyDescent="0.3">
      <c r="B4" s="28"/>
    </row>
    <row r="5" spans="2:2" x14ac:dyDescent="0.3">
      <c r="B5" s="29" t="s">
        <v>29</v>
      </c>
    </row>
    <row r="6" spans="2:2" x14ac:dyDescent="0.3">
      <c r="B6" s="29" t="s">
        <v>30</v>
      </c>
    </row>
    <row r="7" spans="2:2" x14ac:dyDescent="0.3">
      <c r="B7" s="29" t="s">
        <v>31</v>
      </c>
    </row>
    <row r="8" spans="2:2" x14ac:dyDescent="0.3">
      <c r="B8" s="29" t="s">
        <v>59</v>
      </c>
    </row>
    <row r="9" spans="2:2" x14ac:dyDescent="0.3">
      <c r="B9" s="29" t="s">
        <v>32</v>
      </c>
    </row>
    <row r="10" spans="2:2" x14ac:dyDescent="0.3">
      <c r="B10" s="29" t="s">
        <v>33</v>
      </c>
    </row>
    <row r="11" spans="2:2" ht="15" thickBot="1" x14ac:dyDescent="0.35">
      <c r="B11" s="30" t="s">
        <v>34</v>
      </c>
    </row>
    <row r="13" spans="2:2" x14ac:dyDescent="0.3">
      <c r="B13" s="3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F26" sqref="F2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146</v>
      </c>
      <c r="C2">
        <v>534</v>
      </c>
      <c r="D2">
        <v>680</v>
      </c>
      <c r="E2">
        <v>50</v>
      </c>
      <c r="F2">
        <v>255</v>
      </c>
      <c r="G2">
        <v>305</v>
      </c>
      <c r="H2">
        <v>196</v>
      </c>
      <c r="I2">
        <v>789</v>
      </c>
      <c r="J2">
        <v>985</v>
      </c>
    </row>
    <row r="3" spans="1:10" x14ac:dyDescent="0.3">
      <c r="A3" t="s">
        <v>11</v>
      </c>
      <c r="B3">
        <v>102</v>
      </c>
      <c r="C3">
        <v>572</v>
      </c>
      <c r="D3">
        <v>674</v>
      </c>
      <c r="E3">
        <v>28</v>
      </c>
      <c r="F3">
        <v>293</v>
      </c>
      <c r="G3">
        <v>321</v>
      </c>
      <c r="H3">
        <v>130</v>
      </c>
      <c r="I3">
        <v>865</v>
      </c>
      <c r="J3">
        <v>995</v>
      </c>
    </row>
    <row r="4" spans="1:10" x14ac:dyDescent="0.3">
      <c r="A4" t="s">
        <v>12</v>
      </c>
      <c r="B4">
        <v>66</v>
      </c>
      <c r="C4">
        <v>483</v>
      </c>
      <c r="D4">
        <v>549</v>
      </c>
      <c r="E4">
        <v>30</v>
      </c>
      <c r="F4">
        <v>214</v>
      </c>
      <c r="G4">
        <v>244</v>
      </c>
      <c r="H4">
        <v>96</v>
      </c>
      <c r="I4">
        <v>697</v>
      </c>
      <c r="J4">
        <v>793</v>
      </c>
    </row>
    <row r="5" spans="1:10" x14ac:dyDescent="0.3">
      <c r="A5" t="s">
        <v>13</v>
      </c>
      <c r="B5">
        <v>69</v>
      </c>
      <c r="C5">
        <v>539</v>
      </c>
      <c r="D5">
        <v>608</v>
      </c>
      <c r="E5">
        <v>23</v>
      </c>
      <c r="F5">
        <v>237</v>
      </c>
      <c r="G5">
        <v>260</v>
      </c>
      <c r="H5">
        <v>92</v>
      </c>
      <c r="I5">
        <v>776</v>
      </c>
      <c r="J5">
        <v>868</v>
      </c>
    </row>
    <row r="6" spans="1:10" x14ac:dyDescent="0.3">
      <c r="A6" t="s">
        <v>14</v>
      </c>
      <c r="B6">
        <v>67</v>
      </c>
      <c r="C6">
        <v>561</v>
      </c>
      <c r="D6">
        <v>628</v>
      </c>
      <c r="E6">
        <v>19</v>
      </c>
      <c r="F6">
        <v>258</v>
      </c>
      <c r="G6">
        <v>277</v>
      </c>
      <c r="H6">
        <v>86</v>
      </c>
      <c r="I6">
        <v>819</v>
      </c>
      <c r="J6">
        <v>905</v>
      </c>
    </row>
    <row r="7" spans="1:10" x14ac:dyDescent="0.3">
      <c r="A7" t="s">
        <v>15</v>
      </c>
      <c r="B7">
        <v>77</v>
      </c>
      <c r="C7">
        <v>869</v>
      </c>
      <c r="D7">
        <v>946</v>
      </c>
      <c r="E7">
        <v>33</v>
      </c>
      <c r="F7">
        <v>393</v>
      </c>
      <c r="G7">
        <v>426</v>
      </c>
      <c r="H7">
        <v>110</v>
      </c>
      <c r="I7">
        <v>1262</v>
      </c>
      <c r="J7">
        <v>1372</v>
      </c>
    </row>
    <row r="8" spans="1:10" x14ac:dyDescent="0.3">
      <c r="A8" t="s">
        <v>16</v>
      </c>
      <c r="B8">
        <v>19</v>
      </c>
      <c r="C8">
        <v>287</v>
      </c>
      <c r="D8">
        <v>306</v>
      </c>
      <c r="E8">
        <v>9</v>
      </c>
      <c r="F8">
        <v>144</v>
      </c>
      <c r="G8">
        <v>153</v>
      </c>
      <c r="H8">
        <v>28</v>
      </c>
      <c r="I8">
        <v>431</v>
      </c>
      <c r="J8">
        <v>459</v>
      </c>
    </row>
    <row r="9" spans="1:10" x14ac:dyDescent="0.3">
      <c r="A9" t="s">
        <v>17</v>
      </c>
      <c r="B9">
        <v>59</v>
      </c>
      <c r="C9">
        <v>860</v>
      </c>
      <c r="D9">
        <v>919</v>
      </c>
      <c r="E9">
        <v>25</v>
      </c>
      <c r="F9">
        <v>391</v>
      </c>
      <c r="G9">
        <v>416</v>
      </c>
      <c r="H9">
        <v>84</v>
      </c>
      <c r="I9">
        <v>1251</v>
      </c>
      <c r="J9">
        <v>1335</v>
      </c>
    </row>
    <row r="10" spans="1:10" x14ac:dyDescent="0.3">
      <c r="A10" t="s">
        <v>18</v>
      </c>
      <c r="B10">
        <v>21</v>
      </c>
      <c r="C10">
        <v>364</v>
      </c>
      <c r="D10">
        <v>385</v>
      </c>
      <c r="E10">
        <v>7</v>
      </c>
      <c r="F10">
        <v>156</v>
      </c>
      <c r="G10">
        <v>163</v>
      </c>
      <c r="H10">
        <v>28</v>
      </c>
      <c r="I10">
        <v>520</v>
      </c>
      <c r="J10">
        <v>548</v>
      </c>
    </row>
    <row r="11" spans="1:10" x14ac:dyDescent="0.3">
      <c r="A11" t="s">
        <v>19</v>
      </c>
      <c r="B11">
        <v>27</v>
      </c>
      <c r="C11">
        <v>697</v>
      </c>
      <c r="D11">
        <v>724</v>
      </c>
      <c r="E11">
        <v>15</v>
      </c>
      <c r="F11">
        <v>302</v>
      </c>
      <c r="G11">
        <v>317</v>
      </c>
      <c r="H11">
        <v>42</v>
      </c>
      <c r="I11">
        <v>999</v>
      </c>
      <c r="J11">
        <v>1041</v>
      </c>
    </row>
    <row r="12" spans="1:10" x14ac:dyDescent="0.3">
      <c r="A12" t="s">
        <v>20</v>
      </c>
      <c r="B12">
        <v>23</v>
      </c>
      <c r="C12">
        <v>690</v>
      </c>
      <c r="D12">
        <v>713</v>
      </c>
      <c r="E12">
        <v>12</v>
      </c>
      <c r="F12">
        <v>289</v>
      </c>
      <c r="G12">
        <v>301</v>
      </c>
      <c r="H12">
        <v>35</v>
      </c>
      <c r="I12">
        <v>979</v>
      </c>
      <c r="J12">
        <v>1014</v>
      </c>
    </row>
    <row r="13" spans="1:10" x14ac:dyDescent="0.3">
      <c r="A13" t="s">
        <v>21</v>
      </c>
      <c r="B13">
        <v>13</v>
      </c>
      <c r="C13">
        <v>401</v>
      </c>
      <c r="D13">
        <v>414</v>
      </c>
      <c r="E13">
        <v>11</v>
      </c>
      <c r="F13">
        <v>160</v>
      </c>
      <c r="G13">
        <v>171</v>
      </c>
      <c r="H13">
        <v>24</v>
      </c>
      <c r="I13">
        <v>561</v>
      </c>
      <c r="J13">
        <v>585</v>
      </c>
    </row>
    <row r="14" spans="1:10" x14ac:dyDescent="0.3">
      <c r="A14" t="s">
        <v>22</v>
      </c>
      <c r="B14">
        <v>32</v>
      </c>
      <c r="C14">
        <v>840</v>
      </c>
      <c r="D14">
        <v>872</v>
      </c>
      <c r="E14">
        <v>14</v>
      </c>
      <c r="F14">
        <v>332</v>
      </c>
      <c r="G14">
        <v>346</v>
      </c>
      <c r="H14">
        <v>46</v>
      </c>
      <c r="I14">
        <v>1172</v>
      </c>
      <c r="J14">
        <v>1218</v>
      </c>
    </row>
    <row r="15" spans="1:10" x14ac:dyDescent="0.3">
      <c r="A15" t="s">
        <v>23</v>
      </c>
      <c r="B15">
        <v>19</v>
      </c>
      <c r="C15">
        <v>545</v>
      </c>
      <c r="D15">
        <v>564</v>
      </c>
      <c r="E15">
        <v>3</v>
      </c>
      <c r="F15">
        <v>236</v>
      </c>
      <c r="G15">
        <v>239</v>
      </c>
      <c r="H15">
        <v>22</v>
      </c>
      <c r="I15">
        <v>781</v>
      </c>
      <c r="J15">
        <v>803</v>
      </c>
    </row>
    <row r="16" spans="1:10" x14ac:dyDescent="0.3">
      <c r="A16" t="s">
        <v>24</v>
      </c>
      <c r="B16">
        <v>17</v>
      </c>
      <c r="C16">
        <v>571</v>
      </c>
      <c r="D16">
        <v>588</v>
      </c>
      <c r="E16">
        <v>5</v>
      </c>
      <c r="F16">
        <v>238</v>
      </c>
      <c r="G16">
        <v>243</v>
      </c>
      <c r="H16">
        <v>22</v>
      </c>
      <c r="I16">
        <v>809</v>
      </c>
      <c r="J16">
        <v>831</v>
      </c>
    </row>
    <row r="17" spans="1:10" x14ac:dyDescent="0.3">
      <c r="A17" t="s">
        <v>25</v>
      </c>
      <c r="B17">
        <v>27</v>
      </c>
      <c r="C17">
        <v>1093</v>
      </c>
      <c r="D17">
        <v>1120</v>
      </c>
      <c r="E17">
        <v>15</v>
      </c>
      <c r="F17">
        <v>422</v>
      </c>
      <c r="G17">
        <v>437</v>
      </c>
      <c r="H17">
        <v>42</v>
      </c>
      <c r="I17">
        <v>1515</v>
      </c>
      <c r="J17">
        <v>1557</v>
      </c>
    </row>
    <row r="18" spans="1:10" x14ac:dyDescent="0.3">
      <c r="A18" t="s">
        <v>26</v>
      </c>
      <c r="B18">
        <v>13</v>
      </c>
      <c r="C18">
        <v>761</v>
      </c>
      <c r="D18">
        <v>774</v>
      </c>
      <c r="E18">
        <v>4</v>
      </c>
      <c r="F18">
        <v>310</v>
      </c>
      <c r="G18">
        <v>314</v>
      </c>
      <c r="H18">
        <v>17</v>
      </c>
      <c r="I18">
        <v>1071</v>
      </c>
      <c r="J18">
        <v>1088</v>
      </c>
    </row>
    <row r="19" spans="1:10" x14ac:dyDescent="0.3">
      <c r="A19" t="s">
        <v>27</v>
      </c>
      <c r="B19">
        <v>11</v>
      </c>
      <c r="C19">
        <v>614</v>
      </c>
      <c r="D19">
        <v>625</v>
      </c>
      <c r="E19">
        <v>6</v>
      </c>
      <c r="F19">
        <v>250</v>
      </c>
      <c r="G19">
        <v>256</v>
      </c>
      <c r="H19">
        <v>17</v>
      </c>
      <c r="I19">
        <v>864</v>
      </c>
      <c r="J19">
        <v>881</v>
      </c>
    </row>
    <row r="20" spans="1:10" x14ac:dyDescent="0.3">
      <c r="A20" t="s">
        <v>28</v>
      </c>
      <c r="B20">
        <v>8</v>
      </c>
      <c r="C20">
        <v>468</v>
      </c>
      <c r="D20">
        <v>476</v>
      </c>
      <c r="E20">
        <v>3</v>
      </c>
      <c r="F20">
        <v>195</v>
      </c>
      <c r="G20">
        <v>198</v>
      </c>
      <c r="H20">
        <v>11</v>
      </c>
      <c r="I20">
        <v>663</v>
      </c>
      <c r="J20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showGridLines="0" workbookViewId="0"/>
  </sheetViews>
  <sheetFormatPr defaultRowHeight="14.4" x14ac:dyDescent="0.3"/>
  <cols>
    <col min="1" max="1" width="14.109375" bestFit="1" customWidth="1"/>
    <col min="2" max="2" width="21.109375" bestFit="1" customWidth="1"/>
    <col min="3" max="3" width="20.6640625" bestFit="1" customWidth="1"/>
    <col min="4" max="4" width="20.109375" bestFit="1" customWidth="1"/>
    <col min="5" max="5" width="22.33203125" bestFit="1" customWidth="1"/>
    <col min="6" max="6" width="21.88671875" bestFit="1" customWidth="1"/>
    <col min="7" max="7" width="21.33203125" bestFit="1" customWidth="1"/>
    <col min="8" max="8" width="22.109375" bestFit="1" customWidth="1"/>
    <col min="9" max="9" width="21.6640625" bestFit="1" customWidth="1"/>
    <col min="10" max="10" width="21" bestFit="1" customWidth="1"/>
  </cols>
  <sheetData>
    <row r="1" spans="1:10" x14ac:dyDescent="0.3">
      <c r="A1" s="31" t="s">
        <v>35</v>
      </c>
    </row>
    <row r="2" spans="1:10" x14ac:dyDescent="0.3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</row>
    <row r="3" spans="1:10" x14ac:dyDescent="0.3">
      <c r="A3" s="26" t="s">
        <v>10</v>
      </c>
      <c r="B3" s="26">
        <v>146</v>
      </c>
      <c r="C3" s="26">
        <v>534</v>
      </c>
      <c r="D3" s="26">
        <v>680</v>
      </c>
      <c r="E3" s="26">
        <v>50</v>
      </c>
      <c r="F3" s="26">
        <v>255</v>
      </c>
      <c r="G3" s="26">
        <v>305</v>
      </c>
      <c r="H3" s="26">
        <v>196</v>
      </c>
      <c r="I3" s="26">
        <v>789</v>
      </c>
      <c r="J3" s="26">
        <v>985</v>
      </c>
    </row>
    <row r="4" spans="1:10" x14ac:dyDescent="0.3">
      <c r="A4" s="26" t="s">
        <v>11</v>
      </c>
      <c r="B4" s="26">
        <v>102</v>
      </c>
      <c r="C4" s="26">
        <v>572</v>
      </c>
      <c r="D4" s="26">
        <v>674</v>
      </c>
      <c r="E4" s="26">
        <v>28</v>
      </c>
      <c r="F4" s="26">
        <v>293</v>
      </c>
      <c r="G4" s="26">
        <v>321</v>
      </c>
      <c r="H4" s="26">
        <v>130</v>
      </c>
      <c r="I4" s="26">
        <v>865</v>
      </c>
      <c r="J4" s="26">
        <v>995</v>
      </c>
    </row>
    <row r="5" spans="1:10" x14ac:dyDescent="0.3">
      <c r="A5" s="26" t="s">
        <v>12</v>
      </c>
      <c r="B5" s="26">
        <v>66</v>
      </c>
      <c r="C5" s="26">
        <v>483</v>
      </c>
      <c r="D5" s="26">
        <v>549</v>
      </c>
      <c r="E5" s="26">
        <v>30</v>
      </c>
      <c r="F5" s="26">
        <v>214</v>
      </c>
      <c r="G5" s="26">
        <v>244</v>
      </c>
      <c r="H5" s="26">
        <v>96</v>
      </c>
      <c r="I5" s="26">
        <v>697</v>
      </c>
      <c r="J5" s="26">
        <v>793</v>
      </c>
    </row>
    <row r="6" spans="1:10" x14ac:dyDescent="0.3">
      <c r="A6" s="26" t="s">
        <v>13</v>
      </c>
      <c r="B6" s="26">
        <v>69</v>
      </c>
      <c r="C6" s="26">
        <v>539</v>
      </c>
      <c r="D6" s="26">
        <v>608</v>
      </c>
      <c r="E6" s="26">
        <v>23</v>
      </c>
      <c r="F6" s="26">
        <v>237</v>
      </c>
      <c r="G6" s="26">
        <v>260</v>
      </c>
      <c r="H6" s="26">
        <v>92</v>
      </c>
      <c r="I6" s="26">
        <v>776</v>
      </c>
      <c r="J6" s="26">
        <v>868</v>
      </c>
    </row>
    <row r="7" spans="1:10" x14ac:dyDescent="0.3">
      <c r="A7" s="26" t="s">
        <v>14</v>
      </c>
      <c r="B7" s="26">
        <v>67</v>
      </c>
      <c r="C7" s="26">
        <v>561</v>
      </c>
      <c r="D7" s="26">
        <v>628</v>
      </c>
      <c r="E7" s="26">
        <v>19</v>
      </c>
      <c r="F7" s="26">
        <v>258</v>
      </c>
      <c r="G7" s="26">
        <v>277</v>
      </c>
      <c r="H7" s="26">
        <v>86</v>
      </c>
      <c r="I7" s="26">
        <v>819</v>
      </c>
      <c r="J7" s="26">
        <v>905</v>
      </c>
    </row>
    <row r="8" spans="1:10" x14ac:dyDescent="0.3">
      <c r="A8" s="26" t="s">
        <v>15</v>
      </c>
      <c r="B8" s="26">
        <v>77</v>
      </c>
      <c r="C8" s="26">
        <v>869</v>
      </c>
      <c r="D8" s="26">
        <v>946</v>
      </c>
      <c r="E8" s="26">
        <v>33</v>
      </c>
      <c r="F8" s="26">
        <v>393</v>
      </c>
      <c r="G8" s="26">
        <v>426</v>
      </c>
      <c r="H8" s="26">
        <v>110</v>
      </c>
      <c r="I8" s="26">
        <v>1262</v>
      </c>
      <c r="J8" s="26">
        <v>1372</v>
      </c>
    </row>
    <row r="9" spans="1:10" x14ac:dyDescent="0.3">
      <c r="A9" s="26" t="s">
        <v>16</v>
      </c>
      <c r="B9" s="26">
        <v>19</v>
      </c>
      <c r="C9" s="26">
        <v>287</v>
      </c>
      <c r="D9" s="26">
        <v>306</v>
      </c>
      <c r="E9" s="26">
        <v>9</v>
      </c>
      <c r="F9" s="26">
        <v>144</v>
      </c>
      <c r="G9" s="26">
        <v>153</v>
      </c>
      <c r="H9" s="26">
        <v>28</v>
      </c>
      <c r="I9" s="26">
        <v>431</v>
      </c>
      <c r="J9" s="26">
        <v>459</v>
      </c>
    </row>
    <row r="10" spans="1:10" x14ac:dyDescent="0.3">
      <c r="A10" s="26" t="s">
        <v>17</v>
      </c>
      <c r="B10" s="26">
        <v>59</v>
      </c>
      <c r="C10" s="26">
        <v>860</v>
      </c>
      <c r="D10" s="26">
        <v>919</v>
      </c>
      <c r="E10" s="26">
        <v>25</v>
      </c>
      <c r="F10" s="26">
        <v>391</v>
      </c>
      <c r="G10" s="26">
        <v>416</v>
      </c>
      <c r="H10" s="26">
        <v>84</v>
      </c>
      <c r="I10" s="26">
        <v>1251</v>
      </c>
      <c r="J10" s="26">
        <v>1335</v>
      </c>
    </row>
    <row r="11" spans="1:10" x14ac:dyDescent="0.3">
      <c r="A11" s="26" t="s">
        <v>18</v>
      </c>
      <c r="B11" s="26">
        <v>21</v>
      </c>
      <c r="C11" s="26">
        <v>364</v>
      </c>
      <c r="D11" s="26">
        <v>385</v>
      </c>
      <c r="E11" s="26">
        <v>7</v>
      </c>
      <c r="F11" s="26">
        <v>156</v>
      </c>
      <c r="G11" s="26">
        <v>163</v>
      </c>
      <c r="H11" s="26">
        <v>28</v>
      </c>
      <c r="I11" s="26">
        <v>520</v>
      </c>
      <c r="J11" s="26">
        <v>548</v>
      </c>
    </row>
    <row r="12" spans="1:10" x14ac:dyDescent="0.3">
      <c r="A12" s="26" t="s">
        <v>19</v>
      </c>
      <c r="B12" s="26">
        <v>27</v>
      </c>
      <c r="C12" s="26">
        <v>697</v>
      </c>
      <c r="D12" s="26">
        <v>724</v>
      </c>
      <c r="E12" s="26">
        <v>15</v>
      </c>
      <c r="F12" s="26">
        <v>302</v>
      </c>
      <c r="G12" s="26">
        <v>317</v>
      </c>
      <c r="H12" s="26">
        <v>42</v>
      </c>
      <c r="I12" s="26">
        <v>999</v>
      </c>
      <c r="J12" s="26">
        <v>1041</v>
      </c>
    </row>
    <row r="13" spans="1:10" x14ac:dyDescent="0.3">
      <c r="A13" s="26" t="s">
        <v>20</v>
      </c>
      <c r="B13" s="26">
        <v>23</v>
      </c>
      <c r="C13" s="26">
        <v>690</v>
      </c>
      <c r="D13" s="26">
        <v>713</v>
      </c>
      <c r="E13" s="26">
        <v>12</v>
      </c>
      <c r="F13" s="26">
        <v>289</v>
      </c>
      <c r="G13" s="26">
        <v>301</v>
      </c>
      <c r="H13" s="26">
        <v>35</v>
      </c>
      <c r="I13" s="26">
        <v>979</v>
      </c>
      <c r="J13" s="26">
        <v>1014</v>
      </c>
    </row>
    <row r="14" spans="1:10" x14ac:dyDescent="0.3">
      <c r="A14" s="26" t="s">
        <v>21</v>
      </c>
      <c r="B14" s="26">
        <v>13</v>
      </c>
      <c r="C14" s="26">
        <v>401</v>
      </c>
      <c r="D14" s="26">
        <v>414</v>
      </c>
      <c r="E14" s="26">
        <v>11</v>
      </c>
      <c r="F14" s="26">
        <v>160</v>
      </c>
      <c r="G14" s="26">
        <v>171</v>
      </c>
      <c r="H14" s="26">
        <v>24</v>
      </c>
      <c r="I14" s="26">
        <v>561</v>
      </c>
      <c r="J14" s="26">
        <v>585</v>
      </c>
    </row>
    <row r="15" spans="1:10" x14ac:dyDescent="0.3">
      <c r="A15" s="26" t="s">
        <v>22</v>
      </c>
      <c r="B15" s="26">
        <v>32</v>
      </c>
      <c r="C15" s="26">
        <v>840</v>
      </c>
      <c r="D15" s="26">
        <v>872</v>
      </c>
      <c r="E15" s="26">
        <v>14</v>
      </c>
      <c r="F15" s="26">
        <v>332</v>
      </c>
      <c r="G15" s="26">
        <v>346</v>
      </c>
      <c r="H15" s="26">
        <v>46</v>
      </c>
      <c r="I15" s="26">
        <v>1172</v>
      </c>
      <c r="J15" s="26">
        <v>1218</v>
      </c>
    </row>
    <row r="16" spans="1:10" x14ac:dyDescent="0.3">
      <c r="A16" s="26" t="s">
        <v>23</v>
      </c>
      <c r="B16" s="26">
        <v>19</v>
      </c>
      <c r="C16" s="26">
        <v>545</v>
      </c>
      <c r="D16" s="26">
        <v>564</v>
      </c>
      <c r="E16" s="26">
        <v>3</v>
      </c>
      <c r="F16" s="26">
        <v>236</v>
      </c>
      <c r="G16" s="26">
        <v>239</v>
      </c>
      <c r="H16" s="26">
        <v>22</v>
      </c>
      <c r="I16" s="26">
        <v>781</v>
      </c>
      <c r="J16" s="26">
        <v>803</v>
      </c>
    </row>
    <row r="17" spans="1:10" x14ac:dyDescent="0.3">
      <c r="A17" s="26" t="s">
        <v>24</v>
      </c>
      <c r="B17" s="26">
        <v>17</v>
      </c>
      <c r="C17" s="26">
        <v>571</v>
      </c>
      <c r="D17" s="26">
        <v>588</v>
      </c>
      <c r="E17" s="26">
        <v>5</v>
      </c>
      <c r="F17" s="26">
        <v>238</v>
      </c>
      <c r="G17" s="26">
        <v>243</v>
      </c>
      <c r="H17" s="26">
        <v>22</v>
      </c>
      <c r="I17" s="26">
        <v>809</v>
      </c>
      <c r="J17" s="26">
        <v>831</v>
      </c>
    </row>
    <row r="18" spans="1:10" x14ac:dyDescent="0.3">
      <c r="A18" s="26" t="s">
        <v>25</v>
      </c>
      <c r="B18" s="26">
        <v>27</v>
      </c>
      <c r="C18" s="26">
        <v>1093</v>
      </c>
      <c r="D18" s="26">
        <v>1120</v>
      </c>
      <c r="E18" s="26">
        <v>15</v>
      </c>
      <c r="F18" s="26">
        <v>422</v>
      </c>
      <c r="G18" s="26">
        <v>437</v>
      </c>
      <c r="H18" s="26">
        <v>42</v>
      </c>
      <c r="I18" s="26">
        <v>1515</v>
      </c>
      <c r="J18" s="26">
        <v>1557</v>
      </c>
    </row>
    <row r="19" spans="1:10" x14ac:dyDescent="0.3">
      <c r="A19" s="26" t="s">
        <v>26</v>
      </c>
      <c r="B19" s="26">
        <v>13</v>
      </c>
      <c r="C19" s="26">
        <v>761</v>
      </c>
      <c r="D19" s="26">
        <v>774</v>
      </c>
      <c r="E19" s="26">
        <v>4</v>
      </c>
      <c r="F19" s="26">
        <v>310</v>
      </c>
      <c r="G19" s="26">
        <v>314</v>
      </c>
      <c r="H19" s="26">
        <v>17</v>
      </c>
      <c r="I19" s="26">
        <v>1071</v>
      </c>
      <c r="J19" s="26">
        <v>1088</v>
      </c>
    </row>
    <row r="20" spans="1:10" x14ac:dyDescent="0.3">
      <c r="A20" s="26" t="s">
        <v>27</v>
      </c>
      <c r="B20" s="26">
        <v>11</v>
      </c>
      <c r="C20" s="26">
        <v>614</v>
      </c>
      <c r="D20" s="26">
        <v>625</v>
      </c>
      <c r="E20" s="26">
        <v>6</v>
      </c>
      <c r="F20" s="26">
        <v>250</v>
      </c>
      <c r="G20" s="26">
        <v>256</v>
      </c>
      <c r="H20" s="26">
        <v>17</v>
      </c>
      <c r="I20" s="26">
        <v>864</v>
      </c>
      <c r="J20" s="26">
        <v>881</v>
      </c>
    </row>
    <row r="21" spans="1:10" x14ac:dyDescent="0.3">
      <c r="A21" s="26" t="s">
        <v>28</v>
      </c>
      <c r="B21" s="26">
        <v>8</v>
      </c>
      <c r="C21" s="26">
        <v>468</v>
      </c>
      <c r="D21" s="26">
        <v>476</v>
      </c>
      <c r="E21" s="26">
        <v>3</v>
      </c>
      <c r="F21" s="26">
        <v>195</v>
      </c>
      <c r="G21" s="26">
        <v>198</v>
      </c>
      <c r="H21" s="26">
        <v>11</v>
      </c>
      <c r="I21" s="26">
        <v>663</v>
      </c>
      <c r="J21" s="26">
        <v>674</v>
      </c>
    </row>
    <row r="22" spans="1:10" x14ac:dyDescent="0.3">
      <c r="A22" s="37" t="s">
        <v>36</v>
      </c>
      <c r="B22" s="26">
        <f>SUM(B3:B21)</f>
        <v>816</v>
      </c>
      <c r="C22" s="26">
        <f t="shared" ref="C22:J22" si="0">SUM(C3:C21)</f>
        <v>11749</v>
      </c>
      <c r="D22" s="26">
        <f t="shared" si="0"/>
        <v>12565</v>
      </c>
      <c r="E22" s="26">
        <f t="shared" si="0"/>
        <v>312</v>
      </c>
      <c r="F22" s="26">
        <f t="shared" si="0"/>
        <v>5075</v>
      </c>
      <c r="G22" s="26">
        <f t="shared" si="0"/>
        <v>5387</v>
      </c>
      <c r="H22" s="26">
        <f t="shared" si="0"/>
        <v>1128</v>
      </c>
      <c r="I22" s="26">
        <f t="shared" si="0"/>
        <v>16824</v>
      </c>
      <c r="J22" s="26">
        <f t="shared" si="0"/>
        <v>17952</v>
      </c>
    </row>
    <row r="24" spans="1:10" x14ac:dyDescent="0.3">
      <c r="A24" s="31" t="s">
        <v>37</v>
      </c>
    </row>
    <row r="25" spans="1:10" x14ac:dyDescent="0.3">
      <c r="A25" s="26" t="s">
        <v>0</v>
      </c>
      <c r="B25" s="26" t="str">
        <f>"cum_"&amp;B2</f>
        <v>cum_bad_dev</v>
      </c>
      <c r="C25" s="26" t="str">
        <f t="shared" ref="C25:J25" si="1">"cum_"&amp;C2</f>
        <v>cum_good_dev</v>
      </c>
      <c r="D25" s="26" t="str">
        <f t="shared" si="1"/>
        <v>cum_total_dev</v>
      </c>
      <c r="E25" s="26" t="str">
        <f t="shared" si="1"/>
        <v>cum_bad_val</v>
      </c>
      <c r="F25" s="26" t="str">
        <f t="shared" si="1"/>
        <v>cum_good_val</v>
      </c>
      <c r="G25" s="26" t="str">
        <f t="shared" si="1"/>
        <v>cum_total_val</v>
      </c>
      <c r="H25" s="26" t="str">
        <f t="shared" si="1"/>
        <v>cum_bad_all</v>
      </c>
      <c r="I25" s="26" t="str">
        <f t="shared" si="1"/>
        <v>cum_good_all</v>
      </c>
      <c r="J25" s="26" t="str">
        <f t="shared" si="1"/>
        <v>cum_total_all</v>
      </c>
    </row>
    <row r="26" spans="1:10" x14ac:dyDescent="0.3">
      <c r="A26" s="26" t="s">
        <v>10</v>
      </c>
      <c r="B26" s="26">
        <f>B3</f>
        <v>146</v>
      </c>
      <c r="C26" s="26">
        <f t="shared" ref="C26:J26" si="2">C3</f>
        <v>534</v>
      </c>
      <c r="D26" s="26">
        <f t="shared" si="2"/>
        <v>680</v>
      </c>
      <c r="E26" s="26">
        <f t="shared" si="2"/>
        <v>50</v>
      </c>
      <c r="F26" s="26">
        <f t="shared" si="2"/>
        <v>255</v>
      </c>
      <c r="G26" s="26">
        <f t="shared" si="2"/>
        <v>305</v>
      </c>
      <c r="H26" s="26">
        <f t="shared" si="2"/>
        <v>196</v>
      </c>
      <c r="I26" s="26">
        <f t="shared" si="2"/>
        <v>789</v>
      </c>
      <c r="J26" s="26">
        <f t="shared" si="2"/>
        <v>985</v>
      </c>
    </row>
    <row r="27" spans="1:10" x14ac:dyDescent="0.3">
      <c r="A27" s="26" t="s">
        <v>11</v>
      </c>
      <c r="B27" s="26">
        <f>B26+B4</f>
        <v>248</v>
      </c>
      <c r="C27" s="26">
        <f t="shared" ref="C27:J42" si="3">C26+C4</f>
        <v>1106</v>
      </c>
      <c r="D27" s="26">
        <f t="shared" si="3"/>
        <v>1354</v>
      </c>
      <c r="E27" s="26">
        <f t="shared" si="3"/>
        <v>78</v>
      </c>
      <c r="F27" s="26">
        <f t="shared" si="3"/>
        <v>548</v>
      </c>
      <c r="G27" s="26">
        <f t="shared" si="3"/>
        <v>626</v>
      </c>
      <c r="H27" s="26">
        <f t="shared" si="3"/>
        <v>326</v>
      </c>
      <c r="I27" s="26">
        <f t="shared" si="3"/>
        <v>1654</v>
      </c>
      <c r="J27" s="26">
        <f t="shared" si="3"/>
        <v>1980</v>
      </c>
    </row>
    <row r="28" spans="1:10" x14ac:dyDescent="0.3">
      <c r="A28" s="26" t="s">
        <v>12</v>
      </c>
      <c r="B28" s="26">
        <f t="shared" ref="B28:B44" si="4">B27+B5</f>
        <v>314</v>
      </c>
      <c r="C28" s="26">
        <f t="shared" si="3"/>
        <v>1589</v>
      </c>
      <c r="D28" s="26">
        <f t="shared" si="3"/>
        <v>1903</v>
      </c>
      <c r="E28" s="26">
        <f t="shared" si="3"/>
        <v>108</v>
      </c>
      <c r="F28" s="26">
        <f t="shared" si="3"/>
        <v>762</v>
      </c>
      <c r="G28" s="26">
        <f t="shared" si="3"/>
        <v>870</v>
      </c>
      <c r="H28" s="26">
        <f t="shared" si="3"/>
        <v>422</v>
      </c>
      <c r="I28" s="26">
        <f t="shared" si="3"/>
        <v>2351</v>
      </c>
      <c r="J28" s="26">
        <f t="shared" si="3"/>
        <v>2773</v>
      </c>
    </row>
    <row r="29" spans="1:10" x14ac:dyDescent="0.3">
      <c r="A29" s="26" t="s">
        <v>13</v>
      </c>
      <c r="B29" s="26">
        <f t="shared" si="4"/>
        <v>383</v>
      </c>
      <c r="C29" s="26">
        <f t="shared" si="3"/>
        <v>2128</v>
      </c>
      <c r="D29" s="26">
        <f t="shared" si="3"/>
        <v>2511</v>
      </c>
      <c r="E29" s="26">
        <f t="shared" si="3"/>
        <v>131</v>
      </c>
      <c r="F29" s="26">
        <f t="shared" si="3"/>
        <v>999</v>
      </c>
      <c r="G29" s="26">
        <f t="shared" si="3"/>
        <v>1130</v>
      </c>
      <c r="H29" s="26">
        <f t="shared" si="3"/>
        <v>514</v>
      </c>
      <c r="I29" s="26">
        <f t="shared" si="3"/>
        <v>3127</v>
      </c>
      <c r="J29" s="26">
        <f t="shared" si="3"/>
        <v>3641</v>
      </c>
    </row>
    <row r="30" spans="1:10" x14ac:dyDescent="0.3">
      <c r="A30" s="26" t="s">
        <v>14</v>
      </c>
      <c r="B30" s="26">
        <f t="shared" si="4"/>
        <v>450</v>
      </c>
      <c r="C30" s="26">
        <f t="shared" si="3"/>
        <v>2689</v>
      </c>
      <c r="D30" s="26">
        <f t="shared" si="3"/>
        <v>3139</v>
      </c>
      <c r="E30" s="26">
        <f t="shared" si="3"/>
        <v>150</v>
      </c>
      <c r="F30" s="26">
        <f t="shared" si="3"/>
        <v>1257</v>
      </c>
      <c r="G30" s="26">
        <f t="shared" si="3"/>
        <v>1407</v>
      </c>
      <c r="H30" s="26">
        <f t="shared" si="3"/>
        <v>600</v>
      </c>
      <c r="I30" s="26">
        <f t="shared" si="3"/>
        <v>3946</v>
      </c>
      <c r="J30" s="26">
        <f t="shared" si="3"/>
        <v>4546</v>
      </c>
    </row>
    <row r="31" spans="1:10" x14ac:dyDescent="0.3">
      <c r="A31" s="26" t="s">
        <v>15</v>
      </c>
      <c r="B31" s="26">
        <f t="shared" si="4"/>
        <v>527</v>
      </c>
      <c r="C31" s="26">
        <f t="shared" si="3"/>
        <v>3558</v>
      </c>
      <c r="D31" s="26">
        <f t="shared" si="3"/>
        <v>4085</v>
      </c>
      <c r="E31" s="26">
        <f t="shared" si="3"/>
        <v>183</v>
      </c>
      <c r="F31" s="26">
        <f t="shared" si="3"/>
        <v>1650</v>
      </c>
      <c r="G31" s="26">
        <f t="shared" si="3"/>
        <v>1833</v>
      </c>
      <c r="H31" s="26">
        <f t="shared" si="3"/>
        <v>710</v>
      </c>
      <c r="I31" s="26">
        <f t="shared" si="3"/>
        <v>5208</v>
      </c>
      <c r="J31" s="26">
        <f t="shared" si="3"/>
        <v>5918</v>
      </c>
    </row>
    <row r="32" spans="1:10" x14ac:dyDescent="0.3">
      <c r="A32" s="26" t="s">
        <v>16</v>
      </c>
      <c r="B32" s="26">
        <f t="shared" si="4"/>
        <v>546</v>
      </c>
      <c r="C32" s="26">
        <f t="shared" si="3"/>
        <v>3845</v>
      </c>
      <c r="D32" s="26">
        <f t="shared" si="3"/>
        <v>4391</v>
      </c>
      <c r="E32" s="26">
        <f t="shared" si="3"/>
        <v>192</v>
      </c>
      <c r="F32" s="26">
        <f t="shared" si="3"/>
        <v>1794</v>
      </c>
      <c r="G32" s="26">
        <f t="shared" si="3"/>
        <v>1986</v>
      </c>
      <c r="H32" s="26">
        <f t="shared" si="3"/>
        <v>738</v>
      </c>
      <c r="I32" s="26">
        <f t="shared" si="3"/>
        <v>5639</v>
      </c>
      <c r="J32" s="26">
        <f t="shared" si="3"/>
        <v>6377</v>
      </c>
    </row>
    <row r="33" spans="1:10" x14ac:dyDescent="0.3">
      <c r="A33" s="26" t="s">
        <v>17</v>
      </c>
      <c r="B33" s="26">
        <f t="shared" si="4"/>
        <v>605</v>
      </c>
      <c r="C33" s="26">
        <f t="shared" si="3"/>
        <v>4705</v>
      </c>
      <c r="D33" s="26">
        <f t="shared" si="3"/>
        <v>5310</v>
      </c>
      <c r="E33" s="26">
        <f t="shared" si="3"/>
        <v>217</v>
      </c>
      <c r="F33" s="26">
        <f t="shared" si="3"/>
        <v>2185</v>
      </c>
      <c r="G33" s="26">
        <f t="shared" si="3"/>
        <v>2402</v>
      </c>
      <c r="H33" s="26">
        <f t="shared" si="3"/>
        <v>822</v>
      </c>
      <c r="I33" s="26">
        <f t="shared" si="3"/>
        <v>6890</v>
      </c>
      <c r="J33" s="26">
        <f t="shared" si="3"/>
        <v>7712</v>
      </c>
    </row>
    <row r="34" spans="1:10" x14ac:dyDescent="0.3">
      <c r="A34" s="26" t="s">
        <v>18</v>
      </c>
      <c r="B34" s="26">
        <f t="shared" si="4"/>
        <v>626</v>
      </c>
      <c r="C34" s="26">
        <f t="shared" si="3"/>
        <v>5069</v>
      </c>
      <c r="D34" s="26">
        <f t="shared" si="3"/>
        <v>5695</v>
      </c>
      <c r="E34" s="26">
        <f t="shared" si="3"/>
        <v>224</v>
      </c>
      <c r="F34" s="26">
        <f t="shared" si="3"/>
        <v>2341</v>
      </c>
      <c r="G34" s="26">
        <f t="shared" si="3"/>
        <v>2565</v>
      </c>
      <c r="H34" s="26">
        <f t="shared" si="3"/>
        <v>850</v>
      </c>
      <c r="I34" s="26">
        <f t="shared" si="3"/>
        <v>7410</v>
      </c>
      <c r="J34" s="26">
        <f t="shared" si="3"/>
        <v>8260</v>
      </c>
    </row>
    <row r="35" spans="1:10" x14ac:dyDescent="0.3">
      <c r="A35" s="26" t="s">
        <v>19</v>
      </c>
      <c r="B35" s="26">
        <f t="shared" si="4"/>
        <v>653</v>
      </c>
      <c r="C35" s="26">
        <f t="shared" si="3"/>
        <v>5766</v>
      </c>
      <c r="D35" s="26">
        <f t="shared" si="3"/>
        <v>6419</v>
      </c>
      <c r="E35" s="26">
        <f t="shared" si="3"/>
        <v>239</v>
      </c>
      <c r="F35" s="26">
        <f t="shared" si="3"/>
        <v>2643</v>
      </c>
      <c r="G35" s="26">
        <f t="shared" si="3"/>
        <v>2882</v>
      </c>
      <c r="H35" s="26">
        <f t="shared" si="3"/>
        <v>892</v>
      </c>
      <c r="I35" s="26">
        <f t="shared" si="3"/>
        <v>8409</v>
      </c>
      <c r="J35" s="26">
        <f t="shared" si="3"/>
        <v>9301</v>
      </c>
    </row>
    <row r="36" spans="1:10" x14ac:dyDescent="0.3">
      <c r="A36" s="26" t="s">
        <v>20</v>
      </c>
      <c r="B36" s="26">
        <f t="shared" si="4"/>
        <v>676</v>
      </c>
      <c r="C36" s="26">
        <f t="shared" si="3"/>
        <v>6456</v>
      </c>
      <c r="D36" s="26">
        <f t="shared" si="3"/>
        <v>7132</v>
      </c>
      <c r="E36" s="26">
        <f t="shared" si="3"/>
        <v>251</v>
      </c>
      <c r="F36" s="26">
        <f t="shared" si="3"/>
        <v>2932</v>
      </c>
      <c r="G36" s="26">
        <f t="shared" si="3"/>
        <v>3183</v>
      </c>
      <c r="H36" s="26">
        <f t="shared" si="3"/>
        <v>927</v>
      </c>
      <c r="I36" s="26">
        <f t="shared" si="3"/>
        <v>9388</v>
      </c>
      <c r="J36" s="26">
        <f t="shared" si="3"/>
        <v>10315</v>
      </c>
    </row>
    <row r="37" spans="1:10" x14ac:dyDescent="0.3">
      <c r="A37" s="26" t="s">
        <v>21</v>
      </c>
      <c r="B37" s="26">
        <f t="shared" si="4"/>
        <v>689</v>
      </c>
      <c r="C37" s="26">
        <f t="shared" si="3"/>
        <v>6857</v>
      </c>
      <c r="D37" s="26">
        <f t="shared" si="3"/>
        <v>7546</v>
      </c>
      <c r="E37" s="26">
        <f t="shared" si="3"/>
        <v>262</v>
      </c>
      <c r="F37" s="26">
        <f t="shared" si="3"/>
        <v>3092</v>
      </c>
      <c r="G37" s="26">
        <f t="shared" si="3"/>
        <v>3354</v>
      </c>
      <c r="H37" s="26">
        <f t="shared" si="3"/>
        <v>951</v>
      </c>
      <c r="I37" s="26">
        <f t="shared" si="3"/>
        <v>9949</v>
      </c>
      <c r="J37" s="26">
        <f t="shared" si="3"/>
        <v>10900</v>
      </c>
    </row>
    <row r="38" spans="1:10" x14ac:dyDescent="0.3">
      <c r="A38" s="26" t="s">
        <v>22</v>
      </c>
      <c r="B38" s="26">
        <f t="shared" si="4"/>
        <v>721</v>
      </c>
      <c r="C38" s="26">
        <f t="shared" si="3"/>
        <v>7697</v>
      </c>
      <c r="D38" s="26">
        <f t="shared" si="3"/>
        <v>8418</v>
      </c>
      <c r="E38" s="26">
        <f t="shared" si="3"/>
        <v>276</v>
      </c>
      <c r="F38" s="26">
        <f t="shared" si="3"/>
        <v>3424</v>
      </c>
      <c r="G38" s="26">
        <f t="shared" si="3"/>
        <v>3700</v>
      </c>
      <c r="H38" s="26">
        <f t="shared" si="3"/>
        <v>997</v>
      </c>
      <c r="I38" s="26">
        <f t="shared" si="3"/>
        <v>11121</v>
      </c>
      <c r="J38" s="26">
        <f t="shared" si="3"/>
        <v>12118</v>
      </c>
    </row>
    <row r="39" spans="1:10" x14ac:dyDescent="0.3">
      <c r="A39" s="26" t="s">
        <v>23</v>
      </c>
      <c r="B39" s="26">
        <f t="shared" si="4"/>
        <v>740</v>
      </c>
      <c r="C39" s="26">
        <f t="shared" si="3"/>
        <v>8242</v>
      </c>
      <c r="D39" s="26">
        <f t="shared" si="3"/>
        <v>8982</v>
      </c>
      <c r="E39" s="26">
        <f t="shared" si="3"/>
        <v>279</v>
      </c>
      <c r="F39" s="26">
        <f t="shared" si="3"/>
        <v>3660</v>
      </c>
      <c r="G39" s="26">
        <f t="shared" si="3"/>
        <v>3939</v>
      </c>
      <c r="H39" s="26">
        <f t="shared" si="3"/>
        <v>1019</v>
      </c>
      <c r="I39" s="26">
        <f t="shared" si="3"/>
        <v>11902</v>
      </c>
      <c r="J39" s="26">
        <f t="shared" si="3"/>
        <v>12921</v>
      </c>
    </row>
    <row r="40" spans="1:10" x14ac:dyDescent="0.3">
      <c r="A40" s="26" t="s">
        <v>24</v>
      </c>
      <c r="B40" s="26">
        <f t="shared" si="4"/>
        <v>757</v>
      </c>
      <c r="C40" s="26">
        <f t="shared" si="3"/>
        <v>8813</v>
      </c>
      <c r="D40" s="26">
        <f t="shared" si="3"/>
        <v>9570</v>
      </c>
      <c r="E40" s="26">
        <f t="shared" si="3"/>
        <v>284</v>
      </c>
      <c r="F40" s="26">
        <f t="shared" si="3"/>
        <v>3898</v>
      </c>
      <c r="G40" s="26">
        <f t="shared" si="3"/>
        <v>4182</v>
      </c>
      <c r="H40" s="26">
        <f t="shared" si="3"/>
        <v>1041</v>
      </c>
      <c r="I40" s="26">
        <f t="shared" si="3"/>
        <v>12711</v>
      </c>
      <c r="J40" s="26">
        <f t="shared" si="3"/>
        <v>13752</v>
      </c>
    </row>
    <row r="41" spans="1:10" x14ac:dyDescent="0.3">
      <c r="A41" s="26" t="s">
        <v>25</v>
      </c>
      <c r="B41" s="26">
        <f t="shared" si="4"/>
        <v>784</v>
      </c>
      <c r="C41" s="26">
        <f t="shared" si="3"/>
        <v>9906</v>
      </c>
      <c r="D41" s="26">
        <f t="shared" si="3"/>
        <v>10690</v>
      </c>
      <c r="E41" s="26">
        <f t="shared" si="3"/>
        <v>299</v>
      </c>
      <c r="F41" s="26">
        <f t="shared" si="3"/>
        <v>4320</v>
      </c>
      <c r="G41" s="26">
        <f t="shared" si="3"/>
        <v>4619</v>
      </c>
      <c r="H41" s="26">
        <f t="shared" si="3"/>
        <v>1083</v>
      </c>
      <c r="I41" s="26">
        <f t="shared" si="3"/>
        <v>14226</v>
      </c>
      <c r="J41" s="26">
        <f t="shared" si="3"/>
        <v>15309</v>
      </c>
    </row>
    <row r="42" spans="1:10" x14ac:dyDescent="0.3">
      <c r="A42" s="26" t="s">
        <v>26</v>
      </c>
      <c r="B42" s="26">
        <f t="shared" si="4"/>
        <v>797</v>
      </c>
      <c r="C42" s="26">
        <f t="shared" si="3"/>
        <v>10667</v>
      </c>
      <c r="D42" s="26">
        <f t="shared" si="3"/>
        <v>11464</v>
      </c>
      <c r="E42" s="26">
        <f t="shared" si="3"/>
        <v>303</v>
      </c>
      <c r="F42" s="26">
        <f t="shared" si="3"/>
        <v>4630</v>
      </c>
      <c r="G42" s="26">
        <f t="shared" si="3"/>
        <v>4933</v>
      </c>
      <c r="H42" s="26">
        <f t="shared" si="3"/>
        <v>1100</v>
      </c>
      <c r="I42" s="26">
        <f t="shared" si="3"/>
        <v>15297</v>
      </c>
      <c r="J42" s="26">
        <f t="shared" si="3"/>
        <v>16397</v>
      </c>
    </row>
    <row r="43" spans="1:10" x14ac:dyDescent="0.3">
      <c r="A43" s="26" t="s">
        <v>27</v>
      </c>
      <c r="B43" s="26">
        <f t="shared" si="4"/>
        <v>808</v>
      </c>
      <c r="C43" s="26">
        <f t="shared" ref="C43:C44" si="5">C42+C20</f>
        <v>11281</v>
      </c>
      <c r="D43" s="26">
        <f t="shared" ref="D43:D44" si="6">D42+D20</f>
        <v>12089</v>
      </c>
      <c r="E43" s="26">
        <f t="shared" ref="E43:E44" si="7">E42+E20</f>
        <v>309</v>
      </c>
      <c r="F43" s="26">
        <f t="shared" ref="F43:F44" si="8">F42+F20</f>
        <v>4880</v>
      </c>
      <c r="G43" s="26">
        <f t="shared" ref="G43:G44" si="9">G42+G20</f>
        <v>5189</v>
      </c>
      <c r="H43" s="26">
        <f t="shared" ref="H43:H44" si="10">H42+H20</f>
        <v>1117</v>
      </c>
      <c r="I43" s="26">
        <f t="shared" ref="I43:I44" si="11">I42+I20</f>
        <v>16161</v>
      </c>
      <c r="J43" s="26">
        <f t="shared" ref="J43:J44" si="12">J42+J20</f>
        <v>17278</v>
      </c>
    </row>
    <row r="44" spans="1:10" x14ac:dyDescent="0.3">
      <c r="A44" s="26" t="s">
        <v>28</v>
      </c>
      <c r="B44" s="26">
        <f t="shared" si="4"/>
        <v>816</v>
      </c>
      <c r="C44" s="26">
        <f t="shared" si="5"/>
        <v>11749</v>
      </c>
      <c r="D44" s="26">
        <f t="shared" si="6"/>
        <v>12565</v>
      </c>
      <c r="E44" s="26">
        <f t="shared" si="7"/>
        <v>312</v>
      </c>
      <c r="F44" s="26">
        <f t="shared" si="8"/>
        <v>5075</v>
      </c>
      <c r="G44" s="26">
        <f t="shared" si="9"/>
        <v>5387</v>
      </c>
      <c r="H44" s="26">
        <f t="shared" si="10"/>
        <v>1128</v>
      </c>
      <c r="I44" s="26">
        <f t="shared" si="11"/>
        <v>16824</v>
      </c>
      <c r="J44" s="26">
        <f t="shared" si="12"/>
        <v>17952</v>
      </c>
    </row>
    <row r="46" spans="1:10" x14ac:dyDescent="0.3">
      <c r="A46" s="31" t="s">
        <v>38</v>
      </c>
    </row>
    <row r="47" spans="1:10" x14ac:dyDescent="0.3">
      <c r="A47" s="26" t="s">
        <v>0</v>
      </c>
      <c r="B47" s="26" t="str">
        <f>"cum_%_"&amp;B2</f>
        <v>cum_%_bad_dev</v>
      </c>
      <c r="C47" s="26" t="str">
        <f t="shared" ref="C47:J47" si="13">"cum_%_"&amp;C2</f>
        <v>cum_%_good_dev</v>
      </c>
      <c r="D47" s="26" t="str">
        <f t="shared" si="13"/>
        <v>cum_%_total_dev</v>
      </c>
      <c r="E47" s="26" t="str">
        <f t="shared" si="13"/>
        <v>cum_%_bad_val</v>
      </c>
      <c r="F47" s="26" t="str">
        <f t="shared" si="13"/>
        <v>cum_%_good_val</v>
      </c>
      <c r="G47" s="26" t="str">
        <f t="shared" si="13"/>
        <v>cum_%_total_val</v>
      </c>
      <c r="H47" s="26" t="str">
        <f t="shared" si="13"/>
        <v>cum_%_bad_all</v>
      </c>
      <c r="I47" s="26" t="str">
        <f t="shared" si="13"/>
        <v>cum_%_good_all</v>
      </c>
      <c r="J47" s="26" t="str">
        <f t="shared" si="13"/>
        <v>cum_%_total_all</v>
      </c>
    </row>
    <row r="48" spans="1:10" x14ac:dyDescent="0.3">
      <c r="A48" s="26" t="s">
        <v>10</v>
      </c>
      <c r="B48" s="35">
        <f>B26/B$22</f>
        <v>0.17892156862745098</v>
      </c>
      <c r="C48" s="35">
        <f t="shared" ref="C48:J48" si="14">C26/C$22</f>
        <v>4.5450676653332196E-2</v>
      </c>
      <c r="D48" s="35">
        <f t="shared" si="14"/>
        <v>5.4118583366494229E-2</v>
      </c>
      <c r="E48" s="35">
        <f t="shared" si="14"/>
        <v>0.16025641025641027</v>
      </c>
      <c r="F48" s="35">
        <f t="shared" si="14"/>
        <v>5.024630541871921E-2</v>
      </c>
      <c r="G48" s="35">
        <f t="shared" si="14"/>
        <v>5.6617783552997958E-2</v>
      </c>
      <c r="H48" s="35">
        <f t="shared" si="14"/>
        <v>0.17375886524822695</v>
      </c>
      <c r="I48" s="35">
        <f t="shared" si="14"/>
        <v>4.6897289586305277E-2</v>
      </c>
      <c r="J48" s="35">
        <f t="shared" si="14"/>
        <v>5.4868538324420679E-2</v>
      </c>
    </row>
    <row r="49" spans="1:10" x14ac:dyDescent="0.3">
      <c r="A49" s="26" t="s">
        <v>11</v>
      </c>
      <c r="B49" s="35">
        <f t="shared" ref="B49:J49" si="15">B27/B$22</f>
        <v>0.30392156862745096</v>
      </c>
      <c r="C49" s="35">
        <f t="shared" si="15"/>
        <v>9.4135671120946465E-2</v>
      </c>
      <c r="D49" s="35">
        <f t="shared" si="15"/>
        <v>0.10775964982093116</v>
      </c>
      <c r="E49" s="35">
        <f t="shared" si="15"/>
        <v>0.25</v>
      </c>
      <c r="F49" s="35">
        <f t="shared" si="15"/>
        <v>0.10798029556650246</v>
      </c>
      <c r="G49" s="35">
        <f t="shared" si="15"/>
        <v>0.11620568034156302</v>
      </c>
      <c r="H49" s="35">
        <f t="shared" si="15"/>
        <v>0.28900709219858156</v>
      </c>
      <c r="I49" s="35">
        <f t="shared" si="15"/>
        <v>9.8311935330480271E-2</v>
      </c>
      <c r="J49" s="35">
        <f t="shared" si="15"/>
        <v>0.11029411764705882</v>
      </c>
    </row>
    <row r="50" spans="1:10" x14ac:dyDescent="0.3">
      <c r="A50" s="26" t="s">
        <v>12</v>
      </c>
      <c r="B50" s="35">
        <f t="shared" ref="B50:J50" si="16">B28/B$22</f>
        <v>0.38480392156862747</v>
      </c>
      <c r="C50" s="35">
        <f t="shared" si="16"/>
        <v>0.13524555281300535</v>
      </c>
      <c r="D50" s="35">
        <f t="shared" si="16"/>
        <v>0.15145244727417428</v>
      </c>
      <c r="E50" s="35">
        <f t="shared" si="16"/>
        <v>0.34615384615384615</v>
      </c>
      <c r="F50" s="35">
        <f t="shared" si="16"/>
        <v>0.15014778325123151</v>
      </c>
      <c r="G50" s="35">
        <f t="shared" si="16"/>
        <v>0.1614999071839614</v>
      </c>
      <c r="H50" s="35">
        <f t="shared" si="16"/>
        <v>0.37411347517730498</v>
      </c>
      <c r="I50" s="35">
        <f t="shared" si="16"/>
        <v>0.13974084640989062</v>
      </c>
      <c r="J50" s="35">
        <f t="shared" si="16"/>
        <v>0.15446746880570411</v>
      </c>
    </row>
    <row r="51" spans="1:10" x14ac:dyDescent="0.3">
      <c r="A51" s="26" t="s">
        <v>13</v>
      </c>
      <c r="B51" s="35">
        <f t="shared" ref="B51:J51" si="17">B29/B$22</f>
        <v>0.46936274509803921</v>
      </c>
      <c r="C51" s="35">
        <f t="shared" si="17"/>
        <v>0.18112179759979571</v>
      </c>
      <c r="D51" s="35">
        <f t="shared" si="17"/>
        <v>0.19984082769598091</v>
      </c>
      <c r="E51" s="35">
        <f t="shared" si="17"/>
        <v>0.41987179487179488</v>
      </c>
      <c r="F51" s="35">
        <f t="shared" si="17"/>
        <v>0.19684729064039408</v>
      </c>
      <c r="G51" s="35">
        <f t="shared" si="17"/>
        <v>0.20976424726192686</v>
      </c>
      <c r="H51" s="35">
        <f t="shared" si="17"/>
        <v>0.45567375886524825</v>
      </c>
      <c r="I51" s="35">
        <f t="shared" si="17"/>
        <v>0.18586543033761294</v>
      </c>
      <c r="J51" s="35">
        <f t="shared" si="17"/>
        <v>0.20281862745098039</v>
      </c>
    </row>
    <row r="52" spans="1:10" x14ac:dyDescent="0.3">
      <c r="A52" s="26" t="s">
        <v>14</v>
      </c>
      <c r="B52" s="35">
        <f t="shared" ref="B52:J52" si="18">B30/B$22</f>
        <v>0.55147058823529416</v>
      </c>
      <c r="C52" s="35">
        <f t="shared" si="18"/>
        <v>0.22887054217380204</v>
      </c>
      <c r="D52" s="35">
        <f t="shared" si="18"/>
        <v>0.24982093115797852</v>
      </c>
      <c r="E52" s="35">
        <f t="shared" si="18"/>
        <v>0.48076923076923078</v>
      </c>
      <c r="F52" s="35">
        <f t="shared" si="18"/>
        <v>0.24768472906403941</v>
      </c>
      <c r="G52" s="35">
        <f t="shared" si="18"/>
        <v>0.26118433265268237</v>
      </c>
      <c r="H52" s="35">
        <f t="shared" si="18"/>
        <v>0.53191489361702127</v>
      </c>
      <c r="I52" s="35">
        <f t="shared" si="18"/>
        <v>0.23454588682834046</v>
      </c>
      <c r="J52" s="35">
        <f t="shared" si="18"/>
        <v>0.25323083778966132</v>
      </c>
    </row>
    <row r="53" spans="1:10" x14ac:dyDescent="0.3">
      <c r="A53" s="26" t="s">
        <v>15</v>
      </c>
      <c r="B53" s="35">
        <f t="shared" ref="B53:J53" si="19">B31/B$22</f>
        <v>0.64583333333333337</v>
      </c>
      <c r="C53" s="35">
        <f t="shared" si="19"/>
        <v>0.30283428376883137</v>
      </c>
      <c r="D53" s="35">
        <f t="shared" si="19"/>
        <v>0.32510943095901312</v>
      </c>
      <c r="E53" s="35">
        <f t="shared" si="19"/>
        <v>0.58653846153846156</v>
      </c>
      <c r="F53" s="35">
        <f t="shared" si="19"/>
        <v>0.3251231527093596</v>
      </c>
      <c r="G53" s="35">
        <f t="shared" si="19"/>
        <v>0.34026359754965657</v>
      </c>
      <c r="H53" s="35">
        <f t="shared" si="19"/>
        <v>0.62943262411347523</v>
      </c>
      <c r="I53" s="35">
        <f t="shared" si="19"/>
        <v>0.30955777460770328</v>
      </c>
      <c r="J53" s="35">
        <f t="shared" si="19"/>
        <v>0.32965686274509803</v>
      </c>
    </row>
    <row r="54" spans="1:10" x14ac:dyDescent="0.3">
      <c r="A54" s="26" t="s">
        <v>16</v>
      </c>
      <c r="B54" s="35">
        <f t="shared" ref="B54:J54" si="20">B32/B$22</f>
        <v>0.66911764705882348</v>
      </c>
      <c r="C54" s="35">
        <f t="shared" si="20"/>
        <v>0.32726189462933014</v>
      </c>
      <c r="D54" s="35">
        <f t="shared" si="20"/>
        <v>0.34946279347393555</v>
      </c>
      <c r="E54" s="35">
        <f t="shared" si="20"/>
        <v>0.61538461538461542</v>
      </c>
      <c r="F54" s="35">
        <f t="shared" si="20"/>
        <v>0.35349753694581282</v>
      </c>
      <c r="G54" s="35">
        <f t="shared" si="20"/>
        <v>0.36866530536476705</v>
      </c>
      <c r="H54" s="35">
        <f t="shared" si="20"/>
        <v>0.6542553191489362</v>
      </c>
      <c r="I54" s="35">
        <f t="shared" si="20"/>
        <v>0.33517593913456967</v>
      </c>
      <c r="J54" s="35">
        <f t="shared" si="20"/>
        <v>0.35522504456327986</v>
      </c>
    </row>
    <row r="55" spans="1:10" x14ac:dyDescent="0.3">
      <c r="A55" s="26" t="s">
        <v>17</v>
      </c>
      <c r="B55" s="35">
        <f t="shared" ref="B55:J55" si="21">B33/B$22</f>
        <v>0.74142156862745101</v>
      </c>
      <c r="C55" s="35">
        <f t="shared" si="21"/>
        <v>0.40045961358413484</v>
      </c>
      <c r="D55" s="35">
        <f t="shared" si="21"/>
        <v>0.42260246717071231</v>
      </c>
      <c r="E55" s="35">
        <f t="shared" si="21"/>
        <v>0.69551282051282048</v>
      </c>
      <c r="F55" s="35">
        <f t="shared" si="21"/>
        <v>0.43054187192118226</v>
      </c>
      <c r="G55" s="35">
        <f t="shared" si="21"/>
        <v>0.44588824948951178</v>
      </c>
      <c r="H55" s="35">
        <f t="shared" si="21"/>
        <v>0.72872340425531912</v>
      </c>
      <c r="I55" s="35">
        <f t="shared" si="21"/>
        <v>0.40953399904897764</v>
      </c>
      <c r="J55" s="35">
        <f t="shared" si="21"/>
        <v>0.42959001782531192</v>
      </c>
    </row>
    <row r="56" spans="1:10" x14ac:dyDescent="0.3">
      <c r="A56" s="26" t="s">
        <v>18</v>
      </c>
      <c r="B56" s="35">
        <f t="shared" ref="B56:J56" si="22">B34/B$22</f>
        <v>0.76715686274509809</v>
      </c>
      <c r="C56" s="35">
        <f t="shared" si="22"/>
        <v>0.43144097369988937</v>
      </c>
      <c r="D56" s="35">
        <f t="shared" si="22"/>
        <v>0.45324313569438918</v>
      </c>
      <c r="E56" s="35">
        <f t="shared" si="22"/>
        <v>0.71794871794871795</v>
      </c>
      <c r="F56" s="35">
        <f t="shared" si="22"/>
        <v>0.46128078817733992</v>
      </c>
      <c r="G56" s="35">
        <f t="shared" si="22"/>
        <v>0.47614627807685167</v>
      </c>
      <c r="H56" s="35">
        <f t="shared" si="22"/>
        <v>0.75354609929078009</v>
      </c>
      <c r="I56" s="35">
        <f t="shared" si="22"/>
        <v>0.44044222539229672</v>
      </c>
      <c r="J56" s="35">
        <f t="shared" si="22"/>
        <v>0.46011586452762926</v>
      </c>
    </row>
    <row r="57" spans="1:10" x14ac:dyDescent="0.3">
      <c r="A57" s="26" t="s">
        <v>19</v>
      </c>
      <c r="B57" s="35">
        <f t="shared" ref="B57:J57" si="23">B35/B$22</f>
        <v>0.80024509803921573</v>
      </c>
      <c r="C57" s="35">
        <f t="shared" si="23"/>
        <v>0.49076517150395776</v>
      </c>
      <c r="D57" s="35">
        <f t="shared" si="23"/>
        <v>0.51086350974930361</v>
      </c>
      <c r="E57" s="35">
        <f t="shared" si="23"/>
        <v>0.76602564102564108</v>
      </c>
      <c r="F57" s="35">
        <f t="shared" si="23"/>
        <v>0.52078817733990146</v>
      </c>
      <c r="G57" s="35">
        <f t="shared" si="23"/>
        <v>0.53499164655652498</v>
      </c>
      <c r="H57" s="35">
        <f t="shared" si="23"/>
        <v>0.79078014184397161</v>
      </c>
      <c r="I57" s="35">
        <f t="shared" si="23"/>
        <v>0.49982168330955778</v>
      </c>
      <c r="J57" s="35">
        <f t="shared" si="23"/>
        <v>0.5181038324420677</v>
      </c>
    </row>
    <row r="58" spans="1:10" x14ac:dyDescent="0.3">
      <c r="A58" s="26" t="s">
        <v>20</v>
      </c>
      <c r="B58" s="35">
        <f t="shared" ref="B58:J58" si="24">B36/B$22</f>
        <v>0.82843137254901966</v>
      </c>
      <c r="C58" s="35">
        <f t="shared" si="24"/>
        <v>0.54949357392118481</v>
      </c>
      <c r="D58" s="35">
        <f t="shared" si="24"/>
        <v>0.56760843613211298</v>
      </c>
      <c r="E58" s="35">
        <f t="shared" si="24"/>
        <v>0.80448717948717952</v>
      </c>
      <c r="F58" s="35">
        <f t="shared" si="24"/>
        <v>0.57773399014778326</v>
      </c>
      <c r="G58" s="35">
        <f t="shared" si="24"/>
        <v>0.59086690180063117</v>
      </c>
      <c r="H58" s="35">
        <f t="shared" si="24"/>
        <v>0.82180851063829785</v>
      </c>
      <c r="I58" s="35">
        <f t="shared" si="24"/>
        <v>0.55801236329053727</v>
      </c>
      <c r="J58" s="35">
        <f t="shared" si="24"/>
        <v>0.57458778966131907</v>
      </c>
    </row>
    <row r="59" spans="1:10" x14ac:dyDescent="0.3">
      <c r="A59" s="26" t="s">
        <v>21</v>
      </c>
      <c r="B59" s="35">
        <f t="shared" ref="B59:J59" si="25">B37/B$22</f>
        <v>0.84436274509803921</v>
      </c>
      <c r="C59" s="35">
        <f t="shared" si="25"/>
        <v>0.58362413822452974</v>
      </c>
      <c r="D59" s="35">
        <f t="shared" si="25"/>
        <v>0.60055710306406684</v>
      </c>
      <c r="E59" s="35">
        <f t="shared" si="25"/>
        <v>0.83974358974358976</v>
      </c>
      <c r="F59" s="35">
        <f t="shared" si="25"/>
        <v>0.60926108374384236</v>
      </c>
      <c r="G59" s="35">
        <f t="shared" si="25"/>
        <v>0.62260998700575454</v>
      </c>
      <c r="H59" s="35">
        <f t="shared" si="25"/>
        <v>0.84308510638297873</v>
      </c>
      <c r="I59" s="35">
        <f t="shared" si="25"/>
        <v>0.59135758440323349</v>
      </c>
      <c r="J59" s="35">
        <f t="shared" si="25"/>
        <v>0.607174688057041</v>
      </c>
    </row>
    <row r="60" spans="1:10" x14ac:dyDescent="0.3">
      <c r="A60" s="26" t="s">
        <v>22</v>
      </c>
      <c r="B60" s="35">
        <f t="shared" ref="B60:J60" si="26">B38/B$22</f>
        <v>0.88357843137254899</v>
      </c>
      <c r="C60" s="35">
        <f t="shared" si="26"/>
        <v>0.6551195846455018</v>
      </c>
      <c r="D60" s="35">
        <f t="shared" si="26"/>
        <v>0.66995622761639473</v>
      </c>
      <c r="E60" s="35">
        <f t="shared" si="26"/>
        <v>0.88461538461538458</v>
      </c>
      <c r="F60" s="35">
        <f t="shared" si="26"/>
        <v>0.67467980295566499</v>
      </c>
      <c r="G60" s="35">
        <f t="shared" si="26"/>
        <v>0.68683868572489326</v>
      </c>
      <c r="H60" s="35">
        <f t="shared" si="26"/>
        <v>0.88386524822695034</v>
      </c>
      <c r="I60" s="35">
        <f t="shared" si="26"/>
        <v>0.66101997146932956</v>
      </c>
      <c r="J60" s="35">
        <f t="shared" si="26"/>
        <v>0.67502228163992872</v>
      </c>
    </row>
    <row r="61" spans="1:10" x14ac:dyDescent="0.3">
      <c r="A61" s="26" t="s">
        <v>23</v>
      </c>
      <c r="B61" s="35">
        <f t="shared" ref="B61:J61" si="27">B39/B$22</f>
        <v>0.90686274509803921</v>
      </c>
      <c r="C61" s="35">
        <f t="shared" si="27"/>
        <v>0.7015065111924419</v>
      </c>
      <c r="D61" s="35">
        <f t="shared" si="27"/>
        <v>0.71484281734978117</v>
      </c>
      <c r="E61" s="35">
        <f t="shared" si="27"/>
        <v>0.89423076923076927</v>
      </c>
      <c r="F61" s="35">
        <f t="shared" si="27"/>
        <v>0.72118226600985225</v>
      </c>
      <c r="G61" s="35">
        <f t="shared" si="27"/>
        <v>0.73120475218117686</v>
      </c>
      <c r="H61" s="35">
        <f t="shared" si="27"/>
        <v>0.90336879432624118</v>
      </c>
      <c r="I61" s="35">
        <f t="shared" si="27"/>
        <v>0.70744174988112218</v>
      </c>
      <c r="J61" s="35">
        <f t="shared" si="27"/>
        <v>0.71975267379679142</v>
      </c>
    </row>
    <row r="62" spans="1:10" x14ac:dyDescent="0.3">
      <c r="A62" s="26" t="s">
        <v>24</v>
      </c>
      <c r="B62" s="35">
        <f t="shared" ref="B62:J62" si="28">B40/B$22</f>
        <v>0.92769607843137258</v>
      </c>
      <c r="C62" s="35">
        <f t="shared" si="28"/>
        <v>0.75010639203336449</v>
      </c>
      <c r="D62" s="35">
        <f t="shared" si="28"/>
        <v>0.7616394747313967</v>
      </c>
      <c r="E62" s="35">
        <f t="shared" si="28"/>
        <v>0.91025641025641024</v>
      </c>
      <c r="F62" s="35">
        <f t="shared" si="28"/>
        <v>0.76807881773399012</v>
      </c>
      <c r="G62" s="35">
        <f t="shared" si="28"/>
        <v>0.77631334694635235</v>
      </c>
      <c r="H62" s="35">
        <f t="shared" si="28"/>
        <v>0.9228723404255319</v>
      </c>
      <c r="I62" s="35">
        <f t="shared" si="28"/>
        <v>0.755527817403709</v>
      </c>
      <c r="J62" s="35">
        <f t="shared" si="28"/>
        <v>0.76604278074866305</v>
      </c>
    </row>
    <row r="63" spans="1:10" x14ac:dyDescent="0.3">
      <c r="A63" s="26" t="s">
        <v>25</v>
      </c>
      <c r="B63" s="35">
        <f t="shared" ref="B63:J63" si="29">B41/B$22</f>
        <v>0.96078431372549022</v>
      </c>
      <c r="C63" s="35">
        <f t="shared" si="29"/>
        <v>0.84313558600731975</v>
      </c>
      <c r="D63" s="35">
        <f t="shared" si="29"/>
        <v>0.85077596498209307</v>
      </c>
      <c r="E63" s="35">
        <f t="shared" si="29"/>
        <v>0.95833333333333337</v>
      </c>
      <c r="F63" s="35">
        <f t="shared" si="29"/>
        <v>0.85123152709359606</v>
      </c>
      <c r="G63" s="35">
        <f t="shared" si="29"/>
        <v>0.8574345646927789</v>
      </c>
      <c r="H63" s="35">
        <f t="shared" si="29"/>
        <v>0.96010638297872342</v>
      </c>
      <c r="I63" s="35">
        <f t="shared" si="29"/>
        <v>0.84557774607703284</v>
      </c>
      <c r="J63" s="35">
        <f t="shared" si="29"/>
        <v>0.852774064171123</v>
      </c>
    </row>
    <row r="64" spans="1:10" x14ac:dyDescent="0.3">
      <c r="A64" s="26" t="s">
        <v>26</v>
      </c>
      <c r="B64" s="35">
        <f t="shared" ref="B64:J64" si="30">B42/B$22</f>
        <v>0.97671568627450978</v>
      </c>
      <c r="C64" s="35">
        <f t="shared" si="30"/>
        <v>0.90790705591965271</v>
      </c>
      <c r="D64" s="35">
        <f t="shared" si="30"/>
        <v>0.91237564663748505</v>
      </c>
      <c r="E64" s="35">
        <f t="shared" si="30"/>
        <v>0.97115384615384615</v>
      </c>
      <c r="F64" s="35">
        <f t="shared" si="30"/>
        <v>0.91231527093596054</v>
      </c>
      <c r="G64" s="35">
        <f t="shared" si="30"/>
        <v>0.91572303694078339</v>
      </c>
      <c r="H64" s="35">
        <f t="shared" si="30"/>
        <v>0.97517730496453903</v>
      </c>
      <c r="I64" s="35">
        <f t="shared" si="30"/>
        <v>0.9092368045649073</v>
      </c>
      <c r="J64" s="35">
        <f t="shared" si="30"/>
        <v>0.91338012477718356</v>
      </c>
    </row>
    <row r="65" spans="1:10" x14ac:dyDescent="0.3">
      <c r="A65" s="26" t="s">
        <v>27</v>
      </c>
      <c r="B65" s="35">
        <f t="shared" ref="B65:J65" si="31">B43/B$22</f>
        <v>0.99019607843137258</v>
      </c>
      <c r="C65" s="35">
        <f t="shared" si="31"/>
        <v>0.96016682270831555</v>
      </c>
      <c r="D65" s="35">
        <f t="shared" si="31"/>
        <v>0.96211699164345399</v>
      </c>
      <c r="E65" s="35">
        <f t="shared" si="31"/>
        <v>0.99038461538461542</v>
      </c>
      <c r="F65" s="35">
        <f t="shared" si="31"/>
        <v>0.96157635467980296</v>
      </c>
      <c r="G65" s="35">
        <f t="shared" si="31"/>
        <v>0.96324484870985705</v>
      </c>
      <c r="H65" s="35">
        <f t="shared" si="31"/>
        <v>0.99024822695035464</v>
      </c>
      <c r="I65" s="35">
        <f t="shared" si="31"/>
        <v>0.96059201141226824</v>
      </c>
      <c r="J65" s="35">
        <f t="shared" si="31"/>
        <v>0.96245543672014255</v>
      </c>
    </row>
    <row r="66" spans="1:10" x14ac:dyDescent="0.3">
      <c r="A66" s="26" t="s">
        <v>28</v>
      </c>
      <c r="B66" s="35">
        <f t="shared" ref="B66:J66" si="32">B44/B$22</f>
        <v>1</v>
      </c>
      <c r="C66" s="35">
        <f t="shared" si="32"/>
        <v>1</v>
      </c>
      <c r="D66" s="35">
        <f t="shared" si="32"/>
        <v>1</v>
      </c>
      <c r="E66" s="35">
        <f t="shared" si="32"/>
        <v>1</v>
      </c>
      <c r="F66" s="35">
        <f t="shared" si="32"/>
        <v>1</v>
      </c>
      <c r="G66" s="35">
        <f t="shared" si="32"/>
        <v>1</v>
      </c>
      <c r="H66" s="35">
        <f t="shared" si="32"/>
        <v>1</v>
      </c>
      <c r="I66" s="35">
        <f t="shared" si="32"/>
        <v>1</v>
      </c>
      <c r="J66" s="35">
        <f t="shared" si="32"/>
        <v>1</v>
      </c>
    </row>
    <row r="68" spans="1:10" x14ac:dyDescent="0.3">
      <c r="A68" s="31" t="s">
        <v>39</v>
      </c>
    </row>
    <row r="69" spans="1:10" x14ac:dyDescent="0.3">
      <c r="A69" s="26"/>
      <c r="B69" s="26" t="s">
        <v>40</v>
      </c>
      <c r="C69" s="26" t="s">
        <v>41</v>
      </c>
      <c r="D69" s="26" t="s">
        <v>42</v>
      </c>
      <c r="E69" s="26" t="s">
        <v>43</v>
      </c>
      <c r="F69" s="26" t="s">
        <v>44</v>
      </c>
      <c r="G69" s="26" t="s">
        <v>45</v>
      </c>
      <c r="H69" s="26" t="s">
        <v>46</v>
      </c>
      <c r="I69" s="26" t="s">
        <v>47</v>
      </c>
      <c r="J69" s="26" t="s">
        <v>48</v>
      </c>
    </row>
    <row r="70" spans="1:10" x14ac:dyDescent="0.3">
      <c r="A70" s="37" t="s">
        <v>49</v>
      </c>
      <c r="B70" s="37" t="s">
        <v>50</v>
      </c>
      <c r="C70" s="37" t="s">
        <v>51</v>
      </c>
      <c r="D70" s="37" t="s">
        <v>52</v>
      </c>
      <c r="E70" s="37" t="s">
        <v>53</v>
      </c>
      <c r="F70" s="37" t="s">
        <v>54</v>
      </c>
      <c r="G70" s="37" t="s">
        <v>55</v>
      </c>
      <c r="H70" s="37" t="s">
        <v>56</v>
      </c>
      <c r="I70" s="37" t="s">
        <v>57</v>
      </c>
      <c r="J70" s="37" t="s">
        <v>58</v>
      </c>
    </row>
    <row r="71" spans="1:10" x14ac:dyDescent="0.3">
      <c r="A71" s="26" t="s">
        <v>10</v>
      </c>
      <c r="B71" s="36">
        <f>ABS(B48-E48)</f>
        <v>1.8665158371040713E-2</v>
      </c>
      <c r="C71" s="36">
        <f>ABS(B48-H48)</f>
        <v>5.1627033792240318E-3</v>
      </c>
      <c r="D71" s="36">
        <f>ABS(E48-H48)</f>
        <v>1.3502454991816681E-2</v>
      </c>
      <c r="E71" s="36">
        <f>ABS(C48-F48)</f>
        <v>4.7956287653870139E-3</v>
      </c>
      <c r="F71" s="36">
        <f>ABS(C48-I48)</f>
        <v>1.4466129329730806E-3</v>
      </c>
      <c r="G71" s="36">
        <f>ABS(F48-I48)</f>
        <v>3.3490158324139332E-3</v>
      </c>
      <c r="H71" s="36">
        <f>ABS(D48-G48)</f>
        <v>2.4992001865037292E-3</v>
      </c>
      <c r="I71" s="36">
        <f>ABS(D48-J48)</f>
        <v>7.4995495792645056E-4</v>
      </c>
      <c r="J71" s="36">
        <f>ABS(G48-J48)</f>
        <v>1.7492452285772786E-3</v>
      </c>
    </row>
    <row r="72" spans="1:10" x14ac:dyDescent="0.3">
      <c r="A72" s="26" t="s">
        <v>11</v>
      </c>
      <c r="B72" s="36">
        <f t="shared" ref="B72:B89" si="33">ABS(B49-E49)</f>
        <v>5.3921568627450955E-2</v>
      </c>
      <c r="C72" s="36">
        <f t="shared" ref="C72:C89" si="34">ABS(B49-H49)</f>
        <v>1.4914476428869394E-2</v>
      </c>
      <c r="D72" s="36">
        <f t="shared" ref="D72:D89" si="35">ABS(E49-H49)</f>
        <v>3.9007092198581561E-2</v>
      </c>
      <c r="E72" s="36">
        <f t="shared" ref="E72:E89" si="36">ABS(C49-F49)</f>
        <v>1.3844624445555995E-2</v>
      </c>
      <c r="F72" s="36">
        <f t="shared" ref="F72:F89" si="37">ABS(C49-I49)</f>
        <v>4.1762642095338059E-3</v>
      </c>
      <c r="G72" s="36">
        <f t="shared" ref="G72:G89" si="38">ABS(F49-I49)</f>
        <v>9.6683602360221887E-3</v>
      </c>
      <c r="H72" s="36">
        <f t="shared" ref="H72:H89" si="39">ABS(D49-G49)</f>
        <v>8.4460305206318642E-3</v>
      </c>
      <c r="I72" s="36">
        <f t="shared" ref="I72:I89" si="40">ABS(D49-J49)</f>
        <v>2.5344678261276649E-3</v>
      </c>
      <c r="J72" s="36">
        <f t="shared" ref="J72:J89" si="41">ABS(G49-J49)</f>
        <v>5.9115626945041994E-3</v>
      </c>
    </row>
    <row r="73" spans="1:10" x14ac:dyDescent="0.3">
      <c r="A73" s="26" t="s">
        <v>12</v>
      </c>
      <c r="B73" s="36">
        <f t="shared" si="33"/>
        <v>3.8650075414781326E-2</v>
      </c>
      <c r="C73" s="36">
        <f t="shared" si="34"/>
        <v>1.0690446391322495E-2</v>
      </c>
      <c r="D73" s="36">
        <f t="shared" si="35"/>
        <v>2.7959629023458832E-2</v>
      </c>
      <c r="E73" s="36">
        <f t="shared" si="36"/>
        <v>1.4902230438226166E-2</v>
      </c>
      <c r="F73" s="36">
        <f t="shared" si="37"/>
        <v>4.4952935968852747E-3</v>
      </c>
      <c r="G73" s="36">
        <f t="shared" si="38"/>
        <v>1.0406936841340891E-2</v>
      </c>
      <c r="H73" s="36">
        <f t="shared" si="39"/>
        <v>1.0047459909787115E-2</v>
      </c>
      <c r="I73" s="36">
        <f t="shared" si="40"/>
        <v>3.0150215315298268E-3</v>
      </c>
      <c r="J73" s="36">
        <f t="shared" si="41"/>
        <v>7.0324383782572886E-3</v>
      </c>
    </row>
    <row r="74" spans="1:10" x14ac:dyDescent="0.3">
      <c r="A74" s="26" t="s">
        <v>13</v>
      </c>
      <c r="B74" s="36">
        <f t="shared" si="33"/>
        <v>4.9490950226244335E-2</v>
      </c>
      <c r="C74" s="36">
        <f t="shared" si="34"/>
        <v>1.3688986232790967E-2</v>
      </c>
      <c r="D74" s="36">
        <f t="shared" si="35"/>
        <v>3.5801963993453367E-2</v>
      </c>
      <c r="E74" s="36">
        <f t="shared" si="36"/>
        <v>1.5725493040598365E-2</v>
      </c>
      <c r="F74" s="36">
        <f t="shared" si="37"/>
        <v>4.7436327378172216E-3</v>
      </c>
      <c r="G74" s="36">
        <f t="shared" si="38"/>
        <v>1.0981860302781143E-2</v>
      </c>
      <c r="H74" s="36">
        <f t="shared" si="39"/>
        <v>9.9234195659459457E-3</v>
      </c>
      <c r="I74" s="36">
        <f t="shared" si="40"/>
        <v>2.9777997549994828E-3</v>
      </c>
      <c r="J74" s="36">
        <f t="shared" si="41"/>
        <v>6.9456198109464629E-3</v>
      </c>
    </row>
    <row r="75" spans="1:10" x14ac:dyDescent="0.3">
      <c r="A75" s="26" t="s">
        <v>14</v>
      </c>
      <c r="B75" s="36">
        <f t="shared" si="33"/>
        <v>7.0701357466063375E-2</v>
      </c>
      <c r="C75" s="36">
        <f t="shared" si="34"/>
        <v>1.955569461827289E-2</v>
      </c>
      <c r="D75" s="36">
        <f t="shared" si="35"/>
        <v>5.1145662847790485E-2</v>
      </c>
      <c r="E75" s="36">
        <f t="shared" si="36"/>
        <v>1.8814186890237367E-2</v>
      </c>
      <c r="F75" s="36">
        <f t="shared" si="37"/>
        <v>5.6753446545384223E-3</v>
      </c>
      <c r="G75" s="36">
        <f t="shared" si="38"/>
        <v>1.3138842235698944E-2</v>
      </c>
      <c r="H75" s="36">
        <f t="shared" si="39"/>
        <v>1.1363401494703856E-2</v>
      </c>
      <c r="I75" s="36">
        <f t="shared" si="40"/>
        <v>3.4099066316828075E-3</v>
      </c>
      <c r="J75" s="36">
        <f t="shared" si="41"/>
        <v>7.9534948630210489E-3</v>
      </c>
    </row>
    <row r="76" spans="1:10" x14ac:dyDescent="0.3">
      <c r="A76" s="26" t="s">
        <v>15</v>
      </c>
      <c r="B76" s="36">
        <f t="shared" si="33"/>
        <v>5.9294871794871806E-2</v>
      </c>
      <c r="C76" s="36">
        <f t="shared" si="34"/>
        <v>1.6400709219858145E-2</v>
      </c>
      <c r="D76" s="36">
        <f t="shared" si="35"/>
        <v>4.2894162575013661E-2</v>
      </c>
      <c r="E76" s="36">
        <f t="shared" si="36"/>
        <v>2.2288868940528228E-2</v>
      </c>
      <c r="F76" s="36">
        <f t="shared" si="37"/>
        <v>6.723490838871915E-3</v>
      </c>
      <c r="G76" s="36">
        <f t="shared" si="38"/>
        <v>1.5565378101656313E-2</v>
      </c>
      <c r="H76" s="36">
        <f t="shared" si="39"/>
        <v>1.5154166590643448E-2</v>
      </c>
      <c r="I76" s="36">
        <f t="shared" si="40"/>
        <v>4.5474317860849101E-3</v>
      </c>
      <c r="J76" s="36">
        <f t="shared" si="41"/>
        <v>1.0606734804558537E-2</v>
      </c>
    </row>
    <row r="77" spans="1:10" x14ac:dyDescent="0.3">
      <c r="A77" s="26" t="s">
        <v>16</v>
      </c>
      <c r="B77" s="36">
        <f t="shared" si="33"/>
        <v>5.3733031674208065E-2</v>
      </c>
      <c r="C77" s="36">
        <f t="shared" si="34"/>
        <v>1.4862327909887285E-2</v>
      </c>
      <c r="D77" s="36">
        <f t="shared" si="35"/>
        <v>3.887070376432078E-2</v>
      </c>
      <c r="E77" s="36">
        <f t="shared" si="36"/>
        <v>2.6235642316482677E-2</v>
      </c>
      <c r="F77" s="36">
        <f t="shared" si="37"/>
        <v>7.9140445052395259E-3</v>
      </c>
      <c r="G77" s="36">
        <f t="shared" si="38"/>
        <v>1.8321597811243151E-2</v>
      </c>
      <c r="H77" s="36">
        <f t="shared" si="39"/>
        <v>1.9202511890831497E-2</v>
      </c>
      <c r="I77" s="36">
        <f t="shared" si="40"/>
        <v>5.7622510893443057E-3</v>
      </c>
      <c r="J77" s="36">
        <f t="shared" si="41"/>
        <v>1.3440260801487192E-2</v>
      </c>
    </row>
    <row r="78" spans="1:10" x14ac:dyDescent="0.3">
      <c r="A78" s="26" t="s">
        <v>17</v>
      </c>
      <c r="B78" s="36">
        <f t="shared" si="33"/>
        <v>4.5908748114630527E-2</v>
      </c>
      <c r="C78" s="36">
        <f t="shared" si="34"/>
        <v>1.2698164372131893E-2</v>
      </c>
      <c r="D78" s="36">
        <f t="shared" si="35"/>
        <v>3.3210583742498634E-2</v>
      </c>
      <c r="E78" s="36">
        <f t="shared" si="36"/>
        <v>3.0082258337047418E-2</v>
      </c>
      <c r="F78" s="36">
        <f t="shared" si="37"/>
        <v>9.0743854648427935E-3</v>
      </c>
      <c r="G78" s="36">
        <f t="shared" si="38"/>
        <v>2.1007872872204625E-2</v>
      </c>
      <c r="H78" s="36">
        <f t="shared" si="39"/>
        <v>2.3285782318799464E-2</v>
      </c>
      <c r="I78" s="36">
        <f t="shared" si="40"/>
        <v>6.9875506545996058E-3</v>
      </c>
      <c r="J78" s="36">
        <f t="shared" si="41"/>
        <v>1.6298231664199858E-2</v>
      </c>
    </row>
    <row r="79" spans="1:10" x14ac:dyDescent="0.3">
      <c r="A79" s="26" t="s">
        <v>18</v>
      </c>
      <c r="B79" s="36">
        <f t="shared" si="33"/>
        <v>4.9208144796380138E-2</v>
      </c>
      <c r="C79" s="36">
        <f t="shared" si="34"/>
        <v>1.3610763454317998E-2</v>
      </c>
      <c r="D79" s="36">
        <f t="shared" si="35"/>
        <v>3.559738134206214E-2</v>
      </c>
      <c r="E79" s="36">
        <f t="shared" si="36"/>
        <v>2.9839814477450544E-2</v>
      </c>
      <c r="F79" s="36">
        <f t="shared" si="37"/>
        <v>9.0012516924073416E-3</v>
      </c>
      <c r="G79" s="36">
        <f t="shared" si="38"/>
        <v>2.0838562785043202E-2</v>
      </c>
      <c r="H79" s="36">
        <f t="shared" si="39"/>
        <v>2.2903142382462494E-2</v>
      </c>
      <c r="I79" s="36">
        <f t="shared" si="40"/>
        <v>6.8727288332400827E-3</v>
      </c>
      <c r="J79" s="36">
        <f t="shared" si="41"/>
        <v>1.6030413549222411E-2</v>
      </c>
    </row>
    <row r="80" spans="1:10" x14ac:dyDescent="0.3">
      <c r="A80" s="26" t="s">
        <v>19</v>
      </c>
      <c r="B80" s="36">
        <f t="shared" si="33"/>
        <v>3.421945701357465E-2</v>
      </c>
      <c r="C80" s="36">
        <f t="shared" si="34"/>
        <v>9.464956195244123E-3</v>
      </c>
      <c r="D80" s="36">
        <f t="shared" si="35"/>
        <v>2.4754500818330527E-2</v>
      </c>
      <c r="E80" s="36">
        <f t="shared" si="36"/>
        <v>3.0023005835943695E-2</v>
      </c>
      <c r="F80" s="36">
        <f t="shared" si="37"/>
        <v>9.0565118056000204E-3</v>
      </c>
      <c r="G80" s="36">
        <f t="shared" si="38"/>
        <v>2.0966494030343674E-2</v>
      </c>
      <c r="H80" s="36">
        <f t="shared" si="39"/>
        <v>2.4128136807221368E-2</v>
      </c>
      <c r="I80" s="36">
        <f t="shared" si="40"/>
        <v>7.2403226927640896E-3</v>
      </c>
      <c r="J80" s="36">
        <f t="shared" si="41"/>
        <v>1.6887814114457278E-2</v>
      </c>
    </row>
    <row r="81" spans="1:10" x14ac:dyDescent="0.3">
      <c r="A81" s="26" t="s">
        <v>20</v>
      </c>
      <c r="B81" s="36">
        <f t="shared" si="33"/>
        <v>2.3944193061840147E-2</v>
      </c>
      <c r="C81" s="36">
        <f t="shared" si="34"/>
        <v>6.6228619107218112E-3</v>
      </c>
      <c r="D81" s="36">
        <f t="shared" si="35"/>
        <v>1.7321331151118335E-2</v>
      </c>
      <c r="E81" s="36">
        <f t="shared" si="36"/>
        <v>2.8240416226598453E-2</v>
      </c>
      <c r="F81" s="36">
        <f t="shared" si="37"/>
        <v>8.5187893693524641E-3</v>
      </c>
      <c r="G81" s="36">
        <f t="shared" si="38"/>
        <v>1.9721626857245989E-2</v>
      </c>
      <c r="H81" s="36">
        <f t="shared" si="39"/>
        <v>2.3258465668518191E-2</v>
      </c>
      <c r="I81" s="36">
        <f t="shared" si="40"/>
        <v>6.9793535292060893E-3</v>
      </c>
      <c r="J81" s="36">
        <f t="shared" si="41"/>
        <v>1.6279112139312102E-2</v>
      </c>
    </row>
    <row r="82" spans="1:10" x14ac:dyDescent="0.3">
      <c r="A82" s="26" t="s">
        <v>21</v>
      </c>
      <c r="B82" s="36">
        <f t="shared" si="33"/>
        <v>4.6191553544494557E-3</v>
      </c>
      <c r="C82" s="36">
        <f t="shared" si="34"/>
        <v>1.2776387150604807E-3</v>
      </c>
      <c r="D82" s="36">
        <f t="shared" si="35"/>
        <v>3.341516639388975E-3</v>
      </c>
      <c r="E82" s="36">
        <f t="shared" si="36"/>
        <v>2.5636945519312615E-2</v>
      </c>
      <c r="F82" s="36">
        <f t="shared" si="37"/>
        <v>7.7334461787037512E-3</v>
      </c>
      <c r="G82" s="36">
        <f t="shared" si="38"/>
        <v>1.7903499340608864E-2</v>
      </c>
      <c r="H82" s="36">
        <f t="shared" si="39"/>
        <v>2.2052883941687695E-2</v>
      </c>
      <c r="I82" s="36">
        <f t="shared" si="40"/>
        <v>6.617584992974157E-3</v>
      </c>
      <c r="J82" s="36">
        <f t="shared" si="41"/>
        <v>1.5435298948713538E-2</v>
      </c>
    </row>
    <row r="83" spans="1:10" x14ac:dyDescent="0.3">
      <c r="A83" s="26" t="s">
        <v>22</v>
      </c>
      <c r="B83" s="36">
        <f t="shared" si="33"/>
        <v>1.0369532428355921E-3</v>
      </c>
      <c r="C83" s="36">
        <f t="shared" si="34"/>
        <v>2.8681685440135052E-4</v>
      </c>
      <c r="D83" s="36">
        <f t="shared" si="35"/>
        <v>7.5013638843424157E-4</v>
      </c>
      <c r="E83" s="36">
        <f t="shared" si="36"/>
        <v>1.9560218310163191E-2</v>
      </c>
      <c r="F83" s="36">
        <f t="shared" si="37"/>
        <v>5.9003868238277635E-3</v>
      </c>
      <c r="G83" s="36">
        <f t="shared" si="38"/>
        <v>1.3659831486335428E-2</v>
      </c>
      <c r="H83" s="36">
        <f t="shared" si="39"/>
        <v>1.6882458108498533E-2</v>
      </c>
      <c r="I83" s="36">
        <f t="shared" si="40"/>
        <v>5.0660540235339946E-3</v>
      </c>
      <c r="J83" s="36">
        <f t="shared" si="41"/>
        <v>1.1816404084964538E-2</v>
      </c>
    </row>
    <row r="84" spans="1:10" x14ac:dyDescent="0.3">
      <c r="A84" s="26" t="s">
        <v>23</v>
      </c>
      <c r="B84" s="36">
        <f t="shared" si="33"/>
        <v>1.263197586726994E-2</v>
      </c>
      <c r="C84" s="36">
        <f t="shared" si="34"/>
        <v>3.4939507717980378E-3</v>
      </c>
      <c r="D84" s="36">
        <f t="shared" si="35"/>
        <v>9.1380250954719022E-3</v>
      </c>
      <c r="E84" s="36">
        <f t="shared" si="36"/>
        <v>1.9675754817410351E-2</v>
      </c>
      <c r="F84" s="36">
        <f t="shared" si="37"/>
        <v>5.9352386886802888E-3</v>
      </c>
      <c r="G84" s="36">
        <f t="shared" si="38"/>
        <v>1.3740516128730063E-2</v>
      </c>
      <c r="H84" s="36">
        <f t="shared" si="39"/>
        <v>1.6361934831395697E-2</v>
      </c>
      <c r="I84" s="36">
        <f t="shared" si="40"/>
        <v>4.9098564470102524E-3</v>
      </c>
      <c r="J84" s="36">
        <f t="shared" si="41"/>
        <v>1.1452078384385445E-2</v>
      </c>
    </row>
    <row r="85" spans="1:10" x14ac:dyDescent="0.3">
      <c r="A85" s="26" t="s">
        <v>24</v>
      </c>
      <c r="B85" s="36">
        <f t="shared" si="33"/>
        <v>1.7439668174962342E-2</v>
      </c>
      <c r="C85" s="36">
        <f t="shared" si="34"/>
        <v>4.8237380058406831E-3</v>
      </c>
      <c r="D85" s="36">
        <f t="shared" si="35"/>
        <v>1.2615930169121659E-2</v>
      </c>
      <c r="E85" s="36">
        <f t="shared" si="36"/>
        <v>1.7972425700625627E-2</v>
      </c>
      <c r="F85" s="36">
        <f t="shared" si="37"/>
        <v>5.4214253703445126E-3</v>
      </c>
      <c r="G85" s="36">
        <f t="shared" si="38"/>
        <v>1.2551000330281115E-2</v>
      </c>
      <c r="H85" s="36">
        <f t="shared" si="39"/>
        <v>1.4673872214955641E-2</v>
      </c>
      <c r="I85" s="36">
        <f t="shared" si="40"/>
        <v>4.4033060172663507E-3</v>
      </c>
      <c r="J85" s="36">
        <f t="shared" si="41"/>
        <v>1.027056619768929E-2</v>
      </c>
    </row>
    <row r="86" spans="1:10" x14ac:dyDescent="0.3">
      <c r="A86" s="26" t="s">
        <v>25</v>
      </c>
      <c r="B86" s="36">
        <f t="shared" si="33"/>
        <v>2.450980392156854E-3</v>
      </c>
      <c r="C86" s="36">
        <f t="shared" si="34"/>
        <v>6.7793074676680831E-4</v>
      </c>
      <c r="D86" s="36">
        <f t="shared" si="35"/>
        <v>1.7730496453900457E-3</v>
      </c>
      <c r="E86" s="36">
        <f t="shared" si="36"/>
        <v>8.0959410862763148E-3</v>
      </c>
      <c r="F86" s="36">
        <f t="shared" si="37"/>
        <v>2.4421600697130952E-3</v>
      </c>
      <c r="G86" s="36">
        <f t="shared" si="38"/>
        <v>5.6537810165632196E-3</v>
      </c>
      <c r="H86" s="36">
        <f t="shared" si="39"/>
        <v>6.6585997106858308E-3</v>
      </c>
      <c r="I86" s="36">
        <f t="shared" si="40"/>
        <v>1.9980991890299338E-3</v>
      </c>
      <c r="J86" s="36">
        <f t="shared" si="41"/>
        <v>4.660500521655897E-3</v>
      </c>
    </row>
    <row r="87" spans="1:10" x14ac:dyDescent="0.3">
      <c r="A87" s="26" t="s">
        <v>26</v>
      </c>
      <c r="B87" s="36">
        <f t="shared" si="33"/>
        <v>5.5618401206636303E-3</v>
      </c>
      <c r="C87" s="36">
        <f t="shared" si="34"/>
        <v>1.5383813099707488E-3</v>
      </c>
      <c r="D87" s="36">
        <f t="shared" si="35"/>
        <v>4.0234588106928815E-3</v>
      </c>
      <c r="E87" s="36">
        <f t="shared" si="36"/>
        <v>4.4082150163078371E-3</v>
      </c>
      <c r="F87" s="36">
        <f t="shared" si="37"/>
        <v>1.3297486452545915E-3</v>
      </c>
      <c r="G87" s="36">
        <f t="shared" si="38"/>
        <v>3.0784663710532456E-3</v>
      </c>
      <c r="H87" s="36">
        <f t="shared" si="39"/>
        <v>3.3473903032983365E-3</v>
      </c>
      <c r="I87" s="36">
        <f t="shared" si="40"/>
        <v>1.0044781396985059E-3</v>
      </c>
      <c r="J87" s="36">
        <f t="shared" si="41"/>
        <v>2.3429121635998307E-3</v>
      </c>
    </row>
    <row r="88" spans="1:10" x14ac:dyDescent="0.3">
      <c r="A88" s="26" t="s">
        <v>27</v>
      </c>
      <c r="B88" s="36">
        <f t="shared" si="33"/>
        <v>1.8853695324283493E-4</v>
      </c>
      <c r="C88" s="36">
        <f t="shared" si="34"/>
        <v>5.2148518982053638E-5</v>
      </c>
      <c r="D88" s="36">
        <f t="shared" si="35"/>
        <v>1.3638843426078129E-4</v>
      </c>
      <c r="E88" s="36">
        <f t="shared" si="36"/>
        <v>1.4095319714874099E-3</v>
      </c>
      <c r="F88" s="36">
        <f t="shared" si="37"/>
        <v>4.251887039526947E-4</v>
      </c>
      <c r="G88" s="36">
        <f t="shared" si="38"/>
        <v>9.8434326753471524E-4</v>
      </c>
      <c r="H88" s="36">
        <f t="shared" si="39"/>
        <v>1.1278570664030596E-3</v>
      </c>
      <c r="I88" s="36">
        <f t="shared" si="40"/>
        <v>3.3844507668856494E-4</v>
      </c>
      <c r="J88" s="36">
        <f t="shared" si="41"/>
        <v>7.8941198971449467E-4</v>
      </c>
    </row>
    <row r="89" spans="1:10" x14ac:dyDescent="0.3">
      <c r="A89" s="26" t="s">
        <v>28</v>
      </c>
      <c r="B89" s="36">
        <f t="shared" si="33"/>
        <v>0</v>
      </c>
      <c r="C89" s="36">
        <f t="shared" si="34"/>
        <v>0</v>
      </c>
      <c r="D89" s="36">
        <f t="shared" si="35"/>
        <v>0</v>
      </c>
      <c r="E89" s="36">
        <f t="shared" si="36"/>
        <v>0</v>
      </c>
      <c r="F89" s="36">
        <f t="shared" si="37"/>
        <v>0</v>
      </c>
      <c r="G89" s="36">
        <f t="shared" si="38"/>
        <v>0</v>
      </c>
      <c r="H89" s="36">
        <f t="shared" si="39"/>
        <v>0</v>
      </c>
      <c r="I89" s="36">
        <f t="shared" si="40"/>
        <v>0</v>
      </c>
      <c r="J89" s="36">
        <f t="shared" si="41"/>
        <v>0</v>
      </c>
    </row>
    <row r="91" spans="1:10" ht="15" thickBot="1" x14ac:dyDescent="0.35">
      <c r="A91" s="31" t="s">
        <v>81</v>
      </c>
    </row>
    <row r="92" spans="1:10" ht="15" thickBot="1" x14ac:dyDescent="0.35">
      <c r="A92" s="26"/>
      <c r="B92" s="20" t="s">
        <v>74</v>
      </c>
      <c r="E92" s="32" t="s">
        <v>80</v>
      </c>
      <c r="F92" s="33"/>
      <c r="G92" s="34"/>
    </row>
    <row r="93" spans="1:10" ht="15.6" thickTop="1" thickBot="1" x14ac:dyDescent="0.35">
      <c r="A93" s="26" t="s">
        <v>1</v>
      </c>
      <c r="B93" s="26">
        <v>816</v>
      </c>
      <c r="D93" s="20" t="s">
        <v>60</v>
      </c>
      <c r="E93" s="6" t="s">
        <v>76</v>
      </c>
      <c r="F93" s="1" t="s">
        <v>77</v>
      </c>
      <c r="G93" s="7" t="s">
        <v>36</v>
      </c>
    </row>
    <row r="94" spans="1:10" ht="15" thickTop="1" x14ac:dyDescent="0.3">
      <c r="A94" s="26" t="s">
        <v>2</v>
      </c>
      <c r="B94" s="26">
        <v>11749</v>
      </c>
      <c r="D94" s="21" t="s">
        <v>70</v>
      </c>
      <c r="E94" s="8">
        <f>(B94+B97)/(B94*B97)</f>
        <v>2.8215796166700281E-4</v>
      </c>
      <c r="F94" s="2">
        <f>(B93+B96)/(B93*B96)</f>
        <v>4.4306184012066364E-3</v>
      </c>
      <c r="G94" s="9">
        <f>(B95+B98)/(B95*B98)</f>
        <v>2.6521822923249448E-4</v>
      </c>
    </row>
    <row r="95" spans="1:10" x14ac:dyDescent="0.3">
      <c r="A95" s="26" t="s">
        <v>3</v>
      </c>
      <c r="B95" s="26">
        <v>12565</v>
      </c>
      <c r="D95" s="22" t="s">
        <v>78</v>
      </c>
      <c r="E95" s="10">
        <f>(B94+B100)/(B94*B100)</f>
        <v>1.4455252350570845E-4</v>
      </c>
      <c r="F95" s="4">
        <f>(B93+B99)/(B93*B99)</f>
        <v>2.1120150187734668E-3</v>
      </c>
      <c r="G95" s="11">
        <f>(B95+B101)/(B95*B101)</f>
        <v>1.3529025183129723E-4</v>
      </c>
    </row>
    <row r="96" spans="1:10" ht="15" thickBot="1" x14ac:dyDescent="0.35">
      <c r="A96" s="26" t="s">
        <v>4</v>
      </c>
      <c r="B96" s="26">
        <v>312</v>
      </c>
      <c r="D96" s="23" t="s">
        <v>79</v>
      </c>
      <c r="E96" s="12">
        <f>(B97+B100)/(B97*B100)</f>
        <v>2.5648323178944458E-4</v>
      </c>
      <c r="F96" s="13">
        <f>(B96+B99)/(B96*B99)</f>
        <v>4.0916530278232409E-3</v>
      </c>
      <c r="G96" s="14">
        <f>(B98+B101)/(B98*B101)</f>
        <v>2.4133617704469101E-4</v>
      </c>
    </row>
    <row r="97" spans="1:10" x14ac:dyDescent="0.3">
      <c r="A97" s="26" t="s">
        <v>5</v>
      </c>
      <c r="B97" s="26">
        <v>5075</v>
      </c>
    </row>
    <row r="98" spans="1:10" x14ac:dyDescent="0.3">
      <c r="A98" s="26" t="s">
        <v>6</v>
      </c>
      <c r="B98" s="26">
        <v>5387</v>
      </c>
    </row>
    <row r="99" spans="1:10" x14ac:dyDescent="0.3">
      <c r="A99" s="26" t="s">
        <v>7</v>
      </c>
      <c r="B99" s="26">
        <v>1128</v>
      </c>
    </row>
    <row r="100" spans="1:10" x14ac:dyDescent="0.3">
      <c r="A100" s="26" t="s">
        <v>8</v>
      </c>
      <c r="B100" s="26">
        <v>16824</v>
      </c>
    </row>
    <row r="101" spans="1:10" x14ac:dyDescent="0.3">
      <c r="A101" s="26" t="s">
        <v>9</v>
      </c>
      <c r="B101" s="26">
        <v>17952</v>
      </c>
    </row>
    <row r="102" spans="1:10" x14ac:dyDescent="0.3">
      <c r="A102" s="26" t="s">
        <v>75</v>
      </c>
      <c r="B102" s="26">
        <v>1.3580000000000001</v>
      </c>
    </row>
    <row r="103" spans="1:10" ht="15" thickBot="1" x14ac:dyDescent="0.35"/>
    <row r="104" spans="1:10" ht="15" thickBot="1" x14ac:dyDescent="0.35">
      <c r="B104" s="32" t="s">
        <v>71</v>
      </c>
      <c r="C104" s="33"/>
      <c r="D104" s="34"/>
      <c r="E104" s="32" t="s">
        <v>73</v>
      </c>
      <c r="F104" s="33"/>
      <c r="G104" s="34"/>
      <c r="H104" s="32" t="s">
        <v>72</v>
      </c>
      <c r="I104" s="33"/>
      <c r="J104" s="34"/>
    </row>
    <row r="105" spans="1:10" ht="27.6" thickTop="1" thickBot="1" x14ac:dyDescent="0.35">
      <c r="A105" s="20" t="s">
        <v>60</v>
      </c>
      <c r="B105" s="6" t="s">
        <v>61</v>
      </c>
      <c r="C105" s="1" t="s">
        <v>62</v>
      </c>
      <c r="D105" s="7" t="s">
        <v>63</v>
      </c>
      <c r="E105" s="6" t="s">
        <v>64</v>
      </c>
      <c r="F105" s="1" t="s">
        <v>65</v>
      </c>
      <c r="G105" s="7" t="s">
        <v>66</v>
      </c>
      <c r="H105" s="6" t="s">
        <v>67</v>
      </c>
      <c r="I105" s="1" t="s">
        <v>68</v>
      </c>
      <c r="J105" s="7" t="s">
        <v>69</v>
      </c>
    </row>
    <row r="106" spans="1:10" ht="15" thickTop="1" x14ac:dyDescent="0.3">
      <c r="A106" s="21" t="s">
        <v>70</v>
      </c>
      <c r="B106" s="8">
        <f>MAX(E71:E89)</f>
        <v>3.0082258337047418E-2</v>
      </c>
      <c r="C106" s="2">
        <f>MAX(B71:B89)</f>
        <v>7.0701357466063375E-2</v>
      </c>
      <c r="D106" s="9">
        <f>MAX(H71:H89)</f>
        <v>2.4128136807221368E-2</v>
      </c>
      <c r="E106" s="8">
        <f>$B$102*SQRT(E94)</f>
        <v>2.2811084043062632E-2</v>
      </c>
      <c r="F106" s="2">
        <f t="shared" ref="F106:G106" si="42">$B$102*SQRT(F94)</f>
        <v>9.0392405395823133E-2</v>
      </c>
      <c r="G106" s="9">
        <f t="shared" si="42"/>
        <v>2.2115738976898648E-2</v>
      </c>
      <c r="H106" s="24" t="str">
        <f>IF(B106&lt;E106,"Valid","Invalid")</f>
        <v>Invalid</v>
      </c>
      <c r="I106" s="3" t="str">
        <f t="shared" ref="I106:I108" si="43">IF(C106&lt;F106,"Valid","Invalid")</f>
        <v>Valid</v>
      </c>
      <c r="J106" s="25" t="str">
        <f t="shared" ref="J106:J108" si="44">IF(D106&lt;G106,"Valid","Invalid")</f>
        <v>Invalid</v>
      </c>
    </row>
    <row r="107" spans="1:10" x14ac:dyDescent="0.3">
      <c r="A107" s="22" t="s">
        <v>78</v>
      </c>
      <c r="B107" s="10">
        <f>MAX(F71:F89)</f>
        <v>9.0743854648427935E-3</v>
      </c>
      <c r="C107" s="4">
        <f>MAX(C71:C89)</f>
        <v>1.955569461827289E-2</v>
      </c>
      <c r="D107" s="11">
        <f>MAX(I71:I89)</f>
        <v>7.2403226927640896E-3</v>
      </c>
      <c r="E107" s="10">
        <f t="shared" ref="E107:G107" si="45">$B$102*SQRT(E95)</f>
        <v>1.632723368970939E-2</v>
      </c>
      <c r="F107" s="4">
        <f t="shared" si="45"/>
        <v>6.2409150491585387E-2</v>
      </c>
      <c r="G107" s="11">
        <f t="shared" si="45"/>
        <v>1.5795487076320645E-2</v>
      </c>
      <c r="H107" s="15" t="str">
        <f t="shared" ref="H107:H108" si="46">IF(B107&lt;E107,"Valid","Invalid")</f>
        <v>Valid</v>
      </c>
      <c r="I107" s="5" t="str">
        <f t="shared" si="43"/>
        <v>Valid</v>
      </c>
      <c r="J107" s="16" t="str">
        <f t="shared" si="44"/>
        <v>Valid</v>
      </c>
    </row>
    <row r="108" spans="1:10" ht="15" thickBot="1" x14ac:dyDescent="0.35">
      <c r="A108" s="23" t="s">
        <v>79</v>
      </c>
      <c r="B108" s="12">
        <f>MAX(G71:G89)</f>
        <v>2.1007872872204625E-2</v>
      </c>
      <c r="C108" s="13">
        <f>MAX(D71:D89)</f>
        <v>5.1145662847790485E-2</v>
      </c>
      <c r="D108" s="14">
        <f>MAX(J71:J89)</f>
        <v>1.6887814114457278E-2</v>
      </c>
      <c r="E108" s="12">
        <f t="shared" ref="E108:G108" si="47">$B$102*SQRT(E96)</f>
        <v>2.1748497480739887E-2</v>
      </c>
      <c r="F108" s="13">
        <f t="shared" si="47"/>
        <v>8.6865869099449058E-2</v>
      </c>
      <c r="G108" s="14">
        <f t="shared" si="47"/>
        <v>2.1096527903980922E-2</v>
      </c>
      <c r="H108" s="17" t="str">
        <f t="shared" si="46"/>
        <v>Valid</v>
      </c>
      <c r="I108" s="18" t="str">
        <f t="shared" si="43"/>
        <v>Valid</v>
      </c>
      <c r="J108" s="19" t="str">
        <f t="shared" si="44"/>
        <v>Valid</v>
      </c>
    </row>
  </sheetData>
  <mergeCells count="4">
    <mergeCell ref="B104:D104"/>
    <mergeCell ref="E104:G104"/>
    <mergeCell ref="H104:J104"/>
    <mergeCell ref="E92:G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Python output</vt:lpstr>
      <vt:lpstr>KS validation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Preslav</dc:creator>
  <cp:lastModifiedBy>Nikolov, Preslav</cp:lastModifiedBy>
  <dcterms:created xsi:type="dcterms:W3CDTF">2021-05-31T09:37:44Z</dcterms:created>
  <dcterms:modified xsi:type="dcterms:W3CDTF">2021-06-01T06:25:51Z</dcterms:modified>
</cp:coreProperties>
</file>