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filterPrivacy="1"/>
  <xr:revisionPtr revIDLastSave="0" documentId="13_ncr:1_{C398B69F-4DDB-4A5B-9C61-77B4E74A39D3}" xr6:coauthVersionLast="36" xr6:coauthVersionMax="36" xr10:uidLastSave="{00000000-0000-0000-0000-000000000000}"/>
  <bookViews>
    <workbookView xWindow="-108" yWindow="-108" windowWidth="19392" windowHeight="11592" xr2:uid="{00000000-000D-0000-FFFF-FFFF00000000}"/>
  </bookViews>
  <sheets>
    <sheet name="Sheet2" sheetId="2" r:id="rId1"/>
    <sheet name="Sheet3" sheetId="4" r:id="rId2"/>
    <sheet name="R2" sheetId="5" r:id="rId3"/>
    <sheet name="原数据" sheetId="3" r:id="rId4"/>
    <sheet name="Sheet4" sheetId="9" r:id="rId5"/>
    <sheet name="Sheet5" sheetId="7" r:id="rId6"/>
    <sheet name="Sheet6" sheetId="8" r:id="rId7"/>
  </sheets>
  <definedNames>
    <definedName name="_xlnm._FilterDatabase" localSheetId="5" hidden="1">Sheet5!$C$1:$J$322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3" l="1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6" i="3"/>
  <c r="AY277" i="7" l="1"/>
  <c r="AX277" i="7"/>
  <c r="AW277" i="7"/>
  <c r="AV277" i="7"/>
  <c r="AY276" i="7"/>
  <c r="AX276" i="7"/>
  <c r="AW276" i="7"/>
  <c r="AV276" i="7"/>
  <c r="AY275" i="7"/>
  <c r="AX275" i="7"/>
  <c r="AW275" i="7"/>
  <c r="AV275" i="7"/>
  <c r="AY274" i="7"/>
  <c r="AX274" i="7"/>
  <c r="AW274" i="7"/>
  <c r="AV274" i="7"/>
  <c r="AY273" i="7"/>
  <c r="AX273" i="7"/>
  <c r="AW273" i="7"/>
  <c r="AV273" i="7"/>
  <c r="AY272" i="7"/>
  <c r="AX272" i="7"/>
  <c r="AW272" i="7"/>
  <c r="AV272" i="7"/>
  <c r="AY271" i="7"/>
  <c r="AX271" i="7"/>
  <c r="AW271" i="7"/>
  <c r="AV271" i="7"/>
  <c r="AY270" i="7"/>
  <c r="AX270" i="7"/>
  <c r="AW270" i="7"/>
  <c r="AV270" i="7"/>
  <c r="AY269" i="7"/>
  <c r="AX269" i="7"/>
  <c r="AW269" i="7"/>
  <c r="AV269" i="7"/>
  <c r="AY268" i="7"/>
  <c r="AX268" i="7"/>
  <c r="AW268" i="7"/>
  <c r="AV268" i="7"/>
  <c r="AY267" i="7"/>
  <c r="AX267" i="7"/>
  <c r="AW267" i="7"/>
  <c r="AV267" i="7"/>
  <c r="AY266" i="7"/>
  <c r="AX266" i="7"/>
  <c r="AW266" i="7"/>
  <c r="AV266" i="7"/>
  <c r="AY265" i="7"/>
  <c r="AX265" i="7"/>
  <c r="AW265" i="7"/>
  <c r="AV265" i="7"/>
  <c r="AY264" i="7"/>
  <c r="AX264" i="7"/>
  <c r="AW264" i="7"/>
  <c r="AV264" i="7"/>
  <c r="AY263" i="7"/>
  <c r="AX263" i="7"/>
  <c r="AW263" i="7"/>
  <c r="AV263" i="7"/>
  <c r="AY262" i="7"/>
  <c r="AX262" i="7"/>
  <c r="AW262" i="7"/>
  <c r="AV262" i="7"/>
  <c r="AY261" i="7"/>
  <c r="AX261" i="7"/>
  <c r="AW261" i="7"/>
  <c r="AV261" i="7"/>
  <c r="AY260" i="7"/>
  <c r="AX260" i="7"/>
  <c r="AW260" i="7"/>
  <c r="AV260" i="7"/>
  <c r="AY259" i="7"/>
  <c r="AX259" i="7"/>
  <c r="AW259" i="7"/>
  <c r="AV259" i="7"/>
  <c r="AY258" i="7"/>
  <c r="AX258" i="7"/>
  <c r="AW258" i="7"/>
  <c r="AV258" i="7"/>
  <c r="AY257" i="7"/>
  <c r="AX257" i="7"/>
  <c r="AW257" i="7"/>
  <c r="AV257" i="7"/>
  <c r="AY256" i="7"/>
  <c r="AX256" i="7"/>
  <c r="AW256" i="7"/>
  <c r="AV256" i="7"/>
  <c r="AY255" i="7"/>
  <c r="AX255" i="7"/>
  <c r="AW255" i="7"/>
  <c r="AV255" i="7"/>
  <c r="AY254" i="7"/>
  <c r="AX254" i="7"/>
  <c r="AW254" i="7"/>
  <c r="AV254" i="7"/>
  <c r="AY253" i="7"/>
  <c r="AX253" i="7"/>
  <c r="AW253" i="7"/>
  <c r="AV253" i="7"/>
  <c r="AY252" i="7"/>
  <c r="AX252" i="7"/>
  <c r="AW252" i="7"/>
  <c r="AV252" i="7"/>
  <c r="AY251" i="7"/>
  <c r="AX251" i="7"/>
  <c r="AW251" i="7"/>
  <c r="AV251" i="7"/>
  <c r="AY250" i="7"/>
  <c r="AX250" i="7"/>
  <c r="AW250" i="7"/>
  <c r="AV250" i="7"/>
  <c r="AY249" i="7"/>
  <c r="AX249" i="7"/>
  <c r="AW249" i="7"/>
  <c r="AV249" i="7"/>
  <c r="AY248" i="7"/>
  <c r="AX248" i="7"/>
  <c r="AW248" i="7"/>
  <c r="AV248" i="7"/>
  <c r="AY247" i="7"/>
  <c r="AX247" i="7"/>
  <c r="AW247" i="7"/>
  <c r="AV247" i="7"/>
  <c r="AY246" i="7"/>
  <c r="AX246" i="7"/>
  <c r="AW246" i="7"/>
  <c r="AV246" i="7"/>
  <c r="AY245" i="7"/>
  <c r="AX245" i="7"/>
  <c r="AW245" i="7"/>
  <c r="AV245" i="7"/>
  <c r="AY244" i="7"/>
  <c r="AX244" i="7"/>
  <c r="AW244" i="7"/>
  <c r="AV244" i="7"/>
  <c r="AY243" i="7"/>
  <c r="AX243" i="7"/>
  <c r="AW243" i="7"/>
  <c r="AV243" i="7"/>
  <c r="AY242" i="7"/>
  <c r="AX242" i="7"/>
  <c r="AW242" i="7"/>
  <c r="AV242" i="7"/>
  <c r="AY241" i="7"/>
  <c r="AX241" i="7"/>
  <c r="AW241" i="7"/>
  <c r="AV241" i="7"/>
  <c r="AY240" i="7"/>
  <c r="AX240" i="7"/>
  <c r="AW240" i="7"/>
  <c r="AV240" i="7"/>
  <c r="AY239" i="7"/>
  <c r="AX239" i="7"/>
  <c r="AW239" i="7"/>
  <c r="AV239" i="7"/>
  <c r="AY238" i="7"/>
  <c r="AX238" i="7"/>
  <c r="AW238" i="7"/>
  <c r="AV238" i="7"/>
  <c r="AY237" i="7"/>
  <c r="AX237" i="7"/>
  <c r="AW237" i="7"/>
  <c r="AV237" i="7"/>
  <c r="AY236" i="7"/>
  <c r="AX236" i="7"/>
  <c r="AW236" i="7"/>
  <c r="AV236" i="7"/>
  <c r="AY235" i="7"/>
  <c r="AX235" i="7"/>
  <c r="AW235" i="7"/>
  <c r="AV235" i="7"/>
  <c r="AY234" i="7"/>
  <c r="AX234" i="7"/>
  <c r="AW234" i="7"/>
  <c r="AV234" i="7"/>
  <c r="AY233" i="7"/>
  <c r="AX233" i="7"/>
  <c r="AW233" i="7"/>
  <c r="AV233" i="7"/>
  <c r="AY232" i="7"/>
  <c r="AX232" i="7"/>
  <c r="AW232" i="7"/>
  <c r="AV232" i="7"/>
  <c r="AY231" i="7"/>
  <c r="AX231" i="7"/>
  <c r="AW231" i="7"/>
  <c r="AV231" i="7"/>
  <c r="AY230" i="7"/>
  <c r="AX230" i="7"/>
  <c r="AW230" i="7"/>
  <c r="AV230" i="7"/>
  <c r="AY229" i="7"/>
  <c r="AX229" i="7"/>
  <c r="AW229" i="7"/>
  <c r="AV229" i="7"/>
  <c r="AY228" i="7"/>
  <c r="AX228" i="7"/>
  <c r="AW228" i="7"/>
  <c r="AV228" i="7"/>
  <c r="AY227" i="7"/>
  <c r="AX227" i="7"/>
  <c r="AW227" i="7"/>
  <c r="AV227" i="7"/>
  <c r="AY226" i="7"/>
  <c r="AX226" i="7"/>
  <c r="AW226" i="7"/>
  <c r="AV226" i="7"/>
  <c r="AY225" i="7"/>
  <c r="AX225" i="7"/>
  <c r="AW225" i="7"/>
  <c r="AV225" i="7"/>
  <c r="AY224" i="7"/>
  <c r="AX224" i="7"/>
  <c r="AW224" i="7"/>
  <c r="AV224" i="7"/>
  <c r="AY223" i="7"/>
  <c r="AX223" i="7"/>
  <c r="AW223" i="7"/>
  <c r="AV223" i="7"/>
  <c r="AY222" i="7"/>
  <c r="AX222" i="7"/>
  <c r="AW222" i="7"/>
  <c r="AV222" i="7"/>
  <c r="AY221" i="7"/>
  <c r="AX221" i="7"/>
  <c r="AW221" i="7"/>
  <c r="AV221" i="7"/>
  <c r="AY220" i="7"/>
  <c r="AX220" i="7"/>
  <c r="AW220" i="7"/>
  <c r="AV220" i="7"/>
  <c r="AY219" i="7"/>
  <c r="AX219" i="7"/>
  <c r="AW219" i="7"/>
  <c r="AV219" i="7"/>
  <c r="AY218" i="7"/>
  <c r="AX218" i="7"/>
  <c r="AW218" i="7"/>
  <c r="AV218" i="7"/>
  <c r="AY217" i="7"/>
  <c r="AX217" i="7"/>
  <c r="AW217" i="7"/>
  <c r="AV217" i="7"/>
  <c r="AY216" i="7"/>
  <c r="AX216" i="7"/>
  <c r="AW216" i="7"/>
  <c r="AV216" i="7"/>
  <c r="AY215" i="7"/>
  <c r="AX215" i="7"/>
  <c r="AW215" i="7"/>
  <c r="AV215" i="7"/>
  <c r="AY214" i="7"/>
  <c r="AX214" i="7"/>
  <c r="AW214" i="7"/>
  <c r="AV214" i="7"/>
  <c r="AY213" i="7"/>
  <c r="AX213" i="7"/>
  <c r="AW213" i="7"/>
  <c r="AV213" i="7"/>
  <c r="AY212" i="7"/>
  <c r="AX212" i="7"/>
  <c r="AW212" i="7"/>
  <c r="AV212" i="7"/>
  <c r="AY211" i="7"/>
  <c r="AX211" i="7"/>
  <c r="AW211" i="7"/>
  <c r="AV211" i="7"/>
  <c r="AY210" i="7"/>
  <c r="AX210" i="7"/>
  <c r="AW210" i="7"/>
  <c r="AV210" i="7"/>
  <c r="AY209" i="7"/>
  <c r="AX209" i="7"/>
  <c r="AW209" i="7"/>
  <c r="AV209" i="7"/>
  <c r="AY208" i="7"/>
  <c r="AX208" i="7"/>
  <c r="AW208" i="7"/>
  <c r="AV208" i="7"/>
  <c r="AY207" i="7"/>
  <c r="AX207" i="7"/>
  <c r="AW207" i="7"/>
  <c r="AV207" i="7"/>
  <c r="AY206" i="7"/>
  <c r="AX206" i="7"/>
  <c r="AW206" i="7"/>
  <c r="AV206" i="7"/>
  <c r="AY205" i="7"/>
  <c r="AX205" i="7"/>
  <c r="AW205" i="7"/>
  <c r="AV205" i="7"/>
  <c r="AY204" i="7"/>
  <c r="AX204" i="7"/>
  <c r="AW204" i="7"/>
  <c r="AV204" i="7"/>
  <c r="AY203" i="7"/>
  <c r="AX203" i="7"/>
  <c r="AW203" i="7"/>
  <c r="AV203" i="7"/>
  <c r="AY202" i="7"/>
  <c r="AX202" i="7"/>
  <c r="AW202" i="7"/>
  <c r="AV202" i="7"/>
  <c r="AY201" i="7"/>
  <c r="AX201" i="7"/>
  <c r="AW201" i="7"/>
  <c r="AV201" i="7"/>
  <c r="AY200" i="7"/>
  <c r="AX200" i="7"/>
  <c r="AW200" i="7"/>
  <c r="AV200" i="7"/>
  <c r="AY199" i="7"/>
  <c r="AX199" i="7"/>
  <c r="AW199" i="7"/>
  <c r="AV199" i="7"/>
  <c r="AY198" i="7"/>
  <c r="AX198" i="7"/>
  <c r="AW198" i="7"/>
  <c r="AV198" i="7"/>
  <c r="AY197" i="7"/>
  <c r="AX197" i="7"/>
  <c r="AW197" i="7"/>
  <c r="AV197" i="7"/>
  <c r="AY196" i="7"/>
  <c r="AX196" i="7"/>
  <c r="AW196" i="7"/>
  <c r="AV196" i="7"/>
  <c r="AY195" i="7"/>
  <c r="AX195" i="7"/>
  <c r="AW195" i="7"/>
  <c r="AV195" i="7"/>
  <c r="AY194" i="7"/>
  <c r="AX194" i="7"/>
  <c r="AW194" i="7"/>
  <c r="AV194" i="7"/>
  <c r="AY193" i="7"/>
  <c r="AX193" i="7"/>
  <c r="AW193" i="7"/>
  <c r="AV193" i="7"/>
  <c r="AY192" i="7"/>
  <c r="AX192" i="7"/>
  <c r="AW192" i="7"/>
  <c r="AV192" i="7"/>
  <c r="AY191" i="7"/>
  <c r="AX191" i="7"/>
  <c r="AW191" i="7"/>
  <c r="AV191" i="7"/>
  <c r="AY190" i="7"/>
  <c r="AX190" i="7"/>
  <c r="AW190" i="7"/>
  <c r="AV190" i="7"/>
  <c r="AY189" i="7"/>
  <c r="AX189" i="7"/>
  <c r="AW189" i="7"/>
  <c r="AV189" i="7"/>
  <c r="AY188" i="7"/>
  <c r="AX188" i="7"/>
  <c r="AW188" i="7"/>
  <c r="AV188" i="7"/>
  <c r="AY187" i="7"/>
  <c r="AX187" i="7"/>
  <c r="AW187" i="7"/>
  <c r="AV187" i="7"/>
  <c r="AY186" i="7"/>
  <c r="AX186" i="7"/>
  <c r="AW186" i="7"/>
  <c r="AV186" i="7"/>
  <c r="AY185" i="7"/>
  <c r="AX185" i="7"/>
  <c r="AW185" i="7"/>
  <c r="AV185" i="7"/>
  <c r="AY184" i="7"/>
  <c r="AX184" i="7"/>
  <c r="AW184" i="7"/>
  <c r="AV184" i="7"/>
  <c r="AY183" i="7"/>
  <c r="AX183" i="7"/>
  <c r="AW183" i="7"/>
  <c r="AV183" i="7"/>
  <c r="AY182" i="7"/>
  <c r="AX182" i="7"/>
  <c r="AW182" i="7"/>
  <c r="AV182" i="7"/>
  <c r="AY181" i="7"/>
  <c r="AX181" i="7"/>
  <c r="AW181" i="7"/>
  <c r="AV181" i="7"/>
  <c r="AY180" i="7"/>
  <c r="AX180" i="7"/>
  <c r="AW180" i="7"/>
  <c r="AV180" i="7"/>
  <c r="AY179" i="7"/>
  <c r="AX179" i="7"/>
  <c r="AW179" i="7"/>
  <c r="AV179" i="7"/>
  <c r="AY178" i="7"/>
  <c r="AX178" i="7"/>
  <c r="AW178" i="7"/>
  <c r="AV178" i="7"/>
  <c r="AY177" i="7"/>
  <c r="AX177" i="7"/>
  <c r="AW177" i="7"/>
  <c r="AV177" i="7"/>
  <c r="AY176" i="7"/>
  <c r="AX176" i="7"/>
  <c r="AW176" i="7"/>
  <c r="AV176" i="7"/>
  <c r="AY175" i="7"/>
  <c r="AX175" i="7"/>
  <c r="AW175" i="7"/>
  <c r="AV175" i="7"/>
  <c r="AY174" i="7"/>
  <c r="AX174" i="7"/>
  <c r="AW174" i="7"/>
  <c r="AV174" i="7"/>
  <c r="AY173" i="7"/>
  <c r="AX173" i="7"/>
  <c r="AW173" i="7"/>
  <c r="AV173" i="7"/>
  <c r="AY172" i="7"/>
  <c r="AX172" i="7"/>
  <c r="AW172" i="7"/>
  <c r="AV172" i="7"/>
  <c r="AY171" i="7"/>
  <c r="AX171" i="7"/>
  <c r="AW171" i="7"/>
  <c r="AV171" i="7"/>
  <c r="AY170" i="7"/>
  <c r="AX170" i="7"/>
  <c r="AW170" i="7"/>
  <c r="AV170" i="7"/>
  <c r="AY169" i="7"/>
  <c r="AX169" i="7"/>
  <c r="AW169" i="7"/>
  <c r="AV169" i="7"/>
  <c r="AY168" i="7"/>
  <c r="AX168" i="7"/>
  <c r="AW168" i="7"/>
  <c r="AV168" i="7"/>
  <c r="AY167" i="7"/>
  <c r="AX167" i="7"/>
  <c r="AW167" i="7"/>
  <c r="AV167" i="7"/>
  <c r="AY166" i="7"/>
  <c r="AX166" i="7"/>
  <c r="AW166" i="7"/>
  <c r="AV166" i="7"/>
  <c r="AY165" i="7"/>
  <c r="AX165" i="7"/>
  <c r="AW165" i="7"/>
  <c r="AV165" i="7"/>
  <c r="AY164" i="7"/>
  <c r="AX164" i="7"/>
  <c r="AW164" i="7"/>
  <c r="AV164" i="7"/>
  <c r="AY163" i="7"/>
  <c r="AX163" i="7"/>
  <c r="AW163" i="7"/>
  <c r="AV163" i="7"/>
  <c r="AY162" i="7"/>
  <c r="AX162" i="7"/>
  <c r="AW162" i="7"/>
  <c r="AV162" i="7"/>
  <c r="AY161" i="7"/>
  <c r="AX161" i="7"/>
  <c r="AW161" i="7"/>
  <c r="AV161" i="7"/>
  <c r="AY160" i="7"/>
  <c r="AX160" i="7"/>
  <c r="AW160" i="7"/>
  <c r="AV160" i="7"/>
  <c r="AY159" i="7"/>
  <c r="AX159" i="7"/>
  <c r="AW159" i="7"/>
  <c r="AV159" i="7"/>
  <c r="AY158" i="7"/>
  <c r="AX158" i="7"/>
  <c r="AW158" i="7"/>
  <c r="AV158" i="7"/>
  <c r="AY157" i="7"/>
  <c r="AX157" i="7"/>
  <c r="AW157" i="7"/>
  <c r="AV157" i="7"/>
  <c r="AY156" i="7"/>
  <c r="AX156" i="7"/>
  <c r="AW156" i="7"/>
  <c r="AV156" i="7"/>
  <c r="AY155" i="7"/>
  <c r="AX155" i="7"/>
  <c r="AW155" i="7"/>
  <c r="AV155" i="7"/>
  <c r="AY154" i="7"/>
  <c r="AX154" i="7"/>
  <c r="AW154" i="7"/>
  <c r="AV154" i="7"/>
  <c r="AY153" i="7"/>
  <c r="AX153" i="7"/>
  <c r="AW153" i="7"/>
  <c r="AV153" i="7"/>
  <c r="AY152" i="7"/>
  <c r="AX152" i="7"/>
  <c r="AW152" i="7"/>
  <c r="AV152" i="7"/>
  <c r="AY151" i="7"/>
  <c r="AX151" i="7"/>
  <c r="AW151" i="7"/>
  <c r="AV151" i="7"/>
  <c r="AY150" i="7"/>
  <c r="AX150" i="7"/>
  <c r="AW150" i="7"/>
  <c r="AV150" i="7"/>
  <c r="AY149" i="7"/>
  <c r="AX149" i="7"/>
  <c r="AW149" i="7"/>
  <c r="AV149" i="7"/>
  <c r="AY148" i="7"/>
  <c r="AX148" i="7"/>
  <c r="AW148" i="7"/>
  <c r="AV148" i="7"/>
  <c r="AY147" i="7"/>
  <c r="AX147" i="7"/>
  <c r="AW147" i="7"/>
  <c r="AV147" i="7"/>
  <c r="AY146" i="7"/>
  <c r="AX146" i="7"/>
  <c r="AW146" i="7"/>
  <c r="AV146" i="7"/>
  <c r="AY145" i="7"/>
  <c r="AX145" i="7"/>
  <c r="AW145" i="7"/>
  <c r="AV145" i="7"/>
  <c r="AY144" i="7"/>
  <c r="AX144" i="7"/>
  <c r="AW144" i="7"/>
  <c r="AV144" i="7"/>
  <c r="AY143" i="7"/>
  <c r="AX143" i="7"/>
  <c r="AW143" i="7"/>
  <c r="AV143" i="7"/>
  <c r="AY142" i="7"/>
  <c r="AX142" i="7"/>
  <c r="AW142" i="7"/>
  <c r="AV142" i="7"/>
  <c r="AY141" i="7"/>
  <c r="AX141" i="7"/>
  <c r="AW141" i="7"/>
  <c r="AV141" i="7"/>
  <c r="AY140" i="7"/>
  <c r="AX140" i="7"/>
  <c r="AW140" i="7"/>
  <c r="AV140" i="7"/>
  <c r="AY139" i="7"/>
  <c r="AX139" i="7"/>
  <c r="AW139" i="7"/>
  <c r="AV139" i="7"/>
  <c r="AY138" i="7"/>
  <c r="AX138" i="7"/>
  <c r="AW138" i="7"/>
  <c r="AV138" i="7"/>
  <c r="AY137" i="7"/>
  <c r="AX137" i="7"/>
  <c r="AW137" i="7"/>
  <c r="AV137" i="7"/>
  <c r="AY136" i="7"/>
  <c r="AX136" i="7"/>
  <c r="AW136" i="7"/>
  <c r="AV136" i="7"/>
  <c r="AY135" i="7"/>
  <c r="AX135" i="7"/>
  <c r="AW135" i="7"/>
  <c r="AV135" i="7"/>
  <c r="AY134" i="7"/>
  <c r="AX134" i="7"/>
  <c r="AW134" i="7"/>
  <c r="AV134" i="7"/>
  <c r="AY133" i="7"/>
  <c r="AX133" i="7"/>
  <c r="AW133" i="7"/>
  <c r="AV133" i="7"/>
  <c r="AY132" i="7"/>
  <c r="AX132" i="7"/>
  <c r="AW132" i="7"/>
  <c r="AV132" i="7"/>
  <c r="AY131" i="7"/>
  <c r="AX131" i="7"/>
  <c r="AW131" i="7"/>
  <c r="AV131" i="7"/>
  <c r="AY130" i="7"/>
  <c r="AX130" i="7"/>
  <c r="AW130" i="7"/>
  <c r="AV130" i="7"/>
  <c r="AY129" i="7"/>
  <c r="AX129" i="7"/>
  <c r="AW129" i="7"/>
  <c r="AV129" i="7"/>
  <c r="AY128" i="7"/>
  <c r="AX128" i="7"/>
  <c r="AW128" i="7"/>
  <c r="AV128" i="7"/>
  <c r="AY127" i="7"/>
  <c r="AX127" i="7"/>
  <c r="AW127" i="7"/>
  <c r="AV127" i="7"/>
  <c r="AY126" i="7"/>
  <c r="AX126" i="7"/>
  <c r="AW126" i="7"/>
  <c r="AV126" i="7"/>
  <c r="AY125" i="7"/>
  <c r="AX125" i="7"/>
  <c r="AW125" i="7"/>
  <c r="AV125" i="7"/>
  <c r="AY124" i="7"/>
  <c r="AX124" i="7"/>
  <c r="AW124" i="7"/>
  <c r="AV124" i="7"/>
  <c r="AY123" i="7"/>
  <c r="AX123" i="7"/>
  <c r="AW123" i="7"/>
  <c r="AV123" i="7"/>
  <c r="AY122" i="7"/>
  <c r="AX122" i="7"/>
  <c r="AW122" i="7"/>
  <c r="AV122" i="7"/>
  <c r="AY121" i="7"/>
  <c r="AX121" i="7"/>
  <c r="AW121" i="7"/>
  <c r="AV121" i="7"/>
  <c r="AY120" i="7"/>
  <c r="AX120" i="7"/>
  <c r="AW120" i="7"/>
  <c r="AV120" i="7"/>
  <c r="AY119" i="7"/>
  <c r="AX119" i="7"/>
  <c r="AW119" i="7"/>
  <c r="AV119" i="7"/>
  <c r="AY118" i="7"/>
  <c r="AX118" i="7"/>
  <c r="AW118" i="7"/>
  <c r="AV118" i="7"/>
  <c r="AY117" i="7"/>
  <c r="AX117" i="7"/>
  <c r="AW117" i="7"/>
  <c r="AV117" i="7"/>
  <c r="AY116" i="7"/>
  <c r="AX116" i="7"/>
  <c r="AW116" i="7"/>
  <c r="AV116" i="7"/>
  <c r="AY115" i="7"/>
  <c r="AX115" i="7"/>
  <c r="AW115" i="7"/>
  <c r="AV115" i="7"/>
  <c r="AY114" i="7"/>
  <c r="AX114" i="7"/>
  <c r="AW114" i="7"/>
  <c r="AV114" i="7"/>
  <c r="AY113" i="7"/>
  <c r="AX113" i="7"/>
  <c r="AW113" i="7"/>
  <c r="AV113" i="7"/>
  <c r="AY112" i="7"/>
  <c r="AX112" i="7"/>
  <c r="AW112" i="7"/>
  <c r="AV112" i="7"/>
  <c r="AY111" i="7"/>
  <c r="AX111" i="7"/>
  <c r="AW111" i="7"/>
  <c r="AV111" i="7"/>
  <c r="AY110" i="7"/>
  <c r="AX110" i="7"/>
  <c r="AW110" i="7"/>
  <c r="AV110" i="7"/>
  <c r="AY109" i="7"/>
  <c r="AX109" i="7"/>
  <c r="AW109" i="7"/>
  <c r="AV109" i="7"/>
  <c r="AY108" i="7"/>
  <c r="AX108" i="7"/>
  <c r="AW108" i="7"/>
  <c r="AV108" i="7"/>
  <c r="AY107" i="7"/>
  <c r="AX107" i="7"/>
  <c r="AW107" i="7"/>
  <c r="AV107" i="7"/>
  <c r="AY106" i="7"/>
  <c r="AX106" i="7"/>
  <c r="AW106" i="7"/>
  <c r="AV106" i="7"/>
  <c r="AY105" i="7"/>
  <c r="AX105" i="7"/>
  <c r="AW105" i="7"/>
  <c r="AV105" i="7"/>
  <c r="AY104" i="7"/>
  <c r="AX104" i="7"/>
  <c r="AW104" i="7"/>
  <c r="AV104" i="7"/>
  <c r="AY103" i="7"/>
  <c r="AX103" i="7"/>
  <c r="AW103" i="7"/>
  <c r="AV103" i="7"/>
  <c r="AY102" i="7"/>
  <c r="AX102" i="7"/>
  <c r="AW102" i="7"/>
  <c r="AV102" i="7"/>
  <c r="AY101" i="7"/>
  <c r="AX101" i="7"/>
  <c r="AW101" i="7"/>
  <c r="AV101" i="7"/>
  <c r="AY100" i="7"/>
  <c r="AX100" i="7"/>
  <c r="AW100" i="7"/>
  <c r="AV100" i="7"/>
  <c r="AY99" i="7"/>
  <c r="AX99" i="7"/>
  <c r="AW99" i="7"/>
  <c r="AV99" i="7"/>
  <c r="AY98" i="7"/>
  <c r="AX98" i="7"/>
  <c r="AW98" i="7"/>
  <c r="AV98" i="7"/>
  <c r="AY97" i="7"/>
  <c r="AX97" i="7"/>
  <c r="AW97" i="7"/>
  <c r="AV97" i="7"/>
  <c r="AY96" i="7"/>
  <c r="AX96" i="7"/>
  <c r="AW96" i="7"/>
  <c r="AV96" i="7"/>
  <c r="AY95" i="7"/>
  <c r="AX95" i="7"/>
  <c r="AW95" i="7"/>
  <c r="AV95" i="7"/>
  <c r="AY94" i="7"/>
  <c r="AX94" i="7"/>
  <c r="AW94" i="7"/>
  <c r="AV94" i="7"/>
  <c r="AY93" i="7"/>
  <c r="AX93" i="7"/>
  <c r="AW93" i="7"/>
  <c r="AV93" i="7"/>
  <c r="AY92" i="7"/>
  <c r="AX92" i="7"/>
  <c r="AW92" i="7"/>
  <c r="AV92" i="7"/>
  <c r="AY91" i="7"/>
  <c r="AX91" i="7"/>
  <c r="AW91" i="7"/>
  <c r="AV91" i="7"/>
  <c r="AY90" i="7"/>
  <c r="AX90" i="7"/>
  <c r="AW90" i="7"/>
  <c r="AV90" i="7"/>
  <c r="AY89" i="7"/>
  <c r="AX89" i="7"/>
  <c r="AW89" i="7"/>
  <c r="AV89" i="7"/>
  <c r="AY88" i="7"/>
  <c r="AX88" i="7"/>
  <c r="AW88" i="7"/>
  <c r="AV88" i="7"/>
  <c r="AY87" i="7"/>
  <c r="AX87" i="7"/>
  <c r="AW87" i="7"/>
  <c r="AV87" i="7"/>
  <c r="AY86" i="7"/>
  <c r="AX86" i="7"/>
  <c r="AW86" i="7"/>
  <c r="AV86" i="7"/>
  <c r="AY85" i="7"/>
  <c r="AX85" i="7"/>
  <c r="AW85" i="7"/>
  <c r="AV85" i="7"/>
  <c r="AY84" i="7"/>
  <c r="AX84" i="7"/>
  <c r="AW84" i="7"/>
  <c r="AV84" i="7"/>
  <c r="AY83" i="7"/>
  <c r="AX83" i="7"/>
  <c r="AW83" i="7"/>
  <c r="AV83" i="7"/>
  <c r="AY82" i="7"/>
  <c r="AX82" i="7"/>
  <c r="AW82" i="7"/>
  <c r="AV82" i="7"/>
  <c r="AY81" i="7"/>
  <c r="AX81" i="7"/>
  <c r="AW81" i="7"/>
  <c r="AV81" i="7"/>
  <c r="AY80" i="7"/>
  <c r="AX80" i="7"/>
  <c r="AW80" i="7"/>
  <c r="AV80" i="7"/>
  <c r="AY79" i="7"/>
  <c r="AX79" i="7"/>
  <c r="AW79" i="7"/>
  <c r="AV79" i="7"/>
  <c r="AY78" i="7"/>
  <c r="AX78" i="7"/>
  <c r="AW78" i="7"/>
  <c r="AV78" i="7"/>
  <c r="AY77" i="7"/>
  <c r="AX77" i="7"/>
  <c r="AW77" i="7"/>
  <c r="AV77" i="7"/>
  <c r="AY76" i="7"/>
  <c r="AX76" i="7"/>
  <c r="AW76" i="7"/>
  <c r="AV76" i="7"/>
  <c r="AY75" i="7"/>
  <c r="AX75" i="7"/>
  <c r="AW75" i="7"/>
  <c r="AV75" i="7"/>
  <c r="AY74" i="7"/>
  <c r="AX74" i="7"/>
  <c r="AW74" i="7"/>
  <c r="AV74" i="7"/>
  <c r="AY73" i="7"/>
  <c r="AX73" i="7"/>
  <c r="AW73" i="7"/>
  <c r="AV73" i="7"/>
  <c r="AY72" i="7"/>
  <c r="AX72" i="7"/>
  <c r="AW72" i="7"/>
  <c r="AV72" i="7"/>
  <c r="AY71" i="7"/>
  <c r="AX71" i="7"/>
  <c r="AW71" i="7"/>
  <c r="AV71" i="7"/>
  <c r="AY70" i="7"/>
  <c r="AX70" i="7"/>
  <c r="AW70" i="7"/>
  <c r="AV70" i="7"/>
  <c r="AY69" i="7"/>
  <c r="AX69" i="7"/>
  <c r="AW69" i="7"/>
  <c r="AV69" i="7"/>
  <c r="AY68" i="7"/>
  <c r="AX68" i="7"/>
  <c r="AW68" i="7"/>
  <c r="AV68" i="7"/>
  <c r="AY67" i="7"/>
  <c r="AX67" i="7"/>
  <c r="AW67" i="7"/>
  <c r="AV67" i="7"/>
  <c r="AY66" i="7"/>
  <c r="AX66" i="7"/>
  <c r="AW66" i="7"/>
  <c r="AV66" i="7"/>
  <c r="AY65" i="7"/>
  <c r="AX65" i="7"/>
  <c r="AW65" i="7"/>
  <c r="AV65" i="7"/>
  <c r="AY64" i="7"/>
  <c r="AX64" i="7"/>
  <c r="AW64" i="7"/>
  <c r="AV64" i="7"/>
  <c r="AY63" i="7"/>
  <c r="AX63" i="7"/>
  <c r="AW63" i="7"/>
  <c r="AV63" i="7"/>
  <c r="AY62" i="7"/>
  <c r="AX62" i="7"/>
  <c r="AW62" i="7"/>
  <c r="AV62" i="7"/>
  <c r="AY61" i="7"/>
  <c r="AX61" i="7"/>
  <c r="AW61" i="7"/>
  <c r="AV61" i="7"/>
  <c r="AY60" i="7"/>
  <c r="AX60" i="7"/>
  <c r="AW60" i="7"/>
  <c r="AV60" i="7"/>
  <c r="AY59" i="7"/>
  <c r="AX59" i="7"/>
  <c r="AW59" i="7"/>
  <c r="AV59" i="7"/>
  <c r="AY58" i="7"/>
  <c r="AX58" i="7"/>
  <c r="AW58" i="7"/>
  <c r="AV58" i="7"/>
  <c r="AY57" i="7"/>
  <c r="AX57" i="7"/>
  <c r="AW57" i="7"/>
  <c r="AV57" i="7"/>
  <c r="AY56" i="7"/>
  <c r="AX56" i="7"/>
  <c r="AW56" i="7"/>
  <c r="AV56" i="7"/>
  <c r="AY55" i="7"/>
  <c r="AX55" i="7"/>
  <c r="AW55" i="7"/>
  <c r="AV55" i="7"/>
  <c r="AY54" i="7"/>
  <c r="AX54" i="7"/>
  <c r="AW54" i="7"/>
  <c r="AV54" i="7"/>
  <c r="AY53" i="7"/>
  <c r="AX53" i="7"/>
  <c r="AW53" i="7"/>
  <c r="AV53" i="7"/>
  <c r="AY52" i="7"/>
  <c r="AX52" i="7"/>
  <c r="AW52" i="7"/>
  <c r="AV52" i="7"/>
  <c r="AY51" i="7"/>
  <c r="AX51" i="7"/>
  <c r="AW51" i="7"/>
  <c r="AV51" i="7"/>
  <c r="AY50" i="7"/>
  <c r="AX50" i="7"/>
  <c r="AW50" i="7"/>
  <c r="AV50" i="7"/>
  <c r="AY49" i="7"/>
  <c r="AX49" i="7"/>
  <c r="AW49" i="7"/>
  <c r="AV49" i="7"/>
  <c r="AY48" i="7"/>
  <c r="AX48" i="7"/>
  <c r="AW48" i="7"/>
  <c r="AV48" i="7"/>
  <c r="AY47" i="7"/>
  <c r="AX47" i="7"/>
  <c r="AW47" i="7"/>
  <c r="AV47" i="7"/>
  <c r="AY46" i="7"/>
  <c r="AX46" i="7"/>
  <c r="AW46" i="7"/>
  <c r="AV46" i="7"/>
  <c r="AY45" i="7"/>
  <c r="AX45" i="7"/>
  <c r="AW45" i="7"/>
  <c r="AV45" i="7"/>
  <c r="AY44" i="7"/>
  <c r="AX44" i="7"/>
  <c r="AW44" i="7"/>
  <c r="AV44" i="7"/>
  <c r="AY43" i="7"/>
  <c r="AX43" i="7"/>
  <c r="AW43" i="7"/>
  <c r="AV43" i="7"/>
  <c r="AY42" i="7"/>
  <c r="AX42" i="7"/>
  <c r="AW42" i="7"/>
  <c r="AV42" i="7"/>
  <c r="AY41" i="7"/>
  <c r="AX41" i="7"/>
  <c r="AW41" i="7"/>
  <c r="AV41" i="7"/>
  <c r="AY40" i="7"/>
  <c r="AX40" i="7"/>
  <c r="AW40" i="7"/>
  <c r="AV40" i="7"/>
  <c r="AY39" i="7"/>
  <c r="AX39" i="7"/>
  <c r="AW39" i="7"/>
  <c r="AV39" i="7"/>
  <c r="AY38" i="7"/>
  <c r="AX38" i="7"/>
  <c r="AW38" i="7"/>
  <c r="AV38" i="7"/>
  <c r="AY37" i="7"/>
  <c r="AX37" i="7"/>
  <c r="AW37" i="7"/>
  <c r="AV37" i="7"/>
  <c r="AY36" i="7"/>
  <c r="AX36" i="7"/>
  <c r="AW36" i="7"/>
  <c r="AV36" i="7"/>
  <c r="AY35" i="7"/>
  <c r="AX35" i="7"/>
  <c r="AW35" i="7"/>
  <c r="AV35" i="7"/>
  <c r="AY34" i="7"/>
  <c r="AX34" i="7"/>
  <c r="AW34" i="7"/>
  <c r="AV34" i="7"/>
  <c r="AY33" i="7"/>
  <c r="AX33" i="7"/>
  <c r="AW33" i="7"/>
  <c r="AV33" i="7"/>
  <c r="AY32" i="7"/>
  <c r="AX32" i="7"/>
  <c r="AW32" i="7"/>
  <c r="AV32" i="7"/>
  <c r="AY31" i="7"/>
  <c r="AX31" i="7"/>
  <c r="AW31" i="7"/>
  <c r="AV31" i="7"/>
  <c r="AY30" i="7"/>
  <c r="AX30" i="7"/>
  <c r="AW30" i="7"/>
  <c r="AV30" i="7"/>
  <c r="AY29" i="7"/>
  <c r="AX29" i="7"/>
  <c r="AW29" i="7"/>
  <c r="AV29" i="7"/>
  <c r="AY28" i="7"/>
  <c r="AX28" i="7"/>
  <c r="AW28" i="7"/>
  <c r="AV28" i="7"/>
  <c r="AY27" i="7"/>
  <c r="AX27" i="7"/>
  <c r="AW27" i="7"/>
  <c r="AV27" i="7"/>
  <c r="AY26" i="7"/>
  <c r="AX26" i="7"/>
  <c r="AW26" i="7"/>
  <c r="AV26" i="7"/>
  <c r="AY25" i="7"/>
  <c r="AX25" i="7"/>
  <c r="AW25" i="7"/>
  <c r="AV25" i="7"/>
  <c r="AY24" i="7"/>
  <c r="AX24" i="7"/>
  <c r="AW24" i="7"/>
  <c r="AV24" i="7"/>
  <c r="AY23" i="7"/>
  <c r="AX23" i="7"/>
  <c r="AW23" i="7"/>
  <c r="AV23" i="7"/>
  <c r="AY22" i="7"/>
  <c r="AX22" i="7"/>
  <c r="AW22" i="7"/>
  <c r="AV22" i="7"/>
  <c r="AY21" i="7"/>
  <c r="AX21" i="7"/>
  <c r="AW21" i="7"/>
  <c r="AV21" i="7"/>
  <c r="AY20" i="7"/>
  <c r="AX20" i="7"/>
  <c r="AW20" i="7"/>
  <c r="AV20" i="7"/>
  <c r="AY19" i="7"/>
  <c r="AX19" i="7"/>
  <c r="AW19" i="7"/>
  <c r="AV19" i="7"/>
  <c r="AY18" i="7"/>
  <c r="AX18" i="7"/>
  <c r="AW18" i="7"/>
  <c r="AV18" i="7"/>
  <c r="AY17" i="7"/>
  <c r="AX17" i="7"/>
  <c r="AW17" i="7"/>
  <c r="AV17" i="7"/>
  <c r="AY16" i="7"/>
  <c r="AX16" i="7"/>
  <c r="AW16" i="7"/>
  <c r="AV16" i="7"/>
  <c r="AY15" i="7"/>
  <c r="AX15" i="7"/>
  <c r="AW15" i="7"/>
  <c r="AV15" i="7"/>
  <c r="AY14" i="7"/>
  <c r="AX14" i="7"/>
  <c r="AW14" i="7"/>
  <c r="AV14" i="7"/>
  <c r="AY13" i="7"/>
  <c r="AX13" i="7"/>
  <c r="AW13" i="7"/>
  <c r="AV13" i="7"/>
  <c r="AY12" i="7"/>
  <c r="AX12" i="7"/>
  <c r="AW12" i="7"/>
  <c r="AV12" i="7"/>
  <c r="AY11" i="7"/>
  <c r="AX11" i="7"/>
  <c r="AW11" i="7"/>
  <c r="AV11" i="7"/>
  <c r="AY10" i="7"/>
  <c r="AX10" i="7"/>
  <c r="AW10" i="7"/>
  <c r="AV10" i="7"/>
  <c r="AY9" i="7"/>
  <c r="AX9" i="7"/>
  <c r="AW9" i="7"/>
  <c r="AV9" i="7"/>
  <c r="AY8" i="7"/>
  <c r="AX8" i="7"/>
  <c r="AW8" i="7"/>
  <c r="AV8" i="7"/>
  <c r="AY7" i="7"/>
  <c r="AX7" i="7"/>
  <c r="AW7" i="7"/>
  <c r="AV7" i="7"/>
  <c r="AY6" i="7"/>
  <c r="AX6" i="7"/>
  <c r="AW6" i="7"/>
  <c r="AV6" i="7"/>
  <c r="AY5" i="7"/>
  <c r="AX5" i="7"/>
  <c r="AW5" i="7"/>
  <c r="AV5" i="7"/>
  <c r="AY4" i="7"/>
  <c r="AW4" i="7"/>
  <c r="AV4" i="7"/>
  <c r="AY3" i="7"/>
  <c r="AW3" i="7"/>
  <c r="AV3" i="7"/>
  <c r="AQ277" i="7"/>
  <c r="AP277" i="7"/>
  <c r="AO277" i="7"/>
  <c r="AN277" i="7"/>
  <c r="AH277" i="7"/>
  <c r="AG277" i="7"/>
  <c r="AF277" i="7"/>
  <c r="AE277" i="7"/>
  <c r="AQ276" i="7"/>
  <c r="AP276" i="7"/>
  <c r="AO276" i="7"/>
  <c r="AN276" i="7"/>
  <c r="AH276" i="7"/>
  <c r="AG276" i="7"/>
  <c r="AF276" i="7"/>
  <c r="AE276" i="7"/>
  <c r="AQ275" i="7"/>
  <c r="AP275" i="7"/>
  <c r="AO275" i="7"/>
  <c r="AN275" i="7"/>
  <c r="AH275" i="7"/>
  <c r="AG275" i="7"/>
  <c r="AF275" i="7"/>
  <c r="AE275" i="7"/>
  <c r="AQ274" i="7"/>
  <c r="AP274" i="7"/>
  <c r="AO274" i="7"/>
  <c r="AN274" i="7"/>
  <c r="AH274" i="7"/>
  <c r="AG274" i="7"/>
  <c r="AF274" i="7"/>
  <c r="AE274" i="7"/>
  <c r="AQ273" i="7"/>
  <c r="AP273" i="7"/>
  <c r="AO273" i="7"/>
  <c r="AN273" i="7"/>
  <c r="AH273" i="7"/>
  <c r="AG273" i="7"/>
  <c r="AF273" i="7"/>
  <c r="AE273" i="7"/>
  <c r="AQ272" i="7"/>
  <c r="AP272" i="7"/>
  <c r="AO272" i="7"/>
  <c r="AN272" i="7"/>
  <c r="AH272" i="7"/>
  <c r="AG272" i="7"/>
  <c r="AF272" i="7"/>
  <c r="AE272" i="7"/>
  <c r="AQ271" i="7"/>
  <c r="AP271" i="7"/>
  <c r="AO271" i="7"/>
  <c r="AN271" i="7"/>
  <c r="AH271" i="7"/>
  <c r="AG271" i="7"/>
  <c r="AF271" i="7"/>
  <c r="AE271" i="7"/>
  <c r="AQ270" i="7"/>
  <c r="AP270" i="7"/>
  <c r="AO270" i="7"/>
  <c r="AN270" i="7"/>
  <c r="AH270" i="7"/>
  <c r="AG270" i="7"/>
  <c r="AF270" i="7"/>
  <c r="AE270" i="7"/>
  <c r="AQ269" i="7"/>
  <c r="AP269" i="7"/>
  <c r="AO269" i="7"/>
  <c r="AN269" i="7"/>
  <c r="AH269" i="7"/>
  <c r="AG269" i="7"/>
  <c r="AF269" i="7"/>
  <c r="AE269" i="7"/>
  <c r="AQ268" i="7"/>
  <c r="AP268" i="7"/>
  <c r="AO268" i="7"/>
  <c r="AN268" i="7"/>
  <c r="AH268" i="7"/>
  <c r="AG268" i="7"/>
  <c r="AF268" i="7"/>
  <c r="AE268" i="7"/>
  <c r="AQ267" i="7"/>
  <c r="AP267" i="7"/>
  <c r="AO267" i="7"/>
  <c r="AN267" i="7"/>
  <c r="AH267" i="7"/>
  <c r="AG267" i="7"/>
  <c r="AF267" i="7"/>
  <c r="AE267" i="7"/>
  <c r="AQ266" i="7"/>
  <c r="AP266" i="7"/>
  <c r="AO266" i="7"/>
  <c r="AN266" i="7"/>
  <c r="AH266" i="7"/>
  <c r="AG266" i="7"/>
  <c r="AF266" i="7"/>
  <c r="AE266" i="7"/>
  <c r="AQ265" i="7"/>
  <c r="AP265" i="7"/>
  <c r="AO265" i="7"/>
  <c r="AN265" i="7"/>
  <c r="AH265" i="7"/>
  <c r="AG265" i="7"/>
  <c r="AF265" i="7"/>
  <c r="AE265" i="7"/>
  <c r="AQ264" i="7"/>
  <c r="AP264" i="7"/>
  <c r="AO264" i="7"/>
  <c r="AN264" i="7"/>
  <c r="AH264" i="7"/>
  <c r="AG264" i="7"/>
  <c r="AF264" i="7"/>
  <c r="AE264" i="7"/>
  <c r="AQ263" i="7"/>
  <c r="AP263" i="7"/>
  <c r="AO263" i="7"/>
  <c r="AN263" i="7"/>
  <c r="AH263" i="7"/>
  <c r="AG263" i="7"/>
  <c r="AF263" i="7"/>
  <c r="AE263" i="7"/>
  <c r="AQ262" i="7"/>
  <c r="AP262" i="7"/>
  <c r="AO262" i="7"/>
  <c r="AN262" i="7"/>
  <c r="AH262" i="7"/>
  <c r="AG262" i="7"/>
  <c r="AF262" i="7"/>
  <c r="AE262" i="7"/>
  <c r="AQ261" i="7"/>
  <c r="AP261" i="7"/>
  <c r="AO261" i="7"/>
  <c r="AN261" i="7"/>
  <c r="AH261" i="7"/>
  <c r="AG261" i="7"/>
  <c r="AF261" i="7"/>
  <c r="AE261" i="7"/>
  <c r="AQ260" i="7"/>
  <c r="AP260" i="7"/>
  <c r="AO260" i="7"/>
  <c r="AN260" i="7"/>
  <c r="AH260" i="7"/>
  <c r="AG260" i="7"/>
  <c r="AF260" i="7"/>
  <c r="AE260" i="7"/>
  <c r="AQ259" i="7"/>
  <c r="AP259" i="7"/>
  <c r="AO259" i="7"/>
  <c r="AN259" i="7"/>
  <c r="AH259" i="7"/>
  <c r="AG259" i="7"/>
  <c r="AF259" i="7"/>
  <c r="AE259" i="7"/>
  <c r="AQ258" i="7"/>
  <c r="AP258" i="7"/>
  <c r="AO258" i="7"/>
  <c r="AN258" i="7"/>
  <c r="AH258" i="7"/>
  <c r="AG258" i="7"/>
  <c r="AF258" i="7"/>
  <c r="AE258" i="7"/>
  <c r="AQ257" i="7"/>
  <c r="AP257" i="7"/>
  <c r="AO257" i="7"/>
  <c r="AN257" i="7"/>
  <c r="AH257" i="7"/>
  <c r="AG257" i="7"/>
  <c r="AF257" i="7"/>
  <c r="AE257" i="7"/>
  <c r="AQ256" i="7"/>
  <c r="AP256" i="7"/>
  <c r="AO256" i="7"/>
  <c r="AN256" i="7"/>
  <c r="AH256" i="7"/>
  <c r="AG256" i="7"/>
  <c r="AF256" i="7"/>
  <c r="AE256" i="7"/>
  <c r="AQ255" i="7"/>
  <c r="AP255" i="7"/>
  <c r="AO255" i="7"/>
  <c r="AN255" i="7"/>
  <c r="AH255" i="7"/>
  <c r="AG255" i="7"/>
  <c r="AF255" i="7"/>
  <c r="AE255" i="7"/>
  <c r="AQ254" i="7"/>
  <c r="AP254" i="7"/>
  <c r="AO254" i="7"/>
  <c r="AN254" i="7"/>
  <c r="AH254" i="7"/>
  <c r="AG254" i="7"/>
  <c r="AF254" i="7"/>
  <c r="AE254" i="7"/>
  <c r="AQ253" i="7"/>
  <c r="AP253" i="7"/>
  <c r="AO253" i="7"/>
  <c r="AN253" i="7"/>
  <c r="AH253" i="7"/>
  <c r="AG253" i="7"/>
  <c r="AF253" i="7"/>
  <c r="AE253" i="7"/>
  <c r="AQ252" i="7"/>
  <c r="AP252" i="7"/>
  <c r="AO252" i="7"/>
  <c r="AN252" i="7"/>
  <c r="AH252" i="7"/>
  <c r="AG252" i="7"/>
  <c r="AF252" i="7"/>
  <c r="AE252" i="7"/>
  <c r="AQ251" i="7"/>
  <c r="AP251" i="7"/>
  <c r="AO251" i="7"/>
  <c r="AN251" i="7"/>
  <c r="AH251" i="7"/>
  <c r="AG251" i="7"/>
  <c r="AF251" i="7"/>
  <c r="AE251" i="7"/>
  <c r="AQ250" i="7"/>
  <c r="AP250" i="7"/>
  <c r="AO250" i="7"/>
  <c r="AN250" i="7"/>
  <c r="AH250" i="7"/>
  <c r="AG250" i="7"/>
  <c r="AF250" i="7"/>
  <c r="AE250" i="7"/>
  <c r="AQ249" i="7"/>
  <c r="AP249" i="7"/>
  <c r="AO249" i="7"/>
  <c r="AN249" i="7"/>
  <c r="AH249" i="7"/>
  <c r="AG249" i="7"/>
  <c r="AF249" i="7"/>
  <c r="AE249" i="7"/>
  <c r="AQ248" i="7"/>
  <c r="AP248" i="7"/>
  <c r="AO248" i="7"/>
  <c r="AN248" i="7"/>
  <c r="AH248" i="7"/>
  <c r="AG248" i="7"/>
  <c r="AF248" i="7"/>
  <c r="AE248" i="7"/>
  <c r="AQ247" i="7"/>
  <c r="AP247" i="7"/>
  <c r="AO247" i="7"/>
  <c r="AN247" i="7"/>
  <c r="AH247" i="7"/>
  <c r="AG247" i="7"/>
  <c r="AF247" i="7"/>
  <c r="AE247" i="7"/>
  <c r="AQ246" i="7"/>
  <c r="AP246" i="7"/>
  <c r="AO246" i="7"/>
  <c r="AN246" i="7"/>
  <c r="AH246" i="7"/>
  <c r="AG246" i="7"/>
  <c r="AF246" i="7"/>
  <c r="AE246" i="7"/>
  <c r="AQ245" i="7"/>
  <c r="AP245" i="7"/>
  <c r="AO245" i="7"/>
  <c r="AN245" i="7"/>
  <c r="AH245" i="7"/>
  <c r="AG245" i="7"/>
  <c r="AF245" i="7"/>
  <c r="AE245" i="7"/>
  <c r="AQ244" i="7"/>
  <c r="AP244" i="7"/>
  <c r="AO244" i="7"/>
  <c r="AN244" i="7"/>
  <c r="AH244" i="7"/>
  <c r="AG244" i="7"/>
  <c r="AF244" i="7"/>
  <c r="AE244" i="7"/>
  <c r="AQ243" i="7"/>
  <c r="AP243" i="7"/>
  <c r="AO243" i="7"/>
  <c r="AN243" i="7"/>
  <c r="AH243" i="7"/>
  <c r="AG243" i="7"/>
  <c r="AF243" i="7"/>
  <c r="AE243" i="7"/>
  <c r="AQ242" i="7"/>
  <c r="AP242" i="7"/>
  <c r="AO242" i="7"/>
  <c r="AN242" i="7"/>
  <c r="AH242" i="7"/>
  <c r="AG242" i="7"/>
  <c r="AF242" i="7"/>
  <c r="AE242" i="7"/>
  <c r="AQ241" i="7"/>
  <c r="AP241" i="7"/>
  <c r="AO241" i="7"/>
  <c r="AN241" i="7"/>
  <c r="AH241" i="7"/>
  <c r="AG241" i="7"/>
  <c r="AF241" i="7"/>
  <c r="AE241" i="7"/>
  <c r="AQ240" i="7"/>
  <c r="AP240" i="7"/>
  <c r="AO240" i="7"/>
  <c r="AN240" i="7"/>
  <c r="AH240" i="7"/>
  <c r="AG240" i="7"/>
  <c r="AF240" i="7"/>
  <c r="AE240" i="7"/>
  <c r="AQ239" i="7"/>
  <c r="AP239" i="7"/>
  <c r="AO239" i="7"/>
  <c r="AN239" i="7"/>
  <c r="AH239" i="7"/>
  <c r="AG239" i="7"/>
  <c r="AF239" i="7"/>
  <c r="AE239" i="7"/>
  <c r="AQ238" i="7"/>
  <c r="AP238" i="7"/>
  <c r="AO238" i="7"/>
  <c r="AN238" i="7"/>
  <c r="AH238" i="7"/>
  <c r="AG238" i="7"/>
  <c r="AF238" i="7"/>
  <c r="AE238" i="7"/>
  <c r="AQ237" i="7"/>
  <c r="AP237" i="7"/>
  <c r="AO237" i="7"/>
  <c r="AN237" i="7"/>
  <c r="AH237" i="7"/>
  <c r="AG237" i="7"/>
  <c r="AF237" i="7"/>
  <c r="AE237" i="7"/>
  <c r="AQ236" i="7"/>
  <c r="AP236" i="7"/>
  <c r="AO236" i="7"/>
  <c r="AN236" i="7"/>
  <c r="AH236" i="7"/>
  <c r="AG236" i="7"/>
  <c r="AF236" i="7"/>
  <c r="AE236" i="7"/>
  <c r="AQ235" i="7"/>
  <c r="AP235" i="7"/>
  <c r="AO235" i="7"/>
  <c r="AN235" i="7"/>
  <c r="AH235" i="7"/>
  <c r="AG235" i="7"/>
  <c r="AF235" i="7"/>
  <c r="AE235" i="7"/>
  <c r="AQ234" i="7"/>
  <c r="AP234" i="7"/>
  <c r="AO234" i="7"/>
  <c r="AN234" i="7"/>
  <c r="AH234" i="7"/>
  <c r="AG234" i="7"/>
  <c r="AF234" i="7"/>
  <c r="AE234" i="7"/>
  <c r="AQ233" i="7"/>
  <c r="AP233" i="7"/>
  <c r="AO233" i="7"/>
  <c r="AN233" i="7"/>
  <c r="AH233" i="7"/>
  <c r="AG233" i="7"/>
  <c r="AF233" i="7"/>
  <c r="AE233" i="7"/>
  <c r="AQ232" i="7"/>
  <c r="AP232" i="7"/>
  <c r="AO232" i="7"/>
  <c r="AN232" i="7"/>
  <c r="AH232" i="7"/>
  <c r="AG232" i="7"/>
  <c r="AF232" i="7"/>
  <c r="AE232" i="7"/>
  <c r="AQ231" i="7"/>
  <c r="AP231" i="7"/>
  <c r="AO231" i="7"/>
  <c r="AN231" i="7"/>
  <c r="AH231" i="7"/>
  <c r="AG231" i="7"/>
  <c r="AF231" i="7"/>
  <c r="AE231" i="7"/>
  <c r="AQ230" i="7"/>
  <c r="AP230" i="7"/>
  <c r="AO230" i="7"/>
  <c r="AN230" i="7"/>
  <c r="AH230" i="7"/>
  <c r="AG230" i="7"/>
  <c r="AF230" i="7"/>
  <c r="AE230" i="7"/>
  <c r="AQ229" i="7"/>
  <c r="AP229" i="7"/>
  <c r="AO229" i="7"/>
  <c r="AN229" i="7"/>
  <c r="AH229" i="7"/>
  <c r="AG229" i="7"/>
  <c r="AF229" i="7"/>
  <c r="AE229" i="7"/>
  <c r="AQ228" i="7"/>
  <c r="AP228" i="7"/>
  <c r="AO228" i="7"/>
  <c r="AN228" i="7"/>
  <c r="AH228" i="7"/>
  <c r="AG228" i="7"/>
  <c r="AF228" i="7"/>
  <c r="AE228" i="7"/>
  <c r="AQ227" i="7"/>
  <c r="AP227" i="7"/>
  <c r="AO227" i="7"/>
  <c r="AN227" i="7"/>
  <c r="AH227" i="7"/>
  <c r="AG227" i="7"/>
  <c r="AF227" i="7"/>
  <c r="AE227" i="7"/>
  <c r="AQ226" i="7"/>
  <c r="AP226" i="7"/>
  <c r="AO226" i="7"/>
  <c r="AN226" i="7"/>
  <c r="AH226" i="7"/>
  <c r="AG226" i="7"/>
  <c r="AF226" i="7"/>
  <c r="AE226" i="7"/>
  <c r="AQ225" i="7"/>
  <c r="AP225" i="7"/>
  <c r="AO225" i="7"/>
  <c r="AN225" i="7"/>
  <c r="AH225" i="7"/>
  <c r="AG225" i="7"/>
  <c r="AF225" i="7"/>
  <c r="AE225" i="7"/>
  <c r="AQ224" i="7"/>
  <c r="AP224" i="7"/>
  <c r="AO224" i="7"/>
  <c r="AN224" i="7"/>
  <c r="AH224" i="7"/>
  <c r="AG224" i="7"/>
  <c r="AF224" i="7"/>
  <c r="AE224" i="7"/>
  <c r="AQ223" i="7"/>
  <c r="AP223" i="7"/>
  <c r="AO223" i="7"/>
  <c r="AN223" i="7"/>
  <c r="AH223" i="7"/>
  <c r="AG223" i="7"/>
  <c r="AF223" i="7"/>
  <c r="AE223" i="7"/>
  <c r="AQ222" i="7"/>
  <c r="AP222" i="7"/>
  <c r="AO222" i="7"/>
  <c r="AN222" i="7"/>
  <c r="AH222" i="7"/>
  <c r="AG222" i="7"/>
  <c r="AF222" i="7"/>
  <c r="AE222" i="7"/>
  <c r="AQ221" i="7"/>
  <c r="AP221" i="7"/>
  <c r="AO221" i="7"/>
  <c r="AN221" i="7"/>
  <c r="AH221" i="7"/>
  <c r="AG221" i="7"/>
  <c r="AF221" i="7"/>
  <c r="AE221" i="7"/>
  <c r="AQ220" i="7"/>
  <c r="AP220" i="7"/>
  <c r="AO220" i="7"/>
  <c r="AN220" i="7"/>
  <c r="AH220" i="7"/>
  <c r="AG220" i="7"/>
  <c r="AF220" i="7"/>
  <c r="AE220" i="7"/>
  <c r="AQ219" i="7"/>
  <c r="AP219" i="7"/>
  <c r="AO219" i="7"/>
  <c r="AN219" i="7"/>
  <c r="AH219" i="7"/>
  <c r="AG219" i="7"/>
  <c r="AF219" i="7"/>
  <c r="AE219" i="7"/>
  <c r="AQ218" i="7"/>
  <c r="AP218" i="7"/>
  <c r="AO218" i="7"/>
  <c r="AN218" i="7"/>
  <c r="AH218" i="7"/>
  <c r="AG218" i="7"/>
  <c r="AF218" i="7"/>
  <c r="AE218" i="7"/>
  <c r="AQ217" i="7"/>
  <c r="AP217" i="7"/>
  <c r="AO217" i="7"/>
  <c r="AN217" i="7"/>
  <c r="AH217" i="7"/>
  <c r="AG217" i="7"/>
  <c r="AF217" i="7"/>
  <c r="AE217" i="7"/>
  <c r="AQ216" i="7"/>
  <c r="AP216" i="7"/>
  <c r="AO216" i="7"/>
  <c r="AN216" i="7"/>
  <c r="AH216" i="7"/>
  <c r="AG216" i="7"/>
  <c r="AF216" i="7"/>
  <c r="AE216" i="7"/>
  <c r="AQ215" i="7"/>
  <c r="AP215" i="7"/>
  <c r="AO215" i="7"/>
  <c r="AN215" i="7"/>
  <c r="AH215" i="7"/>
  <c r="AG215" i="7"/>
  <c r="AF215" i="7"/>
  <c r="AE215" i="7"/>
  <c r="AQ214" i="7"/>
  <c r="AP214" i="7"/>
  <c r="AO214" i="7"/>
  <c r="AN214" i="7"/>
  <c r="AH214" i="7"/>
  <c r="AG214" i="7"/>
  <c r="AF214" i="7"/>
  <c r="AE214" i="7"/>
  <c r="AQ213" i="7"/>
  <c r="AP213" i="7"/>
  <c r="AO213" i="7"/>
  <c r="AN213" i="7"/>
  <c r="AH213" i="7"/>
  <c r="AG213" i="7"/>
  <c r="AF213" i="7"/>
  <c r="AE213" i="7"/>
  <c r="AQ212" i="7"/>
  <c r="AP212" i="7"/>
  <c r="AO212" i="7"/>
  <c r="AN212" i="7"/>
  <c r="AH212" i="7"/>
  <c r="AG212" i="7"/>
  <c r="AF212" i="7"/>
  <c r="AE212" i="7"/>
  <c r="AQ211" i="7"/>
  <c r="AP211" i="7"/>
  <c r="AO211" i="7"/>
  <c r="AN211" i="7"/>
  <c r="AH211" i="7"/>
  <c r="AG211" i="7"/>
  <c r="AF211" i="7"/>
  <c r="AE211" i="7"/>
  <c r="AQ210" i="7"/>
  <c r="AP210" i="7"/>
  <c r="AO210" i="7"/>
  <c r="AN210" i="7"/>
  <c r="AH210" i="7"/>
  <c r="AG210" i="7"/>
  <c r="AF210" i="7"/>
  <c r="AE210" i="7"/>
  <c r="AQ209" i="7"/>
  <c r="AP209" i="7"/>
  <c r="AO209" i="7"/>
  <c r="AN209" i="7"/>
  <c r="AH209" i="7"/>
  <c r="AG209" i="7"/>
  <c r="AF209" i="7"/>
  <c r="AE209" i="7"/>
  <c r="AQ208" i="7"/>
  <c r="AP208" i="7"/>
  <c r="AO208" i="7"/>
  <c r="AN208" i="7"/>
  <c r="AH208" i="7"/>
  <c r="AG208" i="7"/>
  <c r="AF208" i="7"/>
  <c r="AE208" i="7"/>
  <c r="AQ207" i="7"/>
  <c r="AP207" i="7"/>
  <c r="AO207" i="7"/>
  <c r="AN207" i="7"/>
  <c r="AH207" i="7"/>
  <c r="AG207" i="7"/>
  <c r="AF207" i="7"/>
  <c r="AE207" i="7"/>
  <c r="AQ206" i="7"/>
  <c r="AP206" i="7"/>
  <c r="AO206" i="7"/>
  <c r="AN206" i="7"/>
  <c r="AH206" i="7"/>
  <c r="AG206" i="7"/>
  <c r="AF206" i="7"/>
  <c r="AE206" i="7"/>
  <c r="AQ205" i="7"/>
  <c r="AP205" i="7"/>
  <c r="AO205" i="7"/>
  <c r="AN205" i="7"/>
  <c r="AH205" i="7"/>
  <c r="AG205" i="7"/>
  <c r="AF205" i="7"/>
  <c r="AE205" i="7"/>
  <c r="AQ204" i="7"/>
  <c r="AP204" i="7"/>
  <c r="AO204" i="7"/>
  <c r="AN204" i="7"/>
  <c r="AH204" i="7"/>
  <c r="AG204" i="7"/>
  <c r="AF204" i="7"/>
  <c r="AE204" i="7"/>
  <c r="AQ203" i="7"/>
  <c r="AP203" i="7"/>
  <c r="AO203" i="7"/>
  <c r="AN203" i="7"/>
  <c r="AH203" i="7"/>
  <c r="AG203" i="7"/>
  <c r="AF203" i="7"/>
  <c r="AE203" i="7"/>
  <c r="AQ202" i="7"/>
  <c r="AP202" i="7"/>
  <c r="AO202" i="7"/>
  <c r="AN202" i="7"/>
  <c r="AH202" i="7"/>
  <c r="AG202" i="7"/>
  <c r="AF202" i="7"/>
  <c r="AE202" i="7"/>
  <c r="AQ201" i="7"/>
  <c r="AP201" i="7"/>
  <c r="AO201" i="7"/>
  <c r="AN201" i="7"/>
  <c r="AH201" i="7"/>
  <c r="AG201" i="7"/>
  <c r="AF201" i="7"/>
  <c r="AE201" i="7"/>
  <c r="AQ200" i="7"/>
  <c r="AP200" i="7"/>
  <c r="AO200" i="7"/>
  <c r="AN200" i="7"/>
  <c r="AH200" i="7"/>
  <c r="AG200" i="7"/>
  <c r="AF200" i="7"/>
  <c r="AE200" i="7"/>
  <c r="AQ199" i="7"/>
  <c r="AP199" i="7"/>
  <c r="AO199" i="7"/>
  <c r="AN199" i="7"/>
  <c r="AH199" i="7"/>
  <c r="AG199" i="7"/>
  <c r="AF199" i="7"/>
  <c r="AE199" i="7"/>
  <c r="AQ198" i="7"/>
  <c r="AP198" i="7"/>
  <c r="AO198" i="7"/>
  <c r="AN198" i="7"/>
  <c r="AH198" i="7"/>
  <c r="AG198" i="7"/>
  <c r="AF198" i="7"/>
  <c r="AE198" i="7"/>
  <c r="AQ197" i="7"/>
  <c r="AP197" i="7"/>
  <c r="AO197" i="7"/>
  <c r="AN197" i="7"/>
  <c r="AH197" i="7"/>
  <c r="AG197" i="7"/>
  <c r="AF197" i="7"/>
  <c r="AE197" i="7"/>
  <c r="AQ196" i="7"/>
  <c r="AP196" i="7"/>
  <c r="AO196" i="7"/>
  <c r="AN196" i="7"/>
  <c r="AH196" i="7"/>
  <c r="AG196" i="7"/>
  <c r="AF196" i="7"/>
  <c r="AE196" i="7"/>
  <c r="AQ195" i="7"/>
  <c r="AP195" i="7"/>
  <c r="AO195" i="7"/>
  <c r="AN195" i="7"/>
  <c r="AH195" i="7"/>
  <c r="AG195" i="7"/>
  <c r="AF195" i="7"/>
  <c r="AE195" i="7"/>
  <c r="AQ194" i="7"/>
  <c r="AP194" i="7"/>
  <c r="AO194" i="7"/>
  <c r="AN194" i="7"/>
  <c r="AH194" i="7"/>
  <c r="AG194" i="7"/>
  <c r="AF194" i="7"/>
  <c r="AE194" i="7"/>
  <c r="AQ193" i="7"/>
  <c r="AP193" i="7"/>
  <c r="AO193" i="7"/>
  <c r="AN193" i="7"/>
  <c r="AH193" i="7"/>
  <c r="AG193" i="7"/>
  <c r="AF193" i="7"/>
  <c r="AE193" i="7"/>
  <c r="AQ192" i="7"/>
  <c r="AP192" i="7"/>
  <c r="AO192" i="7"/>
  <c r="AN192" i="7"/>
  <c r="AH192" i="7"/>
  <c r="AG192" i="7"/>
  <c r="AF192" i="7"/>
  <c r="AE192" i="7"/>
  <c r="AQ191" i="7"/>
  <c r="AP191" i="7"/>
  <c r="AO191" i="7"/>
  <c r="AN191" i="7"/>
  <c r="AH191" i="7"/>
  <c r="AG191" i="7"/>
  <c r="AF191" i="7"/>
  <c r="AE191" i="7"/>
  <c r="AQ190" i="7"/>
  <c r="AP190" i="7"/>
  <c r="AO190" i="7"/>
  <c r="AN190" i="7"/>
  <c r="AH190" i="7"/>
  <c r="AG190" i="7"/>
  <c r="AF190" i="7"/>
  <c r="AE190" i="7"/>
  <c r="AQ189" i="7"/>
  <c r="AP189" i="7"/>
  <c r="AO189" i="7"/>
  <c r="AN189" i="7"/>
  <c r="AH189" i="7"/>
  <c r="AG189" i="7"/>
  <c r="AF189" i="7"/>
  <c r="AE189" i="7"/>
  <c r="AQ188" i="7"/>
  <c r="AP188" i="7"/>
  <c r="AO188" i="7"/>
  <c r="AN188" i="7"/>
  <c r="AH188" i="7"/>
  <c r="AG188" i="7"/>
  <c r="AF188" i="7"/>
  <c r="AE188" i="7"/>
  <c r="AQ187" i="7"/>
  <c r="AP187" i="7"/>
  <c r="AO187" i="7"/>
  <c r="AN187" i="7"/>
  <c r="AH187" i="7"/>
  <c r="AG187" i="7"/>
  <c r="AF187" i="7"/>
  <c r="AE187" i="7"/>
  <c r="AQ186" i="7"/>
  <c r="AP186" i="7"/>
  <c r="AO186" i="7"/>
  <c r="AN186" i="7"/>
  <c r="AH186" i="7"/>
  <c r="AG186" i="7"/>
  <c r="AF186" i="7"/>
  <c r="AE186" i="7"/>
  <c r="AQ185" i="7"/>
  <c r="AP185" i="7"/>
  <c r="AO185" i="7"/>
  <c r="AN185" i="7"/>
  <c r="AH185" i="7"/>
  <c r="AG185" i="7"/>
  <c r="AF185" i="7"/>
  <c r="AE185" i="7"/>
  <c r="AQ184" i="7"/>
  <c r="AP184" i="7"/>
  <c r="AO184" i="7"/>
  <c r="AN184" i="7"/>
  <c r="AH184" i="7"/>
  <c r="AG184" i="7"/>
  <c r="AF184" i="7"/>
  <c r="AE184" i="7"/>
  <c r="AQ183" i="7"/>
  <c r="AP183" i="7"/>
  <c r="AO183" i="7"/>
  <c r="AN183" i="7"/>
  <c r="AH183" i="7"/>
  <c r="AG183" i="7"/>
  <c r="AF183" i="7"/>
  <c r="AE183" i="7"/>
  <c r="AQ182" i="7"/>
  <c r="AP182" i="7"/>
  <c r="AO182" i="7"/>
  <c r="AN182" i="7"/>
  <c r="AH182" i="7"/>
  <c r="AG182" i="7"/>
  <c r="AF182" i="7"/>
  <c r="AE182" i="7"/>
  <c r="AQ181" i="7"/>
  <c r="AP181" i="7"/>
  <c r="AO181" i="7"/>
  <c r="AN181" i="7"/>
  <c r="AH181" i="7"/>
  <c r="AG181" i="7"/>
  <c r="AF181" i="7"/>
  <c r="AE181" i="7"/>
  <c r="AQ180" i="7"/>
  <c r="AP180" i="7"/>
  <c r="AO180" i="7"/>
  <c r="AN180" i="7"/>
  <c r="AH180" i="7"/>
  <c r="AG180" i="7"/>
  <c r="AF180" i="7"/>
  <c r="AE180" i="7"/>
  <c r="AQ179" i="7"/>
  <c r="AP179" i="7"/>
  <c r="AO179" i="7"/>
  <c r="AN179" i="7"/>
  <c r="AH179" i="7"/>
  <c r="AG179" i="7"/>
  <c r="AF179" i="7"/>
  <c r="AE179" i="7"/>
  <c r="AQ178" i="7"/>
  <c r="AP178" i="7"/>
  <c r="AO178" i="7"/>
  <c r="AN178" i="7"/>
  <c r="AH178" i="7"/>
  <c r="AG178" i="7"/>
  <c r="AF178" i="7"/>
  <c r="AE178" i="7"/>
  <c r="AQ177" i="7"/>
  <c r="AP177" i="7"/>
  <c r="AO177" i="7"/>
  <c r="AN177" i="7"/>
  <c r="AH177" i="7"/>
  <c r="AG177" i="7"/>
  <c r="AF177" i="7"/>
  <c r="AE177" i="7"/>
  <c r="AQ176" i="7"/>
  <c r="AP176" i="7"/>
  <c r="AO176" i="7"/>
  <c r="AN176" i="7"/>
  <c r="AH176" i="7"/>
  <c r="AG176" i="7"/>
  <c r="AF176" i="7"/>
  <c r="AE176" i="7"/>
  <c r="AQ175" i="7"/>
  <c r="AP175" i="7"/>
  <c r="AO175" i="7"/>
  <c r="AN175" i="7"/>
  <c r="AH175" i="7"/>
  <c r="AG175" i="7"/>
  <c r="AF175" i="7"/>
  <c r="AE175" i="7"/>
  <c r="AQ174" i="7"/>
  <c r="AP174" i="7"/>
  <c r="AO174" i="7"/>
  <c r="AN174" i="7"/>
  <c r="AH174" i="7"/>
  <c r="AG174" i="7"/>
  <c r="AF174" i="7"/>
  <c r="AE174" i="7"/>
  <c r="AQ173" i="7"/>
  <c r="AP173" i="7"/>
  <c r="AO173" i="7"/>
  <c r="AN173" i="7"/>
  <c r="AH173" i="7"/>
  <c r="AG173" i="7"/>
  <c r="AF173" i="7"/>
  <c r="AE173" i="7"/>
  <c r="AQ172" i="7"/>
  <c r="AP172" i="7"/>
  <c r="AO172" i="7"/>
  <c r="AN172" i="7"/>
  <c r="AH172" i="7"/>
  <c r="AG172" i="7"/>
  <c r="AF172" i="7"/>
  <c r="AE172" i="7"/>
  <c r="AQ171" i="7"/>
  <c r="AP171" i="7"/>
  <c r="AO171" i="7"/>
  <c r="AN171" i="7"/>
  <c r="AH171" i="7"/>
  <c r="AG171" i="7"/>
  <c r="AF171" i="7"/>
  <c r="AE171" i="7"/>
  <c r="AQ170" i="7"/>
  <c r="AP170" i="7"/>
  <c r="AO170" i="7"/>
  <c r="AN170" i="7"/>
  <c r="AH170" i="7"/>
  <c r="AG170" i="7"/>
  <c r="AF170" i="7"/>
  <c r="AE170" i="7"/>
  <c r="AQ169" i="7"/>
  <c r="AP169" i="7"/>
  <c r="AO169" i="7"/>
  <c r="AN169" i="7"/>
  <c r="AH169" i="7"/>
  <c r="AG169" i="7"/>
  <c r="AF169" i="7"/>
  <c r="AE169" i="7"/>
  <c r="AQ168" i="7"/>
  <c r="AP168" i="7"/>
  <c r="AO168" i="7"/>
  <c r="AN168" i="7"/>
  <c r="AH168" i="7"/>
  <c r="AG168" i="7"/>
  <c r="AF168" i="7"/>
  <c r="AE168" i="7"/>
  <c r="AQ167" i="7"/>
  <c r="AP167" i="7"/>
  <c r="AO167" i="7"/>
  <c r="AN167" i="7"/>
  <c r="AH167" i="7"/>
  <c r="AG167" i="7"/>
  <c r="AF167" i="7"/>
  <c r="AE167" i="7"/>
  <c r="AQ166" i="7"/>
  <c r="AP166" i="7"/>
  <c r="AO166" i="7"/>
  <c r="AN166" i="7"/>
  <c r="AH166" i="7"/>
  <c r="AG166" i="7"/>
  <c r="AF166" i="7"/>
  <c r="AE166" i="7"/>
  <c r="AQ165" i="7"/>
  <c r="AP165" i="7"/>
  <c r="AO165" i="7"/>
  <c r="AN165" i="7"/>
  <c r="AH165" i="7"/>
  <c r="AG165" i="7"/>
  <c r="AF165" i="7"/>
  <c r="AE165" i="7"/>
  <c r="AQ164" i="7"/>
  <c r="AP164" i="7"/>
  <c r="AO164" i="7"/>
  <c r="AN164" i="7"/>
  <c r="AH164" i="7"/>
  <c r="AG164" i="7"/>
  <c r="AF164" i="7"/>
  <c r="AE164" i="7"/>
  <c r="AQ163" i="7"/>
  <c r="AP163" i="7"/>
  <c r="AO163" i="7"/>
  <c r="AN163" i="7"/>
  <c r="AH163" i="7"/>
  <c r="AG163" i="7"/>
  <c r="AF163" i="7"/>
  <c r="AE163" i="7"/>
  <c r="AQ162" i="7"/>
  <c r="AP162" i="7"/>
  <c r="AO162" i="7"/>
  <c r="AN162" i="7"/>
  <c r="AH162" i="7"/>
  <c r="AG162" i="7"/>
  <c r="AF162" i="7"/>
  <c r="AE162" i="7"/>
  <c r="AQ161" i="7"/>
  <c r="AP161" i="7"/>
  <c r="AO161" i="7"/>
  <c r="AN161" i="7"/>
  <c r="AH161" i="7"/>
  <c r="AG161" i="7"/>
  <c r="AF161" i="7"/>
  <c r="AE161" i="7"/>
  <c r="AQ160" i="7"/>
  <c r="AP160" i="7"/>
  <c r="AO160" i="7"/>
  <c r="AN160" i="7"/>
  <c r="AH160" i="7"/>
  <c r="AG160" i="7"/>
  <c r="AF160" i="7"/>
  <c r="AE160" i="7"/>
  <c r="AQ159" i="7"/>
  <c r="AP159" i="7"/>
  <c r="AO159" i="7"/>
  <c r="AN159" i="7"/>
  <c r="AH159" i="7"/>
  <c r="AG159" i="7"/>
  <c r="AF159" i="7"/>
  <c r="AE159" i="7"/>
  <c r="AQ158" i="7"/>
  <c r="AP158" i="7"/>
  <c r="AO158" i="7"/>
  <c r="AN158" i="7"/>
  <c r="AH158" i="7"/>
  <c r="AG158" i="7"/>
  <c r="AF158" i="7"/>
  <c r="AE158" i="7"/>
  <c r="AQ157" i="7"/>
  <c r="AP157" i="7"/>
  <c r="AO157" i="7"/>
  <c r="AN157" i="7"/>
  <c r="AH157" i="7"/>
  <c r="AG157" i="7"/>
  <c r="AF157" i="7"/>
  <c r="AE157" i="7"/>
  <c r="AQ156" i="7"/>
  <c r="AP156" i="7"/>
  <c r="AO156" i="7"/>
  <c r="AN156" i="7"/>
  <c r="AH156" i="7"/>
  <c r="AG156" i="7"/>
  <c r="AF156" i="7"/>
  <c r="AE156" i="7"/>
  <c r="AQ155" i="7"/>
  <c r="AP155" i="7"/>
  <c r="AO155" i="7"/>
  <c r="AN155" i="7"/>
  <c r="AH155" i="7"/>
  <c r="AG155" i="7"/>
  <c r="AF155" i="7"/>
  <c r="AE155" i="7"/>
  <c r="AQ154" i="7"/>
  <c r="AP154" i="7"/>
  <c r="AO154" i="7"/>
  <c r="AN154" i="7"/>
  <c r="AH154" i="7"/>
  <c r="AG154" i="7"/>
  <c r="AF154" i="7"/>
  <c r="AE154" i="7"/>
  <c r="AQ153" i="7"/>
  <c r="AP153" i="7"/>
  <c r="AO153" i="7"/>
  <c r="AN153" i="7"/>
  <c r="AH153" i="7"/>
  <c r="AG153" i="7"/>
  <c r="AF153" i="7"/>
  <c r="AE153" i="7"/>
  <c r="AQ152" i="7"/>
  <c r="AP152" i="7"/>
  <c r="AO152" i="7"/>
  <c r="AN152" i="7"/>
  <c r="AH152" i="7"/>
  <c r="AG152" i="7"/>
  <c r="AF152" i="7"/>
  <c r="AE152" i="7"/>
  <c r="AQ151" i="7"/>
  <c r="AP151" i="7"/>
  <c r="AO151" i="7"/>
  <c r="AN151" i="7"/>
  <c r="AH151" i="7"/>
  <c r="AG151" i="7"/>
  <c r="AF151" i="7"/>
  <c r="AE151" i="7"/>
  <c r="AQ150" i="7"/>
  <c r="AP150" i="7"/>
  <c r="AO150" i="7"/>
  <c r="AN150" i="7"/>
  <c r="AH150" i="7"/>
  <c r="AG150" i="7"/>
  <c r="AF150" i="7"/>
  <c r="AE150" i="7"/>
  <c r="AQ149" i="7"/>
  <c r="AP149" i="7"/>
  <c r="AO149" i="7"/>
  <c r="AN149" i="7"/>
  <c r="AH149" i="7"/>
  <c r="AG149" i="7"/>
  <c r="AF149" i="7"/>
  <c r="AE149" i="7"/>
  <c r="AQ148" i="7"/>
  <c r="AP148" i="7"/>
  <c r="AO148" i="7"/>
  <c r="AN148" i="7"/>
  <c r="AH148" i="7"/>
  <c r="AG148" i="7"/>
  <c r="AF148" i="7"/>
  <c r="AE148" i="7"/>
  <c r="AQ147" i="7"/>
  <c r="AP147" i="7"/>
  <c r="AO147" i="7"/>
  <c r="AN147" i="7"/>
  <c r="AH147" i="7"/>
  <c r="AG147" i="7"/>
  <c r="AF147" i="7"/>
  <c r="AE147" i="7"/>
  <c r="AQ146" i="7"/>
  <c r="AP146" i="7"/>
  <c r="AO146" i="7"/>
  <c r="AN146" i="7"/>
  <c r="AH146" i="7"/>
  <c r="AG146" i="7"/>
  <c r="AF146" i="7"/>
  <c r="AE146" i="7"/>
  <c r="AQ145" i="7"/>
  <c r="AP145" i="7"/>
  <c r="AO145" i="7"/>
  <c r="AN145" i="7"/>
  <c r="AH145" i="7"/>
  <c r="AG145" i="7"/>
  <c r="AF145" i="7"/>
  <c r="AE145" i="7"/>
  <c r="AQ144" i="7"/>
  <c r="AP144" i="7"/>
  <c r="AO144" i="7"/>
  <c r="AN144" i="7"/>
  <c r="AH144" i="7"/>
  <c r="AG144" i="7"/>
  <c r="AF144" i="7"/>
  <c r="AE144" i="7"/>
  <c r="AQ143" i="7"/>
  <c r="AP143" i="7"/>
  <c r="AO143" i="7"/>
  <c r="AN143" i="7"/>
  <c r="AH143" i="7"/>
  <c r="AG143" i="7"/>
  <c r="AF143" i="7"/>
  <c r="AE143" i="7"/>
  <c r="AQ142" i="7"/>
  <c r="AP142" i="7"/>
  <c r="AO142" i="7"/>
  <c r="AN142" i="7"/>
  <c r="AH142" i="7"/>
  <c r="AG142" i="7"/>
  <c r="AF142" i="7"/>
  <c r="AE142" i="7"/>
  <c r="AQ141" i="7"/>
  <c r="AP141" i="7"/>
  <c r="AO141" i="7"/>
  <c r="AN141" i="7"/>
  <c r="AH141" i="7"/>
  <c r="AG141" i="7"/>
  <c r="AF141" i="7"/>
  <c r="AE141" i="7"/>
  <c r="AQ140" i="7"/>
  <c r="AP140" i="7"/>
  <c r="AO140" i="7"/>
  <c r="AN140" i="7"/>
  <c r="AH140" i="7"/>
  <c r="AG140" i="7"/>
  <c r="AF140" i="7"/>
  <c r="AE140" i="7"/>
  <c r="AQ139" i="7"/>
  <c r="AP139" i="7"/>
  <c r="AO139" i="7"/>
  <c r="AN139" i="7"/>
  <c r="AH139" i="7"/>
  <c r="AG139" i="7"/>
  <c r="AF139" i="7"/>
  <c r="AE139" i="7"/>
  <c r="AQ138" i="7"/>
  <c r="AP138" i="7"/>
  <c r="AO138" i="7"/>
  <c r="AN138" i="7"/>
  <c r="AH138" i="7"/>
  <c r="AG138" i="7"/>
  <c r="AF138" i="7"/>
  <c r="AE138" i="7"/>
  <c r="AQ137" i="7"/>
  <c r="AP137" i="7"/>
  <c r="AO137" i="7"/>
  <c r="AN137" i="7"/>
  <c r="AH137" i="7"/>
  <c r="AG137" i="7"/>
  <c r="AF137" i="7"/>
  <c r="AE137" i="7"/>
  <c r="AQ136" i="7"/>
  <c r="AP136" i="7"/>
  <c r="AO136" i="7"/>
  <c r="AN136" i="7"/>
  <c r="AH136" i="7"/>
  <c r="AG136" i="7"/>
  <c r="AF136" i="7"/>
  <c r="AE136" i="7"/>
  <c r="AQ135" i="7"/>
  <c r="AP135" i="7"/>
  <c r="AO135" i="7"/>
  <c r="AN135" i="7"/>
  <c r="AH135" i="7"/>
  <c r="AG135" i="7"/>
  <c r="AF135" i="7"/>
  <c r="AE135" i="7"/>
  <c r="AQ134" i="7"/>
  <c r="AP134" i="7"/>
  <c r="AO134" i="7"/>
  <c r="AN134" i="7"/>
  <c r="AH134" i="7"/>
  <c r="AG134" i="7"/>
  <c r="AF134" i="7"/>
  <c r="AE134" i="7"/>
  <c r="AQ133" i="7"/>
  <c r="AP133" i="7"/>
  <c r="AO133" i="7"/>
  <c r="AN133" i="7"/>
  <c r="AH133" i="7"/>
  <c r="AG133" i="7"/>
  <c r="AF133" i="7"/>
  <c r="AE133" i="7"/>
  <c r="AQ132" i="7"/>
  <c r="AP132" i="7"/>
  <c r="AO132" i="7"/>
  <c r="AN132" i="7"/>
  <c r="AH132" i="7"/>
  <c r="AG132" i="7"/>
  <c r="AF132" i="7"/>
  <c r="AE132" i="7"/>
  <c r="AQ131" i="7"/>
  <c r="AP131" i="7"/>
  <c r="AO131" i="7"/>
  <c r="AN131" i="7"/>
  <c r="AH131" i="7"/>
  <c r="AG131" i="7"/>
  <c r="AF131" i="7"/>
  <c r="AE131" i="7"/>
  <c r="AQ130" i="7"/>
  <c r="AP130" i="7"/>
  <c r="AO130" i="7"/>
  <c r="AN130" i="7"/>
  <c r="AH130" i="7"/>
  <c r="AG130" i="7"/>
  <c r="AF130" i="7"/>
  <c r="AE130" i="7"/>
  <c r="AQ129" i="7"/>
  <c r="AP129" i="7"/>
  <c r="AO129" i="7"/>
  <c r="AN129" i="7"/>
  <c r="AH129" i="7"/>
  <c r="AG129" i="7"/>
  <c r="AF129" i="7"/>
  <c r="AE129" i="7"/>
  <c r="AQ128" i="7"/>
  <c r="AP128" i="7"/>
  <c r="AO128" i="7"/>
  <c r="AN128" i="7"/>
  <c r="AH128" i="7"/>
  <c r="AG128" i="7"/>
  <c r="AF128" i="7"/>
  <c r="AE128" i="7"/>
  <c r="AQ127" i="7"/>
  <c r="AP127" i="7"/>
  <c r="AO127" i="7"/>
  <c r="AN127" i="7"/>
  <c r="AH127" i="7"/>
  <c r="AG127" i="7"/>
  <c r="AF127" i="7"/>
  <c r="AE127" i="7"/>
  <c r="AQ126" i="7"/>
  <c r="AP126" i="7"/>
  <c r="AO126" i="7"/>
  <c r="AN126" i="7"/>
  <c r="AH126" i="7"/>
  <c r="AG126" i="7"/>
  <c r="AF126" i="7"/>
  <c r="AE126" i="7"/>
  <c r="AQ125" i="7"/>
  <c r="AP125" i="7"/>
  <c r="AO125" i="7"/>
  <c r="AN125" i="7"/>
  <c r="AH125" i="7"/>
  <c r="AG125" i="7"/>
  <c r="AF125" i="7"/>
  <c r="AE125" i="7"/>
  <c r="AQ124" i="7"/>
  <c r="AP124" i="7"/>
  <c r="AO124" i="7"/>
  <c r="AN124" i="7"/>
  <c r="AH124" i="7"/>
  <c r="AG124" i="7"/>
  <c r="AF124" i="7"/>
  <c r="AE124" i="7"/>
  <c r="AQ123" i="7"/>
  <c r="AP123" i="7"/>
  <c r="AO123" i="7"/>
  <c r="AN123" i="7"/>
  <c r="AH123" i="7"/>
  <c r="AG123" i="7"/>
  <c r="AF123" i="7"/>
  <c r="AE123" i="7"/>
  <c r="AQ122" i="7"/>
  <c r="AP122" i="7"/>
  <c r="AO122" i="7"/>
  <c r="AN122" i="7"/>
  <c r="AH122" i="7"/>
  <c r="AG122" i="7"/>
  <c r="AF122" i="7"/>
  <c r="AE122" i="7"/>
  <c r="AQ121" i="7"/>
  <c r="AP121" i="7"/>
  <c r="AO121" i="7"/>
  <c r="AN121" i="7"/>
  <c r="AH121" i="7"/>
  <c r="AG121" i="7"/>
  <c r="AF121" i="7"/>
  <c r="AE121" i="7"/>
  <c r="AQ120" i="7"/>
  <c r="AP120" i="7"/>
  <c r="AO120" i="7"/>
  <c r="AN120" i="7"/>
  <c r="AH120" i="7"/>
  <c r="AG120" i="7"/>
  <c r="AF120" i="7"/>
  <c r="AE120" i="7"/>
  <c r="AQ119" i="7"/>
  <c r="AP119" i="7"/>
  <c r="AO119" i="7"/>
  <c r="AN119" i="7"/>
  <c r="AH119" i="7"/>
  <c r="AG119" i="7"/>
  <c r="AF119" i="7"/>
  <c r="AE119" i="7"/>
  <c r="AQ118" i="7"/>
  <c r="AP118" i="7"/>
  <c r="AO118" i="7"/>
  <c r="AN118" i="7"/>
  <c r="AH118" i="7"/>
  <c r="AG118" i="7"/>
  <c r="AF118" i="7"/>
  <c r="AE118" i="7"/>
  <c r="AQ117" i="7"/>
  <c r="AP117" i="7"/>
  <c r="AO117" i="7"/>
  <c r="AN117" i="7"/>
  <c r="AH117" i="7"/>
  <c r="AG117" i="7"/>
  <c r="AF117" i="7"/>
  <c r="AE117" i="7"/>
  <c r="AQ116" i="7"/>
  <c r="AP116" i="7"/>
  <c r="AO116" i="7"/>
  <c r="AN116" i="7"/>
  <c r="AH116" i="7"/>
  <c r="AG116" i="7"/>
  <c r="AF116" i="7"/>
  <c r="AE116" i="7"/>
  <c r="AQ115" i="7"/>
  <c r="AP115" i="7"/>
  <c r="AO115" i="7"/>
  <c r="AN115" i="7"/>
  <c r="AH115" i="7"/>
  <c r="AG115" i="7"/>
  <c r="AF115" i="7"/>
  <c r="AE115" i="7"/>
  <c r="AQ114" i="7"/>
  <c r="AP114" i="7"/>
  <c r="AO114" i="7"/>
  <c r="AN114" i="7"/>
  <c r="AH114" i="7"/>
  <c r="AG114" i="7"/>
  <c r="AF114" i="7"/>
  <c r="AE114" i="7"/>
  <c r="AQ113" i="7"/>
  <c r="AP113" i="7"/>
  <c r="AO113" i="7"/>
  <c r="AN113" i="7"/>
  <c r="AH113" i="7"/>
  <c r="AG113" i="7"/>
  <c r="AF113" i="7"/>
  <c r="AE113" i="7"/>
  <c r="AQ112" i="7"/>
  <c r="AP112" i="7"/>
  <c r="AO112" i="7"/>
  <c r="AN112" i="7"/>
  <c r="AH112" i="7"/>
  <c r="AG112" i="7"/>
  <c r="AF112" i="7"/>
  <c r="AE112" i="7"/>
  <c r="AQ111" i="7"/>
  <c r="AP111" i="7"/>
  <c r="AO111" i="7"/>
  <c r="AN111" i="7"/>
  <c r="AH111" i="7"/>
  <c r="AG111" i="7"/>
  <c r="AF111" i="7"/>
  <c r="AE111" i="7"/>
  <c r="AQ110" i="7"/>
  <c r="AP110" i="7"/>
  <c r="AO110" i="7"/>
  <c r="AN110" i="7"/>
  <c r="AH110" i="7"/>
  <c r="AG110" i="7"/>
  <c r="AF110" i="7"/>
  <c r="AE110" i="7"/>
  <c r="AQ109" i="7"/>
  <c r="AP109" i="7"/>
  <c r="AO109" i="7"/>
  <c r="AN109" i="7"/>
  <c r="AH109" i="7"/>
  <c r="AG109" i="7"/>
  <c r="AF109" i="7"/>
  <c r="AE109" i="7"/>
  <c r="AQ108" i="7"/>
  <c r="AP108" i="7"/>
  <c r="AO108" i="7"/>
  <c r="AN108" i="7"/>
  <c r="AH108" i="7"/>
  <c r="AG108" i="7"/>
  <c r="AF108" i="7"/>
  <c r="AE108" i="7"/>
  <c r="AQ107" i="7"/>
  <c r="AP107" i="7"/>
  <c r="AO107" i="7"/>
  <c r="AN107" i="7"/>
  <c r="AH107" i="7"/>
  <c r="AG107" i="7"/>
  <c r="AF107" i="7"/>
  <c r="AE107" i="7"/>
  <c r="AQ106" i="7"/>
  <c r="AP106" i="7"/>
  <c r="AO106" i="7"/>
  <c r="AN106" i="7"/>
  <c r="AH106" i="7"/>
  <c r="AG106" i="7"/>
  <c r="AF106" i="7"/>
  <c r="AE106" i="7"/>
  <c r="AQ105" i="7"/>
  <c r="AP105" i="7"/>
  <c r="AO105" i="7"/>
  <c r="AN105" i="7"/>
  <c r="AH105" i="7"/>
  <c r="AG105" i="7"/>
  <c r="AF105" i="7"/>
  <c r="AE105" i="7"/>
  <c r="AQ104" i="7"/>
  <c r="AP104" i="7"/>
  <c r="AO104" i="7"/>
  <c r="AN104" i="7"/>
  <c r="AH104" i="7"/>
  <c r="AG104" i="7"/>
  <c r="AF104" i="7"/>
  <c r="AE104" i="7"/>
  <c r="AQ103" i="7"/>
  <c r="AP103" i="7"/>
  <c r="AO103" i="7"/>
  <c r="AN103" i="7"/>
  <c r="AH103" i="7"/>
  <c r="AG103" i="7"/>
  <c r="AF103" i="7"/>
  <c r="AE103" i="7"/>
  <c r="AQ102" i="7"/>
  <c r="AP102" i="7"/>
  <c r="AO102" i="7"/>
  <c r="AN102" i="7"/>
  <c r="AH102" i="7"/>
  <c r="AG102" i="7"/>
  <c r="AF102" i="7"/>
  <c r="AE102" i="7"/>
  <c r="AQ101" i="7"/>
  <c r="AP101" i="7"/>
  <c r="AO101" i="7"/>
  <c r="AN101" i="7"/>
  <c r="AH101" i="7"/>
  <c r="AG101" i="7"/>
  <c r="AF101" i="7"/>
  <c r="AE101" i="7"/>
  <c r="AQ100" i="7"/>
  <c r="AP100" i="7"/>
  <c r="AO100" i="7"/>
  <c r="AN100" i="7"/>
  <c r="AH100" i="7"/>
  <c r="AG100" i="7"/>
  <c r="AF100" i="7"/>
  <c r="AE100" i="7"/>
  <c r="AQ99" i="7"/>
  <c r="AP99" i="7"/>
  <c r="AO99" i="7"/>
  <c r="AN99" i="7"/>
  <c r="AH99" i="7"/>
  <c r="AG99" i="7"/>
  <c r="AF99" i="7"/>
  <c r="AE99" i="7"/>
  <c r="AQ98" i="7"/>
  <c r="AP98" i="7"/>
  <c r="AO98" i="7"/>
  <c r="AN98" i="7"/>
  <c r="AH98" i="7"/>
  <c r="AG98" i="7"/>
  <c r="AF98" i="7"/>
  <c r="AE98" i="7"/>
  <c r="AQ97" i="7"/>
  <c r="AP97" i="7"/>
  <c r="AO97" i="7"/>
  <c r="AN97" i="7"/>
  <c r="AH97" i="7"/>
  <c r="AG97" i="7"/>
  <c r="AF97" i="7"/>
  <c r="AE97" i="7"/>
  <c r="AQ96" i="7"/>
  <c r="AP96" i="7"/>
  <c r="AO96" i="7"/>
  <c r="AN96" i="7"/>
  <c r="AH96" i="7"/>
  <c r="AG96" i="7"/>
  <c r="AF96" i="7"/>
  <c r="AE96" i="7"/>
  <c r="AQ95" i="7"/>
  <c r="AP95" i="7"/>
  <c r="AO95" i="7"/>
  <c r="AN95" i="7"/>
  <c r="AH95" i="7"/>
  <c r="AG95" i="7"/>
  <c r="AF95" i="7"/>
  <c r="AE95" i="7"/>
  <c r="AQ94" i="7"/>
  <c r="AP94" i="7"/>
  <c r="AO94" i="7"/>
  <c r="AN94" i="7"/>
  <c r="AH94" i="7"/>
  <c r="AG94" i="7"/>
  <c r="AF94" i="7"/>
  <c r="AE94" i="7"/>
  <c r="AQ93" i="7"/>
  <c r="AP93" i="7"/>
  <c r="AO93" i="7"/>
  <c r="AN93" i="7"/>
  <c r="AH93" i="7"/>
  <c r="AG93" i="7"/>
  <c r="AF93" i="7"/>
  <c r="AE93" i="7"/>
  <c r="AQ92" i="7"/>
  <c r="AP92" i="7"/>
  <c r="AO92" i="7"/>
  <c r="AN92" i="7"/>
  <c r="AH92" i="7"/>
  <c r="AG92" i="7"/>
  <c r="AF92" i="7"/>
  <c r="AE92" i="7"/>
  <c r="AQ91" i="7"/>
  <c r="AP91" i="7"/>
  <c r="AO91" i="7"/>
  <c r="AN91" i="7"/>
  <c r="AH91" i="7"/>
  <c r="AG91" i="7"/>
  <c r="AF91" i="7"/>
  <c r="AE91" i="7"/>
  <c r="AQ90" i="7"/>
  <c r="AP90" i="7"/>
  <c r="AO90" i="7"/>
  <c r="AN90" i="7"/>
  <c r="AH90" i="7"/>
  <c r="AG90" i="7"/>
  <c r="AF90" i="7"/>
  <c r="AE90" i="7"/>
  <c r="AQ89" i="7"/>
  <c r="AP89" i="7"/>
  <c r="AO89" i="7"/>
  <c r="AN89" i="7"/>
  <c r="AH89" i="7"/>
  <c r="AG89" i="7"/>
  <c r="AF89" i="7"/>
  <c r="AE89" i="7"/>
  <c r="AQ88" i="7"/>
  <c r="AP88" i="7"/>
  <c r="AO88" i="7"/>
  <c r="AN88" i="7"/>
  <c r="AH88" i="7"/>
  <c r="AG88" i="7"/>
  <c r="AF88" i="7"/>
  <c r="AE88" i="7"/>
  <c r="AQ87" i="7"/>
  <c r="AP87" i="7"/>
  <c r="AO87" i="7"/>
  <c r="AN87" i="7"/>
  <c r="AH87" i="7"/>
  <c r="AG87" i="7"/>
  <c r="AF87" i="7"/>
  <c r="AE87" i="7"/>
  <c r="AQ86" i="7"/>
  <c r="AP86" i="7"/>
  <c r="AO86" i="7"/>
  <c r="AN86" i="7"/>
  <c r="AH86" i="7"/>
  <c r="AG86" i="7"/>
  <c r="AF86" i="7"/>
  <c r="AE86" i="7"/>
  <c r="AQ85" i="7"/>
  <c r="AP85" i="7"/>
  <c r="AO85" i="7"/>
  <c r="AN85" i="7"/>
  <c r="AH85" i="7"/>
  <c r="AG85" i="7"/>
  <c r="AF85" i="7"/>
  <c r="AE85" i="7"/>
  <c r="AQ84" i="7"/>
  <c r="AP84" i="7"/>
  <c r="AO84" i="7"/>
  <c r="AN84" i="7"/>
  <c r="AH84" i="7"/>
  <c r="AG84" i="7"/>
  <c r="AF84" i="7"/>
  <c r="AE84" i="7"/>
  <c r="AQ83" i="7"/>
  <c r="AP83" i="7"/>
  <c r="AO83" i="7"/>
  <c r="AN83" i="7"/>
  <c r="AH83" i="7"/>
  <c r="AG83" i="7"/>
  <c r="AF83" i="7"/>
  <c r="AE83" i="7"/>
  <c r="AQ82" i="7"/>
  <c r="AP82" i="7"/>
  <c r="AO82" i="7"/>
  <c r="AN82" i="7"/>
  <c r="AH82" i="7"/>
  <c r="AG82" i="7"/>
  <c r="AF82" i="7"/>
  <c r="AE82" i="7"/>
  <c r="AQ81" i="7"/>
  <c r="AP81" i="7"/>
  <c r="AO81" i="7"/>
  <c r="AN81" i="7"/>
  <c r="AH81" i="7"/>
  <c r="AG81" i="7"/>
  <c r="AF81" i="7"/>
  <c r="AE81" i="7"/>
  <c r="AQ80" i="7"/>
  <c r="AP80" i="7"/>
  <c r="AO80" i="7"/>
  <c r="AN80" i="7"/>
  <c r="AH80" i="7"/>
  <c r="AG80" i="7"/>
  <c r="AF80" i="7"/>
  <c r="AE80" i="7"/>
  <c r="AQ79" i="7"/>
  <c r="AP79" i="7"/>
  <c r="AO79" i="7"/>
  <c r="AN79" i="7"/>
  <c r="AH79" i="7"/>
  <c r="AG79" i="7"/>
  <c r="AF79" i="7"/>
  <c r="AE79" i="7"/>
  <c r="AQ78" i="7"/>
  <c r="AP78" i="7"/>
  <c r="AO78" i="7"/>
  <c r="AN78" i="7"/>
  <c r="AH78" i="7"/>
  <c r="AG78" i="7"/>
  <c r="AF78" i="7"/>
  <c r="AE78" i="7"/>
  <c r="AQ77" i="7"/>
  <c r="AP77" i="7"/>
  <c r="AO77" i="7"/>
  <c r="AN77" i="7"/>
  <c r="AH77" i="7"/>
  <c r="AG77" i="7"/>
  <c r="AF77" i="7"/>
  <c r="AE77" i="7"/>
  <c r="AQ76" i="7"/>
  <c r="AP76" i="7"/>
  <c r="AO76" i="7"/>
  <c r="AN76" i="7"/>
  <c r="AH76" i="7"/>
  <c r="AG76" i="7"/>
  <c r="AF76" i="7"/>
  <c r="AE76" i="7"/>
  <c r="AQ75" i="7"/>
  <c r="AP75" i="7"/>
  <c r="AO75" i="7"/>
  <c r="AN75" i="7"/>
  <c r="AH75" i="7"/>
  <c r="AG75" i="7"/>
  <c r="AF75" i="7"/>
  <c r="AE75" i="7"/>
  <c r="AQ74" i="7"/>
  <c r="AP74" i="7"/>
  <c r="AO74" i="7"/>
  <c r="AN74" i="7"/>
  <c r="AH74" i="7"/>
  <c r="AG74" i="7"/>
  <c r="AF74" i="7"/>
  <c r="AE74" i="7"/>
  <c r="AQ73" i="7"/>
  <c r="AP73" i="7"/>
  <c r="AO73" i="7"/>
  <c r="AN73" i="7"/>
  <c r="AH73" i="7"/>
  <c r="AG73" i="7"/>
  <c r="AF73" i="7"/>
  <c r="AE73" i="7"/>
  <c r="AQ72" i="7"/>
  <c r="AP72" i="7"/>
  <c r="AO72" i="7"/>
  <c r="AN72" i="7"/>
  <c r="AH72" i="7"/>
  <c r="AG72" i="7"/>
  <c r="AF72" i="7"/>
  <c r="AE72" i="7"/>
  <c r="AQ71" i="7"/>
  <c r="AP71" i="7"/>
  <c r="AO71" i="7"/>
  <c r="AN71" i="7"/>
  <c r="AH71" i="7"/>
  <c r="AG71" i="7"/>
  <c r="AF71" i="7"/>
  <c r="AE71" i="7"/>
  <c r="AQ70" i="7"/>
  <c r="AP70" i="7"/>
  <c r="AO70" i="7"/>
  <c r="AN70" i="7"/>
  <c r="AH70" i="7"/>
  <c r="AG70" i="7"/>
  <c r="AF70" i="7"/>
  <c r="AE70" i="7"/>
  <c r="AQ69" i="7"/>
  <c r="AP69" i="7"/>
  <c r="AO69" i="7"/>
  <c r="AN69" i="7"/>
  <c r="AH69" i="7"/>
  <c r="AG69" i="7"/>
  <c r="AF69" i="7"/>
  <c r="AE69" i="7"/>
  <c r="AQ68" i="7"/>
  <c r="AP68" i="7"/>
  <c r="AO68" i="7"/>
  <c r="AN68" i="7"/>
  <c r="AH68" i="7"/>
  <c r="AG68" i="7"/>
  <c r="AF68" i="7"/>
  <c r="AE68" i="7"/>
  <c r="AQ67" i="7"/>
  <c r="AP67" i="7"/>
  <c r="AO67" i="7"/>
  <c r="AN67" i="7"/>
  <c r="AH67" i="7"/>
  <c r="AG67" i="7"/>
  <c r="AF67" i="7"/>
  <c r="AE67" i="7"/>
  <c r="AQ66" i="7"/>
  <c r="AP66" i="7"/>
  <c r="AO66" i="7"/>
  <c r="AN66" i="7"/>
  <c r="AH66" i="7"/>
  <c r="AG66" i="7"/>
  <c r="AF66" i="7"/>
  <c r="AE66" i="7"/>
  <c r="AQ65" i="7"/>
  <c r="AP65" i="7"/>
  <c r="AO65" i="7"/>
  <c r="AN65" i="7"/>
  <c r="AH65" i="7"/>
  <c r="AG65" i="7"/>
  <c r="AF65" i="7"/>
  <c r="AE65" i="7"/>
  <c r="AQ64" i="7"/>
  <c r="AP64" i="7"/>
  <c r="AO64" i="7"/>
  <c r="AN64" i="7"/>
  <c r="AH64" i="7"/>
  <c r="AG64" i="7"/>
  <c r="AF64" i="7"/>
  <c r="AE64" i="7"/>
  <c r="AQ63" i="7"/>
  <c r="AP63" i="7"/>
  <c r="AO63" i="7"/>
  <c r="AN63" i="7"/>
  <c r="AH63" i="7"/>
  <c r="AG63" i="7"/>
  <c r="AF63" i="7"/>
  <c r="AE63" i="7"/>
  <c r="AQ62" i="7"/>
  <c r="AP62" i="7"/>
  <c r="AO62" i="7"/>
  <c r="AN62" i="7"/>
  <c r="AH62" i="7"/>
  <c r="AG62" i="7"/>
  <c r="AF62" i="7"/>
  <c r="AE62" i="7"/>
  <c r="AQ61" i="7"/>
  <c r="AP61" i="7"/>
  <c r="AO61" i="7"/>
  <c r="AN61" i="7"/>
  <c r="AH61" i="7"/>
  <c r="AG61" i="7"/>
  <c r="AF61" i="7"/>
  <c r="AE61" i="7"/>
  <c r="AQ60" i="7"/>
  <c r="AP60" i="7"/>
  <c r="AO60" i="7"/>
  <c r="AN60" i="7"/>
  <c r="AH60" i="7"/>
  <c r="AG60" i="7"/>
  <c r="AF60" i="7"/>
  <c r="AE60" i="7"/>
  <c r="AQ59" i="7"/>
  <c r="AP59" i="7"/>
  <c r="AO59" i="7"/>
  <c r="AN59" i="7"/>
  <c r="AH59" i="7"/>
  <c r="AG59" i="7"/>
  <c r="AF59" i="7"/>
  <c r="AE59" i="7"/>
  <c r="AQ58" i="7"/>
  <c r="AP58" i="7"/>
  <c r="AO58" i="7"/>
  <c r="AN58" i="7"/>
  <c r="AH58" i="7"/>
  <c r="AG58" i="7"/>
  <c r="AF58" i="7"/>
  <c r="AE58" i="7"/>
  <c r="AQ57" i="7"/>
  <c r="AP57" i="7"/>
  <c r="AO57" i="7"/>
  <c r="AN57" i="7"/>
  <c r="AH57" i="7"/>
  <c r="AG57" i="7"/>
  <c r="AF57" i="7"/>
  <c r="AE57" i="7"/>
  <c r="AQ56" i="7"/>
  <c r="AP56" i="7"/>
  <c r="AO56" i="7"/>
  <c r="AN56" i="7"/>
  <c r="AH56" i="7"/>
  <c r="AG56" i="7"/>
  <c r="AF56" i="7"/>
  <c r="AE56" i="7"/>
  <c r="AQ55" i="7"/>
  <c r="AP55" i="7"/>
  <c r="AO55" i="7"/>
  <c r="AN55" i="7"/>
  <c r="AH55" i="7"/>
  <c r="AG55" i="7"/>
  <c r="AF55" i="7"/>
  <c r="AE55" i="7"/>
  <c r="AQ54" i="7"/>
  <c r="AP54" i="7"/>
  <c r="AO54" i="7"/>
  <c r="AN54" i="7"/>
  <c r="AH54" i="7"/>
  <c r="AG54" i="7"/>
  <c r="AF54" i="7"/>
  <c r="AE54" i="7"/>
  <c r="AQ53" i="7"/>
  <c r="AP53" i="7"/>
  <c r="AO53" i="7"/>
  <c r="AN53" i="7"/>
  <c r="AH53" i="7"/>
  <c r="AG53" i="7"/>
  <c r="AF53" i="7"/>
  <c r="AE53" i="7"/>
  <c r="AQ52" i="7"/>
  <c r="AP52" i="7"/>
  <c r="AO52" i="7"/>
  <c r="AN52" i="7"/>
  <c r="AH52" i="7"/>
  <c r="AG52" i="7"/>
  <c r="AF52" i="7"/>
  <c r="AE52" i="7"/>
  <c r="AQ51" i="7"/>
  <c r="AP51" i="7"/>
  <c r="AO51" i="7"/>
  <c r="AN51" i="7"/>
  <c r="AH51" i="7"/>
  <c r="AG51" i="7"/>
  <c r="AF51" i="7"/>
  <c r="AE51" i="7"/>
  <c r="AQ50" i="7"/>
  <c r="AP50" i="7"/>
  <c r="AO50" i="7"/>
  <c r="AN50" i="7"/>
  <c r="AH50" i="7"/>
  <c r="AG50" i="7"/>
  <c r="AF50" i="7"/>
  <c r="AE50" i="7"/>
  <c r="AQ49" i="7"/>
  <c r="AP49" i="7"/>
  <c r="AO49" i="7"/>
  <c r="AN49" i="7"/>
  <c r="AH49" i="7"/>
  <c r="AG49" i="7"/>
  <c r="AF49" i="7"/>
  <c r="AE49" i="7"/>
  <c r="AQ48" i="7"/>
  <c r="AP48" i="7"/>
  <c r="AO48" i="7"/>
  <c r="AN48" i="7"/>
  <c r="AH48" i="7"/>
  <c r="AG48" i="7"/>
  <c r="AF48" i="7"/>
  <c r="AE48" i="7"/>
  <c r="AQ47" i="7"/>
  <c r="AP47" i="7"/>
  <c r="AO47" i="7"/>
  <c r="AN47" i="7"/>
  <c r="AH47" i="7"/>
  <c r="AG47" i="7"/>
  <c r="AF47" i="7"/>
  <c r="AE47" i="7"/>
  <c r="AQ46" i="7"/>
  <c r="AP46" i="7"/>
  <c r="AO46" i="7"/>
  <c r="AN46" i="7"/>
  <c r="AH46" i="7"/>
  <c r="AG46" i="7"/>
  <c r="AF46" i="7"/>
  <c r="AE46" i="7"/>
  <c r="AQ45" i="7"/>
  <c r="AP45" i="7"/>
  <c r="AO45" i="7"/>
  <c r="AN45" i="7"/>
  <c r="AH45" i="7"/>
  <c r="AG45" i="7"/>
  <c r="AF45" i="7"/>
  <c r="AE45" i="7"/>
  <c r="AQ44" i="7"/>
  <c r="AP44" i="7"/>
  <c r="AO44" i="7"/>
  <c r="AN44" i="7"/>
  <c r="AH44" i="7"/>
  <c r="AG44" i="7"/>
  <c r="AF44" i="7"/>
  <c r="AE44" i="7"/>
  <c r="AQ43" i="7"/>
  <c r="AP43" i="7"/>
  <c r="AO43" i="7"/>
  <c r="AN43" i="7"/>
  <c r="AH43" i="7"/>
  <c r="AG43" i="7"/>
  <c r="AF43" i="7"/>
  <c r="AE43" i="7"/>
  <c r="AQ42" i="7"/>
  <c r="AP42" i="7"/>
  <c r="AO42" i="7"/>
  <c r="AN42" i="7"/>
  <c r="AH42" i="7"/>
  <c r="AG42" i="7"/>
  <c r="AF42" i="7"/>
  <c r="AE42" i="7"/>
  <c r="AQ41" i="7"/>
  <c r="AP41" i="7"/>
  <c r="AO41" i="7"/>
  <c r="AN41" i="7"/>
  <c r="AH41" i="7"/>
  <c r="AG41" i="7"/>
  <c r="AF41" i="7"/>
  <c r="AE41" i="7"/>
  <c r="AQ40" i="7"/>
  <c r="AP40" i="7"/>
  <c r="AO40" i="7"/>
  <c r="AN40" i="7"/>
  <c r="AH40" i="7"/>
  <c r="AG40" i="7"/>
  <c r="AF40" i="7"/>
  <c r="AE40" i="7"/>
  <c r="AQ39" i="7"/>
  <c r="AP39" i="7"/>
  <c r="AO39" i="7"/>
  <c r="AN39" i="7"/>
  <c r="AH39" i="7"/>
  <c r="AG39" i="7"/>
  <c r="AF39" i="7"/>
  <c r="AE39" i="7"/>
  <c r="AQ38" i="7"/>
  <c r="AP38" i="7"/>
  <c r="AO38" i="7"/>
  <c r="AN38" i="7"/>
  <c r="AH38" i="7"/>
  <c r="AG38" i="7"/>
  <c r="AF38" i="7"/>
  <c r="AE38" i="7"/>
  <c r="AQ37" i="7"/>
  <c r="AP37" i="7"/>
  <c r="AO37" i="7"/>
  <c r="AN37" i="7"/>
  <c r="AH37" i="7"/>
  <c r="AG37" i="7"/>
  <c r="AF37" i="7"/>
  <c r="AE37" i="7"/>
  <c r="AQ36" i="7"/>
  <c r="AP36" i="7"/>
  <c r="AO36" i="7"/>
  <c r="AN36" i="7"/>
  <c r="AH36" i="7"/>
  <c r="AG36" i="7"/>
  <c r="AF36" i="7"/>
  <c r="AE36" i="7"/>
  <c r="AQ35" i="7"/>
  <c r="AP35" i="7"/>
  <c r="AO35" i="7"/>
  <c r="AN35" i="7"/>
  <c r="AH35" i="7"/>
  <c r="AG35" i="7"/>
  <c r="AF35" i="7"/>
  <c r="AE35" i="7"/>
  <c r="AQ34" i="7"/>
  <c r="AP34" i="7"/>
  <c r="AO34" i="7"/>
  <c r="AN34" i="7"/>
  <c r="AH34" i="7"/>
  <c r="AG34" i="7"/>
  <c r="AF34" i="7"/>
  <c r="AE34" i="7"/>
  <c r="AQ33" i="7"/>
  <c r="AP33" i="7"/>
  <c r="AO33" i="7"/>
  <c r="AN33" i="7"/>
  <c r="AH33" i="7"/>
  <c r="AG33" i="7"/>
  <c r="AF33" i="7"/>
  <c r="AE33" i="7"/>
  <c r="AQ32" i="7"/>
  <c r="AP32" i="7"/>
  <c r="AO32" i="7"/>
  <c r="AN32" i="7"/>
  <c r="AH32" i="7"/>
  <c r="AG32" i="7"/>
  <c r="AF32" i="7"/>
  <c r="AE32" i="7"/>
  <c r="AQ31" i="7"/>
  <c r="AP31" i="7"/>
  <c r="AO31" i="7"/>
  <c r="AN31" i="7"/>
  <c r="AH31" i="7"/>
  <c r="AG31" i="7"/>
  <c r="AF31" i="7"/>
  <c r="AE31" i="7"/>
  <c r="AQ30" i="7"/>
  <c r="AP30" i="7"/>
  <c r="AO30" i="7"/>
  <c r="AN30" i="7"/>
  <c r="AH30" i="7"/>
  <c r="AG30" i="7"/>
  <c r="AF30" i="7"/>
  <c r="AE30" i="7"/>
  <c r="AQ29" i="7"/>
  <c r="AP29" i="7"/>
  <c r="AO29" i="7"/>
  <c r="AN29" i="7"/>
  <c r="AH29" i="7"/>
  <c r="AG29" i="7"/>
  <c r="AF29" i="7"/>
  <c r="AE29" i="7"/>
  <c r="AQ28" i="7"/>
  <c r="AP28" i="7"/>
  <c r="AO28" i="7"/>
  <c r="AN28" i="7"/>
  <c r="AH28" i="7"/>
  <c r="AG28" i="7"/>
  <c r="AF28" i="7"/>
  <c r="AE28" i="7"/>
  <c r="AQ27" i="7"/>
  <c r="AP27" i="7"/>
  <c r="AO27" i="7"/>
  <c r="AN27" i="7"/>
  <c r="AH27" i="7"/>
  <c r="AG27" i="7"/>
  <c r="AF27" i="7"/>
  <c r="AE27" i="7"/>
  <c r="AQ26" i="7"/>
  <c r="AP26" i="7"/>
  <c r="AO26" i="7"/>
  <c r="AN26" i="7"/>
  <c r="AH26" i="7"/>
  <c r="AG26" i="7"/>
  <c r="AF26" i="7"/>
  <c r="AE26" i="7"/>
  <c r="AQ25" i="7"/>
  <c r="AP25" i="7"/>
  <c r="AO25" i="7"/>
  <c r="AN25" i="7"/>
  <c r="AH25" i="7"/>
  <c r="AG25" i="7"/>
  <c r="AF25" i="7"/>
  <c r="AE25" i="7"/>
  <c r="AQ24" i="7"/>
  <c r="AP24" i="7"/>
  <c r="AO24" i="7"/>
  <c r="AN24" i="7"/>
  <c r="AH24" i="7"/>
  <c r="AG24" i="7"/>
  <c r="AF24" i="7"/>
  <c r="AE24" i="7"/>
  <c r="AQ23" i="7"/>
  <c r="AP23" i="7"/>
  <c r="AO23" i="7"/>
  <c r="AN23" i="7"/>
  <c r="AH23" i="7"/>
  <c r="AG23" i="7"/>
  <c r="AF23" i="7"/>
  <c r="AE23" i="7"/>
  <c r="AQ22" i="7"/>
  <c r="AP22" i="7"/>
  <c r="AO22" i="7"/>
  <c r="AN22" i="7"/>
  <c r="AH22" i="7"/>
  <c r="AG22" i="7"/>
  <c r="AF22" i="7"/>
  <c r="AE22" i="7"/>
  <c r="AQ21" i="7"/>
  <c r="AP21" i="7"/>
  <c r="AO21" i="7"/>
  <c r="AN21" i="7"/>
  <c r="AH21" i="7"/>
  <c r="AG21" i="7"/>
  <c r="AF21" i="7"/>
  <c r="AE21" i="7"/>
  <c r="AQ20" i="7"/>
  <c r="AP20" i="7"/>
  <c r="AO20" i="7"/>
  <c r="AN20" i="7"/>
  <c r="AH20" i="7"/>
  <c r="AG20" i="7"/>
  <c r="AF20" i="7"/>
  <c r="AE20" i="7"/>
  <c r="AQ19" i="7"/>
  <c r="AP19" i="7"/>
  <c r="AO19" i="7"/>
  <c r="AN19" i="7"/>
  <c r="AH19" i="7"/>
  <c r="AG19" i="7"/>
  <c r="AF19" i="7"/>
  <c r="AE19" i="7"/>
  <c r="AQ18" i="7"/>
  <c r="AP18" i="7"/>
  <c r="AO18" i="7"/>
  <c r="AN18" i="7"/>
  <c r="AH18" i="7"/>
  <c r="AG18" i="7"/>
  <c r="AF18" i="7"/>
  <c r="AE18" i="7"/>
  <c r="AQ17" i="7"/>
  <c r="AP17" i="7"/>
  <c r="AO17" i="7"/>
  <c r="AN17" i="7"/>
  <c r="AH17" i="7"/>
  <c r="AG17" i="7"/>
  <c r="AF17" i="7"/>
  <c r="AE17" i="7"/>
  <c r="AQ16" i="7"/>
  <c r="AP16" i="7"/>
  <c r="AO16" i="7"/>
  <c r="AN16" i="7"/>
  <c r="AH16" i="7"/>
  <c r="AG16" i="7"/>
  <c r="AF16" i="7"/>
  <c r="AE16" i="7"/>
  <c r="AQ15" i="7"/>
  <c r="AP15" i="7"/>
  <c r="AO15" i="7"/>
  <c r="AN15" i="7"/>
  <c r="AH15" i="7"/>
  <c r="AG15" i="7"/>
  <c r="AF15" i="7"/>
  <c r="AE15" i="7"/>
  <c r="AQ14" i="7"/>
  <c r="AP14" i="7"/>
  <c r="AO14" i="7"/>
  <c r="AN14" i="7"/>
  <c r="AH14" i="7"/>
  <c r="AG14" i="7"/>
  <c r="AF14" i="7"/>
  <c r="AE14" i="7"/>
  <c r="AQ13" i="7"/>
  <c r="AP13" i="7"/>
  <c r="AO13" i="7"/>
  <c r="AN13" i="7"/>
  <c r="AH13" i="7"/>
  <c r="AG13" i="7"/>
  <c r="AF13" i="7"/>
  <c r="AE13" i="7"/>
  <c r="AQ12" i="7"/>
  <c r="AP12" i="7"/>
  <c r="AO12" i="7"/>
  <c r="AN12" i="7"/>
  <c r="AH12" i="7"/>
  <c r="AG12" i="7"/>
  <c r="AF12" i="7"/>
  <c r="AE12" i="7"/>
  <c r="AQ11" i="7"/>
  <c r="AP11" i="7"/>
  <c r="AO11" i="7"/>
  <c r="AN11" i="7"/>
  <c r="AH11" i="7"/>
  <c r="AG11" i="7"/>
  <c r="AF11" i="7"/>
  <c r="AE11" i="7"/>
  <c r="AQ10" i="7"/>
  <c r="AP10" i="7"/>
  <c r="AO10" i="7"/>
  <c r="AN10" i="7"/>
  <c r="AH10" i="7"/>
  <c r="AG10" i="7"/>
  <c r="AF10" i="7"/>
  <c r="AE10" i="7"/>
  <c r="AQ9" i="7"/>
  <c r="AP9" i="7"/>
  <c r="AO9" i="7"/>
  <c r="AN9" i="7"/>
  <c r="AH9" i="7"/>
  <c r="AG9" i="7"/>
  <c r="AF9" i="7"/>
  <c r="AE9" i="7"/>
  <c r="AQ8" i="7"/>
  <c r="AP8" i="7"/>
  <c r="AO8" i="7"/>
  <c r="AN8" i="7"/>
  <c r="AH8" i="7"/>
  <c r="AG8" i="7"/>
  <c r="AF8" i="7"/>
  <c r="AE8" i="7"/>
  <c r="AQ7" i="7"/>
  <c r="AP7" i="7"/>
  <c r="AO7" i="7"/>
  <c r="AN7" i="7"/>
  <c r="AH7" i="7"/>
  <c r="AG7" i="7"/>
  <c r="AF7" i="7"/>
  <c r="AE7" i="7"/>
  <c r="AQ6" i="7"/>
  <c r="AP6" i="7"/>
  <c r="AO6" i="7"/>
  <c r="AN6" i="7"/>
  <c r="AH6" i="7"/>
  <c r="AG6" i="7"/>
  <c r="AF6" i="7"/>
  <c r="AE6" i="7"/>
  <c r="AQ5" i="7"/>
  <c r="AP5" i="7"/>
  <c r="AO5" i="7"/>
  <c r="AN5" i="7"/>
  <c r="AH5" i="7"/>
  <c r="AG5" i="7"/>
  <c r="AF5" i="7"/>
  <c r="AE5" i="7"/>
  <c r="AQ4" i="7"/>
  <c r="AP4" i="7"/>
  <c r="AO4" i="7"/>
  <c r="AN4" i="7"/>
  <c r="AH4" i="7"/>
  <c r="AG4" i="7"/>
  <c r="AF4" i="7"/>
  <c r="AE4" i="7"/>
  <c r="AP3" i="7"/>
  <c r="AO3" i="7"/>
  <c r="AN3" i="7"/>
  <c r="AH3" i="7"/>
  <c r="AF3" i="7"/>
  <c r="AE3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Y77" i="7"/>
  <c r="Y78" i="7"/>
  <c r="Y79" i="7"/>
  <c r="Y80" i="7"/>
  <c r="Y81" i="7"/>
  <c r="Y82" i="7"/>
  <c r="Y83" i="7"/>
  <c r="Y84" i="7"/>
  <c r="Y85" i="7"/>
  <c r="Y86" i="7"/>
  <c r="Y87" i="7"/>
  <c r="Y88" i="7"/>
  <c r="Y89" i="7"/>
  <c r="Y90" i="7"/>
  <c r="Y91" i="7"/>
  <c r="Y92" i="7"/>
  <c r="Y93" i="7"/>
  <c r="Y94" i="7"/>
  <c r="Y95" i="7"/>
  <c r="Y96" i="7"/>
  <c r="Y97" i="7"/>
  <c r="Y98" i="7"/>
  <c r="Y99" i="7"/>
  <c r="Y100" i="7"/>
  <c r="Y101" i="7"/>
  <c r="Y102" i="7"/>
  <c r="Y103" i="7"/>
  <c r="Y104" i="7"/>
  <c r="Y105" i="7"/>
  <c r="Y106" i="7"/>
  <c r="Y107" i="7"/>
  <c r="Y108" i="7"/>
  <c r="Y109" i="7"/>
  <c r="Y110" i="7"/>
  <c r="Y111" i="7"/>
  <c r="Y112" i="7"/>
  <c r="Y113" i="7"/>
  <c r="Y114" i="7"/>
  <c r="Y115" i="7"/>
  <c r="Y116" i="7"/>
  <c r="Y117" i="7"/>
  <c r="Y118" i="7"/>
  <c r="Y119" i="7"/>
  <c r="Y120" i="7"/>
  <c r="Y121" i="7"/>
  <c r="Y122" i="7"/>
  <c r="Y123" i="7"/>
  <c r="Y124" i="7"/>
  <c r="Y125" i="7"/>
  <c r="Y126" i="7"/>
  <c r="Y127" i="7"/>
  <c r="Y128" i="7"/>
  <c r="Y129" i="7"/>
  <c r="Y130" i="7"/>
  <c r="Y131" i="7"/>
  <c r="Y132" i="7"/>
  <c r="Y133" i="7"/>
  <c r="Y134" i="7"/>
  <c r="Y135" i="7"/>
  <c r="Y136" i="7"/>
  <c r="Y137" i="7"/>
  <c r="Y138" i="7"/>
  <c r="Y139" i="7"/>
  <c r="Y140" i="7"/>
  <c r="Y141" i="7"/>
  <c r="Y142" i="7"/>
  <c r="Y143" i="7"/>
  <c r="Y144" i="7"/>
  <c r="Y145" i="7"/>
  <c r="Y146" i="7"/>
  <c r="Y147" i="7"/>
  <c r="Y148" i="7"/>
  <c r="Y149" i="7"/>
  <c r="Y150" i="7"/>
  <c r="Y151" i="7"/>
  <c r="Y152" i="7"/>
  <c r="Y153" i="7"/>
  <c r="Y154" i="7"/>
  <c r="Y155" i="7"/>
  <c r="Y156" i="7"/>
  <c r="Y157" i="7"/>
  <c r="Y158" i="7"/>
  <c r="Y159" i="7"/>
  <c r="Y160" i="7"/>
  <c r="Y161" i="7"/>
  <c r="Y162" i="7"/>
  <c r="Y163" i="7"/>
  <c r="Y164" i="7"/>
  <c r="Y165" i="7"/>
  <c r="Y166" i="7"/>
  <c r="Y167" i="7"/>
  <c r="Y168" i="7"/>
  <c r="Y169" i="7"/>
  <c r="Y170" i="7"/>
  <c r="Y171" i="7"/>
  <c r="Y172" i="7"/>
  <c r="Y173" i="7"/>
  <c r="Y174" i="7"/>
  <c r="Y175" i="7"/>
  <c r="Y176" i="7"/>
  <c r="Y177" i="7"/>
  <c r="Y178" i="7"/>
  <c r="Y179" i="7"/>
  <c r="Y180" i="7"/>
  <c r="Y181" i="7"/>
  <c r="Y182" i="7"/>
  <c r="Y183" i="7"/>
  <c r="Y184" i="7"/>
  <c r="Y185" i="7"/>
  <c r="Y186" i="7"/>
  <c r="Y187" i="7"/>
  <c r="Y188" i="7"/>
  <c r="Y189" i="7"/>
  <c r="Y190" i="7"/>
  <c r="Y191" i="7"/>
  <c r="Y192" i="7"/>
  <c r="Y193" i="7"/>
  <c r="Y194" i="7"/>
  <c r="Y195" i="7"/>
  <c r="Y196" i="7"/>
  <c r="Y197" i="7"/>
  <c r="Y198" i="7"/>
  <c r="Y199" i="7"/>
  <c r="Y200" i="7"/>
  <c r="Y201" i="7"/>
  <c r="Y202" i="7"/>
  <c r="Y203" i="7"/>
  <c r="Y204" i="7"/>
  <c r="Y205" i="7"/>
  <c r="Y206" i="7"/>
  <c r="Y207" i="7"/>
  <c r="Y208" i="7"/>
  <c r="Y209" i="7"/>
  <c r="Y210" i="7"/>
  <c r="Y211" i="7"/>
  <c r="Y212" i="7"/>
  <c r="Y213" i="7"/>
  <c r="Y214" i="7"/>
  <c r="Y215" i="7"/>
  <c r="Y216" i="7"/>
  <c r="Y217" i="7"/>
  <c r="Y218" i="7"/>
  <c r="Y219" i="7"/>
  <c r="Y220" i="7"/>
  <c r="Y221" i="7"/>
  <c r="Y222" i="7"/>
  <c r="Y223" i="7"/>
  <c r="Y224" i="7"/>
  <c r="Y225" i="7"/>
  <c r="Y226" i="7"/>
  <c r="Y227" i="7"/>
  <c r="Y228" i="7"/>
  <c r="Y229" i="7"/>
  <c r="Y230" i="7"/>
  <c r="Y231" i="7"/>
  <c r="Y232" i="7"/>
  <c r="Y233" i="7"/>
  <c r="Y234" i="7"/>
  <c r="Y235" i="7"/>
  <c r="Y236" i="7"/>
  <c r="Y237" i="7"/>
  <c r="Y238" i="7"/>
  <c r="Y239" i="7"/>
  <c r="Y240" i="7"/>
  <c r="Y241" i="7"/>
  <c r="Y242" i="7"/>
  <c r="Y243" i="7"/>
  <c r="Y244" i="7"/>
  <c r="Y245" i="7"/>
  <c r="Y246" i="7"/>
  <c r="Y247" i="7"/>
  <c r="Y248" i="7"/>
  <c r="Y249" i="7"/>
  <c r="Y250" i="7"/>
  <c r="Y251" i="7"/>
  <c r="Y252" i="7"/>
  <c r="Y253" i="7"/>
  <c r="Y254" i="7"/>
  <c r="Y255" i="7"/>
  <c r="Y256" i="7"/>
  <c r="Y257" i="7"/>
  <c r="Y258" i="7"/>
  <c r="Y259" i="7"/>
  <c r="Y260" i="7"/>
  <c r="Y261" i="7"/>
  <c r="Y262" i="7"/>
  <c r="Y263" i="7"/>
  <c r="Y264" i="7"/>
  <c r="Y265" i="7"/>
  <c r="Y266" i="7"/>
  <c r="Y267" i="7"/>
  <c r="Y268" i="7"/>
  <c r="Y269" i="7"/>
  <c r="Y270" i="7"/>
  <c r="Y271" i="7"/>
  <c r="Y272" i="7"/>
  <c r="Y273" i="7"/>
  <c r="Y274" i="7"/>
  <c r="Y275" i="7"/>
  <c r="Y276" i="7"/>
  <c r="Y277" i="7"/>
  <c r="Y278" i="7"/>
  <c r="Y279" i="7"/>
  <c r="Y280" i="7"/>
  <c r="Y281" i="7"/>
  <c r="Y282" i="7"/>
  <c r="Y283" i="7"/>
  <c r="Y284" i="7"/>
  <c r="Y285" i="7"/>
  <c r="Y286" i="7"/>
  <c r="Y287" i="7"/>
  <c r="Y288" i="7"/>
  <c r="Y289" i="7"/>
  <c r="Y290" i="7"/>
  <c r="Y291" i="7"/>
  <c r="Y292" i="7"/>
  <c r="Y293" i="7"/>
  <c r="Y294" i="7"/>
  <c r="Y295" i="7"/>
  <c r="Y296" i="7"/>
  <c r="Y297" i="7"/>
  <c r="Y298" i="7"/>
  <c r="Y299" i="7"/>
  <c r="Y300" i="7"/>
  <c r="Y301" i="7"/>
  <c r="Y302" i="7"/>
  <c r="Y303" i="7"/>
  <c r="Y304" i="7"/>
  <c r="Y305" i="7"/>
  <c r="Y306" i="7"/>
  <c r="Y307" i="7"/>
  <c r="Y308" i="7"/>
  <c r="Y309" i="7"/>
  <c r="Y310" i="7"/>
  <c r="Y311" i="7"/>
  <c r="Y312" i="7"/>
  <c r="Y313" i="7"/>
  <c r="Y314" i="7"/>
  <c r="Y315" i="7"/>
  <c r="Y316" i="7"/>
  <c r="Y317" i="7"/>
  <c r="Y318" i="7"/>
  <c r="Y319" i="7"/>
  <c r="Y320" i="7"/>
  <c r="Y321" i="7"/>
  <c r="Y322" i="7"/>
  <c r="Y4" i="7"/>
  <c r="W5" i="7"/>
  <c r="X5" i="7"/>
  <c r="W6" i="7"/>
  <c r="X6" i="7"/>
  <c r="W7" i="7"/>
  <c r="X7" i="7"/>
  <c r="W8" i="7"/>
  <c r="X8" i="7"/>
  <c r="W9" i="7"/>
  <c r="X9" i="7"/>
  <c r="W10" i="7"/>
  <c r="X10" i="7"/>
  <c r="W11" i="7"/>
  <c r="X11" i="7"/>
  <c r="W12" i="7"/>
  <c r="X12" i="7"/>
  <c r="W13" i="7"/>
  <c r="X13" i="7"/>
  <c r="W14" i="7"/>
  <c r="X14" i="7"/>
  <c r="W15" i="7"/>
  <c r="X15" i="7"/>
  <c r="W16" i="7"/>
  <c r="X16" i="7"/>
  <c r="W17" i="7"/>
  <c r="X17" i="7"/>
  <c r="W18" i="7"/>
  <c r="X18" i="7"/>
  <c r="W19" i="7"/>
  <c r="X19" i="7"/>
  <c r="W20" i="7"/>
  <c r="X20" i="7"/>
  <c r="W21" i="7"/>
  <c r="X21" i="7"/>
  <c r="W22" i="7"/>
  <c r="X22" i="7"/>
  <c r="W23" i="7"/>
  <c r="X23" i="7"/>
  <c r="W24" i="7"/>
  <c r="X24" i="7"/>
  <c r="W25" i="7"/>
  <c r="X25" i="7"/>
  <c r="W26" i="7"/>
  <c r="X26" i="7"/>
  <c r="W27" i="7"/>
  <c r="X27" i="7"/>
  <c r="W28" i="7"/>
  <c r="X28" i="7"/>
  <c r="W29" i="7"/>
  <c r="X29" i="7"/>
  <c r="W30" i="7"/>
  <c r="X30" i="7"/>
  <c r="W31" i="7"/>
  <c r="X31" i="7"/>
  <c r="W32" i="7"/>
  <c r="X32" i="7"/>
  <c r="W33" i="7"/>
  <c r="X33" i="7"/>
  <c r="W34" i="7"/>
  <c r="X34" i="7"/>
  <c r="W35" i="7"/>
  <c r="X35" i="7"/>
  <c r="W36" i="7"/>
  <c r="X36" i="7"/>
  <c r="W37" i="7"/>
  <c r="X37" i="7"/>
  <c r="W38" i="7"/>
  <c r="X38" i="7"/>
  <c r="W39" i="7"/>
  <c r="X39" i="7"/>
  <c r="W40" i="7"/>
  <c r="X40" i="7"/>
  <c r="W41" i="7"/>
  <c r="X41" i="7"/>
  <c r="W42" i="7"/>
  <c r="X42" i="7"/>
  <c r="W43" i="7"/>
  <c r="X43" i="7"/>
  <c r="W44" i="7"/>
  <c r="X44" i="7"/>
  <c r="W45" i="7"/>
  <c r="X45" i="7"/>
  <c r="W46" i="7"/>
  <c r="X46" i="7"/>
  <c r="W47" i="7"/>
  <c r="X47" i="7"/>
  <c r="W48" i="7"/>
  <c r="X48" i="7"/>
  <c r="W49" i="7"/>
  <c r="X49" i="7"/>
  <c r="W50" i="7"/>
  <c r="X50" i="7"/>
  <c r="W51" i="7"/>
  <c r="X51" i="7"/>
  <c r="W52" i="7"/>
  <c r="X52" i="7"/>
  <c r="W53" i="7"/>
  <c r="X53" i="7"/>
  <c r="W54" i="7"/>
  <c r="X54" i="7"/>
  <c r="W55" i="7"/>
  <c r="X55" i="7"/>
  <c r="W56" i="7"/>
  <c r="X56" i="7"/>
  <c r="W57" i="7"/>
  <c r="X57" i="7"/>
  <c r="W58" i="7"/>
  <c r="X58" i="7"/>
  <c r="W59" i="7"/>
  <c r="X59" i="7"/>
  <c r="W60" i="7"/>
  <c r="X60" i="7"/>
  <c r="W61" i="7"/>
  <c r="X61" i="7"/>
  <c r="W62" i="7"/>
  <c r="X62" i="7"/>
  <c r="W63" i="7"/>
  <c r="X63" i="7"/>
  <c r="W64" i="7"/>
  <c r="X64" i="7"/>
  <c r="W65" i="7"/>
  <c r="X65" i="7"/>
  <c r="W66" i="7"/>
  <c r="X66" i="7"/>
  <c r="W67" i="7"/>
  <c r="X67" i="7"/>
  <c r="W68" i="7"/>
  <c r="X68" i="7"/>
  <c r="W69" i="7"/>
  <c r="X69" i="7"/>
  <c r="W70" i="7"/>
  <c r="X70" i="7"/>
  <c r="W71" i="7"/>
  <c r="X71" i="7"/>
  <c r="W72" i="7"/>
  <c r="X72" i="7"/>
  <c r="W73" i="7"/>
  <c r="X73" i="7"/>
  <c r="W74" i="7"/>
  <c r="X74" i="7"/>
  <c r="W75" i="7"/>
  <c r="X75" i="7"/>
  <c r="W76" i="7"/>
  <c r="X76" i="7"/>
  <c r="W77" i="7"/>
  <c r="X77" i="7"/>
  <c r="W78" i="7"/>
  <c r="X78" i="7"/>
  <c r="W79" i="7"/>
  <c r="X79" i="7"/>
  <c r="W80" i="7"/>
  <c r="X80" i="7"/>
  <c r="W81" i="7"/>
  <c r="X81" i="7"/>
  <c r="W82" i="7"/>
  <c r="X82" i="7"/>
  <c r="W83" i="7"/>
  <c r="X83" i="7"/>
  <c r="W84" i="7"/>
  <c r="X84" i="7"/>
  <c r="W85" i="7"/>
  <c r="X85" i="7"/>
  <c r="W86" i="7"/>
  <c r="X86" i="7"/>
  <c r="W87" i="7"/>
  <c r="X87" i="7"/>
  <c r="W88" i="7"/>
  <c r="X88" i="7"/>
  <c r="W89" i="7"/>
  <c r="X89" i="7"/>
  <c r="W90" i="7"/>
  <c r="X90" i="7"/>
  <c r="W91" i="7"/>
  <c r="X91" i="7"/>
  <c r="W92" i="7"/>
  <c r="X92" i="7"/>
  <c r="W93" i="7"/>
  <c r="X93" i="7"/>
  <c r="W94" i="7"/>
  <c r="X94" i="7"/>
  <c r="W95" i="7"/>
  <c r="X95" i="7"/>
  <c r="W96" i="7"/>
  <c r="X96" i="7"/>
  <c r="W97" i="7"/>
  <c r="X97" i="7"/>
  <c r="W98" i="7"/>
  <c r="X98" i="7"/>
  <c r="W99" i="7"/>
  <c r="X99" i="7"/>
  <c r="W100" i="7"/>
  <c r="X100" i="7"/>
  <c r="W101" i="7"/>
  <c r="X101" i="7"/>
  <c r="W102" i="7"/>
  <c r="X102" i="7"/>
  <c r="W103" i="7"/>
  <c r="X103" i="7"/>
  <c r="W104" i="7"/>
  <c r="X104" i="7"/>
  <c r="W105" i="7"/>
  <c r="X105" i="7"/>
  <c r="W106" i="7"/>
  <c r="X106" i="7"/>
  <c r="W107" i="7"/>
  <c r="X107" i="7"/>
  <c r="W108" i="7"/>
  <c r="X108" i="7"/>
  <c r="W109" i="7"/>
  <c r="X109" i="7"/>
  <c r="W110" i="7"/>
  <c r="X110" i="7"/>
  <c r="W111" i="7"/>
  <c r="X111" i="7"/>
  <c r="W112" i="7"/>
  <c r="X112" i="7"/>
  <c r="W113" i="7"/>
  <c r="X113" i="7"/>
  <c r="W114" i="7"/>
  <c r="X114" i="7"/>
  <c r="W115" i="7"/>
  <c r="X115" i="7"/>
  <c r="W116" i="7"/>
  <c r="X116" i="7"/>
  <c r="W117" i="7"/>
  <c r="X117" i="7"/>
  <c r="W118" i="7"/>
  <c r="X118" i="7"/>
  <c r="W119" i="7"/>
  <c r="X119" i="7"/>
  <c r="W120" i="7"/>
  <c r="X120" i="7"/>
  <c r="W121" i="7"/>
  <c r="X121" i="7"/>
  <c r="W122" i="7"/>
  <c r="X122" i="7"/>
  <c r="W123" i="7"/>
  <c r="X123" i="7"/>
  <c r="W124" i="7"/>
  <c r="X124" i="7"/>
  <c r="W125" i="7"/>
  <c r="X125" i="7"/>
  <c r="W126" i="7"/>
  <c r="X126" i="7"/>
  <c r="W127" i="7"/>
  <c r="X127" i="7"/>
  <c r="W128" i="7"/>
  <c r="X128" i="7"/>
  <c r="W129" i="7"/>
  <c r="X129" i="7"/>
  <c r="W130" i="7"/>
  <c r="X130" i="7"/>
  <c r="W131" i="7"/>
  <c r="X131" i="7"/>
  <c r="W132" i="7"/>
  <c r="X132" i="7"/>
  <c r="W133" i="7"/>
  <c r="X133" i="7"/>
  <c r="W134" i="7"/>
  <c r="X134" i="7"/>
  <c r="W135" i="7"/>
  <c r="X135" i="7"/>
  <c r="W136" i="7"/>
  <c r="X136" i="7"/>
  <c r="W137" i="7"/>
  <c r="X137" i="7"/>
  <c r="W138" i="7"/>
  <c r="X138" i="7"/>
  <c r="W139" i="7"/>
  <c r="X139" i="7"/>
  <c r="W140" i="7"/>
  <c r="X140" i="7"/>
  <c r="W141" i="7"/>
  <c r="X141" i="7"/>
  <c r="W142" i="7"/>
  <c r="X142" i="7"/>
  <c r="W143" i="7"/>
  <c r="X143" i="7"/>
  <c r="W144" i="7"/>
  <c r="X144" i="7"/>
  <c r="W145" i="7"/>
  <c r="X145" i="7"/>
  <c r="W146" i="7"/>
  <c r="X146" i="7"/>
  <c r="W147" i="7"/>
  <c r="X147" i="7"/>
  <c r="W148" i="7"/>
  <c r="X148" i="7"/>
  <c r="W149" i="7"/>
  <c r="X149" i="7"/>
  <c r="W150" i="7"/>
  <c r="X150" i="7"/>
  <c r="W151" i="7"/>
  <c r="X151" i="7"/>
  <c r="W152" i="7"/>
  <c r="X152" i="7"/>
  <c r="W153" i="7"/>
  <c r="X153" i="7"/>
  <c r="W154" i="7"/>
  <c r="X154" i="7"/>
  <c r="W155" i="7"/>
  <c r="X155" i="7"/>
  <c r="W156" i="7"/>
  <c r="X156" i="7"/>
  <c r="W157" i="7"/>
  <c r="X157" i="7"/>
  <c r="W158" i="7"/>
  <c r="X158" i="7"/>
  <c r="W159" i="7"/>
  <c r="X159" i="7"/>
  <c r="W160" i="7"/>
  <c r="X160" i="7"/>
  <c r="W161" i="7"/>
  <c r="X161" i="7"/>
  <c r="W162" i="7"/>
  <c r="X162" i="7"/>
  <c r="W163" i="7"/>
  <c r="X163" i="7"/>
  <c r="W164" i="7"/>
  <c r="X164" i="7"/>
  <c r="W165" i="7"/>
  <c r="X165" i="7"/>
  <c r="W166" i="7"/>
  <c r="X166" i="7"/>
  <c r="W167" i="7"/>
  <c r="X167" i="7"/>
  <c r="W168" i="7"/>
  <c r="X168" i="7"/>
  <c r="W169" i="7"/>
  <c r="X169" i="7"/>
  <c r="W170" i="7"/>
  <c r="X170" i="7"/>
  <c r="W171" i="7"/>
  <c r="X171" i="7"/>
  <c r="W172" i="7"/>
  <c r="X172" i="7"/>
  <c r="W173" i="7"/>
  <c r="X173" i="7"/>
  <c r="W174" i="7"/>
  <c r="X174" i="7"/>
  <c r="W175" i="7"/>
  <c r="X175" i="7"/>
  <c r="W176" i="7"/>
  <c r="X176" i="7"/>
  <c r="W177" i="7"/>
  <c r="X177" i="7"/>
  <c r="W178" i="7"/>
  <c r="X178" i="7"/>
  <c r="W179" i="7"/>
  <c r="X179" i="7"/>
  <c r="W180" i="7"/>
  <c r="X180" i="7"/>
  <c r="W181" i="7"/>
  <c r="X181" i="7"/>
  <c r="W182" i="7"/>
  <c r="X182" i="7"/>
  <c r="W183" i="7"/>
  <c r="X183" i="7"/>
  <c r="W184" i="7"/>
  <c r="X184" i="7"/>
  <c r="W185" i="7"/>
  <c r="X185" i="7"/>
  <c r="W186" i="7"/>
  <c r="X186" i="7"/>
  <c r="W187" i="7"/>
  <c r="X187" i="7"/>
  <c r="W188" i="7"/>
  <c r="X188" i="7"/>
  <c r="W189" i="7"/>
  <c r="X189" i="7"/>
  <c r="W190" i="7"/>
  <c r="X190" i="7"/>
  <c r="W191" i="7"/>
  <c r="X191" i="7"/>
  <c r="W192" i="7"/>
  <c r="X192" i="7"/>
  <c r="W193" i="7"/>
  <c r="X193" i="7"/>
  <c r="W194" i="7"/>
  <c r="X194" i="7"/>
  <c r="W195" i="7"/>
  <c r="X195" i="7"/>
  <c r="W196" i="7"/>
  <c r="X196" i="7"/>
  <c r="W197" i="7"/>
  <c r="X197" i="7"/>
  <c r="W198" i="7"/>
  <c r="X198" i="7"/>
  <c r="W199" i="7"/>
  <c r="X199" i="7"/>
  <c r="W200" i="7"/>
  <c r="X200" i="7"/>
  <c r="W201" i="7"/>
  <c r="X201" i="7"/>
  <c r="W202" i="7"/>
  <c r="X202" i="7"/>
  <c r="W203" i="7"/>
  <c r="X203" i="7"/>
  <c r="W204" i="7"/>
  <c r="X204" i="7"/>
  <c r="W205" i="7"/>
  <c r="X205" i="7"/>
  <c r="W206" i="7"/>
  <c r="X206" i="7"/>
  <c r="W207" i="7"/>
  <c r="X207" i="7"/>
  <c r="W208" i="7"/>
  <c r="X208" i="7"/>
  <c r="W209" i="7"/>
  <c r="X209" i="7"/>
  <c r="W210" i="7"/>
  <c r="X210" i="7"/>
  <c r="W211" i="7"/>
  <c r="X211" i="7"/>
  <c r="W212" i="7"/>
  <c r="X212" i="7"/>
  <c r="W213" i="7"/>
  <c r="X213" i="7"/>
  <c r="W214" i="7"/>
  <c r="X214" i="7"/>
  <c r="W215" i="7"/>
  <c r="X215" i="7"/>
  <c r="W216" i="7"/>
  <c r="X216" i="7"/>
  <c r="W217" i="7"/>
  <c r="X217" i="7"/>
  <c r="W218" i="7"/>
  <c r="X218" i="7"/>
  <c r="W219" i="7"/>
  <c r="X219" i="7"/>
  <c r="W220" i="7"/>
  <c r="X220" i="7"/>
  <c r="W221" i="7"/>
  <c r="X221" i="7"/>
  <c r="W222" i="7"/>
  <c r="X222" i="7"/>
  <c r="W223" i="7"/>
  <c r="X223" i="7"/>
  <c r="W224" i="7"/>
  <c r="X224" i="7"/>
  <c r="W225" i="7"/>
  <c r="X225" i="7"/>
  <c r="W226" i="7"/>
  <c r="X226" i="7"/>
  <c r="W227" i="7"/>
  <c r="X227" i="7"/>
  <c r="W228" i="7"/>
  <c r="X228" i="7"/>
  <c r="W229" i="7"/>
  <c r="X229" i="7"/>
  <c r="W230" i="7"/>
  <c r="X230" i="7"/>
  <c r="W231" i="7"/>
  <c r="X231" i="7"/>
  <c r="W232" i="7"/>
  <c r="X232" i="7"/>
  <c r="W233" i="7"/>
  <c r="X233" i="7"/>
  <c r="W234" i="7"/>
  <c r="X234" i="7"/>
  <c r="W235" i="7"/>
  <c r="X235" i="7"/>
  <c r="W236" i="7"/>
  <c r="X236" i="7"/>
  <c r="W237" i="7"/>
  <c r="X237" i="7"/>
  <c r="W238" i="7"/>
  <c r="X238" i="7"/>
  <c r="W239" i="7"/>
  <c r="X239" i="7"/>
  <c r="W240" i="7"/>
  <c r="X240" i="7"/>
  <c r="W241" i="7"/>
  <c r="X241" i="7"/>
  <c r="W242" i="7"/>
  <c r="X242" i="7"/>
  <c r="W243" i="7"/>
  <c r="X243" i="7"/>
  <c r="W244" i="7"/>
  <c r="X244" i="7"/>
  <c r="W245" i="7"/>
  <c r="X245" i="7"/>
  <c r="W246" i="7"/>
  <c r="X246" i="7"/>
  <c r="W247" i="7"/>
  <c r="X247" i="7"/>
  <c r="W248" i="7"/>
  <c r="X248" i="7"/>
  <c r="W249" i="7"/>
  <c r="X249" i="7"/>
  <c r="W250" i="7"/>
  <c r="X250" i="7"/>
  <c r="W251" i="7"/>
  <c r="X251" i="7"/>
  <c r="W252" i="7"/>
  <c r="X252" i="7"/>
  <c r="W253" i="7"/>
  <c r="X253" i="7"/>
  <c r="W254" i="7"/>
  <c r="X254" i="7"/>
  <c r="W255" i="7"/>
  <c r="X255" i="7"/>
  <c r="W256" i="7"/>
  <c r="X256" i="7"/>
  <c r="W257" i="7"/>
  <c r="X257" i="7"/>
  <c r="W258" i="7"/>
  <c r="X258" i="7"/>
  <c r="W259" i="7"/>
  <c r="X259" i="7"/>
  <c r="W260" i="7"/>
  <c r="X260" i="7"/>
  <c r="W261" i="7"/>
  <c r="X261" i="7"/>
  <c r="W262" i="7"/>
  <c r="X262" i="7"/>
  <c r="W263" i="7"/>
  <c r="X263" i="7"/>
  <c r="W264" i="7"/>
  <c r="X264" i="7"/>
  <c r="W265" i="7"/>
  <c r="X265" i="7"/>
  <c r="W266" i="7"/>
  <c r="X266" i="7"/>
  <c r="W267" i="7"/>
  <c r="X267" i="7"/>
  <c r="W268" i="7"/>
  <c r="X268" i="7"/>
  <c r="W269" i="7"/>
  <c r="X269" i="7"/>
  <c r="W270" i="7"/>
  <c r="X270" i="7"/>
  <c r="W271" i="7"/>
  <c r="X271" i="7"/>
  <c r="W272" i="7"/>
  <c r="X272" i="7"/>
  <c r="W273" i="7"/>
  <c r="X273" i="7"/>
  <c r="W274" i="7"/>
  <c r="X274" i="7"/>
  <c r="W275" i="7"/>
  <c r="X275" i="7"/>
  <c r="W276" i="7"/>
  <c r="X276" i="7"/>
  <c r="W277" i="7"/>
  <c r="X277" i="7"/>
  <c r="W278" i="7"/>
  <c r="X278" i="7"/>
  <c r="W279" i="7"/>
  <c r="X279" i="7"/>
  <c r="W280" i="7"/>
  <c r="X280" i="7"/>
  <c r="W281" i="7"/>
  <c r="X281" i="7"/>
  <c r="W282" i="7"/>
  <c r="X282" i="7"/>
  <c r="W283" i="7"/>
  <c r="X283" i="7"/>
  <c r="W284" i="7"/>
  <c r="X284" i="7"/>
  <c r="W285" i="7"/>
  <c r="X285" i="7"/>
  <c r="W286" i="7"/>
  <c r="X286" i="7"/>
  <c r="W287" i="7"/>
  <c r="X287" i="7"/>
  <c r="W288" i="7"/>
  <c r="X288" i="7"/>
  <c r="W289" i="7"/>
  <c r="X289" i="7"/>
  <c r="W290" i="7"/>
  <c r="X290" i="7"/>
  <c r="W291" i="7"/>
  <c r="X291" i="7"/>
  <c r="W292" i="7"/>
  <c r="X292" i="7"/>
  <c r="W293" i="7"/>
  <c r="X293" i="7"/>
  <c r="W294" i="7"/>
  <c r="X294" i="7"/>
  <c r="W295" i="7"/>
  <c r="X295" i="7"/>
  <c r="W296" i="7"/>
  <c r="X296" i="7"/>
  <c r="W297" i="7"/>
  <c r="X297" i="7"/>
  <c r="W298" i="7"/>
  <c r="X298" i="7"/>
  <c r="W299" i="7"/>
  <c r="X299" i="7"/>
  <c r="W300" i="7"/>
  <c r="X300" i="7"/>
  <c r="W301" i="7"/>
  <c r="X301" i="7"/>
  <c r="W302" i="7"/>
  <c r="X302" i="7"/>
  <c r="W303" i="7"/>
  <c r="X303" i="7"/>
  <c r="W304" i="7"/>
  <c r="X304" i="7"/>
  <c r="W305" i="7"/>
  <c r="X305" i="7"/>
  <c r="W306" i="7"/>
  <c r="X306" i="7"/>
  <c r="W307" i="7"/>
  <c r="X307" i="7"/>
  <c r="W308" i="7"/>
  <c r="X308" i="7"/>
  <c r="W309" i="7"/>
  <c r="X309" i="7"/>
  <c r="W310" i="7"/>
  <c r="X310" i="7"/>
  <c r="W311" i="7"/>
  <c r="X311" i="7"/>
  <c r="W312" i="7"/>
  <c r="X312" i="7"/>
  <c r="W313" i="7"/>
  <c r="X313" i="7"/>
  <c r="W314" i="7"/>
  <c r="X314" i="7"/>
  <c r="W315" i="7"/>
  <c r="X315" i="7"/>
  <c r="W316" i="7"/>
  <c r="X316" i="7"/>
  <c r="W317" i="7"/>
  <c r="X317" i="7"/>
  <c r="W318" i="7"/>
  <c r="X318" i="7"/>
  <c r="W319" i="7"/>
  <c r="X319" i="7"/>
  <c r="W320" i="7"/>
  <c r="X320" i="7"/>
  <c r="W321" i="7"/>
  <c r="X321" i="7"/>
  <c r="W322" i="7"/>
  <c r="X322" i="7"/>
  <c r="X4" i="7"/>
  <c r="W4" i="7"/>
  <c r="X3" i="7"/>
  <c r="W3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278" i="7"/>
  <c r="R279" i="7"/>
  <c r="R280" i="7"/>
  <c r="R281" i="7"/>
  <c r="R282" i="7"/>
  <c r="R283" i="7"/>
  <c r="R284" i="7"/>
  <c r="R285" i="7"/>
  <c r="R286" i="7"/>
  <c r="R287" i="7"/>
  <c r="R288" i="7"/>
  <c r="R289" i="7"/>
  <c r="R290" i="7"/>
  <c r="R291" i="7"/>
  <c r="R292" i="7"/>
  <c r="R293" i="7"/>
  <c r="R294" i="7"/>
  <c r="R295" i="7"/>
  <c r="R296" i="7"/>
  <c r="R297" i="7"/>
  <c r="R298" i="7"/>
  <c r="R299" i="7"/>
  <c r="R300" i="7"/>
  <c r="R301" i="7"/>
  <c r="R302" i="7"/>
  <c r="R303" i="7"/>
  <c r="R304" i="7"/>
  <c r="R305" i="7"/>
  <c r="R306" i="7"/>
  <c r="R307" i="7"/>
  <c r="R308" i="7"/>
  <c r="R309" i="7"/>
  <c r="R310" i="7"/>
  <c r="R311" i="7"/>
  <c r="R312" i="7"/>
  <c r="R313" i="7"/>
  <c r="R314" i="7"/>
  <c r="R315" i="7"/>
  <c r="R316" i="7"/>
  <c r="R317" i="7"/>
  <c r="R318" i="7"/>
  <c r="R319" i="7"/>
  <c r="R320" i="7"/>
  <c r="R321" i="7"/>
  <c r="R322" i="7"/>
  <c r="R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16" i="7"/>
  <c r="Q317" i="7"/>
  <c r="Q318" i="7"/>
  <c r="Q319" i="7"/>
  <c r="Q320" i="7"/>
  <c r="Q321" i="7"/>
  <c r="Q322" i="7"/>
  <c r="Q4" i="7"/>
  <c r="O5" i="7"/>
  <c r="P5" i="7"/>
  <c r="O6" i="7"/>
  <c r="P6" i="7"/>
  <c r="O7" i="7"/>
  <c r="P7" i="7"/>
  <c r="O8" i="7"/>
  <c r="P8" i="7"/>
  <c r="O9" i="7"/>
  <c r="P9" i="7"/>
  <c r="O10" i="7"/>
  <c r="P10" i="7"/>
  <c r="O11" i="7"/>
  <c r="P11" i="7"/>
  <c r="O12" i="7"/>
  <c r="P12" i="7"/>
  <c r="O13" i="7"/>
  <c r="P13" i="7"/>
  <c r="O14" i="7"/>
  <c r="P14" i="7"/>
  <c r="O15" i="7"/>
  <c r="P15" i="7"/>
  <c r="O16" i="7"/>
  <c r="P16" i="7"/>
  <c r="O17" i="7"/>
  <c r="P17" i="7"/>
  <c r="O18" i="7"/>
  <c r="P18" i="7"/>
  <c r="O19" i="7"/>
  <c r="P19" i="7"/>
  <c r="O20" i="7"/>
  <c r="P20" i="7"/>
  <c r="O21" i="7"/>
  <c r="P21" i="7"/>
  <c r="O22" i="7"/>
  <c r="P22" i="7"/>
  <c r="O23" i="7"/>
  <c r="P23" i="7"/>
  <c r="O24" i="7"/>
  <c r="P24" i="7"/>
  <c r="O25" i="7"/>
  <c r="P25" i="7"/>
  <c r="O26" i="7"/>
  <c r="P26" i="7"/>
  <c r="O27" i="7"/>
  <c r="P27" i="7"/>
  <c r="O28" i="7"/>
  <c r="P28" i="7"/>
  <c r="O29" i="7"/>
  <c r="P29" i="7"/>
  <c r="O30" i="7"/>
  <c r="P30" i="7"/>
  <c r="O31" i="7"/>
  <c r="P31" i="7"/>
  <c r="O32" i="7"/>
  <c r="P32" i="7"/>
  <c r="O33" i="7"/>
  <c r="P33" i="7"/>
  <c r="O34" i="7"/>
  <c r="P34" i="7"/>
  <c r="O35" i="7"/>
  <c r="P35" i="7"/>
  <c r="O36" i="7"/>
  <c r="P36" i="7"/>
  <c r="O37" i="7"/>
  <c r="P37" i="7"/>
  <c r="O38" i="7"/>
  <c r="P38" i="7"/>
  <c r="O39" i="7"/>
  <c r="P39" i="7"/>
  <c r="O40" i="7"/>
  <c r="P40" i="7"/>
  <c r="O41" i="7"/>
  <c r="P41" i="7"/>
  <c r="O42" i="7"/>
  <c r="P42" i="7"/>
  <c r="O43" i="7"/>
  <c r="P43" i="7"/>
  <c r="O44" i="7"/>
  <c r="P44" i="7"/>
  <c r="O45" i="7"/>
  <c r="P45" i="7"/>
  <c r="O46" i="7"/>
  <c r="P46" i="7"/>
  <c r="O47" i="7"/>
  <c r="P47" i="7"/>
  <c r="O48" i="7"/>
  <c r="P48" i="7"/>
  <c r="O49" i="7"/>
  <c r="P49" i="7"/>
  <c r="O50" i="7"/>
  <c r="P50" i="7"/>
  <c r="O51" i="7"/>
  <c r="P51" i="7"/>
  <c r="O52" i="7"/>
  <c r="P52" i="7"/>
  <c r="O53" i="7"/>
  <c r="P53" i="7"/>
  <c r="O54" i="7"/>
  <c r="P54" i="7"/>
  <c r="O55" i="7"/>
  <c r="P55" i="7"/>
  <c r="O56" i="7"/>
  <c r="P56" i="7"/>
  <c r="O57" i="7"/>
  <c r="P57" i="7"/>
  <c r="O58" i="7"/>
  <c r="P58" i="7"/>
  <c r="O59" i="7"/>
  <c r="P59" i="7"/>
  <c r="O60" i="7"/>
  <c r="P60" i="7"/>
  <c r="O61" i="7"/>
  <c r="P61" i="7"/>
  <c r="O62" i="7"/>
  <c r="P62" i="7"/>
  <c r="O63" i="7"/>
  <c r="P63" i="7"/>
  <c r="O64" i="7"/>
  <c r="P64" i="7"/>
  <c r="O65" i="7"/>
  <c r="P65" i="7"/>
  <c r="O66" i="7"/>
  <c r="P66" i="7"/>
  <c r="O67" i="7"/>
  <c r="P67" i="7"/>
  <c r="O68" i="7"/>
  <c r="P68" i="7"/>
  <c r="O69" i="7"/>
  <c r="P69" i="7"/>
  <c r="O70" i="7"/>
  <c r="P70" i="7"/>
  <c r="O71" i="7"/>
  <c r="P71" i="7"/>
  <c r="O72" i="7"/>
  <c r="P72" i="7"/>
  <c r="O73" i="7"/>
  <c r="P73" i="7"/>
  <c r="O74" i="7"/>
  <c r="P74" i="7"/>
  <c r="O75" i="7"/>
  <c r="P75" i="7"/>
  <c r="O76" i="7"/>
  <c r="P76" i="7"/>
  <c r="O77" i="7"/>
  <c r="P77" i="7"/>
  <c r="O78" i="7"/>
  <c r="P78" i="7"/>
  <c r="O79" i="7"/>
  <c r="P79" i="7"/>
  <c r="O80" i="7"/>
  <c r="P80" i="7"/>
  <c r="O81" i="7"/>
  <c r="P81" i="7"/>
  <c r="O82" i="7"/>
  <c r="P82" i="7"/>
  <c r="O83" i="7"/>
  <c r="P83" i="7"/>
  <c r="O84" i="7"/>
  <c r="P84" i="7"/>
  <c r="O85" i="7"/>
  <c r="P85" i="7"/>
  <c r="O86" i="7"/>
  <c r="P86" i="7"/>
  <c r="O87" i="7"/>
  <c r="P87" i="7"/>
  <c r="O88" i="7"/>
  <c r="P88" i="7"/>
  <c r="O89" i="7"/>
  <c r="P89" i="7"/>
  <c r="O90" i="7"/>
  <c r="P90" i="7"/>
  <c r="O91" i="7"/>
  <c r="P91" i="7"/>
  <c r="O92" i="7"/>
  <c r="P92" i="7"/>
  <c r="O93" i="7"/>
  <c r="P93" i="7"/>
  <c r="O94" i="7"/>
  <c r="P94" i="7"/>
  <c r="O95" i="7"/>
  <c r="P95" i="7"/>
  <c r="O96" i="7"/>
  <c r="P96" i="7"/>
  <c r="O97" i="7"/>
  <c r="P97" i="7"/>
  <c r="O98" i="7"/>
  <c r="P98" i="7"/>
  <c r="O99" i="7"/>
  <c r="P99" i="7"/>
  <c r="O100" i="7"/>
  <c r="P100" i="7"/>
  <c r="O101" i="7"/>
  <c r="P101" i="7"/>
  <c r="O102" i="7"/>
  <c r="P102" i="7"/>
  <c r="O103" i="7"/>
  <c r="P103" i="7"/>
  <c r="O104" i="7"/>
  <c r="P104" i="7"/>
  <c r="O105" i="7"/>
  <c r="P105" i="7"/>
  <c r="O106" i="7"/>
  <c r="P106" i="7"/>
  <c r="O107" i="7"/>
  <c r="P107" i="7"/>
  <c r="O108" i="7"/>
  <c r="P108" i="7"/>
  <c r="O109" i="7"/>
  <c r="P109" i="7"/>
  <c r="O110" i="7"/>
  <c r="P110" i="7"/>
  <c r="O111" i="7"/>
  <c r="P111" i="7"/>
  <c r="O112" i="7"/>
  <c r="P112" i="7"/>
  <c r="O113" i="7"/>
  <c r="P113" i="7"/>
  <c r="O114" i="7"/>
  <c r="P114" i="7"/>
  <c r="O115" i="7"/>
  <c r="P115" i="7"/>
  <c r="O116" i="7"/>
  <c r="P116" i="7"/>
  <c r="O117" i="7"/>
  <c r="P117" i="7"/>
  <c r="O118" i="7"/>
  <c r="P118" i="7"/>
  <c r="O119" i="7"/>
  <c r="P119" i="7"/>
  <c r="O120" i="7"/>
  <c r="P120" i="7"/>
  <c r="O121" i="7"/>
  <c r="P121" i="7"/>
  <c r="O122" i="7"/>
  <c r="P122" i="7"/>
  <c r="O123" i="7"/>
  <c r="P123" i="7"/>
  <c r="O124" i="7"/>
  <c r="P124" i="7"/>
  <c r="O125" i="7"/>
  <c r="P125" i="7"/>
  <c r="O126" i="7"/>
  <c r="P126" i="7"/>
  <c r="O127" i="7"/>
  <c r="P127" i="7"/>
  <c r="O128" i="7"/>
  <c r="P128" i="7"/>
  <c r="O129" i="7"/>
  <c r="P129" i="7"/>
  <c r="O130" i="7"/>
  <c r="P130" i="7"/>
  <c r="O131" i="7"/>
  <c r="P131" i="7"/>
  <c r="O132" i="7"/>
  <c r="P132" i="7"/>
  <c r="O133" i="7"/>
  <c r="P133" i="7"/>
  <c r="O134" i="7"/>
  <c r="P134" i="7"/>
  <c r="O135" i="7"/>
  <c r="P135" i="7"/>
  <c r="O136" i="7"/>
  <c r="P136" i="7"/>
  <c r="O137" i="7"/>
  <c r="P137" i="7"/>
  <c r="O138" i="7"/>
  <c r="P138" i="7"/>
  <c r="O139" i="7"/>
  <c r="P139" i="7"/>
  <c r="O140" i="7"/>
  <c r="P140" i="7"/>
  <c r="O141" i="7"/>
  <c r="P141" i="7"/>
  <c r="O142" i="7"/>
  <c r="P142" i="7"/>
  <c r="O143" i="7"/>
  <c r="P143" i="7"/>
  <c r="O144" i="7"/>
  <c r="P144" i="7"/>
  <c r="O145" i="7"/>
  <c r="P145" i="7"/>
  <c r="O146" i="7"/>
  <c r="P146" i="7"/>
  <c r="O147" i="7"/>
  <c r="P147" i="7"/>
  <c r="O148" i="7"/>
  <c r="P148" i="7"/>
  <c r="O149" i="7"/>
  <c r="P149" i="7"/>
  <c r="O150" i="7"/>
  <c r="P150" i="7"/>
  <c r="O151" i="7"/>
  <c r="P151" i="7"/>
  <c r="O152" i="7"/>
  <c r="P152" i="7"/>
  <c r="O153" i="7"/>
  <c r="P153" i="7"/>
  <c r="O154" i="7"/>
  <c r="P154" i="7"/>
  <c r="O155" i="7"/>
  <c r="P155" i="7"/>
  <c r="O156" i="7"/>
  <c r="P156" i="7"/>
  <c r="O157" i="7"/>
  <c r="P157" i="7"/>
  <c r="O158" i="7"/>
  <c r="P158" i="7"/>
  <c r="O159" i="7"/>
  <c r="P159" i="7"/>
  <c r="O160" i="7"/>
  <c r="P160" i="7"/>
  <c r="O161" i="7"/>
  <c r="P161" i="7"/>
  <c r="O162" i="7"/>
  <c r="P162" i="7"/>
  <c r="O163" i="7"/>
  <c r="P163" i="7"/>
  <c r="O164" i="7"/>
  <c r="P164" i="7"/>
  <c r="O165" i="7"/>
  <c r="P165" i="7"/>
  <c r="O166" i="7"/>
  <c r="P166" i="7"/>
  <c r="O167" i="7"/>
  <c r="P167" i="7"/>
  <c r="O168" i="7"/>
  <c r="P168" i="7"/>
  <c r="O169" i="7"/>
  <c r="P169" i="7"/>
  <c r="O170" i="7"/>
  <c r="P170" i="7"/>
  <c r="O171" i="7"/>
  <c r="P171" i="7"/>
  <c r="O172" i="7"/>
  <c r="P172" i="7"/>
  <c r="O173" i="7"/>
  <c r="P173" i="7"/>
  <c r="O174" i="7"/>
  <c r="P174" i="7"/>
  <c r="O175" i="7"/>
  <c r="P175" i="7"/>
  <c r="O176" i="7"/>
  <c r="P176" i="7"/>
  <c r="O177" i="7"/>
  <c r="P177" i="7"/>
  <c r="O178" i="7"/>
  <c r="P178" i="7"/>
  <c r="O179" i="7"/>
  <c r="P179" i="7"/>
  <c r="O180" i="7"/>
  <c r="P180" i="7"/>
  <c r="O181" i="7"/>
  <c r="P181" i="7"/>
  <c r="O182" i="7"/>
  <c r="P182" i="7"/>
  <c r="O183" i="7"/>
  <c r="P183" i="7"/>
  <c r="O184" i="7"/>
  <c r="P184" i="7"/>
  <c r="O185" i="7"/>
  <c r="P185" i="7"/>
  <c r="O186" i="7"/>
  <c r="P186" i="7"/>
  <c r="O187" i="7"/>
  <c r="P187" i="7"/>
  <c r="O188" i="7"/>
  <c r="P188" i="7"/>
  <c r="O189" i="7"/>
  <c r="P189" i="7"/>
  <c r="O190" i="7"/>
  <c r="P190" i="7"/>
  <c r="O191" i="7"/>
  <c r="P191" i="7"/>
  <c r="O192" i="7"/>
  <c r="P192" i="7"/>
  <c r="O193" i="7"/>
  <c r="P193" i="7"/>
  <c r="O194" i="7"/>
  <c r="P194" i="7"/>
  <c r="O195" i="7"/>
  <c r="P195" i="7"/>
  <c r="O196" i="7"/>
  <c r="P196" i="7"/>
  <c r="O197" i="7"/>
  <c r="P197" i="7"/>
  <c r="O198" i="7"/>
  <c r="P198" i="7"/>
  <c r="O199" i="7"/>
  <c r="P199" i="7"/>
  <c r="O200" i="7"/>
  <c r="P200" i="7"/>
  <c r="O201" i="7"/>
  <c r="P201" i="7"/>
  <c r="O202" i="7"/>
  <c r="P202" i="7"/>
  <c r="O203" i="7"/>
  <c r="P203" i="7"/>
  <c r="O204" i="7"/>
  <c r="P204" i="7"/>
  <c r="O205" i="7"/>
  <c r="P205" i="7"/>
  <c r="O206" i="7"/>
  <c r="P206" i="7"/>
  <c r="O207" i="7"/>
  <c r="P207" i="7"/>
  <c r="O208" i="7"/>
  <c r="P208" i="7"/>
  <c r="O209" i="7"/>
  <c r="P209" i="7"/>
  <c r="O210" i="7"/>
  <c r="P210" i="7"/>
  <c r="O211" i="7"/>
  <c r="P211" i="7"/>
  <c r="O212" i="7"/>
  <c r="P212" i="7"/>
  <c r="O213" i="7"/>
  <c r="P213" i="7"/>
  <c r="O214" i="7"/>
  <c r="P214" i="7"/>
  <c r="O215" i="7"/>
  <c r="P215" i="7"/>
  <c r="O216" i="7"/>
  <c r="P216" i="7"/>
  <c r="O217" i="7"/>
  <c r="P217" i="7"/>
  <c r="O218" i="7"/>
  <c r="P218" i="7"/>
  <c r="O219" i="7"/>
  <c r="P219" i="7"/>
  <c r="O220" i="7"/>
  <c r="P220" i="7"/>
  <c r="O221" i="7"/>
  <c r="P221" i="7"/>
  <c r="O222" i="7"/>
  <c r="P222" i="7"/>
  <c r="O223" i="7"/>
  <c r="P223" i="7"/>
  <c r="O224" i="7"/>
  <c r="P224" i="7"/>
  <c r="O225" i="7"/>
  <c r="P225" i="7"/>
  <c r="O226" i="7"/>
  <c r="P226" i="7"/>
  <c r="O227" i="7"/>
  <c r="P227" i="7"/>
  <c r="O228" i="7"/>
  <c r="P228" i="7"/>
  <c r="O229" i="7"/>
  <c r="P229" i="7"/>
  <c r="O230" i="7"/>
  <c r="P230" i="7"/>
  <c r="O231" i="7"/>
  <c r="P231" i="7"/>
  <c r="O232" i="7"/>
  <c r="P232" i="7"/>
  <c r="O233" i="7"/>
  <c r="P233" i="7"/>
  <c r="O234" i="7"/>
  <c r="P234" i="7"/>
  <c r="O235" i="7"/>
  <c r="P235" i="7"/>
  <c r="O236" i="7"/>
  <c r="P236" i="7"/>
  <c r="O237" i="7"/>
  <c r="P237" i="7"/>
  <c r="O238" i="7"/>
  <c r="P238" i="7"/>
  <c r="O239" i="7"/>
  <c r="P239" i="7"/>
  <c r="O240" i="7"/>
  <c r="P240" i="7"/>
  <c r="O241" i="7"/>
  <c r="P241" i="7"/>
  <c r="O242" i="7"/>
  <c r="P242" i="7"/>
  <c r="O243" i="7"/>
  <c r="P243" i="7"/>
  <c r="O244" i="7"/>
  <c r="P244" i="7"/>
  <c r="O245" i="7"/>
  <c r="P245" i="7"/>
  <c r="O246" i="7"/>
  <c r="P246" i="7"/>
  <c r="O247" i="7"/>
  <c r="P247" i="7"/>
  <c r="O248" i="7"/>
  <c r="P248" i="7"/>
  <c r="O249" i="7"/>
  <c r="P249" i="7"/>
  <c r="O250" i="7"/>
  <c r="P250" i="7"/>
  <c r="O251" i="7"/>
  <c r="P251" i="7"/>
  <c r="O252" i="7"/>
  <c r="P252" i="7"/>
  <c r="O253" i="7"/>
  <c r="P253" i="7"/>
  <c r="O254" i="7"/>
  <c r="P254" i="7"/>
  <c r="O255" i="7"/>
  <c r="P255" i="7"/>
  <c r="O256" i="7"/>
  <c r="P256" i="7"/>
  <c r="O257" i="7"/>
  <c r="P257" i="7"/>
  <c r="O258" i="7"/>
  <c r="P258" i="7"/>
  <c r="O259" i="7"/>
  <c r="P259" i="7"/>
  <c r="O260" i="7"/>
  <c r="P260" i="7"/>
  <c r="O261" i="7"/>
  <c r="P261" i="7"/>
  <c r="O262" i="7"/>
  <c r="P262" i="7"/>
  <c r="O263" i="7"/>
  <c r="P263" i="7"/>
  <c r="O264" i="7"/>
  <c r="P264" i="7"/>
  <c r="O265" i="7"/>
  <c r="P265" i="7"/>
  <c r="O266" i="7"/>
  <c r="P266" i="7"/>
  <c r="O267" i="7"/>
  <c r="P267" i="7"/>
  <c r="O268" i="7"/>
  <c r="P268" i="7"/>
  <c r="O269" i="7"/>
  <c r="P269" i="7"/>
  <c r="O270" i="7"/>
  <c r="P270" i="7"/>
  <c r="O271" i="7"/>
  <c r="P271" i="7"/>
  <c r="O272" i="7"/>
  <c r="P272" i="7"/>
  <c r="O273" i="7"/>
  <c r="P273" i="7"/>
  <c r="O274" i="7"/>
  <c r="P274" i="7"/>
  <c r="O275" i="7"/>
  <c r="P275" i="7"/>
  <c r="O276" i="7"/>
  <c r="P276" i="7"/>
  <c r="O277" i="7"/>
  <c r="P277" i="7"/>
  <c r="O278" i="7"/>
  <c r="P278" i="7"/>
  <c r="O279" i="7"/>
  <c r="P279" i="7"/>
  <c r="O280" i="7"/>
  <c r="P280" i="7"/>
  <c r="O281" i="7"/>
  <c r="P281" i="7"/>
  <c r="O282" i="7"/>
  <c r="P282" i="7"/>
  <c r="O283" i="7"/>
  <c r="P283" i="7"/>
  <c r="O284" i="7"/>
  <c r="P284" i="7"/>
  <c r="O285" i="7"/>
  <c r="P285" i="7"/>
  <c r="O286" i="7"/>
  <c r="P286" i="7"/>
  <c r="O287" i="7"/>
  <c r="P287" i="7"/>
  <c r="O288" i="7"/>
  <c r="P288" i="7"/>
  <c r="O289" i="7"/>
  <c r="P289" i="7"/>
  <c r="O290" i="7"/>
  <c r="P290" i="7"/>
  <c r="O291" i="7"/>
  <c r="P291" i="7"/>
  <c r="O292" i="7"/>
  <c r="P292" i="7"/>
  <c r="O293" i="7"/>
  <c r="P293" i="7"/>
  <c r="O294" i="7"/>
  <c r="P294" i="7"/>
  <c r="O295" i="7"/>
  <c r="P295" i="7"/>
  <c r="O296" i="7"/>
  <c r="P296" i="7"/>
  <c r="O297" i="7"/>
  <c r="P297" i="7"/>
  <c r="O298" i="7"/>
  <c r="P298" i="7"/>
  <c r="O299" i="7"/>
  <c r="P299" i="7"/>
  <c r="O300" i="7"/>
  <c r="P300" i="7"/>
  <c r="O301" i="7"/>
  <c r="P301" i="7"/>
  <c r="O302" i="7"/>
  <c r="P302" i="7"/>
  <c r="O303" i="7"/>
  <c r="P303" i="7"/>
  <c r="O304" i="7"/>
  <c r="P304" i="7"/>
  <c r="O305" i="7"/>
  <c r="P305" i="7"/>
  <c r="O306" i="7"/>
  <c r="P306" i="7"/>
  <c r="O307" i="7"/>
  <c r="P307" i="7"/>
  <c r="O308" i="7"/>
  <c r="P308" i="7"/>
  <c r="O309" i="7"/>
  <c r="P309" i="7"/>
  <c r="O310" i="7"/>
  <c r="P310" i="7"/>
  <c r="O311" i="7"/>
  <c r="P311" i="7"/>
  <c r="O312" i="7"/>
  <c r="P312" i="7"/>
  <c r="O313" i="7"/>
  <c r="P313" i="7"/>
  <c r="O314" i="7"/>
  <c r="P314" i="7"/>
  <c r="O315" i="7"/>
  <c r="P315" i="7"/>
  <c r="O316" i="7"/>
  <c r="P316" i="7"/>
  <c r="O317" i="7"/>
  <c r="P317" i="7"/>
  <c r="O318" i="7"/>
  <c r="P318" i="7"/>
  <c r="O319" i="7"/>
  <c r="P319" i="7"/>
  <c r="O320" i="7"/>
  <c r="P320" i="7"/>
  <c r="O321" i="7"/>
  <c r="P321" i="7"/>
  <c r="O322" i="7"/>
  <c r="P322" i="7"/>
  <c r="P4" i="7"/>
  <c r="O4" i="7"/>
  <c r="P3" i="7"/>
  <c r="O3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4" i="7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G36" i="7"/>
  <c r="H36" i="7"/>
  <c r="G37" i="7"/>
  <c r="H37" i="7"/>
  <c r="G38" i="7"/>
  <c r="H38" i="7"/>
  <c r="G39" i="7"/>
  <c r="H39" i="7"/>
  <c r="G40" i="7"/>
  <c r="H40" i="7"/>
  <c r="G41" i="7"/>
  <c r="H41" i="7"/>
  <c r="G42" i="7"/>
  <c r="H42" i="7"/>
  <c r="G43" i="7"/>
  <c r="H43" i="7"/>
  <c r="G44" i="7"/>
  <c r="H44" i="7"/>
  <c r="G45" i="7"/>
  <c r="H45" i="7"/>
  <c r="G46" i="7"/>
  <c r="H46" i="7"/>
  <c r="G47" i="7"/>
  <c r="H47" i="7"/>
  <c r="G48" i="7"/>
  <c r="H48" i="7"/>
  <c r="G49" i="7"/>
  <c r="H49" i="7"/>
  <c r="G50" i="7"/>
  <c r="H50" i="7"/>
  <c r="G51" i="7"/>
  <c r="H51" i="7"/>
  <c r="G52" i="7"/>
  <c r="H52" i="7"/>
  <c r="G53" i="7"/>
  <c r="H53" i="7"/>
  <c r="G54" i="7"/>
  <c r="H54" i="7"/>
  <c r="G55" i="7"/>
  <c r="H55" i="7"/>
  <c r="G56" i="7"/>
  <c r="H56" i="7"/>
  <c r="G57" i="7"/>
  <c r="H57" i="7"/>
  <c r="G58" i="7"/>
  <c r="H58" i="7"/>
  <c r="G59" i="7"/>
  <c r="H59" i="7"/>
  <c r="G60" i="7"/>
  <c r="H60" i="7"/>
  <c r="G61" i="7"/>
  <c r="H61" i="7"/>
  <c r="G62" i="7"/>
  <c r="H62" i="7"/>
  <c r="G63" i="7"/>
  <c r="H63" i="7"/>
  <c r="G64" i="7"/>
  <c r="H64" i="7"/>
  <c r="G65" i="7"/>
  <c r="H65" i="7"/>
  <c r="G66" i="7"/>
  <c r="H66" i="7"/>
  <c r="G67" i="7"/>
  <c r="H67" i="7"/>
  <c r="G68" i="7"/>
  <c r="H68" i="7"/>
  <c r="G69" i="7"/>
  <c r="H69" i="7"/>
  <c r="G70" i="7"/>
  <c r="H70" i="7"/>
  <c r="G71" i="7"/>
  <c r="H71" i="7"/>
  <c r="G72" i="7"/>
  <c r="H72" i="7"/>
  <c r="G73" i="7"/>
  <c r="H73" i="7"/>
  <c r="G74" i="7"/>
  <c r="H74" i="7"/>
  <c r="G75" i="7"/>
  <c r="H75" i="7"/>
  <c r="G76" i="7"/>
  <c r="H76" i="7"/>
  <c r="G77" i="7"/>
  <c r="H77" i="7"/>
  <c r="G78" i="7"/>
  <c r="H78" i="7"/>
  <c r="G79" i="7"/>
  <c r="H79" i="7"/>
  <c r="G80" i="7"/>
  <c r="H80" i="7"/>
  <c r="G81" i="7"/>
  <c r="H81" i="7"/>
  <c r="G82" i="7"/>
  <c r="H82" i="7"/>
  <c r="G83" i="7"/>
  <c r="H83" i="7"/>
  <c r="G84" i="7"/>
  <c r="H84" i="7"/>
  <c r="G85" i="7"/>
  <c r="H85" i="7"/>
  <c r="G86" i="7"/>
  <c r="H86" i="7"/>
  <c r="G87" i="7"/>
  <c r="H87" i="7"/>
  <c r="G88" i="7"/>
  <c r="H88" i="7"/>
  <c r="G89" i="7"/>
  <c r="H89" i="7"/>
  <c r="G90" i="7"/>
  <c r="H90" i="7"/>
  <c r="G91" i="7"/>
  <c r="H91" i="7"/>
  <c r="G92" i="7"/>
  <c r="H92" i="7"/>
  <c r="G93" i="7"/>
  <c r="H93" i="7"/>
  <c r="G94" i="7"/>
  <c r="H94" i="7"/>
  <c r="G95" i="7"/>
  <c r="H95" i="7"/>
  <c r="G96" i="7"/>
  <c r="H96" i="7"/>
  <c r="G97" i="7"/>
  <c r="H97" i="7"/>
  <c r="G98" i="7"/>
  <c r="H98" i="7"/>
  <c r="G99" i="7"/>
  <c r="H99" i="7"/>
  <c r="G100" i="7"/>
  <c r="H100" i="7"/>
  <c r="G101" i="7"/>
  <c r="H101" i="7"/>
  <c r="G102" i="7"/>
  <c r="H102" i="7"/>
  <c r="G103" i="7"/>
  <c r="H103" i="7"/>
  <c r="G104" i="7"/>
  <c r="H104" i="7"/>
  <c r="G105" i="7"/>
  <c r="H105" i="7"/>
  <c r="G106" i="7"/>
  <c r="H106" i="7"/>
  <c r="G107" i="7"/>
  <c r="H107" i="7"/>
  <c r="G108" i="7"/>
  <c r="H108" i="7"/>
  <c r="G109" i="7"/>
  <c r="H109" i="7"/>
  <c r="G110" i="7"/>
  <c r="H110" i="7"/>
  <c r="G111" i="7"/>
  <c r="H111" i="7"/>
  <c r="G112" i="7"/>
  <c r="H112" i="7"/>
  <c r="G113" i="7"/>
  <c r="H113" i="7"/>
  <c r="G114" i="7"/>
  <c r="H114" i="7"/>
  <c r="G115" i="7"/>
  <c r="H115" i="7"/>
  <c r="G116" i="7"/>
  <c r="H116" i="7"/>
  <c r="G117" i="7"/>
  <c r="H117" i="7"/>
  <c r="G118" i="7"/>
  <c r="H118" i="7"/>
  <c r="G119" i="7"/>
  <c r="H119" i="7"/>
  <c r="G120" i="7"/>
  <c r="H120" i="7"/>
  <c r="G121" i="7"/>
  <c r="H121" i="7"/>
  <c r="G122" i="7"/>
  <c r="H122" i="7"/>
  <c r="G123" i="7"/>
  <c r="H123" i="7"/>
  <c r="G124" i="7"/>
  <c r="H124" i="7"/>
  <c r="G125" i="7"/>
  <c r="H125" i="7"/>
  <c r="G126" i="7"/>
  <c r="H126" i="7"/>
  <c r="G127" i="7"/>
  <c r="H127" i="7"/>
  <c r="G128" i="7"/>
  <c r="H128" i="7"/>
  <c r="G129" i="7"/>
  <c r="H129" i="7"/>
  <c r="G130" i="7"/>
  <c r="H130" i="7"/>
  <c r="G131" i="7"/>
  <c r="H131" i="7"/>
  <c r="G132" i="7"/>
  <c r="H132" i="7"/>
  <c r="G133" i="7"/>
  <c r="H133" i="7"/>
  <c r="G134" i="7"/>
  <c r="H134" i="7"/>
  <c r="G135" i="7"/>
  <c r="H135" i="7"/>
  <c r="G136" i="7"/>
  <c r="H136" i="7"/>
  <c r="G137" i="7"/>
  <c r="H137" i="7"/>
  <c r="G138" i="7"/>
  <c r="H138" i="7"/>
  <c r="G139" i="7"/>
  <c r="H139" i="7"/>
  <c r="G140" i="7"/>
  <c r="H140" i="7"/>
  <c r="G141" i="7"/>
  <c r="H141" i="7"/>
  <c r="G142" i="7"/>
  <c r="H142" i="7"/>
  <c r="G143" i="7"/>
  <c r="H143" i="7"/>
  <c r="G144" i="7"/>
  <c r="H144" i="7"/>
  <c r="G145" i="7"/>
  <c r="H145" i="7"/>
  <c r="G146" i="7"/>
  <c r="H146" i="7"/>
  <c r="G147" i="7"/>
  <c r="H147" i="7"/>
  <c r="G148" i="7"/>
  <c r="H148" i="7"/>
  <c r="G149" i="7"/>
  <c r="H149" i="7"/>
  <c r="G150" i="7"/>
  <c r="H150" i="7"/>
  <c r="G151" i="7"/>
  <c r="H151" i="7"/>
  <c r="G152" i="7"/>
  <c r="H152" i="7"/>
  <c r="G153" i="7"/>
  <c r="H153" i="7"/>
  <c r="G154" i="7"/>
  <c r="H154" i="7"/>
  <c r="G155" i="7"/>
  <c r="H155" i="7"/>
  <c r="G156" i="7"/>
  <c r="H156" i="7"/>
  <c r="G157" i="7"/>
  <c r="H157" i="7"/>
  <c r="G158" i="7"/>
  <c r="H158" i="7"/>
  <c r="G159" i="7"/>
  <c r="H159" i="7"/>
  <c r="G160" i="7"/>
  <c r="H160" i="7"/>
  <c r="G161" i="7"/>
  <c r="H161" i="7"/>
  <c r="G162" i="7"/>
  <c r="H162" i="7"/>
  <c r="G163" i="7"/>
  <c r="H163" i="7"/>
  <c r="G164" i="7"/>
  <c r="H164" i="7"/>
  <c r="G165" i="7"/>
  <c r="H165" i="7"/>
  <c r="G166" i="7"/>
  <c r="H166" i="7"/>
  <c r="G167" i="7"/>
  <c r="H167" i="7"/>
  <c r="G168" i="7"/>
  <c r="H168" i="7"/>
  <c r="G169" i="7"/>
  <c r="H169" i="7"/>
  <c r="G170" i="7"/>
  <c r="H170" i="7"/>
  <c r="G171" i="7"/>
  <c r="H171" i="7"/>
  <c r="G172" i="7"/>
  <c r="H172" i="7"/>
  <c r="G173" i="7"/>
  <c r="H173" i="7"/>
  <c r="G174" i="7"/>
  <c r="H174" i="7"/>
  <c r="G175" i="7"/>
  <c r="H175" i="7"/>
  <c r="G176" i="7"/>
  <c r="H176" i="7"/>
  <c r="G177" i="7"/>
  <c r="H177" i="7"/>
  <c r="G178" i="7"/>
  <c r="H178" i="7"/>
  <c r="G179" i="7"/>
  <c r="H179" i="7"/>
  <c r="G180" i="7"/>
  <c r="H180" i="7"/>
  <c r="G181" i="7"/>
  <c r="H181" i="7"/>
  <c r="G182" i="7"/>
  <c r="H182" i="7"/>
  <c r="G183" i="7"/>
  <c r="H183" i="7"/>
  <c r="G184" i="7"/>
  <c r="H184" i="7"/>
  <c r="G185" i="7"/>
  <c r="H185" i="7"/>
  <c r="G186" i="7"/>
  <c r="H186" i="7"/>
  <c r="G187" i="7"/>
  <c r="H187" i="7"/>
  <c r="G188" i="7"/>
  <c r="H188" i="7"/>
  <c r="G189" i="7"/>
  <c r="H189" i="7"/>
  <c r="G190" i="7"/>
  <c r="H190" i="7"/>
  <c r="G191" i="7"/>
  <c r="H191" i="7"/>
  <c r="G192" i="7"/>
  <c r="H192" i="7"/>
  <c r="G193" i="7"/>
  <c r="H193" i="7"/>
  <c r="G194" i="7"/>
  <c r="H194" i="7"/>
  <c r="G195" i="7"/>
  <c r="H195" i="7"/>
  <c r="G196" i="7"/>
  <c r="H196" i="7"/>
  <c r="G197" i="7"/>
  <c r="H197" i="7"/>
  <c r="G198" i="7"/>
  <c r="H198" i="7"/>
  <c r="G199" i="7"/>
  <c r="H199" i="7"/>
  <c r="G200" i="7"/>
  <c r="H200" i="7"/>
  <c r="G201" i="7"/>
  <c r="H201" i="7"/>
  <c r="G202" i="7"/>
  <c r="H202" i="7"/>
  <c r="G203" i="7"/>
  <c r="H203" i="7"/>
  <c r="G204" i="7"/>
  <c r="H204" i="7"/>
  <c r="G205" i="7"/>
  <c r="H205" i="7"/>
  <c r="G206" i="7"/>
  <c r="H206" i="7"/>
  <c r="G207" i="7"/>
  <c r="H207" i="7"/>
  <c r="G208" i="7"/>
  <c r="H208" i="7"/>
  <c r="G209" i="7"/>
  <c r="H209" i="7"/>
  <c r="G210" i="7"/>
  <c r="H210" i="7"/>
  <c r="G211" i="7"/>
  <c r="H211" i="7"/>
  <c r="G212" i="7"/>
  <c r="H212" i="7"/>
  <c r="G213" i="7"/>
  <c r="H213" i="7"/>
  <c r="G214" i="7"/>
  <c r="H214" i="7"/>
  <c r="G215" i="7"/>
  <c r="H215" i="7"/>
  <c r="G216" i="7"/>
  <c r="H216" i="7"/>
  <c r="G217" i="7"/>
  <c r="H217" i="7"/>
  <c r="G218" i="7"/>
  <c r="H218" i="7"/>
  <c r="G219" i="7"/>
  <c r="H219" i="7"/>
  <c r="G220" i="7"/>
  <c r="H220" i="7"/>
  <c r="G221" i="7"/>
  <c r="H221" i="7"/>
  <c r="G222" i="7"/>
  <c r="H222" i="7"/>
  <c r="G223" i="7"/>
  <c r="H223" i="7"/>
  <c r="G224" i="7"/>
  <c r="H224" i="7"/>
  <c r="G225" i="7"/>
  <c r="H225" i="7"/>
  <c r="G226" i="7"/>
  <c r="H226" i="7"/>
  <c r="G227" i="7"/>
  <c r="H227" i="7"/>
  <c r="G228" i="7"/>
  <c r="H228" i="7"/>
  <c r="G229" i="7"/>
  <c r="H229" i="7"/>
  <c r="G230" i="7"/>
  <c r="H230" i="7"/>
  <c r="G231" i="7"/>
  <c r="H231" i="7"/>
  <c r="G232" i="7"/>
  <c r="H232" i="7"/>
  <c r="G233" i="7"/>
  <c r="H233" i="7"/>
  <c r="G234" i="7"/>
  <c r="H234" i="7"/>
  <c r="G235" i="7"/>
  <c r="H235" i="7"/>
  <c r="G236" i="7"/>
  <c r="H236" i="7"/>
  <c r="G237" i="7"/>
  <c r="H237" i="7"/>
  <c r="G238" i="7"/>
  <c r="H238" i="7"/>
  <c r="G239" i="7"/>
  <c r="H239" i="7"/>
  <c r="G240" i="7"/>
  <c r="H240" i="7"/>
  <c r="G241" i="7"/>
  <c r="H241" i="7"/>
  <c r="G242" i="7"/>
  <c r="H242" i="7"/>
  <c r="G243" i="7"/>
  <c r="H243" i="7"/>
  <c r="G244" i="7"/>
  <c r="H244" i="7"/>
  <c r="G245" i="7"/>
  <c r="H245" i="7"/>
  <c r="G246" i="7"/>
  <c r="H246" i="7"/>
  <c r="G247" i="7"/>
  <c r="H247" i="7"/>
  <c r="G248" i="7"/>
  <c r="H248" i="7"/>
  <c r="G249" i="7"/>
  <c r="H249" i="7"/>
  <c r="G250" i="7"/>
  <c r="H250" i="7"/>
  <c r="G251" i="7"/>
  <c r="H251" i="7"/>
  <c r="G252" i="7"/>
  <c r="H252" i="7"/>
  <c r="G253" i="7"/>
  <c r="H253" i="7"/>
  <c r="G254" i="7"/>
  <c r="H254" i="7"/>
  <c r="G255" i="7"/>
  <c r="H255" i="7"/>
  <c r="G256" i="7"/>
  <c r="H256" i="7"/>
  <c r="G257" i="7"/>
  <c r="H257" i="7"/>
  <c r="G258" i="7"/>
  <c r="H258" i="7"/>
  <c r="G259" i="7"/>
  <c r="H259" i="7"/>
  <c r="G260" i="7"/>
  <c r="H260" i="7"/>
  <c r="G261" i="7"/>
  <c r="H261" i="7"/>
  <c r="G262" i="7"/>
  <c r="H262" i="7"/>
  <c r="G263" i="7"/>
  <c r="H263" i="7"/>
  <c r="G264" i="7"/>
  <c r="H264" i="7"/>
  <c r="G265" i="7"/>
  <c r="H265" i="7"/>
  <c r="G266" i="7"/>
  <c r="H266" i="7"/>
  <c r="G267" i="7"/>
  <c r="H267" i="7"/>
  <c r="G268" i="7"/>
  <c r="H268" i="7"/>
  <c r="G269" i="7"/>
  <c r="H269" i="7"/>
  <c r="G270" i="7"/>
  <c r="H270" i="7"/>
  <c r="G271" i="7"/>
  <c r="H271" i="7"/>
  <c r="G272" i="7"/>
  <c r="H272" i="7"/>
  <c r="G273" i="7"/>
  <c r="H273" i="7"/>
  <c r="G274" i="7"/>
  <c r="H274" i="7"/>
  <c r="G275" i="7"/>
  <c r="H275" i="7"/>
  <c r="G276" i="7"/>
  <c r="H276" i="7"/>
  <c r="G277" i="7"/>
  <c r="H277" i="7"/>
  <c r="G278" i="7"/>
  <c r="H278" i="7"/>
  <c r="G279" i="7"/>
  <c r="H279" i="7"/>
  <c r="G280" i="7"/>
  <c r="H280" i="7"/>
  <c r="G281" i="7"/>
  <c r="H281" i="7"/>
  <c r="G282" i="7"/>
  <c r="H282" i="7"/>
  <c r="G283" i="7"/>
  <c r="H283" i="7"/>
  <c r="G284" i="7"/>
  <c r="H284" i="7"/>
  <c r="G285" i="7"/>
  <c r="H285" i="7"/>
  <c r="G286" i="7"/>
  <c r="H286" i="7"/>
  <c r="G287" i="7"/>
  <c r="H287" i="7"/>
  <c r="G288" i="7"/>
  <c r="H288" i="7"/>
  <c r="G289" i="7"/>
  <c r="H289" i="7"/>
  <c r="G290" i="7"/>
  <c r="H290" i="7"/>
  <c r="G291" i="7"/>
  <c r="H291" i="7"/>
  <c r="G292" i="7"/>
  <c r="H292" i="7"/>
  <c r="G293" i="7"/>
  <c r="H293" i="7"/>
  <c r="G294" i="7"/>
  <c r="H294" i="7"/>
  <c r="G295" i="7"/>
  <c r="H295" i="7"/>
  <c r="G296" i="7"/>
  <c r="H296" i="7"/>
  <c r="G297" i="7"/>
  <c r="H297" i="7"/>
  <c r="G298" i="7"/>
  <c r="H298" i="7"/>
  <c r="G299" i="7"/>
  <c r="H299" i="7"/>
  <c r="G300" i="7"/>
  <c r="H300" i="7"/>
  <c r="G301" i="7"/>
  <c r="H301" i="7"/>
  <c r="G302" i="7"/>
  <c r="H302" i="7"/>
  <c r="G303" i="7"/>
  <c r="H303" i="7"/>
  <c r="G304" i="7"/>
  <c r="H304" i="7"/>
  <c r="G305" i="7"/>
  <c r="H305" i="7"/>
  <c r="G306" i="7"/>
  <c r="H306" i="7"/>
  <c r="G307" i="7"/>
  <c r="H307" i="7"/>
  <c r="G308" i="7"/>
  <c r="H308" i="7"/>
  <c r="G309" i="7"/>
  <c r="H309" i="7"/>
  <c r="G310" i="7"/>
  <c r="H310" i="7"/>
  <c r="G311" i="7"/>
  <c r="H311" i="7"/>
  <c r="G312" i="7"/>
  <c r="H312" i="7"/>
  <c r="G313" i="7"/>
  <c r="H313" i="7"/>
  <c r="G314" i="7"/>
  <c r="H314" i="7"/>
  <c r="G315" i="7"/>
  <c r="H315" i="7"/>
  <c r="G316" i="7"/>
  <c r="H316" i="7"/>
  <c r="G317" i="7"/>
  <c r="H317" i="7"/>
  <c r="G318" i="7"/>
  <c r="H318" i="7"/>
  <c r="G319" i="7"/>
  <c r="H319" i="7"/>
  <c r="G320" i="7"/>
  <c r="H320" i="7"/>
  <c r="G321" i="7"/>
  <c r="H321" i="7"/>
  <c r="G322" i="7"/>
  <c r="H322" i="7"/>
  <c r="H3" i="7"/>
  <c r="G3" i="7"/>
  <c r="G3" i="5" l="1"/>
  <c r="L6" i="5"/>
  <c r="L5" i="5"/>
  <c r="L3" i="5"/>
  <c r="L2" i="5"/>
  <c r="F3" i="5"/>
  <c r="G6" i="5"/>
  <c r="N8" i="5"/>
  <c r="T68" i="5"/>
  <c r="S68" i="5"/>
  <c r="T67" i="5"/>
  <c r="S67" i="5"/>
  <c r="T66" i="5"/>
  <c r="S66" i="5"/>
  <c r="T65" i="5"/>
  <c r="S65" i="5"/>
  <c r="T64" i="5"/>
  <c r="S64" i="5"/>
  <c r="T63" i="5"/>
  <c r="S63" i="5"/>
  <c r="T62" i="5"/>
  <c r="S62" i="5"/>
  <c r="T61" i="5"/>
  <c r="S61" i="5"/>
  <c r="T60" i="5"/>
  <c r="S60" i="5"/>
  <c r="T59" i="5"/>
  <c r="S59" i="5"/>
  <c r="T58" i="5"/>
  <c r="S58" i="5"/>
  <c r="T57" i="5"/>
  <c r="S57" i="5"/>
  <c r="T56" i="5"/>
  <c r="S56" i="5"/>
  <c r="T55" i="5"/>
  <c r="S55" i="5"/>
  <c r="T54" i="5"/>
  <c r="S54" i="5"/>
  <c r="T53" i="5"/>
  <c r="S53" i="5"/>
  <c r="T52" i="5"/>
  <c r="S52" i="5"/>
  <c r="T51" i="5"/>
  <c r="S51" i="5"/>
  <c r="T50" i="5"/>
  <c r="S50" i="5"/>
  <c r="T49" i="5"/>
  <c r="S49" i="5"/>
  <c r="T48" i="5"/>
  <c r="S48" i="5"/>
  <c r="T47" i="5"/>
  <c r="S47" i="5"/>
  <c r="T46" i="5"/>
  <c r="S46" i="5"/>
  <c r="T45" i="5"/>
  <c r="S45" i="5"/>
  <c r="T44" i="5"/>
  <c r="S44" i="5"/>
  <c r="T43" i="5"/>
  <c r="S43" i="5"/>
  <c r="T42" i="5"/>
  <c r="S42" i="5"/>
  <c r="T41" i="5"/>
  <c r="S41" i="5"/>
  <c r="T40" i="5"/>
  <c r="S40" i="5"/>
  <c r="T39" i="5"/>
  <c r="S39" i="5"/>
  <c r="T38" i="5"/>
  <c r="S38" i="5"/>
  <c r="T37" i="5"/>
  <c r="S37" i="5"/>
  <c r="T36" i="5"/>
  <c r="S36" i="5"/>
  <c r="T35" i="5"/>
  <c r="S35" i="5"/>
  <c r="T34" i="5"/>
  <c r="S34" i="5"/>
  <c r="T33" i="5"/>
  <c r="S33" i="5"/>
  <c r="T32" i="5"/>
  <c r="S32" i="5"/>
  <c r="T31" i="5"/>
  <c r="S31" i="5"/>
  <c r="T30" i="5"/>
  <c r="S30" i="5"/>
  <c r="T29" i="5"/>
  <c r="S29" i="5"/>
  <c r="T28" i="5"/>
  <c r="S28" i="5"/>
  <c r="T27" i="5"/>
  <c r="S27" i="5"/>
  <c r="T26" i="5"/>
  <c r="S26" i="5"/>
  <c r="T25" i="5"/>
  <c r="S25" i="5"/>
  <c r="T24" i="5"/>
  <c r="S24" i="5"/>
  <c r="T23" i="5"/>
  <c r="S23" i="5"/>
  <c r="T22" i="5"/>
  <c r="S22" i="5"/>
  <c r="T21" i="5"/>
  <c r="S21" i="5"/>
  <c r="T20" i="5"/>
  <c r="S20" i="5"/>
  <c r="T19" i="5"/>
  <c r="S19" i="5"/>
  <c r="T18" i="5"/>
  <c r="S18" i="5"/>
  <c r="T17" i="5"/>
  <c r="S17" i="5"/>
  <c r="T16" i="5"/>
  <c r="S16" i="5"/>
  <c r="T15" i="5"/>
  <c r="S15" i="5"/>
  <c r="T14" i="5"/>
  <c r="S14" i="5"/>
  <c r="T13" i="5"/>
  <c r="S13" i="5"/>
  <c r="T12" i="5"/>
  <c r="S12" i="5"/>
  <c r="T11" i="5"/>
  <c r="S11" i="5"/>
  <c r="T10" i="5"/>
  <c r="S10" i="5"/>
  <c r="T9" i="5"/>
  <c r="S9" i="5"/>
  <c r="T8" i="5"/>
  <c r="S8" i="5"/>
  <c r="T7" i="5"/>
  <c r="S7" i="5"/>
  <c r="T6" i="5"/>
  <c r="S6" i="5"/>
  <c r="T5" i="5"/>
  <c r="S5" i="5"/>
  <c r="T4" i="5"/>
  <c r="S4" i="5"/>
  <c r="T3" i="5"/>
  <c r="U6" i="5" s="1"/>
  <c r="S3" i="5"/>
  <c r="U3" i="5" s="1"/>
  <c r="S2" i="5"/>
  <c r="L4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N6" i="5" s="1"/>
  <c r="F4" i="5"/>
  <c r="F5" i="5"/>
  <c r="F6" i="5"/>
  <c r="F7" i="5"/>
  <c r="G4" i="5" s="1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E2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3" i="5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4" i="4"/>
  <c r="Z6" i="4"/>
  <c r="Z7" i="4"/>
  <c r="Z8" i="4"/>
  <c r="Z9" i="4"/>
  <c r="Z10" i="4"/>
  <c r="Z11" i="4"/>
  <c r="Z12" i="4"/>
  <c r="Z13" i="4"/>
  <c r="Z14" i="4"/>
  <c r="Z15" i="4"/>
  <c r="Z17" i="4"/>
  <c r="Z18" i="4"/>
  <c r="Z19" i="4"/>
  <c r="Z20" i="4"/>
  <c r="Z21" i="4"/>
  <c r="Z22" i="4"/>
  <c r="Z23" i="4"/>
  <c r="Z24" i="4"/>
  <c r="Z25" i="4"/>
  <c r="Z26" i="4"/>
  <c r="Z27" i="4"/>
  <c r="Z29" i="4"/>
  <c r="Z30" i="4"/>
  <c r="Z31" i="4"/>
  <c r="Z32" i="4"/>
  <c r="Z33" i="4"/>
  <c r="Z34" i="4"/>
  <c r="Z35" i="4"/>
  <c r="Z37" i="4"/>
  <c r="Z38" i="4"/>
  <c r="Z39" i="4"/>
  <c r="Z40" i="4"/>
  <c r="Z41" i="4"/>
  <c r="Z42" i="4"/>
  <c r="Z43" i="4"/>
  <c r="Z44" i="4"/>
  <c r="Z45" i="4"/>
  <c r="Z46" i="4"/>
  <c r="Z47" i="4"/>
  <c r="Z48" i="4"/>
  <c r="Z50" i="4"/>
  <c r="Z51" i="4"/>
  <c r="Z52" i="4"/>
  <c r="Z53" i="4"/>
  <c r="Z54" i="4"/>
  <c r="Z55" i="4"/>
  <c r="Z56" i="4"/>
  <c r="Z57" i="4"/>
  <c r="Z58" i="4"/>
  <c r="Z59" i="4"/>
  <c r="Z60" i="4"/>
  <c r="Z61" i="4"/>
  <c r="Z63" i="4"/>
  <c r="Z64" i="4"/>
  <c r="Z65" i="4"/>
  <c r="Z66" i="4"/>
  <c r="Z67" i="4"/>
  <c r="Z68" i="4"/>
  <c r="Z69" i="4"/>
  <c r="Z5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4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6" i="4"/>
  <c r="Q7" i="4"/>
  <c r="Q5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H69" i="4"/>
  <c r="H68" i="4"/>
  <c r="H67" i="4"/>
  <c r="H66" i="4"/>
  <c r="H65" i="4"/>
  <c r="H64" i="4"/>
  <c r="H63" i="4"/>
  <c r="H61" i="4"/>
  <c r="H60" i="4"/>
  <c r="H59" i="4"/>
  <c r="H58" i="4"/>
  <c r="H57" i="4"/>
  <c r="H56" i="4"/>
  <c r="H55" i="4"/>
  <c r="H54" i="4"/>
  <c r="H53" i="4"/>
  <c r="H52" i="4"/>
  <c r="H51" i="4"/>
  <c r="H50" i="4"/>
  <c r="H48" i="4"/>
  <c r="H47" i="4"/>
  <c r="H46" i="4"/>
  <c r="H45" i="4"/>
  <c r="H44" i="4"/>
  <c r="H43" i="4"/>
  <c r="H42" i="4"/>
  <c r="H41" i="4"/>
  <c r="H40" i="4"/>
  <c r="H39" i="4"/>
  <c r="H38" i="4"/>
  <c r="H37" i="4"/>
  <c r="H35" i="4"/>
  <c r="H34" i="4"/>
  <c r="H33" i="4"/>
  <c r="H32" i="4"/>
  <c r="H31" i="4"/>
  <c r="H30" i="4"/>
  <c r="H29" i="4"/>
  <c r="H27" i="4"/>
  <c r="H26" i="4"/>
  <c r="H25" i="4"/>
  <c r="H24" i="4"/>
  <c r="H23" i="4"/>
  <c r="H22" i="4"/>
  <c r="H21" i="4"/>
  <c r="H20" i="4"/>
  <c r="H19" i="4"/>
  <c r="H18" i="4"/>
  <c r="H17" i="4"/>
  <c r="H15" i="4"/>
  <c r="H14" i="4"/>
  <c r="H13" i="4"/>
  <c r="H12" i="4"/>
  <c r="H11" i="4"/>
  <c r="H10" i="4"/>
  <c r="H9" i="4"/>
  <c r="H8" i="4"/>
  <c r="H7" i="4"/>
  <c r="H6" i="4"/>
  <c r="H5" i="4"/>
  <c r="G8" i="5" l="1"/>
  <c r="U8" i="5"/>
  <c r="U4" i="5"/>
  <c r="N3" i="5"/>
  <c r="N4" i="5"/>
</calcChain>
</file>

<file path=xl/sharedStrings.xml><?xml version="1.0" encoding="utf-8"?>
<sst xmlns="http://schemas.openxmlformats.org/spreadsheetml/2006/main" count="192" uniqueCount="47">
  <si>
    <t>T(K)</t>
    <phoneticPr fontId="1" type="noConversion"/>
  </si>
  <si>
    <t>X</t>
    <phoneticPr fontId="1" type="noConversion"/>
  </si>
  <si>
    <t>c</t>
    <phoneticPr fontId="1" type="noConversion"/>
  </si>
  <si>
    <t>t(s)</t>
    <phoneticPr fontId="1" type="noConversion"/>
  </si>
  <si>
    <t>70°C - 20 wt%</t>
  </si>
  <si>
    <t>90°C - 20 wt%</t>
  </si>
  <si>
    <t>110°C - 20 wt%</t>
  </si>
  <si>
    <t>70°C - 10 wt%</t>
  </si>
  <si>
    <t>90°C - 10 wt%</t>
  </si>
  <si>
    <t>110°C - 10 wt%</t>
  </si>
  <si>
    <t>bei</t>
    <phoneticPr fontId="1" type="noConversion"/>
  </si>
  <si>
    <r>
      <t>C=N/N</t>
    </r>
    <r>
      <rPr>
        <vertAlign val="subscript"/>
        <sz val="11"/>
        <color theme="1"/>
        <rFont val="等线"/>
        <family val="3"/>
        <charset val="134"/>
        <scheme val="minor"/>
      </rPr>
      <t>0</t>
    </r>
    <phoneticPr fontId="1" type="noConversion"/>
  </si>
  <si>
    <t>dTdt</t>
    <phoneticPr fontId="1" type="noConversion"/>
  </si>
  <si>
    <t>dXdt</t>
    <phoneticPr fontId="1" type="noConversion"/>
  </si>
  <si>
    <t>TX</t>
    <phoneticPr fontId="1" type="noConversion"/>
  </si>
  <si>
    <t>TXdX</t>
    <phoneticPr fontId="1" type="noConversion"/>
  </si>
  <si>
    <t>TXdTdX</t>
    <phoneticPr fontId="1" type="noConversion"/>
  </si>
  <si>
    <t>70°C - 10 wt%</t>
    <phoneticPr fontId="1" type="noConversion"/>
  </si>
  <si>
    <t>90°C - 20 wt%拟合</t>
    <phoneticPr fontId="1" type="noConversion"/>
  </si>
  <si>
    <t>110°C - 20 wt%拟合</t>
    <phoneticPr fontId="1" type="noConversion"/>
  </si>
  <si>
    <t>70°C - 10 wt%拟合</t>
    <phoneticPr fontId="1" type="noConversion"/>
  </si>
  <si>
    <t>90°C - 10 wt%拟合</t>
    <phoneticPr fontId="1" type="noConversion"/>
  </si>
  <si>
    <t>110°C - 10 wt%拟合</t>
    <phoneticPr fontId="1" type="noConversion"/>
  </si>
  <si>
    <t>70°C - 20 wt%拟合</t>
    <phoneticPr fontId="1" type="noConversion"/>
  </si>
  <si>
    <t>环境温度(℃）</t>
    <phoneticPr fontId="1" type="noConversion"/>
  </si>
  <si>
    <t>气流风速(m/s)</t>
    <phoneticPr fontId="1" type="noConversion"/>
  </si>
  <si>
    <t>RH(Kg/Kg)</t>
    <phoneticPr fontId="1" type="noConversion"/>
  </si>
  <si>
    <t>菌种</t>
    <phoneticPr fontId="1" type="noConversion"/>
  </si>
  <si>
    <t>载体</t>
    <phoneticPr fontId="1" type="noConversion"/>
  </si>
  <si>
    <r>
      <t>液滴大小(</t>
    </r>
    <r>
      <rPr>
        <sz val="11"/>
        <color theme="1"/>
        <rFont val="Arial"/>
        <family val="2"/>
      </rPr>
      <t>μ</t>
    </r>
    <r>
      <rPr>
        <sz val="11"/>
        <color theme="1"/>
        <rFont val="等线"/>
        <family val="3"/>
        <charset val="134"/>
      </rPr>
      <t>l)</t>
    </r>
    <phoneticPr fontId="1" type="noConversion"/>
  </si>
  <si>
    <t>数据来源</t>
    <phoneticPr fontId="1" type="noConversion"/>
  </si>
  <si>
    <t>LLC</t>
    <phoneticPr fontId="1" type="noConversion"/>
  </si>
  <si>
    <t>LGG</t>
    <phoneticPr fontId="1" type="noConversion"/>
  </si>
  <si>
    <t>10%RSM</t>
    <phoneticPr fontId="1" type="noConversion"/>
  </si>
  <si>
    <t>20%RSM</t>
  </si>
  <si>
    <t>20%RSM</t>
    <phoneticPr fontId="1" type="noConversion"/>
  </si>
  <si>
    <t>Nan Fu(2013)</t>
  </si>
  <si>
    <t>Nan Fu(2013)</t>
    <phoneticPr fontId="1" type="noConversion"/>
  </si>
  <si>
    <t>MHJ(2021)</t>
  </si>
  <si>
    <t>MHJ(2021)</t>
    <phoneticPr fontId="1" type="noConversion"/>
  </si>
  <si>
    <t>ZXF(2015)</t>
    <phoneticPr fontId="1" type="noConversion"/>
  </si>
  <si>
    <t>2ul-0.45m/s</t>
    <phoneticPr fontId="1" type="noConversion"/>
  </si>
  <si>
    <t>1ul-0.45m/s</t>
    <phoneticPr fontId="1" type="noConversion"/>
  </si>
  <si>
    <t>dTdt</t>
    <phoneticPr fontId="1" type="noConversion"/>
  </si>
  <si>
    <t>dXdt</t>
    <phoneticPr fontId="1" type="noConversion"/>
  </si>
  <si>
    <t>before</t>
    <phoneticPr fontId="1" type="noConversion"/>
  </si>
  <si>
    <t>after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</si>
</sst>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00000_ "/>
    <numFmt numFmtId="178" formatCode="0.000_);[Red]\(0.000\)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name val="等线"/>
      <family val="2"/>
      <scheme val="minor"/>
    </font>
    <font>
      <sz val="11"/>
      <name val="Arial"/>
      <family val="2"/>
    </font>
    <font>
      <vertAlign val="subscript"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0" borderId="0" xfId="0" applyFill="1"/>
    <xf numFmtId="177" fontId="0" fillId="0" borderId="0" xfId="0" applyNumberFormat="1" applyAlignment="1">
      <alignment vertical="center"/>
    </xf>
    <xf numFmtId="0" fontId="0" fillId="4" borderId="0" xfId="0" applyFill="1"/>
    <xf numFmtId="0" fontId="0" fillId="4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3" fillId="4" borderId="0" xfId="0" applyFont="1" applyFill="1"/>
    <xf numFmtId="0" fontId="3" fillId="4" borderId="0" xfId="0" applyFont="1" applyFill="1" applyAlignment="1">
      <alignment vertical="center"/>
    </xf>
    <xf numFmtId="177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/>
    </xf>
    <xf numFmtId="178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Sheet3!$J$4:$J$69</c:f>
              <c:numCache>
                <c:formatCode>General</c:formatCode>
                <c:ptCount val="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0.90796019900000002</c:v>
                </c:pt>
                <c:pt idx="5">
                  <c:v>0.88308457699999998</c:v>
                </c:pt>
                <c:pt idx="6">
                  <c:v>0.93283582099999995</c:v>
                </c:pt>
                <c:pt idx="7">
                  <c:v>0.83333333300000001</c:v>
                </c:pt>
                <c:pt idx="8">
                  <c:v>0.77114427900000004</c:v>
                </c:pt>
                <c:pt idx="9">
                  <c:v>0.7960199</c:v>
                </c:pt>
                <c:pt idx="10">
                  <c:v>0.46641790999999999</c:v>
                </c:pt>
                <c:pt idx="11">
                  <c:v>0.201492537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0.18255814000000001</c:v>
                </c:pt>
                <c:pt idx="20">
                  <c:v>5.8139499999999996E-4</c:v>
                </c:pt>
                <c:pt idx="21">
                  <c:v>3.0232600000000001E-4</c:v>
                </c:pt>
                <c:pt idx="22">
                  <c:v>1.3953500000000001E-4</c:v>
                </c:pt>
                <c:pt idx="23">
                  <c:v>1.51163E-4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0.95</c:v>
                </c:pt>
                <c:pt idx="28">
                  <c:v>0.91414141400000004</c:v>
                </c:pt>
                <c:pt idx="29">
                  <c:v>0.80808080800000004</c:v>
                </c:pt>
                <c:pt idx="30">
                  <c:v>1.242424E-3</c:v>
                </c:pt>
                <c:pt idx="31">
                  <c:v>2.0202020202020202E-6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0.877492877</c:v>
                </c:pt>
                <c:pt idx="39">
                  <c:v>0.868181278</c:v>
                </c:pt>
                <c:pt idx="40">
                  <c:v>0.83207058099999998</c:v>
                </c:pt>
                <c:pt idx="41">
                  <c:v>0.67236467200000005</c:v>
                </c:pt>
                <c:pt idx="42">
                  <c:v>0.37150997200000002</c:v>
                </c:pt>
                <c:pt idx="43">
                  <c:v>0.32877492899999999</c:v>
                </c:pt>
                <c:pt idx="44">
                  <c:v>0.32022792022792024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0.87394958</c:v>
                </c:pt>
                <c:pt idx="49">
                  <c:v>0.92436974800000005</c:v>
                </c:pt>
                <c:pt idx="50">
                  <c:v>0.80672268899999999</c:v>
                </c:pt>
                <c:pt idx="51">
                  <c:v>0.73949579799999998</c:v>
                </c:pt>
                <c:pt idx="52">
                  <c:v>0.15210083999999999</c:v>
                </c:pt>
                <c:pt idx="53">
                  <c:v>1.9243697000000001E-2</c:v>
                </c:pt>
                <c:pt idx="54">
                  <c:v>1.9159660000000001E-3</c:v>
                </c:pt>
                <c:pt idx="55">
                  <c:v>5.7142900000000003E-4</c:v>
                </c:pt>
                <c:pt idx="56">
                  <c:v>4.0336099999999998E-4</c:v>
                </c:pt>
                <c:pt idx="57">
                  <c:v>2.6890756302521009E-4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0.108501503</c:v>
                </c:pt>
                <c:pt idx="64">
                  <c:v>8.7319900000000004E-5</c:v>
                </c:pt>
                <c:pt idx="65">
                  <c:v>1.7291076248458933E-6</c:v>
                </c:pt>
              </c:numCache>
            </c:numRef>
          </c:xVal>
          <c:yVal>
            <c:numRef>
              <c:f>Sheet3!$AA$4:$AA$69</c:f>
              <c:numCache>
                <c:formatCode>General</c:formatCode>
                <c:ptCount val="66"/>
                <c:pt idx="0">
                  <c:v>1</c:v>
                </c:pt>
                <c:pt idx="1">
                  <c:v>1.0000000009161141</c:v>
                </c:pt>
                <c:pt idx="2">
                  <c:v>1.0000000106417133</c:v>
                </c:pt>
                <c:pt idx="3">
                  <c:v>1.0000001194347603</c:v>
                </c:pt>
                <c:pt idx="4">
                  <c:v>1.0000011275931986</c:v>
                </c:pt>
                <c:pt idx="5">
                  <c:v>1.0000402243925361</c:v>
                </c:pt>
                <c:pt idx="6">
                  <c:v>0.99982369616530387</c:v>
                </c:pt>
                <c:pt idx="7">
                  <c:v>0.9714630440611024</c:v>
                </c:pt>
                <c:pt idx="8">
                  <c:v>0.7130076298387894</c:v>
                </c:pt>
                <c:pt idx="9">
                  <c:v>0.36999849943221408</c:v>
                </c:pt>
                <c:pt idx="10">
                  <c:v>0.19246369337283187</c:v>
                </c:pt>
                <c:pt idx="11">
                  <c:v>0.12029563723588381</c:v>
                </c:pt>
                <c:pt idx="12">
                  <c:v>1</c:v>
                </c:pt>
                <c:pt idx="13">
                  <c:v>1.0000000025353035</c:v>
                </c:pt>
                <c:pt idx="14">
                  <c:v>1.0000000787567009</c:v>
                </c:pt>
                <c:pt idx="15">
                  <c:v>1.0000020253430182</c:v>
                </c:pt>
                <c:pt idx="16">
                  <c:v>1.0000399739241419</c:v>
                </c:pt>
                <c:pt idx="17">
                  <c:v>1.0035599230253933</c:v>
                </c:pt>
                <c:pt idx="18">
                  <c:v>0.86560462496778312</c:v>
                </c:pt>
                <c:pt idx="19">
                  <c:v>5.0590396589049423E-2</c:v>
                </c:pt>
                <c:pt idx="20">
                  <c:v>1.2846594124253418E-3</c:v>
                </c:pt>
                <c:pt idx="21">
                  <c:v>1.7276819407182386E-4</c:v>
                </c:pt>
                <c:pt idx="22">
                  <c:v>1.113035064943363E-4</c:v>
                </c:pt>
                <c:pt idx="23">
                  <c:v>1.0292026606971994E-4</c:v>
                </c:pt>
                <c:pt idx="24">
                  <c:v>1</c:v>
                </c:pt>
                <c:pt idx="25">
                  <c:v>1.0000000240650118</c:v>
                </c:pt>
                <c:pt idx="26">
                  <c:v>1.0000015810619969</c:v>
                </c:pt>
                <c:pt idx="27">
                  <c:v>1.000084322989667</c:v>
                </c:pt>
                <c:pt idx="28">
                  <c:v>1.0022700114315484</c:v>
                </c:pt>
                <c:pt idx="29">
                  <c:v>1.0867668363171896</c:v>
                </c:pt>
                <c:pt idx="30">
                  <c:v>2.3505998444892846E-3</c:v>
                </c:pt>
                <c:pt idx="31">
                  <c:v>2.7013582868077591E-7</c:v>
                </c:pt>
                <c:pt idx="32">
                  <c:v>1</c:v>
                </c:pt>
                <c:pt idx="33">
                  <c:v>0.99999818994009537</c:v>
                </c:pt>
                <c:pt idx="34">
                  <c:v>0.99996337962926962</c:v>
                </c:pt>
                <c:pt idx="35">
                  <c:v>0.99975693822787592</c:v>
                </c:pt>
                <c:pt idx="36">
                  <c:v>0.99885323427882877</c:v>
                </c:pt>
                <c:pt idx="37">
                  <c:v>0.98586537982927003</c:v>
                </c:pt>
                <c:pt idx="38">
                  <c:v>0.90861144908745972</c:v>
                </c:pt>
                <c:pt idx="39">
                  <c:v>0.70034513650432317</c:v>
                </c:pt>
                <c:pt idx="40">
                  <c:v>0.45104500106944151</c:v>
                </c:pt>
                <c:pt idx="41">
                  <c:v>0.26811456361832398</c:v>
                </c:pt>
                <c:pt idx="42">
                  <c:v>0.1821154143824204</c:v>
                </c:pt>
                <c:pt idx="43">
                  <c:v>0.13508992824463514</c:v>
                </c:pt>
                <c:pt idx="44">
                  <c:v>0.11493633525511469</c:v>
                </c:pt>
                <c:pt idx="45">
                  <c:v>1</c:v>
                </c:pt>
                <c:pt idx="46">
                  <c:v>1.0000359908495111</c:v>
                </c:pt>
                <c:pt idx="47">
                  <c:v>1.0000861452582266</c:v>
                </c:pt>
                <c:pt idx="48">
                  <c:v>0.99947013752530034</c:v>
                </c:pt>
                <c:pt idx="49">
                  <c:v>0.99278965329659985</c:v>
                </c:pt>
                <c:pt idx="50">
                  <c:v>0.829423628542866</c:v>
                </c:pt>
                <c:pt idx="51">
                  <c:v>0.28051516897957107</c:v>
                </c:pt>
                <c:pt idx="52">
                  <c:v>4.4231573227239827E-2</c:v>
                </c:pt>
                <c:pt idx="53">
                  <c:v>9.6411095519788777E-3</c:v>
                </c:pt>
                <c:pt idx="54">
                  <c:v>3.7188722624929291E-3</c:v>
                </c:pt>
                <c:pt idx="55">
                  <c:v>1.9273781313676205E-3</c:v>
                </c:pt>
                <c:pt idx="56">
                  <c:v>1.5956960331269341E-3</c:v>
                </c:pt>
                <c:pt idx="57">
                  <c:v>1.4766788518031891E-3</c:v>
                </c:pt>
                <c:pt idx="58">
                  <c:v>1</c:v>
                </c:pt>
                <c:pt idx="59">
                  <c:v>1.0001505785724192</c:v>
                </c:pt>
                <c:pt idx="60">
                  <c:v>1.0009338277463256</c:v>
                </c:pt>
                <c:pt idx="61">
                  <c:v>1.0010532053463372</c:v>
                </c:pt>
                <c:pt idx="62">
                  <c:v>0.94966031464695433</c:v>
                </c:pt>
                <c:pt idx="63">
                  <c:v>0.12122421438470464</c:v>
                </c:pt>
                <c:pt idx="64">
                  <c:v>1.769007345221006E-4</c:v>
                </c:pt>
                <c:pt idx="65">
                  <c:v>1.5293344582429618E-6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8B-4750-8028-B7D742820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740239"/>
        <c:axId val="317494655"/>
      </c:scatterChart>
      <c:valAx>
        <c:axId val="23574023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7494655"/>
        <c:crosses val="autoZero"/>
        <c:crossBetween val="midCat"/>
      </c:valAx>
      <c:valAx>
        <c:axId val="317494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74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14059960002388"/>
          <c:y val="7.0268738984039542E-2"/>
          <c:w val="0.81001012584984811"/>
          <c:h val="0.79819639392901975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Sheet6!$E$1</c:f>
              <c:strCache>
                <c:ptCount val="1"/>
                <c:pt idx="0">
                  <c:v>70°C - 20 wt%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Sheet6!$D$2:$D$32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Sheet6!$G$2:$G$32</c:f>
              <c:numCache>
                <c:formatCode>General</c:formatCode>
                <c:ptCount val="31"/>
                <c:pt idx="0">
                  <c:v>1.5199999999999818</c:v>
                </c:pt>
                <c:pt idx="1">
                  <c:v>9.9999999999965894E-2</c:v>
                </c:pt>
                <c:pt idx="2">
                  <c:v>9.0000000000031832E-2</c:v>
                </c:pt>
                <c:pt idx="3">
                  <c:v>0.14999999999997726</c:v>
                </c:pt>
                <c:pt idx="4">
                  <c:v>0.15999999999996817</c:v>
                </c:pt>
                <c:pt idx="5">
                  <c:v>0.18000000000000682</c:v>
                </c:pt>
                <c:pt idx="6">
                  <c:v>0.18999999999999773</c:v>
                </c:pt>
                <c:pt idx="7">
                  <c:v>0.24000000000000909</c:v>
                </c:pt>
                <c:pt idx="8">
                  <c:v>0.22999999999996135</c:v>
                </c:pt>
                <c:pt idx="9">
                  <c:v>0.23000000000001819</c:v>
                </c:pt>
                <c:pt idx="10">
                  <c:v>0.27000000000003865</c:v>
                </c:pt>
                <c:pt idx="11">
                  <c:v>0.26999999999998181</c:v>
                </c:pt>
                <c:pt idx="12">
                  <c:v>0.25</c:v>
                </c:pt>
                <c:pt idx="13">
                  <c:v>0.24000000000000909</c:v>
                </c:pt>
                <c:pt idx="14">
                  <c:v>0.25</c:v>
                </c:pt>
                <c:pt idx="15">
                  <c:v>0.21999999999997044</c:v>
                </c:pt>
                <c:pt idx="16">
                  <c:v>0.19999999999998863</c:v>
                </c:pt>
                <c:pt idx="17">
                  <c:v>0.17999999999994998</c:v>
                </c:pt>
                <c:pt idx="18">
                  <c:v>0.1400000000000432</c:v>
                </c:pt>
                <c:pt idx="19">
                  <c:v>0.12000000000000455</c:v>
                </c:pt>
                <c:pt idx="20">
                  <c:v>0.11000000000001364</c:v>
                </c:pt>
                <c:pt idx="21">
                  <c:v>9.9999999999965894E-2</c:v>
                </c:pt>
                <c:pt idx="22">
                  <c:v>7.0000000000050022E-2</c:v>
                </c:pt>
                <c:pt idx="23">
                  <c:v>6.0000000000002274E-2</c:v>
                </c:pt>
                <c:pt idx="24">
                  <c:v>4.9999999999954525E-2</c:v>
                </c:pt>
                <c:pt idx="25">
                  <c:v>4.0000000000020464E-2</c:v>
                </c:pt>
                <c:pt idx="26">
                  <c:v>4.0000000000020464E-2</c:v>
                </c:pt>
                <c:pt idx="27">
                  <c:v>3.0000000000029559E-2</c:v>
                </c:pt>
                <c:pt idx="28">
                  <c:v>1.999999999998181E-2</c:v>
                </c:pt>
                <c:pt idx="29">
                  <c:v>1.999999999998181E-2</c:v>
                </c:pt>
                <c:pt idx="30">
                  <c:v>9.9999999999909051E-3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A7-4ABA-9753-EF0F2D668124}"/>
            </c:ext>
          </c:extLst>
        </c:ser>
        <c:ser>
          <c:idx val="0"/>
          <c:order val="1"/>
          <c:tx>
            <c:strRef>
              <c:f>Sheet6!$M$1</c:f>
              <c:strCache>
                <c:ptCount val="1"/>
                <c:pt idx="0">
                  <c:v>90°C - 20 wt%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Sheet6!$L$2:$L$32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Sheet6!$O$2:$O$32</c:f>
              <c:numCache>
                <c:formatCode>General</c:formatCode>
                <c:ptCount val="31"/>
                <c:pt idx="0">
                  <c:v>2.6150000000000091</c:v>
                </c:pt>
                <c:pt idx="1">
                  <c:v>0.125</c:v>
                </c:pt>
                <c:pt idx="2">
                  <c:v>0.20999999999997954</c:v>
                </c:pt>
                <c:pt idx="3">
                  <c:v>0.26999999999998181</c:v>
                </c:pt>
                <c:pt idx="4">
                  <c:v>0.31499999999999773</c:v>
                </c:pt>
                <c:pt idx="5">
                  <c:v>0.42499999999995453</c:v>
                </c:pt>
                <c:pt idx="6">
                  <c:v>0.39499999999998181</c:v>
                </c:pt>
                <c:pt idx="7">
                  <c:v>0.44499999999999318</c:v>
                </c:pt>
                <c:pt idx="8">
                  <c:v>0.45499999999998408</c:v>
                </c:pt>
                <c:pt idx="9">
                  <c:v>0.45000000000004547</c:v>
                </c:pt>
                <c:pt idx="10">
                  <c:v>0.43999999999999773</c:v>
                </c:pt>
                <c:pt idx="11">
                  <c:v>0.40999999999996817</c:v>
                </c:pt>
                <c:pt idx="12">
                  <c:v>0.375</c:v>
                </c:pt>
                <c:pt idx="13">
                  <c:v>0.30500000000000682</c:v>
                </c:pt>
                <c:pt idx="14">
                  <c:v>0.23999999999995225</c:v>
                </c:pt>
                <c:pt idx="15">
                  <c:v>0.18999999999999773</c:v>
                </c:pt>
                <c:pt idx="16">
                  <c:v>0.15000000000003411</c:v>
                </c:pt>
                <c:pt idx="17">
                  <c:v>0.12000000000000455</c:v>
                </c:pt>
                <c:pt idx="18">
                  <c:v>8.500000000003638E-2</c:v>
                </c:pt>
                <c:pt idx="19">
                  <c:v>7.0000000000050022E-2</c:v>
                </c:pt>
                <c:pt idx="20">
                  <c:v>4.4999999999959073E-2</c:v>
                </c:pt>
                <c:pt idx="21">
                  <c:v>4.0000000000020464E-2</c:v>
                </c:pt>
                <c:pt idx="22">
                  <c:v>2.9999999999972715E-2</c:v>
                </c:pt>
                <c:pt idx="23">
                  <c:v>2.4999999999977263E-2</c:v>
                </c:pt>
                <c:pt idx="24">
                  <c:v>2.9999999999972715E-2</c:v>
                </c:pt>
                <c:pt idx="25">
                  <c:v>1.4999999999986358E-2</c:v>
                </c:pt>
                <c:pt idx="26">
                  <c:v>1.4999999999986358E-2</c:v>
                </c:pt>
                <c:pt idx="27">
                  <c:v>9.9999999999909051E-3</c:v>
                </c:pt>
                <c:pt idx="28">
                  <c:v>9.9999999999909051E-3</c:v>
                </c:pt>
                <c:pt idx="29">
                  <c:v>9.9999999999909051E-3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A7-4ABA-9753-EF0F2D668124}"/>
            </c:ext>
          </c:extLst>
        </c:ser>
        <c:ser>
          <c:idx val="2"/>
          <c:order val="2"/>
          <c:tx>
            <c:strRef>
              <c:f>Sheet6!$U$1</c:f>
              <c:strCache>
                <c:ptCount val="1"/>
                <c:pt idx="0">
                  <c:v>110°C - 20 wt%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Sheet6!$T$2:$T$32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Sheet6!$W$2:$W$32</c:f>
              <c:numCache>
                <c:formatCode>General</c:formatCode>
                <c:ptCount val="31"/>
                <c:pt idx="0">
                  <c:v>2.8149999999999977</c:v>
                </c:pt>
                <c:pt idx="1">
                  <c:v>0.16500000000002046</c:v>
                </c:pt>
                <c:pt idx="2">
                  <c:v>0.31499999999999773</c:v>
                </c:pt>
                <c:pt idx="3">
                  <c:v>0.47500000000002274</c:v>
                </c:pt>
                <c:pt idx="4">
                  <c:v>0.68999999999999773</c:v>
                </c:pt>
                <c:pt idx="5">
                  <c:v>0.74000000000000909</c:v>
                </c:pt>
                <c:pt idx="6">
                  <c:v>0.73000000000001819</c:v>
                </c:pt>
                <c:pt idx="7">
                  <c:v>0.74000000000000909</c:v>
                </c:pt>
                <c:pt idx="8">
                  <c:v>0.70499999999998408</c:v>
                </c:pt>
                <c:pt idx="9">
                  <c:v>0.66500000000002046</c:v>
                </c:pt>
                <c:pt idx="10">
                  <c:v>0.54500000000001592</c:v>
                </c:pt>
                <c:pt idx="11">
                  <c:v>0.41999999999995907</c:v>
                </c:pt>
                <c:pt idx="12">
                  <c:v>0.29000000000002046</c:v>
                </c:pt>
                <c:pt idx="13">
                  <c:v>0.20000000000004547</c:v>
                </c:pt>
                <c:pt idx="14">
                  <c:v>0.13499999999999091</c:v>
                </c:pt>
                <c:pt idx="15">
                  <c:v>0.10000000000002274</c:v>
                </c:pt>
                <c:pt idx="16">
                  <c:v>6.0000000000059117E-2</c:v>
                </c:pt>
                <c:pt idx="17">
                  <c:v>5.0000000000011369E-2</c:v>
                </c:pt>
                <c:pt idx="18">
                  <c:v>3.5000000000025011E-2</c:v>
                </c:pt>
                <c:pt idx="19">
                  <c:v>2.9999999999972715E-2</c:v>
                </c:pt>
                <c:pt idx="20">
                  <c:v>2.0000000000038654E-2</c:v>
                </c:pt>
                <c:pt idx="21">
                  <c:v>1.4999999999986358E-2</c:v>
                </c:pt>
                <c:pt idx="22">
                  <c:v>1.4999999999986358E-2</c:v>
                </c:pt>
                <c:pt idx="23">
                  <c:v>9.9999999999909051E-3</c:v>
                </c:pt>
                <c:pt idx="24">
                  <c:v>0</c:v>
                </c:pt>
                <c:pt idx="25">
                  <c:v>4.9999999999954525E-3</c:v>
                </c:pt>
                <c:pt idx="26">
                  <c:v>0</c:v>
                </c:pt>
                <c:pt idx="27">
                  <c:v>-4.9999999999954525E-3</c:v>
                </c:pt>
                <c:pt idx="28">
                  <c:v>9.9999999999909051E-3</c:v>
                </c:pt>
                <c:pt idx="29">
                  <c:v>1.0000000000047748E-2</c:v>
                </c:pt>
                <c:pt idx="30">
                  <c:v>9.9999999999909051E-3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A7-4ABA-9753-EF0F2D668124}"/>
            </c:ext>
          </c:extLst>
        </c:ser>
        <c:ser>
          <c:idx val="3"/>
          <c:order val="3"/>
          <c:tx>
            <c:strRef>
              <c:f>Sheet6!$H$1</c:f>
              <c:strCache>
                <c:ptCount val="1"/>
                <c:pt idx="0">
                  <c:v>70°C - 20 wt%拟合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Sheet6!$D$2:$D$32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Sheet6!$I$2:$I$32</c:f>
              <c:numCache>
                <c:formatCode>General</c:formatCode>
                <c:ptCount val="31"/>
                <c:pt idx="0">
                  <c:v>1.5</c:v>
                </c:pt>
                <c:pt idx="1">
                  <c:v>0.15794973286054503</c:v>
                </c:pt>
                <c:pt idx="2">
                  <c:v>8.73685124265835E-2</c:v>
                </c:pt>
                <c:pt idx="3">
                  <c:v>0.12275482094448353</c:v>
                </c:pt>
                <c:pt idx="4">
                  <c:v>0.15909776624874095</c:v>
                </c:pt>
                <c:pt idx="5">
                  <c:v>0.1873001237466152</c:v>
                </c:pt>
                <c:pt idx="6">
                  <c:v>0.20921643336808682</c:v>
                </c:pt>
                <c:pt idx="7">
                  <c:v>0.22674544490162063</c:v>
                </c:pt>
                <c:pt idx="8">
                  <c:v>0.24063513368792044</c:v>
                </c:pt>
                <c:pt idx="9">
                  <c:v>0.25082444630679834</c:v>
                </c:pt>
                <c:pt idx="10">
                  <c:v>0.25689856433667391</c:v>
                </c:pt>
                <c:pt idx="11">
                  <c:v>0.25841702202358974</c:v>
                </c:pt>
                <c:pt idx="12">
                  <c:v>0.25510840497726051</c:v>
                </c:pt>
                <c:pt idx="13">
                  <c:v>0.24696527469826357</c:v>
                </c:pt>
                <c:pt idx="14">
                  <c:v>0.2342715661391761</c:v>
                </c:pt>
                <c:pt idx="15">
                  <c:v>0.21758648026930594</c:v>
                </c:pt>
                <c:pt idx="16">
                  <c:v>0.19770144876897966</c:v>
                </c:pt>
                <c:pt idx="17">
                  <c:v>0.1755812656457163</c:v>
                </c:pt>
                <c:pt idx="18">
                  <c:v>0.15229669965646586</c:v>
                </c:pt>
                <c:pt idx="19">
                  <c:v>0.12895335698656218</c:v>
                </c:pt>
                <c:pt idx="20">
                  <c:v>0.10661986668012524</c:v>
                </c:pt>
                <c:pt idx="21">
                  <c:v>8.6257332475971893E-2</c:v>
                </c:pt>
                <c:pt idx="22">
                  <c:v>6.8651244482628826E-2</c:v>
                </c:pt>
                <c:pt idx="23">
                  <c:v>5.434654598004407E-2</c:v>
                </c:pt>
                <c:pt idx="24">
                  <c:v>4.3586220848217394E-2</c:v>
                </c:pt>
                <c:pt idx="25">
                  <c:v>3.6253550328629203E-2</c:v>
                </c:pt>
                <c:pt idx="26">
                  <c:v>3.1818046753974372E-2</c:v>
                </c:pt>
                <c:pt idx="27">
                  <c:v>2.9284982211711608E-2</c:v>
                </c:pt>
                <c:pt idx="28">
                  <c:v>2.714837480092136E-2</c:v>
                </c:pt>
                <c:pt idx="29">
                  <c:v>2.3347263182037281E-2</c:v>
                </c:pt>
                <c:pt idx="30">
                  <c:v>1.5225083941023954E-2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3A7-4ABA-9753-EF0F2D668124}"/>
            </c:ext>
          </c:extLst>
        </c:ser>
        <c:ser>
          <c:idx val="4"/>
          <c:order val="4"/>
          <c:tx>
            <c:strRef>
              <c:f>Sheet6!$O$1</c:f>
              <c:strCache>
                <c:ptCount val="1"/>
                <c:pt idx="0">
                  <c:v>90°C - 20 wt%拟合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Sheet6!$L$2:$L$32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Sheet6!$Q$2:$Q$32</c:f>
              <c:numCache>
                <c:formatCode>General</c:formatCode>
                <c:ptCount val="31"/>
                <c:pt idx="0">
                  <c:v>2.4</c:v>
                </c:pt>
                <c:pt idx="1">
                  <c:v>0.31047321736347944</c:v>
                </c:pt>
                <c:pt idx="2">
                  <c:v>0.16905542026678311</c:v>
                </c:pt>
                <c:pt idx="3">
                  <c:v>0.22806361399406683</c:v>
                </c:pt>
                <c:pt idx="4">
                  <c:v>0.31528619022434046</c:v>
                </c:pt>
                <c:pt idx="5">
                  <c:v>0.38955777199169694</c:v>
                </c:pt>
                <c:pt idx="6">
                  <c:v>0.44015514634798847</c:v>
                </c:pt>
                <c:pt idx="7">
                  <c:v>0.46620894328577234</c:v>
                </c:pt>
                <c:pt idx="8">
                  <c:v>0.47040786678085467</c:v>
                </c:pt>
                <c:pt idx="9">
                  <c:v>0.45665127863287425</c:v>
                </c:pt>
                <c:pt idx="10">
                  <c:v>0.42907260301323569</c:v>
                </c:pt>
                <c:pt idx="11">
                  <c:v>0.39161120713922171</c:v>
                </c:pt>
                <c:pt idx="12">
                  <c:v>0.34782525557992483</c:v>
                </c:pt>
                <c:pt idx="13">
                  <c:v>0.300817117337979</c:v>
                </c:pt>
                <c:pt idx="14">
                  <c:v>0.25321322608473129</c:v>
                </c:pt>
                <c:pt idx="15">
                  <c:v>0.20717052338982644</c:v>
                </c:pt>
                <c:pt idx="16">
                  <c:v>0.16439554480153906</c:v>
                </c:pt>
                <c:pt idx="17">
                  <c:v>0.12616898417968447</c:v>
                </c:pt>
                <c:pt idx="18">
                  <c:v>9.3372008459957856E-2</c:v>
                </c:pt>
                <c:pt idx="19">
                  <c:v>6.6512394531563546E-2</c:v>
                </c:pt>
                <c:pt idx="20">
                  <c:v>4.5749523541373849E-2</c:v>
                </c:pt>
                <c:pt idx="21">
                  <c:v>3.0917790729837025E-2</c:v>
                </c:pt>
                <c:pt idx="22">
                  <c:v>2.1548273155381326E-2</c:v>
                </c:pt>
                <c:pt idx="23">
                  <c:v>1.6888650306042807E-2</c:v>
                </c:pt>
                <c:pt idx="24">
                  <c:v>1.5921451702410439E-2</c:v>
                </c:pt>
                <c:pt idx="25">
                  <c:v>1.7380743359822093E-2</c:v>
                </c:pt>
                <c:pt idx="26">
                  <c:v>1.9767379583185418E-2</c:v>
                </c:pt>
                <c:pt idx="27">
                  <c:v>2.1362948392350534E-2</c:v>
                </c:pt>
                <c:pt idx="28">
                  <c:v>2.0242533900954429E-2</c:v>
                </c:pt>
                <c:pt idx="29">
                  <c:v>1.4286410645851122E-2</c:v>
                </c:pt>
                <c:pt idx="30">
                  <c:v>1.1907751423188007E-3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3A7-4ABA-9753-EF0F2D668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824544"/>
        <c:axId val="183085136"/>
      </c:scatterChart>
      <c:scatterChart>
        <c:scatterStyle val="smoothMarker"/>
        <c:varyColors val="0"/>
        <c:ser>
          <c:idx val="5"/>
          <c:order val="5"/>
          <c:tx>
            <c:strRef>
              <c:f>Sheet6!$W$1</c:f>
              <c:strCache>
                <c:ptCount val="1"/>
                <c:pt idx="0">
                  <c:v>110°C - 20 wt%拟合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Sheet6!$T$2:$T$32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Sheet6!$Y$2:$Y$32</c:f>
              <c:numCache>
                <c:formatCode>General</c:formatCode>
                <c:ptCount val="31"/>
                <c:pt idx="0">
                  <c:v>3</c:v>
                </c:pt>
                <c:pt idx="1">
                  <c:v>0.38045487856297289</c:v>
                </c:pt>
                <c:pt idx="2">
                  <c:v>0.26036426182121986</c:v>
                </c:pt>
                <c:pt idx="3">
                  <c:v>0.47203787358890548</c:v>
                </c:pt>
                <c:pt idx="4">
                  <c:v>0.66169670462295649</c:v>
                </c:pt>
                <c:pt idx="5">
                  <c:v>0.77023155251893805</c:v>
                </c:pt>
                <c:pt idx="6">
                  <c:v>0.80102089400483312</c:v>
                </c:pt>
                <c:pt idx="7">
                  <c:v>0.77214798854396083</c:v>
                </c:pt>
                <c:pt idx="8">
                  <c:v>0.70313018153696394</c:v>
                </c:pt>
                <c:pt idx="9">
                  <c:v>0.61095005990119677</c:v>
                </c:pt>
                <c:pt idx="10">
                  <c:v>0.50907446803979362</c:v>
                </c:pt>
                <c:pt idx="11">
                  <c:v>0.40750797625183122</c:v>
                </c:pt>
                <c:pt idx="12">
                  <c:v>0.3131958554652714</c:v>
                </c:pt>
                <c:pt idx="13">
                  <c:v>0.23051921690852684</c:v>
                </c:pt>
                <c:pt idx="14">
                  <c:v>0.16178395419597624</c:v>
                </c:pt>
                <c:pt idx="15">
                  <c:v>0.10766803432460836</c:v>
                </c:pt>
                <c:pt idx="16">
                  <c:v>6.7617346595427286E-2</c:v>
                </c:pt>
                <c:pt idx="17">
                  <c:v>4.019070461441121E-2</c:v>
                </c:pt>
                <c:pt idx="18">
                  <c:v>2.3358496620510927E-2</c:v>
                </c:pt>
                <c:pt idx="19">
                  <c:v>1.4760594704946506E-2</c:v>
                </c:pt>
                <c:pt idx="20">
                  <c:v>1.1929078457847631E-2</c:v>
                </c:pt>
                <c:pt idx="21">
                  <c:v>1.2480821250755447E-2</c:v>
                </c:pt>
                <c:pt idx="22">
                  <c:v>1.4284347032309519E-2</c:v>
                </c:pt>
                <c:pt idx="23">
                  <c:v>1.5604729975458476E-2</c:v>
                </c:pt>
                <c:pt idx="24">
                  <c:v>1.5229733103049092E-2</c:v>
                </c:pt>
                <c:pt idx="25">
                  <c:v>1.2579881434626294E-2</c:v>
                </c:pt>
                <c:pt idx="26">
                  <c:v>7.8047399442562337E-3</c:v>
                </c:pt>
                <c:pt idx="27">
                  <c:v>1.8673095255019589E-3</c:v>
                </c:pt>
                <c:pt idx="28">
                  <c:v>-3.3818439425408187E-3</c:v>
                </c:pt>
                <c:pt idx="29">
                  <c:v>-5.1393605300154022E-3</c:v>
                </c:pt>
                <c:pt idx="30">
                  <c:v>4.0840284990739661E-4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3A7-4ABA-9753-EF0F2D668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824544"/>
        <c:axId val="183085136"/>
      </c:scatterChart>
      <c:valAx>
        <c:axId val="213082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Time(s)</a:t>
                </a:r>
                <a:endParaRPr lang="zh-CN" altLang="en-US" sz="14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085136"/>
        <c:crosses val="autoZero"/>
        <c:crossBetween val="midCat"/>
      </c:valAx>
      <c:valAx>
        <c:axId val="18308513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dT/dt(K/s)</a:t>
                </a:r>
                <a:endParaRPr lang="zh-CN" altLang="en-US" sz="14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08245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7409279567532128"/>
          <c:y val="8.1067842063220361E-2"/>
          <c:w val="0.52671352949090544"/>
          <c:h val="0.560236505762866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14059960002388"/>
          <c:y val="7.0268738984039542E-2"/>
          <c:w val="0.81001012584984811"/>
          <c:h val="0.79819639392901975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Sheet6!$E$1</c:f>
              <c:strCache>
                <c:ptCount val="1"/>
                <c:pt idx="0">
                  <c:v>70°C - 20 wt%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Sheet6!$D$2:$D$32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Sheet6!$H$2:$H$32</c:f>
              <c:numCache>
                <c:formatCode>General</c:formatCode>
                <c:ptCount val="31"/>
                <c:pt idx="0">
                  <c:v>-3.9659025187110508E-2</c:v>
                </c:pt>
                <c:pt idx="1">
                  <c:v>-3.7473094328623446E-2</c:v>
                </c:pt>
                <c:pt idx="2">
                  <c:v>-3.5141672410791802E-2</c:v>
                </c:pt>
                <c:pt idx="3">
                  <c:v>-3.271386957225797E-2</c:v>
                </c:pt>
                <c:pt idx="4">
                  <c:v>-3.0236707440853827E-2</c:v>
                </c:pt>
                <c:pt idx="5">
                  <c:v>-2.7753768464592099E-2</c:v>
                </c:pt>
                <c:pt idx="6">
                  <c:v>-2.5304136387472198E-2</c:v>
                </c:pt>
                <c:pt idx="7">
                  <c:v>-2.2921647770964615E-2</c:v>
                </c:pt>
                <c:pt idx="8">
                  <c:v>-2.0634453421682686E-2</c:v>
                </c:pt>
                <c:pt idx="9">
                  <c:v>-1.846487036957023E-2</c:v>
                </c:pt>
                <c:pt idx="10">
                  <c:v>-1.6429490675518021E-2</c:v>
                </c:pt>
                <c:pt idx="11">
                  <c:v>-1.4539503379750851E-2</c:v>
                </c:pt>
                <c:pt idx="12">
                  <c:v>-1.2801180419221958E-2</c:v>
                </c:pt>
                <c:pt idx="13">
                  <c:v>-1.1216476033745981E-2</c:v>
                </c:pt>
                <c:pt idx="14">
                  <c:v>-9.7836914351391302E-3</c:v>
                </c:pt>
                <c:pt idx="15">
                  <c:v>-8.4981615274491995E-3</c:v>
                </c:pt>
                <c:pt idx="16">
                  <c:v>-7.3529273531485195E-3</c:v>
                </c:pt>
                <c:pt idx="17">
                  <c:v>-6.3393658284790488E-3</c:v>
                </c:pt>
                <c:pt idx="18">
                  <c:v>-5.447756441385565E-3</c:v>
                </c:pt>
                <c:pt idx="19">
                  <c:v>-4.667772281948035E-3</c:v>
                </c:pt>
                <c:pt idx="20">
                  <c:v>-3.988889592898448E-3</c:v>
                </c:pt>
                <c:pt idx="21">
                  <c:v>-3.4007156762919932E-3</c:v>
                </c:pt>
                <c:pt idx="22">
                  <c:v>-2.893239341902859E-3</c:v>
                </c:pt>
                <c:pt idx="23">
                  <c:v>-2.4570111377320292E-3</c:v>
                </c:pt>
                <c:pt idx="24">
                  <c:v>-2.08326246846402E-3</c:v>
                </c:pt>
                <c:pt idx="25">
                  <c:v>-1.7639735555852187E-3</c:v>
                </c:pt>
                <c:pt idx="26">
                  <c:v>-1.491900229333723E-3</c:v>
                </c:pt>
                <c:pt idx="27">
                  <c:v>-1.2605689813952048E-3</c:v>
                </c:pt>
                <c:pt idx="28">
                  <c:v>-1.0642487492082964E-3</c:v>
                </c:pt>
                <c:pt idx="29">
                  <c:v>-8.9790672259375259E-4</c:v>
                </c:pt>
                <c:pt idx="30">
                  <c:v>-7.571542024681216E-4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0-4C14-AC5A-9FE56B70BE95}"/>
            </c:ext>
          </c:extLst>
        </c:ser>
        <c:ser>
          <c:idx val="0"/>
          <c:order val="1"/>
          <c:tx>
            <c:strRef>
              <c:f>Sheet6!$M$1</c:f>
              <c:strCache>
                <c:ptCount val="1"/>
                <c:pt idx="0">
                  <c:v>90°C - 20 wt%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Sheet6!$L$2:$L$32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Sheet6!$P$2:$P$32</c:f>
              <c:numCache>
                <c:formatCode>General</c:formatCode>
                <c:ptCount val="31"/>
                <c:pt idx="0">
                  <c:v>-5.0016169715174197E-2</c:v>
                </c:pt>
                <c:pt idx="1">
                  <c:v>-4.7241382120849273E-2</c:v>
                </c:pt>
                <c:pt idx="2">
                  <c:v>-4.3888445521180319E-2</c:v>
                </c:pt>
                <c:pt idx="3">
                  <c:v>-4.0128537930708141E-2</c:v>
                </c:pt>
                <c:pt idx="4">
                  <c:v>-3.6134064676268451E-2</c:v>
                </c:pt>
                <c:pt idx="5">
                  <c:v>-3.206645710219358E-2</c:v>
                </c:pt>
                <c:pt idx="6">
                  <c:v>-2.8066737085985505E-2</c:v>
                </c:pt>
                <c:pt idx="7">
                  <c:v>-2.4249400423944856E-2</c:v>
                </c:pt>
                <c:pt idx="8">
                  <c:v>-2.0699664488125658E-2</c:v>
                </c:pt>
                <c:pt idx="9">
                  <c:v>-1.7473706003933831E-2</c:v>
                </c:pt>
                <c:pt idx="10">
                  <c:v>-1.4601232844797862E-2</c:v>
                </c:pt>
                <c:pt idx="11">
                  <c:v>-1.2089604230562045E-2</c:v>
                </c:pt>
                <c:pt idx="12">
                  <c:v>-9.9287215317141464E-3</c:v>
                </c:pt>
                <c:pt idx="13">
                  <c:v>-8.096021886625282E-3</c:v>
                </c:pt>
                <c:pt idx="14">
                  <c:v>-6.5610755644690544E-3</c:v>
                </c:pt>
                <c:pt idx="15">
                  <c:v>-5.2894740017583042E-3</c:v>
                </c:pt>
                <c:pt idx="16">
                  <c:v>-4.2458663499709282E-3</c:v>
                </c:pt>
                <c:pt idx="17">
                  <c:v>-3.396138116957742E-3</c:v>
                </c:pt>
                <c:pt idx="18">
                  <c:v>-2.7088180326325373E-3</c:v>
                </c:pt>
                <c:pt idx="19">
                  <c:v>-2.1558501151986709E-3</c:v>
                </c:pt>
                <c:pt idx="20">
                  <c:v>-1.7128845677716054E-3</c:v>
                </c:pt>
                <c:pt idx="21">
                  <c:v>-1.3592336890994872E-3</c:v>
                </c:pt>
                <c:pt idx="22">
                  <c:v>-1.0776174409245221E-3</c:v>
                </c:pt>
                <c:pt idx="23">
                  <c:v>-8.5379594860091751E-4</c:v>
                </c:pt>
                <c:pt idx="24">
                  <c:v>-6.7615887063284669E-4</c:v>
                </c:pt>
                <c:pt idx="25">
                  <c:v>-5.3531771472477979E-4</c:v>
                </c:pt>
                <c:pt idx="26">
                  <c:v>-4.2372831292367824E-4</c:v>
                </c:pt>
                <c:pt idx="27">
                  <c:v>-3.3535695654653835E-4</c:v>
                </c:pt>
                <c:pt idx="28">
                  <c:v>-2.6539451281999346E-4</c:v>
                </c:pt>
                <c:pt idx="29">
                  <c:v>-2.1001724656527498E-4</c:v>
                </c:pt>
                <c:pt idx="30">
                  <c:v>-1.6619006324204016E-4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30-4C14-AC5A-9FE56B70BE95}"/>
            </c:ext>
          </c:extLst>
        </c:ser>
        <c:ser>
          <c:idx val="2"/>
          <c:order val="2"/>
          <c:tx>
            <c:strRef>
              <c:f>Sheet6!$U$1</c:f>
              <c:strCache>
                <c:ptCount val="1"/>
                <c:pt idx="0">
                  <c:v>110°C - 20 wt%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Sheet6!$T$2:$T$32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Sheet6!$X$2:$X$32</c:f>
              <c:numCache>
                <c:formatCode>General</c:formatCode>
                <c:ptCount val="31"/>
                <c:pt idx="0">
                  <c:v>-5.8238265228407471E-2</c:v>
                </c:pt>
                <c:pt idx="1">
                  <c:v>-5.5738092902828384E-2</c:v>
                </c:pt>
                <c:pt idx="2">
                  <c:v>-5.1769675596840425E-2</c:v>
                </c:pt>
                <c:pt idx="3">
                  <c:v>-4.6727603380146476E-2</c:v>
                </c:pt>
                <c:pt idx="4">
                  <c:v>-4.1050517769593897E-2</c:v>
                </c:pt>
                <c:pt idx="5">
                  <c:v>-3.5161217981508619E-2</c:v>
                </c:pt>
                <c:pt idx="6">
                  <c:v>-2.9420035660632227E-2</c:v>
                </c:pt>
                <c:pt idx="7">
                  <c:v>-2.4097191812575414E-2</c:v>
                </c:pt>
                <c:pt idx="8">
                  <c:v>-1.9364607351819108E-2</c:v>
                </c:pt>
                <c:pt idx="9">
                  <c:v>-1.530354391758626E-2</c:v>
                </c:pt>
                <c:pt idx="10">
                  <c:v>-1.1922296849731562E-2</c:v>
                </c:pt>
                <c:pt idx="11">
                  <c:v>-9.1779550614405903E-3</c:v>
                </c:pt>
                <c:pt idx="12">
                  <c:v>-6.9974300806958378E-3</c:v>
                </c:pt>
                <c:pt idx="13">
                  <c:v>-5.2947749399744615E-3</c:v>
                </c:pt>
                <c:pt idx="14">
                  <c:v>-3.9835938894105527E-3</c:v>
                </c:pt>
                <c:pt idx="15">
                  <c:v>-2.9846779449091421E-3</c:v>
                </c:pt>
                <c:pt idx="16">
                  <c:v>-2.2297603194816051E-3</c:v>
                </c:pt>
                <c:pt idx="17">
                  <c:v>-1.6625427737528009E-3</c:v>
                </c:pt>
                <c:pt idx="18">
                  <c:v>-1.238065843795752E-3</c:v>
                </c:pt>
                <c:pt idx="19">
                  <c:v>-9.2125525462669056E-4</c:v>
                </c:pt>
                <c:pt idx="20">
                  <c:v>-6.8520255379911355E-4</c:v>
                </c:pt>
                <c:pt idx="21">
                  <c:v>-5.0950292245485057E-4</c:v>
                </c:pt>
                <c:pt idx="22">
                  <c:v>-3.7880374667189493E-4</c:v>
                </c:pt>
                <c:pt idx="23">
                  <c:v>-2.816117370254001E-4</c:v>
                </c:pt>
                <c:pt idx="24">
                  <c:v>-2.0934945126731969E-4</c:v>
                </c:pt>
                <c:pt idx="25">
                  <c:v>-1.556272300014816E-4</c:v>
                </c:pt>
                <c:pt idx="26">
                  <c:v>-1.1569005327233609E-4</c:v>
                </c:pt>
                <c:pt idx="27">
                  <c:v>-8.6001297632014133E-5</c:v>
                </c:pt>
                <c:pt idx="28">
                  <c:v>-6.3931277261995191E-5</c:v>
                </c:pt>
                <c:pt idx="29">
                  <c:v>-4.7524933222736244E-5</c:v>
                </c:pt>
                <c:pt idx="30">
                  <c:v>-3.5328854504245409E-5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30-4C14-AC5A-9FE56B70BE95}"/>
            </c:ext>
          </c:extLst>
        </c:ser>
        <c:ser>
          <c:idx val="3"/>
          <c:order val="3"/>
          <c:tx>
            <c:strRef>
              <c:f>Sheet6!$H$1</c:f>
              <c:strCache>
                <c:ptCount val="1"/>
                <c:pt idx="0">
                  <c:v>70°C - 20 wt%拟合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Sheet6!$D$2:$D$32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Sheet6!$J$2:$J$32</c:f>
              <c:numCache>
                <c:formatCode>General</c:formatCode>
                <c:ptCount val="31"/>
                <c:pt idx="0">
                  <c:v>-3.9E-2</c:v>
                </c:pt>
                <c:pt idx="1">
                  <c:v>-3.7585803363610018E-2</c:v>
                </c:pt>
                <c:pt idx="2">
                  <c:v>-3.524181595701914E-2</c:v>
                </c:pt>
                <c:pt idx="3">
                  <c:v>-3.2835106573609343E-2</c:v>
                </c:pt>
                <c:pt idx="4">
                  <c:v>-3.0369237037934836E-2</c:v>
                </c:pt>
                <c:pt idx="5">
                  <c:v>-2.7885575102247359E-2</c:v>
                </c:pt>
                <c:pt idx="6">
                  <c:v>-2.5428614708912778E-2</c:v>
                </c:pt>
                <c:pt idx="7">
                  <c:v>-2.3036981450887506E-2</c:v>
                </c:pt>
                <c:pt idx="8">
                  <c:v>-2.0741457531377502E-2</c:v>
                </c:pt>
                <c:pt idx="9">
                  <c:v>-1.8565153166222707E-2</c:v>
                </c:pt>
                <c:pt idx="10">
                  <c:v>-1.6524334590285409E-2</c:v>
                </c:pt>
                <c:pt idx="11">
                  <c:v>-1.4629402147912658E-2</c:v>
                </c:pt>
                <c:pt idx="12">
                  <c:v>-1.2885840041398793E-2</c:v>
                </c:pt>
                <c:pt idx="13">
                  <c:v>-1.1295078877737855E-2</c:v>
                </c:pt>
                <c:pt idx="14">
                  <c:v>-9.8552576885531096E-3</c:v>
                </c:pt>
                <c:pt idx="15">
                  <c:v>-8.5618893123623752E-3</c:v>
                </c:pt>
                <c:pt idx="16">
                  <c:v>-7.4084389099218634E-3</c:v>
                </c:pt>
                <c:pt idx="17">
                  <c:v>-6.3868266670293189E-3</c:v>
                </c:pt>
                <c:pt idx="18">
                  <c:v>-5.4878652136563649E-3</c:v>
                </c:pt>
                <c:pt idx="19">
                  <c:v>-4.7016411348229231E-3</c:v>
                </c:pt>
                <c:pt idx="20">
                  <c:v>-4.0178486655500917E-3</c:v>
                </c:pt>
                <c:pt idx="21">
                  <c:v>-3.4260824506716497E-3</c:v>
                </c:pt>
                <c:pt idx="22">
                  <c:v>-2.9160951801856377E-3</c:v>
                </c:pt>
                <c:pt idx="23">
                  <c:v>-2.4780249955958927E-3</c:v>
                </c:pt>
                <c:pt idx="24">
                  <c:v>-2.1025967926881356E-3</c:v>
                </c:pt>
                <c:pt idx="25">
                  <c:v>-1.7813009032447841E-3</c:v>
                </c:pt>
                <c:pt idx="26">
                  <c:v>-1.5065521035057955E-3</c:v>
                </c:pt>
                <c:pt idx="27">
                  <c:v>-1.2718314523248869E-3</c:v>
                </c:pt>
                <c:pt idx="28">
                  <c:v>-1.0718130917528462E-3</c:v>
                </c:pt>
                <c:pt idx="29">
                  <c:v>-9.0247783394280245E-4</c:v>
                </c:pt>
                <c:pt idx="30">
                  <c:v>-7.6121509939562626E-4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30-4C14-AC5A-9FE56B70BE95}"/>
            </c:ext>
          </c:extLst>
        </c:ser>
        <c:ser>
          <c:idx val="4"/>
          <c:order val="4"/>
          <c:tx>
            <c:strRef>
              <c:f>Sheet6!$O$1</c:f>
              <c:strCache>
                <c:ptCount val="1"/>
                <c:pt idx="0">
                  <c:v>90°C - 20 wt%拟合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Sheet6!$L$2:$L$32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Sheet6!$R$2:$R$32</c:f>
              <c:numCache>
                <c:formatCode>General</c:formatCode>
                <c:ptCount val="31"/>
                <c:pt idx="0">
                  <c:v>-0.05</c:v>
                </c:pt>
                <c:pt idx="1">
                  <c:v>-4.7210812990328352E-2</c:v>
                </c:pt>
                <c:pt idx="2">
                  <c:v>-4.4043081914319139E-2</c:v>
                </c:pt>
                <c:pt idx="3">
                  <c:v>-4.0395786224231532E-2</c:v>
                </c:pt>
                <c:pt idx="4">
                  <c:v>-3.6388286222375645E-2</c:v>
                </c:pt>
                <c:pt idx="5">
                  <c:v>-3.2268438640848503E-2</c:v>
                </c:pt>
                <c:pt idx="6">
                  <c:v>-2.8226657014430501E-2</c:v>
                </c:pt>
                <c:pt idx="7">
                  <c:v>-2.4391123620317763E-2</c:v>
                </c:pt>
                <c:pt idx="8">
                  <c:v>-2.084172149535788E-2</c:v>
                </c:pt>
                <c:pt idx="9">
                  <c:v>-1.7623056701309231E-2</c:v>
                </c:pt>
                <c:pt idx="10">
                  <c:v>-1.4754398054006204E-2</c:v>
                </c:pt>
                <c:pt idx="11">
                  <c:v>-1.223698191838081E-2</c:v>
                </c:pt>
                <c:pt idx="12">
                  <c:v>-1.0059374068448437E-2</c:v>
                </c:pt>
                <c:pt idx="13">
                  <c:v>-8.2014426605977395E-3</c:v>
                </c:pt>
                <c:pt idx="14">
                  <c:v>-6.637338521153946E-3</c:v>
                </c:pt>
                <c:pt idx="15">
                  <c:v>-5.3377588118141694E-3</c:v>
                </c:pt>
                <c:pt idx="16">
                  <c:v>-4.2716864680363981E-3</c:v>
                </c:pt>
                <c:pt idx="17">
                  <c:v>-3.407740789883304E-3</c:v>
                </c:pt>
                <c:pt idx="18">
                  <c:v>-2.7152356918199588E-3</c:v>
                </c:pt>
                <c:pt idx="19">
                  <c:v>-2.1650153714818376E-3</c:v>
                </c:pt>
                <c:pt idx="20">
                  <c:v>-1.7301185234049055E-3</c:v>
                </c:pt>
                <c:pt idx="21">
                  <c:v>-1.3863090635374553E-3</c:v>
                </c:pt>
                <c:pt idx="22">
                  <c:v>-1.1125019087055155E-3</c:v>
                </c:pt>
                <c:pt idx="23">
                  <c:v>-8.9110551990040365E-4</c:v>
                </c:pt>
                <c:pt idx="24">
                  <c:v>-7.0829789697496315E-4</c:v>
                </c:pt>
                <c:pt idx="25">
                  <c:v>-5.5424897959349684E-4</c:v>
                </c:pt>
                <c:pt idx="26">
                  <c:v>-4.2329960351056295E-4</c:v>
                </c:pt>
                <c:pt idx="27">
                  <c:v>-3.1410503048084903E-4</c:v>
                </c:pt>
                <c:pt idx="28">
                  <c:v>-2.2974943606351994E-4</c:v>
                </c:pt>
                <c:pt idx="29">
                  <c:v>-1.7783647541663727E-4</c:v>
                </c:pt>
                <c:pt idx="30">
                  <c:v>-1.7056006062438067E-4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30-4C14-AC5A-9FE56B70B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824544"/>
        <c:axId val="183085136"/>
      </c:scatterChart>
      <c:scatterChart>
        <c:scatterStyle val="smoothMarker"/>
        <c:varyColors val="0"/>
        <c:ser>
          <c:idx val="5"/>
          <c:order val="5"/>
          <c:tx>
            <c:strRef>
              <c:f>Sheet6!$W$1</c:f>
              <c:strCache>
                <c:ptCount val="1"/>
                <c:pt idx="0">
                  <c:v>110°C - 20 wt%拟合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Sheet6!$T$2:$T$32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Sheet6!$Z$2:$Z$32</c:f>
              <c:numCache>
                <c:formatCode>General</c:formatCode>
                <c:ptCount val="31"/>
                <c:pt idx="0">
                  <c:v>-5.8000000000000003E-2</c:v>
                </c:pt>
                <c:pt idx="1">
                  <c:v>-5.5559462653710978E-2</c:v>
                </c:pt>
                <c:pt idx="2">
                  <c:v>-5.2255958551559151E-2</c:v>
                </c:pt>
                <c:pt idx="3">
                  <c:v>-4.7188587442132654E-2</c:v>
                </c:pt>
                <c:pt idx="4">
                  <c:v>-4.1301982650751856E-2</c:v>
                </c:pt>
                <c:pt idx="5">
                  <c:v>-3.5282109102828488E-2</c:v>
                </c:pt>
                <c:pt idx="6">
                  <c:v>-2.953347574212313E-2</c:v>
                </c:pt>
                <c:pt idx="7">
                  <c:v>-2.4278050816637184E-2</c:v>
                </c:pt>
                <c:pt idx="8">
                  <c:v>-1.9623411036289048E-2</c:v>
                </c:pt>
                <c:pt idx="9">
                  <c:v>-1.5605237252988055E-2</c:v>
                </c:pt>
                <c:pt idx="10">
                  <c:v>-1.2214050731347334E-2</c:v>
                </c:pt>
                <c:pt idx="11">
                  <c:v>-9.4124547577267154E-3</c:v>
                </c:pt>
                <c:pt idx="12">
                  <c:v>-7.1465303068769942E-3</c:v>
                </c:pt>
                <c:pt idx="13">
                  <c:v>-5.3535276398851001E-3</c:v>
                </c:pt>
                <c:pt idx="14">
                  <c:v>-3.9671449366789763E-3</c:v>
                </c:pt>
                <c:pt idx="15">
                  <c:v>-2.9211954730988116E-3</c:v>
                </c:pt>
                <c:pt idx="16">
                  <c:v>-2.1521750582689653E-3</c:v>
                </c:pt>
                <c:pt idx="17">
                  <c:v>-1.6010648540772249E-3</c:v>
                </c:pt>
                <c:pt idx="18">
                  <c:v>-1.2145940888901724E-3</c:v>
                </c:pt>
                <c:pt idx="19">
                  <c:v>-9.4611613307553355E-4</c:v>
                </c:pt>
                <c:pt idx="20">
                  <c:v>-7.5620472403419015E-4</c:v>
                </c:pt>
                <c:pt idx="21">
                  <c:v>-6.1304582300363009E-4</c:v>
                </c:pt>
                <c:pt idx="22">
                  <c:v>-4.926792030329058E-4</c:v>
                </c:pt>
                <c:pt idx="23">
                  <c:v>-3.7912901794361076E-4</c:v>
                </c:pt>
                <c:pt idx="24">
                  <c:v>-2.6445213563079661E-4</c:v>
                </c:pt>
                <c:pt idx="25">
                  <c:v>-1.4872554267335303E-4</c:v>
                </c:pt>
                <c:pt idx="26">
                  <c:v>-3.9988720568692737E-5</c:v>
                </c:pt>
                <c:pt idx="27">
                  <c:v>4.5847057479300735E-5</c:v>
                </c:pt>
                <c:pt idx="28">
                  <c:v>8.5113477939338655E-5</c:v>
                </c:pt>
                <c:pt idx="29">
                  <c:v>4.6517128086301374E-5</c:v>
                </c:pt>
                <c:pt idx="30">
                  <c:v>-1.0871660029380947E-4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30-4C14-AC5A-9FE56B70B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824544"/>
        <c:axId val="183085136"/>
      </c:scatterChart>
      <c:valAx>
        <c:axId val="213082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Time(s)</a:t>
                </a:r>
                <a:endParaRPr lang="zh-CN" altLang="en-US" sz="14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085136"/>
        <c:crosses val="autoZero"/>
        <c:crossBetween val="midCat"/>
      </c:valAx>
      <c:valAx>
        <c:axId val="183085136"/>
        <c:scaling>
          <c:orientation val="minMax"/>
          <c:max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dX/dt(kg/kg)/s)</a:t>
                </a:r>
                <a:endParaRPr lang="zh-CN" altLang="en-US" sz="14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08245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0492555325478796"/>
          <c:y val="0.25135769713568412"/>
          <c:w val="0.52671352949090544"/>
          <c:h val="0.560236505762866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59220068770548"/>
          <c:y val="7.3642958157729962E-2"/>
          <c:w val="0.81001012584984811"/>
          <c:h val="0.79819639392901975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Sheet6!$AC$1</c:f>
              <c:strCache>
                <c:ptCount val="1"/>
                <c:pt idx="0">
                  <c:v>70°C - 10 wt%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Sheet6!$D$2:$D$32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Sheet6!$AE$2:$AE$32</c:f>
              <c:numCache>
                <c:formatCode>General</c:formatCode>
                <c:ptCount val="31"/>
                <c:pt idx="0">
                  <c:v>0.68999999999999773</c:v>
                </c:pt>
                <c:pt idx="1">
                  <c:v>0.12000000000000455</c:v>
                </c:pt>
                <c:pt idx="2">
                  <c:v>2.4999999999977263E-2</c:v>
                </c:pt>
                <c:pt idx="3">
                  <c:v>1.4999999999986358E-2</c:v>
                </c:pt>
                <c:pt idx="4">
                  <c:v>5.5000000000006821E-2</c:v>
                </c:pt>
                <c:pt idx="5">
                  <c:v>7.4999999999988631E-2</c:v>
                </c:pt>
                <c:pt idx="6">
                  <c:v>0.11000000000001364</c:v>
                </c:pt>
                <c:pt idx="7">
                  <c:v>0.11500000000000909</c:v>
                </c:pt>
                <c:pt idx="8">
                  <c:v>0.13499999999999091</c:v>
                </c:pt>
                <c:pt idx="9">
                  <c:v>0.16999999999995907</c:v>
                </c:pt>
                <c:pt idx="10">
                  <c:v>0.24500000000000455</c:v>
                </c:pt>
                <c:pt idx="11">
                  <c:v>0.18000000000000682</c:v>
                </c:pt>
                <c:pt idx="12">
                  <c:v>0.14999999999997726</c:v>
                </c:pt>
                <c:pt idx="13">
                  <c:v>0.31499999999999773</c:v>
                </c:pt>
                <c:pt idx="14">
                  <c:v>0.35000000000002274</c:v>
                </c:pt>
                <c:pt idx="15">
                  <c:v>0.38499999999999091</c:v>
                </c:pt>
                <c:pt idx="16">
                  <c:v>0.40000000000003411</c:v>
                </c:pt>
                <c:pt idx="17">
                  <c:v>0.375</c:v>
                </c:pt>
                <c:pt idx="18">
                  <c:v>0.31999999999999318</c:v>
                </c:pt>
                <c:pt idx="19">
                  <c:v>0.24000000000000909</c:v>
                </c:pt>
                <c:pt idx="20">
                  <c:v>0.18000000000000682</c:v>
                </c:pt>
                <c:pt idx="21">
                  <c:v>0.12000000000000455</c:v>
                </c:pt>
                <c:pt idx="22">
                  <c:v>9.0000000000031832E-2</c:v>
                </c:pt>
                <c:pt idx="23">
                  <c:v>7.0000000000050022E-2</c:v>
                </c:pt>
                <c:pt idx="24">
                  <c:v>4.0000000000020464E-2</c:v>
                </c:pt>
                <c:pt idx="25">
                  <c:v>2.9999999999972715E-2</c:v>
                </c:pt>
                <c:pt idx="26">
                  <c:v>2.4999999999977263E-2</c:v>
                </c:pt>
                <c:pt idx="27">
                  <c:v>2.5000000000034106E-2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59-4E95-B32C-40B0E8E19CA1}"/>
            </c:ext>
          </c:extLst>
        </c:ser>
        <c:ser>
          <c:idx val="0"/>
          <c:order val="1"/>
          <c:tx>
            <c:strRef>
              <c:f>Sheet6!$AL$1</c:f>
              <c:strCache>
                <c:ptCount val="1"/>
                <c:pt idx="0">
                  <c:v>90°C - 10 wt%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Sheet6!$AK$2:$AK$32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</c:numCache>
            </c:numRef>
          </c:xVal>
          <c:yVal>
            <c:numRef>
              <c:f>Sheet6!$AN$2:$AN$32</c:f>
              <c:numCache>
                <c:formatCode>General</c:formatCode>
                <c:ptCount val="31"/>
                <c:pt idx="0">
                  <c:v>0.93999999999999773</c:v>
                </c:pt>
                <c:pt idx="1">
                  <c:v>0.12999999999999545</c:v>
                </c:pt>
                <c:pt idx="2">
                  <c:v>5.0000000000011369E-2</c:v>
                </c:pt>
                <c:pt idx="3">
                  <c:v>7.9999999999984084E-2</c:v>
                </c:pt>
                <c:pt idx="4">
                  <c:v>0.125</c:v>
                </c:pt>
                <c:pt idx="5">
                  <c:v>0.20500000000004093</c:v>
                </c:pt>
                <c:pt idx="6">
                  <c:v>0.26499999999998636</c:v>
                </c:pt>
                <c:pt idx="7">
                  <c:v>0.42500000000001137</c:v>
                </c:pt>
                <c:pt idx="8">
                  <c:v>0.375</c:v>
                </c:pt>
                <c:pt idx="9">
                  <c:v>0.43999999999999773</c:v>
                </c:pt>
                <c:pt idx="10">
                  <c:v>0.51499999999998636</c:v>
                </c:pt>
                <c:pt idx="11">
                  <c:v>0.66000000000002501</c:v>
                </c:pt>
                <c:pt idx="12">
                  <c:v>0.71000000000003638</c:v>
                </c:pt>
                <c:pt idx="13">
                  <c:v>0.62999999999999545</c:v>
                </c:pt>
                <c:pt idx="14">
                  <c:v>0.45499999999998408</c:v>
                </c:pt>
                <c:pt idx="15">
                  <c:v>0.30000000000001137</c:v>
                </c:pt>
                <c:pt idx="16">
                  <c:v>0.17000000000001592</c:v>
                </c:pt>
                <c:pt idx="17">
                  <c:v>0.10000000000002274</c:v>
                </c:pt>
                <c:pt idx="18">
                  <c:v>6.500000000005457E-2</c:v>
                </c:pt>
                <c:pt idx="19">
                  <c:v>4.5000000000015916E-2</c:v>
                </c:pt>
                <c:pt idx="20">
                  <c:v>2.9999999999972715E-2</c:v>
                </c:pt>
                <c:pt idx="21">
                  <c:v>2.5000000000034106E-2</c:v>
                </c:pt>
                <c:pt idx="22">
                  <c:v>4.9999999999954525E-3</c:v>
                </c:pt>
                <c:pt idx="23">
                  <c:v>4.9999999999954525E-3</c:v>
                </c:pt>
                <c:pt idx="24">
                  <c:v>9.9999999999909051E-3</c:v>
                </c:pt>
                <c:pt idx="25">
                  <c:v>0</c:v>
                </c:pt>
                <c:pt idx="26">
                  <c:v>4.9999999999954525E-3</c:v>
                </c:pt>
                <c:pt idx="27">
                  <c:v>4.9999999999954525E-3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59-4E95-B32C-40B0E8E19CA1}"/>
            </c:ext>
          </c:extLst>
        </c:ser>
        <c:ser>
          <c:idx val="2"/>
          <c:order val="2"/>
          <c:tx>
            <c:strRef>
              <c:f>Sheet6!$AT$1</c:f>
              <c:strCache>
                <c:ptCount val="1"/>
                <c:pt idx="0">
                  <c:v>110°C - 10 wt%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Sheet6!$AS$2:$AS$32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</c:numCache>
            </c:numRef>
          </c:xVal>
          <c:yVal>
            <c:numRef>
              <c:f>Sheet6!$AV$2:$AV$32</c:f>
              <c:numCache>
                <c:formatCode>General</c:formatCode>
                <c:ptCount val="31"/>
                <c:pt idx="0">
                  <c:v>3.5300000000000296</c:v>
                </c:pt>
                <c:pt idx="1">
                  <c:v>0.14499999999998181</c:v>
                </c:pt>
                <c:pt idx="2">
                  <c:v>0.12000000000000455</c:v>
                </c:pt>
                <c:pt idx="3">
                  <c:v>0.22500000000002274</c:v>
                </c:pt>
                <c:pt idx="4">
                  <c:v>0.39499999999998181</c:v>
                </c:pt>
                <c:pt idx="5">
                  <c:v>0.59000000000003183</c:v>
                </c:pt>
                <c:pt idx="6">
                  <c:v>0.60500000000001819</c:v>
                </c:pt>
                <c:pt idx="7">
                  <c:v>0.75999999999999091</c:v>
                </c:pt>
                <c:pt idx="8">
                  <c:v>0.94500000000005002</c:v>
                </c:pt>
                <c:pt idx="9">
                  <c:v>1.0799999999999841</c:v>
                </c:pt>
                <c:pt idx="10">
                  <c:v>0.95499999999998408</c:v>
                </c:pt>
                <c:pt idx="11">
                  <c:v>0.63999999999998636</c:v>
                </c:pt>
                <c:pt idx="12">
                  <c:v>0.37000000000000455</c:v>
                </c:pt>
                <c:pt idx="13">
                  <c:v>0.21000000000003638</c:v>
                </c:pt>
                <c:pt idx="14">
                  <c:v>0.1099999999999568</c:v>
                </c:pt>
                <c:pt idx="15">
                  <c:v>6.4999999999997726E-2</c:v>
                </c:pt>
                <c:pt idx="16">
                  <c:v>3.4999999999968168E-2</c:v>
                </c:pt>
                <c:pt idx="17">
                  <c:v>2.5000000000034106E-2</c:v>
                </c:pt>
                <c:pt idx="18">
                  <c:v>1.999999999998181E-2</c:v>
                </c:pt>
                <c:pt idx="19">
                  <c:v>9.9999999999909051E-3</c:v>
                </c:pt>
                <c:pt idx="20">
                  <c:v>9.9999999999909051E-3</c:v>
                </c:pt>
                <c:pt idx="21">
                  <c:v>0</c:v>
                </c:pt>
                <c:pt idx="22">
                  <c:v>-4.9999999999954525E-3</c:v>
                </c:pt>
                <c:pt idx="23">
                  <c:v>0</c:v>
                </c:pt>
                <c:pt idx="24">
                  <c:v>-4.9999999999954525E-3</c:v>
                </c:pt>
                <c:pt idx="25">
                  <c:v>4.9999999999954525E-3</c:v>
                </c:pt>
                <c:pt idx="26">
                  <c:v>0</c:v>
                </c:pt>
                <c:pt idx="27">
                  <c:v>4.9999999999954525E-3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59-4E95-B32C-40B0E8E19CA1}"/>
            </c:ext>
          </c:extLst>
        </c:ser>
        <c:ser>
          <c:idx val="3"/>
          <c:order val="3"/>
          <c:tx>
            <c:strRef>
              <c:f>Sheet6!$AE$1</c:f>
              <c:strCache>
                <c:ptCount val="1"/>
                <c:pt idx="0">
                  <c:v>70°C - 10 wt%拟合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Sheet6!$D$2:$D$32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Sheet6!$AH$2:$AH$32</c:f>
              <c:numCache>
                <c:formatCode>General</c:formatCode>
                <c:ptCount val="31"/>
                <c:pt idx="0">
                  <c:v>1.24255744283625</c:v>
                </c:pt>
                <c:pt idx="1">
                  <c:v>0.32625314449121889</c:v>
                </c:pt>
                <c:pt idx="2">
                  <c:v>1.0907562504336443E-2</c:v>
                </c:pt>
                <c:pt idx="3">
                  <c:v>-2.7802864218462897E-2</c:v>
                </c:pt>
                <c:pt idx="4">
                  <c:v>2.7870366887485787E-2</c:v>
                </c:pt>
                <c:pt idx="5">
                  <c:v>8.9507455031486494E-2</c:v>
                </c:pt>
                <c:pt idx="6">
                  <c:v>0.12619907542076358</c:v>
                </c:pt>
                <c:pt idx="7">
                  <c:v>0.13822462935436963</c:v>
                </c:pt>
                <c:pt idx="8">
                  <c:v>0.13896290895623498</c:v>
                </c:pt>
                <c:pt idx="9">
                  <c:v>0.14342073997087557</c:v>
                </c:pt>
                <c:pt idx="10">
                  <c:v>0.16191778557065017</c:v>
                </c:pt>
                <c:pt idx="11">
                  <c:v>0.19761831364828719</c:v>
                </c:pt>
                <c:pt idx="12">
                  <c:v>0.24675334959385875</c:v>
                </c:pt>
                <c:pt idx="13">
                  <c:v>0.30052925608026992</c:v>
                </c:pt>
                <c:pt idx="14">
                  <c:v>0.34787140090689928</c:v>
                </c:pt>
                <c:pt idx="15">
                  <c:v>0.37830419347547828</c:v>
                </c:pt>
                <c:pt idx="16">
                  <c:v>0.38442138999789233</c:v>
                </c:pt>
                <c:pt idx="17">
                  <c:v>0.36355318706139794</c:v>
                </c:pt>
                <c:pt idx="18">
                  <c:v>0.31838924269954116</c:v>
                </c:pt>
                <c:pt idx="19">
                  <c:v>0.2564693836471319</c:v>
                </c:pt>
                <c:pt idx="20">
                  <c:v>0.18860637697290539</c:v>
                </c:pt>
                <c:pt idx="21">
                  <c:v>0.12645776382692997</c:v>
                </c:pt>
                <c:pt idx="22">
                  <c:v>7.9616372537500091E-2</c:v>
                </c:pt>
                <c:pt idx="23">
                  <c:v>5.2741747847067977E-2</c:v>
                </c:pt>
                <c:pt idx="24">
                  <c:v>4.3407352583776593E-2</c:v>
                </c:pt>
                <c:pt idx="25">
                  <c:v>4.149101758556295E-2</c:v>
                </c:pt>
                <c:pt idx="26">
                  <c:v>3.108873525078959E-2</c:v>
                </c:pt>
                <c:pt idx="27">
                  <c:v>-3.9154884447905047E-3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59-4E95-B32C-40B0E8E19CA1}"/>
            </c:ext>
          </c:extLst>
        </c:ser>
        <c:ser>
          <c:idx val="4"/>
          <c:order val="4"/>
          <c:tx>
            <c:strRef>
              <c:f>Sheet6!$AN$1</c:f>
              <c:strCache>
                <c:ptCount val="1"/>
                <c:pt idx="0">
                  <c:v>90°C - 10 wt%拟合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Sheet6!$L$2:$L$32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Sheet6!$AP$2:$AP$32</c:f>
              <c:numCache>
                <c:formatCode>General</c:formatCode>
                <c:ptCount val="31"/>
                <c:pt idx="0">
                  <c:v>2.4775365696342302</c:v>
                </c:pt>
                <c:pt idx="1">
                  <c:v>0.39854749253023769</c:v>
                </c:pt>
                <c:pt idx="2">
                  <c:v>-4.0693018304784445E-2</c:v>
                </c:pt>
                <c:pt idx="3">
                  <c:v>3.5628454969934609E-2</c:v>
                </c:pt>
                <c:pt idx="4">
                  <c:v>0.16970123792501468</c:v>
                </c:pt>
                <c:pt idx="5">
                  <c:v>0.24258901659050913</c:v>
                </c:pt>
                <c:pt idx="6">
                  <c:v>0.2737640968727586</c:v>
                </c:pt>
                <c:pt idx="7">
                  <c:v>0.31114597686365464</c:v>
                </c:pt>
                <c:pt idx="8">
                  <c:v>0.38208669283253904</c:v>
                </c:pt>
                <c:pt idx="9">
                  <c:v>0.48205047535622292</c:v>
                </c:pt>
                <c:pt idx="10">
                  <c:v>0.58337144879659597</c:v>
                </c:pt>
                <c:pt idx="11">
                  <c:v>0.65144042516451428</c:v>
                </c:pt>
                <c:pt idx="12">
                  <c:v>0.65997028232815147</c:v>
                </c:pt>
                <c:pt idx="13">
                  <c:v>0.60061897652360408</c:v>
                </c:pt>
                <c:pt idx="14">
                  <c:v>0.48520992020748643</c:v>
                </c:pt>
                <c:pt idx="15">
                  <c:v>0.3410812584556222</c:v>
                </c:pt>
                <c:pt idx="16">
                  <c:v>0.20171850036645189</c:v>
                </c:pt>
                <c:pt idx="17">
                  <c:v>9.5779006248028153E-2</c:v>
                </c:pt>
                <c:pt idx="18">
                  <c:v>3.7901996811063654E-2</c:v>
                </c:pt>
                <c:pt idx="19">
                  <c:v>2.4314037030952917E-2</c:v>
                </c:pt>
                <c:pt idx="20">
                  <c:v>3.5187355004827836E-2</c:v>
                </c:pt>
                <c:pt idx="21">
                  <c:v>4.3986884725674358E-2</c:v>
                </c:pt>
                <c:pt idx="22">
                  <c:v>3.1651571453300775E-2</c:v>
                </c:pt>
                <c:pt idx="23">
                  <c:v>3.9624925495296281E-4</c:v>
                </c:pt>
                <c:pt idx="24">
                  <c:v>-2.1807707918265251E-2</c:v>
                </c:pt>
                <c:pt idx="25">
                  <c:v>5.8825291318065354E-4</c:v>
                </c:pt>
                <c:pt idx="26">
                  <c:v>5.1465839396561464E-2</c:v>
                </c:pt>
                <c:pt idx="27">
                  <c:v>-6.1408170324350309E-2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59-4E95-B32C-40B0E8E19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824544"/>
        <c:axId val="183085136"/>
      </c:scatterChart>
      <c:scatterChart>
        <c:scatterStyle val="smoothMarker"/>
        <c:varyColors val="0"/>
        <c:ser>
          <c:idx val="5"/>
          <c:order val="5"/>
          <c:tx>
            <c:strRef>
              <c:f>Sheet6!$AV$1</c:f>
              <c:strCache>
                <c:ptCount val="1"/>
                <c:pt idx="0">
                  <c:v>110°C - 10 wt%拟合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Sheet6!$AS$2:$AS$32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</c:numCache>
            </c:numRef>
          </c:xVal>
          <c:yVal>
            <c:numRef>
              <c:f>Sheet6!$AX$2:$AX$32</c:f>
              <c:numCache>
                <c:formatCode>General</c:formatCode>
                <c:ptCount val="31"/>
                <c:pt idx="0">
                  <c:v>3.5</c:v>
                </c:pt>
                <c:pt idx="1">
                  <c:v>5.9370858392682635E-2</c:v>
                </c:pt>
                <c:pt idx="2">
                  <c:v>0.22411730663300489</c:v>
                </c:pt>
                <c:pt idx="3">
                  <c:v>0.20033333697024602</c:v>
                </c:pt>
                <c:pt idx="4">
                  <c:v>0.2853635953060234</c:v>
                </c:pt>
                <c:pt idx="5">
                  <c:v>0.49645816194920656</c:v>
                </c:pt>
                <c:pt idx="6">
                  <c:v>0.73348709194235084</c:v>
                </c:pt>
                <c:pt idx="7">
                  <c:v>0.90991440949046876</c:v>
                </c:pt>
                <c:pt idx="8">
                  <c:v>0.9832604431454115</c:v>
                </c:pt>
                <c:pt idx="9">
                  <c:v>0.94989634144941704</c:v>
                </c:pt>
                <c:pt idx="10">
                  <c:v>0.83115037665952229</c:v>
                </c:pt>
                <c:pt idx="11">
                  <c:v>0.66000987518934551</c:v>
                </c:pt>
                <c:pt idx="12">
                  <c:v>0.47104978554959587</c:v>
                </c:pt>
                <c:pt idx="13">
                  <c:v>0.29384906389951482</c:v>
                </c:pt>
                <c:pt idx="14">
                  <c:v>0.14939318013419722</c:v>
                </c:pt>
                <c:pt idx="15">
                  <c:v>4.8793089989189298E-2</c:v>
                </c:pt>
                <c:pt idx="16">
                  <c:v>-6.3080761763245619E-3</c:v>
                </c:pt>
                <c:pt idx="17">
                  <c:v>-2.2167402981281725E-2</c:v>
                </c:pt>
                <c:pt idx="18">
                  <c:v>-1.0632526414624976E-2</c:v>
                </c:pt>
                <c:pt idx="19">
                  <c:v>1.358648281346575E-2</c:v>
                </c:pt>
                <c:pt idx="20">
                  <c:v>3.5818340579666597E-2</c:v>
                </c:pt>
                <c:pt idx="21">
                  <c:v>4.4321540537097803E-2</c:v>
                </c:pt>
                <c:pt idx="22">
                  <c:v>3.3030051133650318E-2</c:v>
                </c:pt>
                <c:pt idx="23">
                  <c:v>4.0558091027236287E-3</c:v>
                </c:pt>
                <c:pt idx="24">
                  <c:v>-3.0121480569064829E-2</c:v>
                </c:pt>
                <c:pt idx="25">
                  <c:v>-4.4825067830529974E-2</c:v>
                </c:pt>
                <c:pt idx="26">
                  <c:v>-1.7438089121384337E-3</c:v>
                </c:pt>
                <c:pt idx="27">
                  <c:v>0.15209427124180763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959-4E95-B32C-40B0E8E19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824544"/>
        <c:axId val="183085136"/>
      </c:scatterChart>
      <c:valAx>
        <c:axId val="213082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Time(s)</a:t>
                </a:r>
                <a:endParaRPr lang="zh-CN" altLang="en-US" sz="14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085136"/>
        <c:crosses val="autoZero"/>
        <c:crossBetween val="midCat"/>
      </c:valAx>
      <c:valAx>
        <c:axId val="18308513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dT/dt(K/s)</a:t>
                </a:r>
                <a:endParaRPr lang="zh-CN" altLang="en-US" sz="14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08245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7409279567532128"/>
          <c:y val="8.1067842063220361E-2"/>
          <c:w val="0.52671352949090544"/>
          <c:h val="0.560236505762866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59220068770548"/>
          <c:y val="7.3642958157729962E-2"/>
          <c:w val="0.81001012584984811"/>
          <c:h val="0.79819639392901975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Sheet6!$AC$1</c:f>
              <c:strCache>
                <c:ptCount val="1"/>
                <c:pt idx="0">
                  <c:v>70°C - 10 wt%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Sheet6!$D$2:$D$32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Sheet6!$AF$2:$AF$32</c:f>
              <c:numCache>
                <c:formatCode>General</c:formatCode>
                <c:ptCount val="31"/>
                <c:pt idx="0">
                  <c:v>-7.4404001690751898E-2</c:v>
                </c:pt>
                <c:pt idx="1">
                  <c:v>-7.3403339480993424E-2</c:v>
                </c:pt>
                <c:pt idx="2">
                  <c:v>-7.1877924714101482E-2</c:v>
                </c:pt>
                <c:pt idx="3">
                  <c:v>-6.983323136601971E-2</c:v>
                </c:pt>
                <c:pt idx="4">
                  <c:v>-6.7288741275616459E-2</c:v>
                </c:pt>
                <c:pt idx="5">
                  <c:v>-6.4278324845253643E-2</c:v>
                </c:pt>
                <c:pt idx="6">
                  <c:v>-6.0849890628813519E-2</c:v>
                </c:pt>
                <c:pt idx="7">
                  <c:v>-5.7064239267118566E-2</c:v>
                </c:pt>
                <c:pt idx="8">
                  <c:v>-5.2993118758652979E-2</c:v>
                </c:pt>
                <c:pt idx="9">
                  <c:v>-4.87165494811026E-2</c:v>
                </c:pt>
                <c:pt idx="10">
                  <c:v>-4.4319560991428197E-2</c:v>
                </c:pt>
                <c:pt idx="11">
                  <c:v>-3.988854897309313E-2</c:v>
                </c:pt>
                <c:pt idx="12">
                  <c:v>-3.5507509955277072E-2</c:v>
                </c:pt>
                <c:pt idx="13">
                  <c:v>-3.1254435163345695E-2</c:v>
                </c:pt>
                <c:pt idx="14">
                  <c:v>-2.7198137755685581E-2</c:v>
                </c:pt>
                <c:pt idx="15">
                  <c:v>-2.3395748901416713E-2</c:v>
                </c:pt>
                <c:pt idx="16">
                  <c:v>-1.9891051812499172E-2</c:v>
                </c:pt>
                <c:pt idx="17">
                  <c:v>-1.6713737677975682E-2</c:v>
                </c:pt>
                <c:pt idx="18">
                  <c:v>-1.3879575290209667E-2</c:v>
                </c:pt>
                <c:pt idx="19">
                  <c:v>-1.1391399806747193E-2</c:v>
                </c:pt>
                <c:pt idx="20">
                  <c:v>-9.2407569708034543E-3</c:v>
                </c:pt>
                <c:pt idx="21">
                  <c:v>-7.4099952214127796E-3</c:v>
                </c:pt>
                <c:pt idx="22">
                  <c:v>-5.8745828339573092E-3</c:v>
                </c:pt>
                <c:pt idx="23">
                  <c:v>-4.6054391048671595E-3</c:v>
                </c:pt>
                <c:pt idx="24">
                  <c:v>-3.5711021924669795E-3</c:v>
                </c:pt>
                <c:pt idx="25">
                  <c:v>-2.7396036209140218E-3</c:v>
                </c:pt>
                <c:pt idx="26">
                  <c:v>-2.0799720043331305E-3</c:v>
                </c:pt>
                <c:pt idx="27">
                  <c:v>-1.5633385079817236E-3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CE-4902-911E-092567EF9F38}"/>
            </c:ext>
          </c:extLst>
        </c:ser>
        <c:ser>
          <c:idx val="0"/>
          <c:order val="1"/>
          <c:tx>
            <c:strRef>
              <c:f>Sheet6!$AL$1</c:f>
              <c:strCache>
                <c:ptCount val="1"/>
                <c:pt idx="0">
                  <c:v>90°C - 10 wt%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Sheet6!$AK$2:$AK$32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</c:numCache>
            </c:numRef>
          </c:xVal>
          <c:yVal>
            <c:numRef>
              <c:f>Sheet6!$AO$2:$AO$32</c:f>
              <c:numCache>
                <c:formatCode>General</c:formatCode>
                <c:ptCount val="31"/>
                <c:pt idx="0">
                  <c:v>-0.10282631313714674</c:v>
                </c:pt>
                <c:pt idx="1">
                  <c:v>-0.10042491977140067</c:v>
                </c:pt>
                <c:pt idx="2">
                  <c:v>-9.7031737975564525E-2</c:v>
                </c:pt>
                <c:pt idx="3">
                  <c:v>-9.2662804737115856E-2</c:v>
                </c:pt>
                <c:pt idx="4">
                  <c:v>-8.7370947172399127E-2</c:v>
                </c:pt>
                <c:pt idx="5">
                  <c:v>-8.1248164160594882E-2</c:v>
                </c:pt>
                <c:pt idx="6">
                  <c:v>-7.4425539801491247E-2</c:v>
                </c:pt>
                <c:pt idx="7">
                  <c:v>-6.7070135837440148E-2</c:v>
                </c:pt>
                <c:pt idx="8">
                  <c:v>-5.9378538069624565E-2</c:v>
                </c:pt>
                <c:pt idx="9">
                  <c:v>-5.1567081122481984E-2</c:v>
                </c:pt>
                <c:pt idx="10">
                  <c:v>-4.3859223861806074E-2</c:v>
                </c:pt>
                <c:pt idx="11">
                  <c:v>-3.6471040395240406E-2</c:v>
                </c:pt>
                <c:pt idx="12">
                  <c:v>-2.959624458518606E-2</c:v>
                </c:pt>
                <c:pt idx="13">
                  <c:v>-2.3392475185786465E-2</c:v>
                </c:pt>
                <c:pt idx="14">
                  <c:v>-1.7970631242391788E-2</c:v>
                </c:pt>
                <c:pt idx="15">
                  <c:v>-1.3388791536163402E-2</c:v>
                </c:pt>
                <c:pt idx="16">
                  <c:v>-9.6516679510624259E-3</c:v>
                </c:pt>
                <c:pt idx="17">
                  <c:v>-6.7157043575132025E-3</c:v>
                </c:pt>
                <c:pt idx="18">
                  <c:v>-4.4989966667561103E-3</c:v>
                </c:pt>
                <c:pt idx="19">
                  <c:v>-2.8943866450016134E-3</c:v>
                </c:pt>
                <c:pt idx="20">
                  <c:v>-1.7835804523911591E-3</c:v>
                </c:pt>
                <c:pt idx="21">
                  <c:v>-1.0501018559456801E-3</c:v>
                </c:pt>
                <c:pt idx="22">
                  <c:v>-5.8932500120170705E-4</c:v>
                </c:pt>
                <c:pt idx="23">
                  <c:v>-3.1461784401277948E-4</c:v>
                </c:pt>
                <c:pt idx="24">
                  <c:v>-1.595355431804335E-4</c:v>
                </c:pt>
                <c:pt idx="25">
                  <c:v>-7.677781549740581E-5</c:v>
                </c:pt>
                <c:pt idx="26">
                  <c:v>-3.5074812233831798E-5</c:v>
                </c:pt>
                <c:pt idx="27">
                  <c:v>-1.5230225097223604E-5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CE-4902-911E-092567EF9F38}"/>
            </c:ext>
          </c:extLst>
        </c:ser>
        <c:ser>
          <c:idx val="2"/>
          <c:order val="2"/>
          <c:tx>
            <c:strRef>
              <c:f>Sheet6!$AT$1</c:f>
              <c:strCache>
                <c:ptCount val="1"/>
                <c:pt idx="0">
                  <c:v>110°C - 10 wt%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Sheet6!$AS$2:$AS$32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</c:numCache>
            </c:numRef>
          </c:xVal>
          <c:yVal>
            <c:numRef>
              <c:f>Sheet6!$AW$2:$AW$32</c:f>
              <c:numCache>
                <c:formatCode>General</c:formatCode>
                <c:ptCount val="31"/>
                <c:pt idx="0">
                  <c:v>-0.12069248739373073</c:v>
                </c:pt>
                <c:pt idx="1">
                  <c:v>-0.11796167159969784</c:v>
                </c:pt>
                <c:pt idx="2">
                  <c:v>-0.1130476488553569</c:v>
                </c:pt>
                <c:pt idx="3">
                  <c:v>-0.10601623777656233</c:v>
                </c:pt>
                <c:pt idx="4">
                  <c:v>-9.7087508406007217E-2</c:v>
                </c:pt>
                <c:pt idx="5">
                  <c:v>-8.6635101402821491E-2</c:v>
                </c:pt>
                <c:pt idx="6">
                  <c:v>-7.516331181623892E-2</c:v>
                </c:pt>
                <c:pt idx="7">
                  <c:v>-6.3261519133069655E-2</c:v>
                </c:pt>
                <c:pt idx="8">
                  <c:v>-5.1540904302753487E-2</c:v>
                </c:pt>
                <c:pt idx="9">
                  <c:v>-4.0563725384926252E-2</c:v>
                </c:pt>
                <c:pt idx="10">
                  <c:v>-3.07788080644259E-2</c:v>
                </c:pt>
                <c:pt idx="11">
                  <c:v>-2.2476668202957906E-2</c:v>
                </c:pt>
                <c:pt idx="12">
                  <c:v>-1.577328364726821E-2</c:v>
                </c:pt>
                <c:pt idx="13">
                  <c:v>-1.0624118295123219E-2</c:v>
                </c:pt>
                <c:pt idx="14">
                  <c:v>-6.8621353183278971E-3</c:v>
                </c:pt>
                <c:pt idx="15">
                  <c:v>-4.2480935458745137E-3</c:v>
                </c:pt>
                <c:pt idx="16">
                  <c:v>-2.5202059690395615E-3</c:v>
                </c:pt>
                <c:pt idx="17">
                  <c:v>-1.4331514206162941E-3</c:v>
                </c:pt>
                <c:pt idx="18">
                  <c:v>-7.8168792668744866E-4</c:v>
                </c:pt>
                <c:pt idx="19">
                  <c:v>-4.0934160235487314E-4</c:v>
                </c:pt>
                <c:pt idx="20">
                  <c:v>-2.0607028498350298E-4</c:v>
                </c:pt>
                <c:pt idx="21">
                  <c:v>-9.9887004439594418E-5</c:v>
                </c:pt>
                <c:pt idx="22">
                  <c:v>-4.6703957132651283E-5</c:v>
                </c:pt>
                <c:pt idx="23">
                  <c:v>-2.1106358568027603E-5</c:v>
                </c:pt>
                <c:pt idx="24">
                  <c:v>-9.2385888667972926E-6</c:v>
                </c:pt>
                <c:pt idx="25">
                  <c:v>-3.9253664345529488E-6</c:v>
                </c:pt>
                <c:pt idx="26">
                  <c:v>-1.6225498939721056E-6</c:v>
                </c:pt>
                <c:pt idx="27">
                  <c:v>-6.5390394525348394E-7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CE-4902-911E-092567EF9F38}"/>
            </c:ext>
          </c:extLst>
        </c:ser>
        <c:ser>
          <c:idx val="3"/>
          <c:order val="3"/>
          <c:tx>
            <c:strRef>
              <c:f>Sheet6!$AE$1</c:f>
              <c:strCache>
                <c:ptCount val="1"/>
                <c:pt idx="0">
                  <c:v>70°C - 10 wt%拟合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Sheet6!$D$2:$D$32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Sheet6!$AG$2:$AG$32</c:f>
              <c:numCache>
                <c:formatCode>General</c:formatCode>
                <c:ptCount val="31"/>
                <c:pt idx="0">
                  <c:v>-7.2999999999999995E-2</c:v>
                </c:pt>
                <c:pt idx="1">
                  <c:v>-7.3721534566328767E-2</c:v>
                </c:pt>
                <c:pt idx="2">
                  <c:v>-7.2139899687297379E-2</c:v>
                </c:pt>
                <c:pt idx="3">
                  <c:v>-7.0120449136557378E-2</c:v>
                </c:pt>
                <c:pt idx="4">
                  <c:v>-6.7679133035008318E-2</c:v>
                </c:pt>
                <c:pt idx="5">
                  <c:v>-6.4773671087974272E-2</c:v>
                </c:pt>
                <c:pt idx="6">
                  <c:v>-6.1420215976840921E-2</c:v>
                </c:pt>
                <c:pt idx="7">
                  <c:v>-5.7676864487375551E-2</c:v>
                </c:pt>
                <c:pt idx="8">
                  <c:v>-5.3624631830581249E-2</c:v>
                </c:pt>
                <c:pt idx="9">
                  <c:v>-4.9354524908852768E-2</c:v>
                </c:pt>
                <c:pt idx="10">
                  <c:v>-4.4959345177939078E-2</c:v>
                </c:pt>
                <c:pt idx="11">
                  <c:v>-4.0528545182553985E-2</c:v>
                </c:pt>
                <c:pt idx="12">
                  <c:v>-3.6145006508356711E-2</c:v>
                </c:pt>
                <c:pt idx="13">
                  <c:v>-3.18830346646767E-2</c:v>
                </c:pt>
                <c:pt idx="14">
                  <c:v>-2.7807135574065424E-2</c:v>
                </c:pt>
                <c:pt idx="15">
                  <c:v>-2.3971301233957305E-2</c:v>
                </c:pt>
                <c:pt idx="16">
                  <c:v>-2.0418630991580963E-2</c:v>
                </c:pt>
                <c:pt idx="17">
                  <c:v>-1.7181175834604843E-2</c:v>
                </c:pt>
                <c:pt idx="18">
                  <c:v>-1.4279931409243586E-2</c:v>
                </c:pt>
                <c:pt idx="19">
                  <c:v>-1.1724930020989406E-2</c:v>
                </c:pt>
                <c:pt idx="20">
                  <c:v>-9.5153978864172054E-3</c:v>
                </c:pt>
                <c:pt idx="21">
                  <c:v>-7.6399545285375584E-3</c:v>
                </c:pt>
                <c:pt idx="22">
                  <c:v>-6.076838362914623E-3</c:v>
                </c:pt>
                <c:pt idx="23">
                  <c:v>-4.7941474052060687E-3</c:v>
                </c:pt>
                <c:pt idx="24">
                  <c:v>-3.7500874025645572E-3</c:v>
                </c:pt>
                <c:pt idx="25">
                  <c:v>-2.893222043037165E-3</c:v>
                </c:pt>
                <c:pt idx="26">
                  <c:v>-2.1627215512841982E-3</c:v>
                </c:pt>
                <c:pt idx="27">
                  <c:v>-1.488607150186734E-3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CE-4902-911E-092567EF9F38}"/>
            </c:ext>
          </c:extLst>
        </c:ser>
        <c:ser>
          <c:idx val="4"/>
          <c:order val="4"/>
          <c:tx>
            <c:strRef>
              <c:f>Sheet6!$AN$1</c:f>
              <c:strCache>
                <c:ptCount val="1"/>
                <c:pt idx="0">
                  <c:v>90°C - 10 wt%拟合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Sheet6!$L$2:$L$32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Sheet6!$AQ$2:$AQ$32</c:f>
              <c:numCache>
                <c:formatCode>General</c:formatCode>
                <c:ptCount val="31"/>
                <c:pt idx="0">
                  <c:v>-0.1</c:v>
                </c:pt>
                <c:pt idx="1">
                  <c:v>-0.10140363497582856</c:v>
                </c:pt>
                <c:pt idx="2">
                  <c:v>-9.7097679568933074E-2</c:v>
                </c:pt>
                <c:pt idx="3">
                  <c:v>-9.2601404269404677E-2</c:v>
                </c:pt>
                <c:pt idx="4">
                  <c:v>-8.7587418728757985E-2</c:v>
                </c:pt>
                <c:pt idx="5">
                  <c:v>-8.1707636356325303E-2</c:v>
                </c:pt>
                <c:pt idx="6">
                  <c:v>-7.4965141396098126E-2</c:v>
                </c:pt>
                <c:pt idx="7">
                  <c:v>-6.7557105763535616E-2</c:v>
                </c:pt>
                <c:pt idx="8">
                  <c:v>-5.9757472944750978E-2</c:v>
                </c:pt>
                <c:pt idx="9">
                  <c:v>-5.1850836741051842E-2</c:v>
                </c:pt>
                <c:pt idx="10">
                  <c:v>-4.4097958628262796E-2</c:v>
                </c:pt>
                <c:pt idx="11">
                  <c:v>-3.6719263888841863E-2</c:v>
                </c:pt>
                <c:pt idx="12">
                  <c:v>-2.9888417697368025E-2</c:v>
                </c:pt>
                <c:pt idx="13">
                  <c:v>-2.3731527206591413E-2</c:v>
                </c:pt>
                <c:pt idx="14">
                  <c:v>-1.8329440871042907E-2</c:v>
                </c:pt>
                <c:pt idx="15">
                  <c:v>-1.37216909857982E-2</c:v>
                </c:pt>
                <c:pt idx="16">
                  <c:v>-9.9112347005582951E-3</c:v>
                </c:pt>
                <c:pt idx="17">
                  <c:v>-6.869500663932963E-3</c:v>
                </c:pt>
                <c:pt idx="18">
                  <c:v>-4.5414552355411402E-3</c:v>
                </c:pt>
                <c:pt idx="19">
                  <c:v>-2.8505254451826872E-3</c:v>
                </c:pt>
                <c:pt idx="20">
                  <c:v>-1.7032900562521085E-3</c:v>
                </c:pt>
                <c:pt idx="21">
                  <c:v>-9.9389495310805813E-4</c:v>
                </c:pt>
                <c:pt idx="22">
                  <c:v>-6.0817614630367771E-4</c:v>
                </c:pt>
                <c:pt idx="23">
                  <c:v>-4.2748985243809372E-4</c:v>
                </c:pt>
                <c:pt idx="24">
                  <c:v>-3.3225851253268317E-4</c:v>
                </c:pt>
                <c:pt idx="25">
                  <c:v>-2.0524682060615689E-4</c:v>
                </c:pt>
                <c:pt idx="26">
                  <c:v>6.5415564368705506E-5</c:v>
                </c:pt>
                <c:pt idx="27">
                  <c:v>5.8344696155712868E-4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CE-4902-911E-092567EF9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824544"/>
        <c:axId val="183085136"/>
      </c:scatterChart>
      <c:scatterChart>
        <c:scatterStyle val="smoothMarker"/>
        <c:varyColors val="0"/>
        <c:ser>
          <c:idx val="5"/>
          <c:order val="5"/>
          <c:tx>
            <c:strRef>
              <c:f>Sheet6!$AV$1</c:f>
              <c:strCache>
                <c:ptCount val="1"/>
                <c:pt idx="0">
                  <c:v>110°C - 10 wt%拟合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Sheet6!$AS$2:$AS$32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</c:numCache>
            </c:numRef>
          </c:xVal>
          <c:yVal>
            <c:numRef>
              <c:f>Sheet6!$AY$2:$AY$32</c:f>
              <c:numCache>
                <c:formatCode>General</c:formatCode>
                <c:ptCount val="31"/>
                <c:pt idx="0">
                  <c:v>-0.12</c:v>
                </c:pt>
                <c:pt idx="1">
                  <c:v>-0.11858553894537002</c:v>
                </c:pt>
                <c:pt idx="2">
                  <c:v>-0.11303373996841189</c:v>
                </c:pt>
                <c:pt idx="3">
                  <c:v>-0.1064072614743328</c:v>
                </c:pt>
                <c:pt idx="4">
                  <c:v>-9.7792335721394424E-2</c:v>
                </c:pt>
                <c:pt idx="5">
                  <c:v>-8.7331807425626906E-2</c:v>
                </c:pt>
                <c:pt idx="6">
                  <c:v>-7.5698834407207441E-2</c:v>
                </c:pt>
                <c:pt idx="7">
                  <c:v>-6.3669022884657103E-2</c:v>
                </c:pt>
                <c:pt idx="8">
                  <c:v>-5.1933142715859047E-2</c:v>
                </c:pt>
                <c:pt idx="9">
                  <c:v>-4.1028829551038225E-2</c:v>
                </c:pt>
                <c:pt idx="10">
                  <c:v>-3.1326929384981127E-2</c:v>
                </c:pt>
                <c:pt idx="11">
                  <c:v>-2.30424095345458E-2</c:v>
                </c:pt>
                <c:pt idx="12">
                  <c:v>-1.6255685476081323E-2</c:v>
                </c:pt>
                <c:pt idx="13">
                  <c:v>-1.0937594846159821E-2</c:v>
                </c:pt>
                <c:pt idx="14">
                  <c:v>-6.9747716324363891E-3</c:v>
                </c:pt>
                <c:pt idx="15">
                  <c:v>-4.19390233452362E-3</c:v>
                </c:pt>
                <c:pt idx="16">
                  <c:v>-2.3842116069558617E-3</c:v>
                </c:pt>
                <c:pt idx="17">
                  <c:v>-1.3179615421267843E-3</c:v>
                </c:pt>
                <c:pt idx="18">
                  <c:v>-7.6896645897291495E-4</c:v>
                </c:pt>
                <c:pt idx="19">
                  <c:v>-5.2922905022408475E-4</c:v>
                </c:pt>
                <c:pt idx="20">
                  <c:v>-4.2384815405479106E-4</c:v>
                </c:pt>
                <c:pt idx="21">
                  <c:v>-3.2436178398827611E-4</c:v>
                </c:pt>
                <c:pt idx="22">
                  <c:v>-1.606865847080984E-4</c:v>
                </c:pt>
                <c:pt idx="23">
                  <c:v>6.8195187015878214E-5</c:v>
                </c:pt>
                <c:pt idx="24">
                  <c:v>2.8466330328695175E-4</c:v>
                </c:pt>
                <c:pt idx="25">
                  <c:v>3.2387805364235032E-4</c:v>
                </c:pt>
                <c:pt idx="26">
                  <c:v>-7.3920514164622551E-5</c:v>
                </c:pt>
                <c:pt idx="27">
                  <c:v>-1.2703299794869127E-3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CCE-4902-911E-092567EF9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824544"/>
        <c:axId val="183085136"/>
      </c:scatterChart>
      <c:valAx>
        <c:axId val="213082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Time(s)</a:t>
                </a:r>
                <a:endParaRPr lang="zh-CN" altLang="en-US" sz="14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085136"/>
        <c:crosses val="autoZero"/>
        <c:crossBetween val="midCat"/>
      </c:valAx>
      <c:valAx>
        <c:axId val="183085136"/>
        <c:scaling>
          <c:orientation val="minMax"/>
          <c:max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dX/dt((kg/kg)/s)</a:t>
                </a:r>
                <a:endParaRPr lang="zh-CN" altLang="en-US" sz="14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08245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843703037713877"/>
          <c:y val="0.15715479858495945"/>
          <c:w val="0.52671352949090544"/>
          <c:h val="0.560236505762866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242887</xdr:colOff>
      <xdr:row>7</xdr:row>
      <xdr:rowOff>38100</xdr:rowOff>
    </xdr:from>
    <xdr:to>
      <xdr:col>21</xdr:col>
      <xdr:colOff>395287</xdr:colOff>
      <xdr:row>22</xdr:row>
      <xdr:rowOff>66675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85AD69B-BB50-47AE-9081-05AAB8053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663347</xdr:colOff>
      <xdr:row>4</xdr:row>
      <xdr:rowOff>100693</xdr:rowOff>
    </xdr:from>
    <xdr:to>
      <xdr:col>15</xdr:col>
      <xdr:colOff>163285</xdr:colOff>
      <xdr:row>24</xdr:row>
      <xdr:rowOff>68035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AC3F268-07B3-414E-9B4E-7DA86D281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312965</xdr:colOff>
      <xdr:row>12</xdr:row>
      <xdr:rowOff>81643</xdr:rowOff>
    </xdr:from>
    <xdr:to>
      <xdr:col>24</xdr:col>
      <xdr:colOff>493260</xdr:colOff>
      <xdr:row>32</xdr:row>
      <xdr:rowOff>48986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12AE838-C00C-4133-8542-BB8B0E566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307199</xdr:colOff>
      <xdr:row>29</xdr:row>
      <xdr:rowOff>113501</xdr:rowOff>
    </xdr:from>
    <xdr:to>
      <xdr:col>34</xdr:col>
      <xdr:colOff>487495</xdr:colOff>
      <xdr:row>49</xdr:row>
      <xdr:rowOff>80844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0F42837-FE39-4785-8232-0B035A22B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435428</xdr:colOff>
      <xdr:row>4</xdr:row>
      <xdr:rowOff>81644</xdr:rowOff>
    </xdr:from>
    <xdr:to>
      <xdr:col>47</xdr:col>
      <xdr:colOff>615724</xdr:colOff>
      <xdr:row>24</xdr:row>
      <xdr:rowOff>48986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2542CC3-7AD2-4609-A18D-65A14F554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A1CC6-C2F5-4CEF-9796-203FFCC913BA}">
  <dimension ref="D1:X103"/>
  <sheetViews>
    <sheetView tabSelected="1" topLeftCell="A73" zoomScale="85" zoomScaleNormal="85" workbookViewId="0">
      <selection activeCell="I103" sqref="I103"/>
    </sheetView>
  </sheetViews>
  <sheetFormatPr defaultColWidth="9" defaultRowHeight="13.8" x14ac:dyDescent="0.25"/>
  <cols>
    <col min="1" max="8" width="9" style="4"/>
    <col min="9" max="9" width="9.88671875" style="4" bestFit="1" customWidth="1"/>
    <col min="10" max="12" width="9" style="4"/>
    <col min="13" max="13" width="4.6640625" style="4" bestFit="1" customWidth="1"/>
    <col min="14" max="16384" width="9" style="4"/>
  </cols>
  <sheetData>
    <row r="1" spans="4:24" ht="16.2" x14ac:dyDescent="0.25">
      <c r="E1" s="4" t="s">
        <v>11</v>
      </c>
      <c r="J1"/>
      <c r="K1"/>
      <c r="L1"/>
      <c r="M1"/>
      <c r="N1"/>
      <c r="O1"/>
      <c r="P1"/>
      <c r="Q1"/>
      <c r="R1"/>
      <c r="S1"/>
    </row>
    <row r="4" spans="4:24" x14ac:dyDescent="0.25">
      <c r="G4" t="s">
        <v>7</v>
      </c>
      <c r="I4"/>
    </row>
    <row r="5" spans="4:24" x14ac:dyDescent="0.25">
      <c r="D5" s="1" t="s">
        <v>3</v>
      </c>
      <c r="E5" s="1" t="s">
        <v>0</v>
      </c>
      <c r="F5" s="1" t="s">
        <v>1</v>
      </c>
      <c r="G5" s="1" t="s">
        <v>12</v>
      </c>
      <c r="H5" s="1" t="s">
        <v>13</v>
      </c>
      <c r="I5" s="1" t="s">
        <v>2</v>
      </c>
    </row>
    <row r="6" spans="4:24" x14ac:dyDescent="0.25">
      <c r="D6" s="1">
        <v>0</v>
      </c>
      <c r="E6" s="1">
        <v>289.495</v>
      </c>
      <c r="F6" s="2">
        <v>9.1647284007869381</v>
      </c>
      <c r="G6"/>
      <c r="H6"/>
      <c r="I6" s="1">
        <v>1</v>
      </c>
    </row>
    <row r="7" spans="4:24" x14ac:dyDescent="0.25">
      <c r="D7" s="1">
        <v>15</v>
      </c>
      <c r="E7" s="1">
        <v>298.26</v>
      </c>
      <c r="F7" s="2">
        <v>8.0590846870429029</v>
      </c>
      <c r="G7"/>
      <c r="H7"/>
      <c r="I7" s="1">
        <v>1</v>
      </c>
    </row>
    <row r="8" spans="4:24" x14ac:dyDescent="0.25">
      <c r="D8" s="1">
        <v>30</v>
      </c>
      <c r="E8" s="1">
        <v>298.58999999999997</v>
      </c>
      <c r="F8" s="2">
        <v>6.987157260766776</v>
      </c>
      <c r="G8"/>
      <c r="H8"/>
      <c r="I8" s="1">
        <v>1</v>
      </c>
    </row>
    <row r="9" spans="4:24" x14ac:dyDescent="0.25">
      <c r="D9" s="1">
        <v>45</v>
      </c>
      <c r="E9" s="1">
        <v>299.17999999999995</v>
      </c>
      <c r="F9" s="2">
        <v>5.9662845626000927</v>
      </c>
      <c r="G9"/>
      <c r="H9"/>
      <c r="I9" s="1">
        <v>1</v>
      </c>
    </row>
    <row r="10" spans="4:24" x14ac:dyDescent="0.25">
      <c r="D10" s="1">
        <v>60</v>
      </c>
      <c r="E10" s="1">
        <v>300.38499999999999</v>
      </c>
      <c r="F10" s="2">
        <v>5.0124904782860868</v>
      </c>
      <c r="G10"/>
      <c r="H10"/>
      <c r="I10" s="1">
        <v>0.90796019900000002</v>
      </c>
    </row>
    <row r="11" spans="4:24" x14ac:dyDescent="0.25">
      <c r="D11" s="1">
        <v>90</v>
      </c>
      <c r="E11" s="1">
        <v>304.19</v>
      </c>
      <c r="F11" s="2">
        <v>3.3574130071040345</v>
      </c>
      <c r="G11"/>
      <c r="H11"/>
      <c r="I11" s="1">
        <v>0.88308457699999998</v>
      </c>
    </row>
    <row r="12" spans="4:24" x14ac:dyDescent="0.25">
      <c r="D12" s="1">
        <v>120</v>
      </c>
      <c r="E12" s="1">
        <v>310.02999999999997</v>
      </c>
      <c r="F12" s="2">
        <v>2.0876252523600192</v>
      </c>
      <c r="G12"/>
      <c r="H12"/>
      <c r="I12" s="1">
        <v>0.93283582099999995</v>
      </c>
    </row>
    <row r="13" spans="4:24" x14ac:dyDescent="0.25">
      <c r="D13" s="1">
        <v>150</v>
      </c>
      <c r="E13" s="1">
        <v>319.45499999999998</v>
      </c>
      <c r="F13" s="2">
        <v>1.2030803796181593</v>
      </c>
      <c r="G13"/>
      <c r="H13"/>
      <c r="I13" s="1">
        <v>0.83333333300000001</v>
      </c>
    </row>
    <row r="14" spans="4:24" x14ac:dyDescent="0.25">
      <c r="D14" s="1">
        <v>180</v>
      </c>
      <c r="E14" s="1">
        <v>330.87</v>
      </c>
      <c r="F14" s="2">
        <v>0.64672254102541726</v>
      </c>
      <c r="G14"/>
      <c r="H14"/>
      <c r="I14" s="1">
        <v>0.77114427900000004</v>
      </c>
    </row>
    <row r="15" spans="4:24" x14ac:dyDescent="0.25">
      <c r="D15" s="1">
        <v>210</v>
      </c>
      <c r="E15" s="1">
        <v>337.13499999999999</v>
      </c>
      <c r="F15" s="2">
        <v>0.33152889248048351</v>
      </c>
      <c r="G15"/>
      <c r="H15"/>
      <c r="I15" s="1">
        <v>0.7960199</v>
      </c>
      <c r="X15" s="7"/>
    </row>
    <row r="16" spans="4:24" x14ac:dyDescent="0.25">
      <c r="D16" s="1">
        <v>240</v>
      </c>
      <c r="E16" s="1">
        <v>339.59499999999997</v>
      </c>
      <c r="F16" s="2">
        <v>0.17052330461918447</v>
      </c>
      <c r="G16"/>
      <c r="H16"/>
      <c r="I16" s="1">
        <v>0.46641790999999999</v>
      </c>
    </row>
    <row r="17" spans="4:9" x14ac:dyDescent="0.25">
      <c r="D17" s="1">
        <v>270</v>
      </c>
      <c r="E17" s="1">
        <v>340.41499999999996</v>
      </c>
      <c r="F17" s="2">
        <v>9.6042043075586753E-2</v>
      </c>
      <c r="G17"/>
      <c r="H17"/>
      <c r="I17" s="1">
        <v>0.201492537</v>
      </c>
    </row>
    <row r="18" spans="4:9" x14ac:dyDescent="0.25">
      <c r="E18" t="s">
        <v>8</v>
      </c>
      <c r="G18" t="s">
        <v>8</v>
      </c>
    </row>
    <row r="19" spans="4:9" x14ac:dyDescent="0.25">
      <c r="D19" s="1" t="s">
        <v>3</v>
      </c>
      <c r="E19" s="1" t="s">
        <v>0</v>
      </c>
      <c r="F19" s="1" t="s">
        <v>1</v>
      </c>
      <c r="G19" s="1" t="s">
        <v>12</v>
      </c>
      <c r="H19" s="1" t="s">
        <v>13</v>
      </c>
      <c r="I19" s="1" t="s">
        <v>2</v>
      </c>
    </row>
    <row r="20" spans="4:9" x14ac:dyDescent="0.25">
      <c r="D20" s="4">
        <v>0</v>
      </c>
      <c r="E20" s="4">
        <v>290.5</v>
      </c>
      <c r="F20" s="3">
        <v>9.526315789473685</v>
      </c>
      <c r="G20"/>
      <c r="H20"/>
      <c r="I20" s="4">
        <v>1</v>
      </c>
    </row>
    <row r="21" spans="4:9" x14ac:dyDescent="0.25">
      <c r="D21" s="4">
        <v>15</v>
      </c>
      <c r="E21" s="4">
        <v>303.5</v>
      </c>
      <c r="F21" s="3">
        <v>8.0089646130544168</v>
      </c>
      <c r="G21"/>
      <c r="H21"/>
      <c r="I21" s="4">
        <v>1</v>
      </c>
    </row>
    <row r="22" spans="4:9" x14ac:dyDescent="0.25">
      <c r="D22" s="4">
        <v>30</v>
      </c>
      <c r="E22" s="4">
        <v>304.32499999999999</v>
      </c>
      <c r="F22" s="3">
        <v>6.5667999886555863</v>
      </c>
      <c r="G22"/>
      <c r="H22"/>
      <c r="I22" s="4">
        <v>1</v>
      </c>
    </row>
    <row r="23" spans="4:9" x14ac:dyDescent="0.25">
      <c r="D23" s="4">
        <v>45</v>
      </c>
      <c r="E23" s="4">
        <v>306.05999999999995</v>
      </c>
      <c r="F23" s="3">
        <v>5.2322502602919059</v>
      </c>
      <c r="G23"/>
      <c r="H23"/>
      <c r="I23" s="4">
        <v>1</v>
      </c>
    </row>
    <row r="24" spans="4:9" x14ac:dyDescent="0.25">
      <c r="D24" s="4">
        <v>60</v>
      </c>
      <c r="E24" s="4">
        <v>309.19</v>
      </c>
      <c r="F24" s="3">
        <v>4.0341683004548816</v>
      </c>
      <c r="G24"/>
      <c r="H24"/>
      <c r="I24" s="4">
        <v>1</v>
      </c>
    </row>
    <row r="25" spans="4:9" x14ac:dyDescent="0.25">
      <c r="D25" s="4">
        <v>90</v>
      </c>
      <c r="E25" s="4">
        <v>320.69499999999999</v>
      </c>
      <c r="F25" s="3">
        <v>2.1277299860200234</v>
      </c>
      <c r="G25"/>
      <c r="H25"/>
      <c r="I25" s="4">
        <v>1</v>
      </c>
    </row>
    <row r="26" spans="4:9" x14ac:dyDescent="0.25">
      <c r="D26" s="4">
        <v>120</v>
      </c>
      <c r="E26" s="4">
        <v>338.29999999999995</v>
      </c>
      <c r="F26" s="3">
        <v>0.90864525033961163</v>
      </c>
      <c r="G26"/>
      <c r="H26"/>
      <c r="I26" s="4">
        <v>1</v>
      </c>
    </row>
    <row r="27" spans="4:9" x14ac:dyDescent="0.25">
      <c r="D27" s="4">
        <v>150</v>
      </c>
      <c r="E27" s="4">
        <v>354.59499999999997</v>
      </c>
      <c r="F27" s="3">
        <v>0.27397239648996019</v>
      </c>
      <c r="G27"/>
      <c r="H27"/>
      <c r="I27" s="4">
        <v>0.18255814000000001</v>
      </c>
    </row>
    <row r="28" spans="4:9" x14ac:dyDescent="0.25">
      <c r="D28" s="4">
        <v>180</v>
      </c>
      <c r="E28" s="4">
        <v>359.17499999999995</v>
      </c>
      <c r="F28" s="3">
        <v>1.8284432805408701E-2</v>
      </c>
      <c r="G28"/>
      <c r="H28"/>
      <c r="I28" s="4">
        <v>5.8139499999999996E-4</v>
      </c>
    </row>
    <row r="29" spans="4:9" x14ac:dyDescent="0.25">
      <c r="D29" s="4">
        <v>210</v>
      </c>
      <c r="E29" s="4">
        <v>360.34</v>
      </c>
      <c r="F29" s="3">
        <v>-5.6884413268338534E-2</v>
      </c>
      <c r="G29"/>
      <c r="H29"/>
      <c r="I29" s="4">
        <v>3.0232600000000001E-4</v>
      </c>
    </row>
    <row r="30" spans="4:9" x14ac:dyDescent="0.25">
      <c r="D30" s="4">
        <v>240</v>
      </c>
      <c r="E30" s="4">
        <v>360.67499999999995</v>
      </c>
      <c r="F30" s="3">
        <v>-7.2031566713540884E-2</v>
      </c>
      <c r="G30"/>
      <c r="H30"/>
      <c r="I30" s="4">
        <v>1.3953500000000001E-4</v>
      </c>
    </row>
    <row r="31" spans="4:9" x14ac:dyDescent="0.25">
      <c r="D31" s="4">
        <v>270</v>
      </c>
      <c r="E31" s="4">
        <v>360.88499999999999</v>
      </c>
      <c r="F31" s="3">
        <v>-7.4014479521912785E-2</v>
      </c>
      <c r="G31"/>
      <c r="H31"/>
      <c r="I31" s="4">
        <v>1.51163E-4</v>
      </c>
    </row>
    <row r="32" spans="4:9" x14ac:dyDescent="0.25">
      <c r="G32" t="s">
        <v>9</v>
      </c>
    </row>
    <row r="33" spans="4:14" x14ac:dyDescent="0.25">
      <c r="D33" s="1" t="s">
        <v>3</v>
      </c>
      <c r="E33" s="1" t="s">
        <v>0</v>
      </c>
      <c r="F33" s="1" t="s">
        <v>1</v>
      </c>
      <c r="G33" s="1" t="s">
        <v>12</v>
      </c>
      <c r="H33" s="1" t="s">
        <v>13</v>
      </c>
      <c r="I33" s="1" t="s">
        <v>2</v>
      </c>
    </row>
    <row r="34" spans="4:14" x14ac:dyDescent="0.25">
      <c r="D34" s="4">
        <v>0</v>
      </c>
      <c r="E34" s="4">
        <v>290.79499999999996</v>
      </c>
      <c r="F34">
        <v>9.1258098620000005</v>
      </c>
      <c r="G34"/>
      <c r="H34"/>
      <c r="I34" s="4">
        <v>1</v>
      </c>
    </row>
    <row r="35" spans="4:14" x14ac:dyDescent="0.25">
      <c r="D35" s="4">
        <v>15</v>
      </c>
      <c r="E35" s="4">
        <v>307.93499999999995</v>
      </c>
      <c r="F35">
        <v>7.3437250220000001</v>
      </c>
      <c r="G35"/>
      <c r="H35"/>
      <c r="I35" s="4">
        <v>1</v>
      </c>
    </row>
    <row r="36" spans="4:14" x14ac:dyDescent="0.25">
      <c r="D36" s="4">
        <v>30</v>
      </c>
      <c r="E36" s="4">
        <v>309.90499999999997</v>
      </c>
      <c r="F36">
        <v>5.6695677929999997</v>
      </c>
      <c r="G36"/>
      <c r="H36"/>
      <c r="I36" s="4">
        <v>1</v>
      </c>
    </row>
    <row r="37" spans="4:14" x14ac:dyDescent="0.25">
      <c r="D37" s="4">
        <v>45</v>
      </c>
      <c r="E37" s="4">
        <v>315.005</v>
      </c>
      <c r="F37">
        <v>4.1727011989999996</v>
      </c>
      <c r="G37"/>
      <c r="H37"/>
      <c r="I37" s="4">
        <v>0.95</v>
      </c>
    </row>
    <row r="38" spans="4:14" x14ac:dyDescent="0.25">
      <c r="D38" s="4">
        <v>60</v>
      </c>
      <c r="E38" s="4">
        <v>323.72999999999996</v>
      </c>
      <c r="F38">
        <v>2.9079116709999999</v>
      </c>
      <c r="G38"/>
      <c r="H38"/>
      <c r="I38" s="4">
        <v>0.91414141400000004</v>
      </c>
    </row>
    <row r="39" spans="4:14" x14ac:dyDescent="0.25">
      <c r="D39" s="4">
        <v>90</v>
      </c>
      <c r="E39" s="4">
        <v>349.64</v>
      </c>
      <c r="F39">
        <v>1.1650657950000001</v>
      </c>
      <c r="G39"/>
      <c r="H39"/>
      <c r="I39" s="4">
        <v>0.80808080800000004</v>
      </c>
    </row>
    <row r="40" spans="4:14" x14ac:dyDescent="0.25">
      <c r="D40" s="4">
        <v>120</v>
      </c>
      <c r="E40" s="4">
        <v>373.40499999999997</v>
      </c>
      <c r="F40">
        <v>0.34218040100000002</v>
      </c>
      <c r="G40"/>
      <c r="H40"/>
      <c r="I40" s="4">
        <v>1.242424E-3</v>
      </c>
    </row>
    <row r="41" spans="4:14" x14ac:dyDescent="0.25">
      <c r="E41" t="s">
        <v>4</v>
      </c>
    </row>
    <row r="42" spans="4:14" x14ac:dyDescent="0.25">
      <c r="D42" s="1" t="s">
        <v>3</v>
      </c>
      <c r="E42" s="1" t="s">
        <v>0</v>
      </c>
      <c r="F42" s="1" t="s">
        <v>1</v>
      </c>
      <c r="G42" s="1" t="s">
        <v>12</v>
      </c>
      <c r="H42" s="1" t="s">
        <v>13</v>
      </c>
      <c r="I42" s="1" t="s">
        <v>2</v>
      </c>
      <c r="K42" s="3"/>
      <c r="L42" s="3"/>
      <c r="M42" s="3"/>
      <c r="N42" s="3"/>
    </row>
    <row r="43" spans="4:14" x14ac:dyDescent="0.25">
      <c r="D43" s="4">
        <v>0</v>
      </c>
      <c r="E43" s="4">
        <v>290.44</v>
      </c>
      <c r="F43" s="3">
        <v>3.9704507607886832</v>
      </c>
      <c r="G43"/>
      <c r="H43"/>
      <c r="I43" s="4">
        <v>1</v>
      </c>
      <c r="K43" s="3"/>
      <c r="L43" s="3"/>
      <c r="M43" s="3"/>
      <c r="N43" s="3"/>
    </row>
    <row r="44" spans="4:14" x14ac:dyDescent="0.25">
      <c r="D44" s="4">
        <v>15</v>
      </c>
      <c r="E44" s="4">
        <v>298.16999999999996</v>
      </c>
      <c r="F44" s="3">
        <v>3.3984791275161572</v>
      </c>
      <c r="G44"/>
      <c r="H44"/>
      <c r="I44" s="4">
        <v>1</v>
      </c>
      <c r="K44" s="3"/>
      <c r="L44" s="3"/>
      <c r="M44" s="3"/>
      <c r="N44" s="3"/>
    </row>
    <row r="45" spans="4:14" x14ac:dyDescent="0.25">
      <c r="D45" s="4">
        <v>30</v>
      </c>
      <c r="E45" s="4">
        <v>299.64999999999998</v>
      </c>
      <c r="F45" s="3">
        <v>2.8786662346107064</v>
      </c>
      <c r="G45"/>
      <c r="H45"/>
      <c r="I45" s="4">
        <v>1</v>
      </c>
    </row>
    <row r="46" spans="4:14" x14ac:dyDescent="0.25">
      <c r="D46" s="4">
        <v>45</v>
      </c>
      <c r="E46" s="4">
        <v>302.09999999999997</v>
      </c>
      <c r="F46" s="3">
        <v>2.4139561915600525</v>
      </c>
      <c r="G46"/>
      <c r="H46"/>
      <c r="I46" s="4">
        <v>1</v>
      </c>
    </row>
    <row r="47" spans="4:14" x14ac:dyDescent="0.25">
      <c r="D47" s="4">
        <v>60</v>
      </c>
      <c r="E47" s="4">
        <v>304.82</v>
      </c>
      <c r="F47" s="3">
        <v>2.0049988224756325</v>
      </c>
      <c r="G47"/>
      <c r="H47"/>
      <c r="I47" s="4">
        <v>1</v>
      </c>
    </row>
    <row r="48" spans="4:14" x14ac:dyDescent="0.25">
      <c r="D48" s="4">
        <v>90</v>
      </c>
      <c r="E48" s="4">
        <v>311.60999999999996</v>
      </c>
      <c r="F48" s="3">
        <v>1.3474344575924124</v>
      </c>
      <c r="G48"/>
      <c r="H48"/>
      <c r="I48" s="4">
        <v>1</v>
      </c>
    </row>
    <row r="49" spans="4:9" x14ac:dyDescent="0.25">
      <c r="D49" s="4">
        <v>120</v>
      </c>
      <c r="E49" s="4">
        <v>319.57</v>
      </c>
      <c r="F49" s="3">
        <v>0.87894830842718952</v>
      </c>
      <c r="G49"/>
      <c r="H49"/>
      <c r="I49" s="4">
        <v>0.877492877</v>
      </c>
    </row>
    <row r="50" spans="4:9" x14ac:dyDescent="0.25">
      <c r="D50" s="4">
        <v>150</v>
      </c>
      <c r="E50" s="4">
        <v>326.76</v>
      </c>
      <c r="F50" s="3">
        <v>0.56066766936736512</v>
      </c>
      <c r="G50"/>
      <c r="H50"/>
      <c r="I50" s="4">
        <v>0.868181278</v>
      </c>
    </row>
    <row r="51" spans="4:9" x14ac:dyDescent="0.25">
      <c r="D51" s="4">
        <v>180</v>
      </c>
      <c r="E51" s="4">
        <v>332.34999999999997</v>
      </c>
      <c r="F51" s="3">
        <v>0.35280349450115001</v>
      </c>
      <c r="G51"/>
      <c r="H51"/>
      <c r="I51" s="4">
        <v>0.83207058099999998</v>
      </c>
    </row>
    <row r="52" spans="4:9" x14ac:dyDescent="0.25">
      <c r="D52" s="4">
        <v>210</v>
      </c>
      <c r="E52" s="4">
        <v>335.74</v>
      </c>
      <c r="F52" s="3">
        <v>0.22120845926733185</v>
      </c>
      <c r="G52"/>
      <c r="H52"/>
      <c r="I52" s="4">
        <v>0.67236467200000005</v>
      </c>
    </row>
    <row r="53" spans="4:9" x14ac:dyDescent="0.25">
      <c r="D53" s="4">
        <v>240</v>
      </c>
      <c r="E53" s="4">
        <v>337.75</v>
      </c>
      <c r="F53" s="3">
        <v>0.13979309286728839</v>
      </c>
      <c r="G53"/>
      <c r="H53"/>
      <c r="I53" s="4">
        <v>0.37150997200000002</v>
      </c>
    </row>
    <row r="54" spans="4:9" x14ac:dyDescent="0.25">
      <c r="D54" s="4">
        <v>270</v>
      </c>
      <c r="E54" s="4">
        <v>338.80999999999995</v>
      </c>
      <c r="F54" s="3">
        <v>9.0212980308502361E-2</v>
      </c>
      <c r="G54"/>
      <c r="H54"/>
      <c r="I54" s="4">
        <v>0.32877492899999999</v>
      </c>
    </row>
    <row r="55" spans="4:9" x14ac:dyDescent="0.25">
      <c r="D55" s="4">
        <v>300</v>
      </c>
      <c r="E55">
        <v>339.39</v>
      </c>
      <c r="F55">
        <v>6.0320095371015285E-2</v>
      </c>
      <c r="G55"/>
      <c r="H55"/>
      <c r="I55" s="4">
        <v>0.32022792022792024</v>
      </c>
    </row>
    <row r="56" spans="4:9" x14ac:dyDescent="0.25">
      <c r="E56" t="s">
        <v>5</v>
      </c>
    </row>
    <row r="57" spans="4:9" x14ac:dyDescent="0.25">
      <c r="D57" s="1" t="s">
        <v>3</v>
      </c>
      <c r="E57" s="1" t="s">
        <v>0</v>
      </c>
      <c r="F57" s="1" t="s">
        <v>1</v>
      </c>
      <c r="G57" s="1" t="s">
        <v>12</v>
      </c>
      <c r="H57" s="1" t="s">
        <v>13</v>
      </c>
      <c r="I57" s="1" t="s">
        <v>2</v>
      </c>
    </row>
    <row r="58" spans="4:9" x14ac:dyDescent="0.25">
      <c r="D58" s="4">
        <v>0</v>
      </c>
      <c r="E58" s="4">
        <v>290.83499999999998</v>
      </c>
      <c r="F58" s="3">
        <v>3.9632870322620177</v>
      </c>
      <c r="G58"/>
      <c r="H58"/>
      <c r="I58" s="4">
        <v>1</v>
      </c>
    </row>
    <row r="59" spans="4:9" x14ac:dyDescent="0.25">
      <c r="D59" s="4">
        <v>15</v>
      </c>
      <c r="E59" s="4">
        <v>303.29999999999995</v>
      </c>
      <c r="F59" s="3">
        <v>3.2420359603512416</v>
      </c>
      <c r="G59"/>
      <c r="H59"/>
      <c r="I59" s="4">
        <v>1</v>
      </c>
    </row>
    <row r="60" spans="4:9" x14ac:dyDescent="0.25">
      <c r="D60" s="4">
        <v>30</v>
      </c>
      <c r="E60" s="4">
        <v>306.53499999999997</v>
      </c>
      <c r="F60" s="3">
        <v>2.5951052895070066</v>
      </c>
      <c r="G60"/>
      <c r="H60"/>
      <c r="I60" s="4">
        <v>1</v>
      </c>
    </row>
    <row r="61" spans="4:9" x14ac:dyDescent="0.25">
      <c r="D61" s="4">
        <v>45</v>
      </c>
      <c r="E61" s="4">
        <v>311.07499999999999</v>
      </c>
      <c r="F61" s="3">
        <v>2.0350649587265526</v>
      </c>
      <c r="G61"/>
      <c r="H61"/>
      <c r="I61" s="4">
        <v>0.87394958</v>
      </c>
    </row>
    <row r="62" spans="4:9" x14ac:dyDescent="0.25">
      <c r="D62" s="4">
        <v>60</v>
      </c>
      <c r="E62" s="4">
        <v>317.19</v>
      </c>
      <c r="F62" s="3">
        <v>1.5660774033718474</v>
      </c>
      <c r="G62"/>
      <c r="H62"/>
      <c r="I62" s="4">
        <v>0.92436974800000005</v>
      </c>
    </row>
    <row r="63" spans="4:9" x14ac:dyDescent="0.25">
      <c r="D63" s="4">
        <v>90</v>
      </c>
      <c r="E63" s="4">
        <v>330.53999999999996</v>
      </c>
      <c r="F63" s="3">
        <v>0.88430944907541398</v>
      </c>
      <c r="G63"/>
      <c r="H63"/>
      <c r="I63" s="4">
        <v>0.80672268899999999</v>
      </c>
    </row>
    <row r="64" spans="4:9" x14ac:dyDescent="0.25">
      <c r="D64" s="4">
        <v>120</v>
      </c>
      <c r="E64" s="4">
        <v>343.22499999999997</v>
      </c>
      <c r="F64" s="3">
        <v>0.4774915039275297</v>
      </c>
      <c r="G64"/>
      <c r="H64"/>
      <c r="I64" s="4">
        <v>0.73949579799999998</v>
      </c>
    </row>
    <row r="65" spans="4:17" x14ac:dyDescent="0.25">
      <c r="D65" s="4">
        <v>150</v>
      </c>
      <c r="E65" s="4">
        <v>351.63</v>
      </c>
      <c r="F65" s="3">
        <v>0.25320342476439589</v>
      </c>
      <c r="G65"/>
      <c r="H65"/>
      <c r="I65" s="4">
        <v>0.15210083999999999</v>
      </c>
    </row>
    <row r="66" spans="4:17" x14ac:dyDescent="0.25">
      <c r="D66" s="4">
        <v>180</v>
      </c>
      <c r="E66" s="4">
        <v>355.65999999999997</v>
      </c>
      <c r="F66" s="3">
        <v>0.13594365326405816</v>
      </c>
      <c r="G66"/>
      <c r="H66"/>
      <c r="I66" s="4">
        <v>1.9243697000000001E-2</v>
      </c>
    </row>
    <row r="67" spans="4:17" x14ac:dyDescent="0.25">
      <c r="D67" s="4">
        <v>210</v>
      </c>
      <c r="E67" s="4">
        <v>357.40999999999997</v>
      </c>
      <c r="F67" s="3">
        <v>7.6489230343296633E-2</v>
      </c>
      <c r="G67"/>
      <c r="H67"/>
      <c r="I67" s="4">
        <v>1.9159660000000001E-3</v>
      </c>
    </row>
    <row r="68" spans="4:17" x14ac:dyDescent="0.25">
      <c r="D68" s="4">
        <v>240</v>
      </c>
      <c r="E68" s="4">
        <v>358.27</v>
      </c>
      <c r="F68" s="3">
        <v>4.6786168873302725E-2</v>
      </c>
      <c r="G68"/>
      <c r="H68"/>
      <c r="I68" s="4">
        <v>5.7142900000000003E-4</v>
      </c>
    </row>
    <row r="69" spans="4:17" x14ac:dyDescent="0.25">
      <c r="D69" s="4">
        <v>270</v>
      </c>
      <c r="E69" s="4">
        <v>358.78</v>
      </c>
      <c r="F69" s="3">
        <v>3.2033164241789105E-2</v>
      </c>
      <c r="G69"/>
      <c r="H69"/>
      <c r="I69" s="4">
        <v>4.0336099999999998E-4</v>
      </c>
    </row>
    <row r="70" spans="4:17" x14ac:dyDescent="0.25">
      <c r="D70" s="4">
        <v>300</v>
      </c>
      <c r="E70">
        <v>359.01499999999999</v>
      </c>
      <c r="F70">
        <v>2.4719331345846911E-2</v>
      </c>
      <c r="G70"/>
      <c r="H70"/>
      <c r="I70" s="4">
        <v>2.6890756302521009E-4</v>
      </c>
    </row>
    <row r="71" spans="4:17" x14ac:dyDescent="0.25">
      <c r="E71" t="s">
        <v>6</v>
      </c>
    </row>
    <row r="72" spans="4:17" x14ac:dyDescent="0.25">
      <c r="D72" s="1" t="s">
        <v>3</v>
      </c>
      <c r="E72" s="1" t="s">
        <v>0</v>
      </c>
      <c r="F72" s="1" t="s">
        <v>1</v>
      </c>
      <c r="G72" s="1" t="s">
        <v>12</v>
      </c>
      <c r="H72" s="1" t="s">
        <v>13</v>
      </c>
      <c r="I72" s="1" t="s">
        <v>2</v>
      </c>
    </row>
    <row r="73" spans="4:17" x14ac:dyDescent="0.25">
      <c r="D73" s="4">
        <v>0</v>
      </c>
      <c r="E73" s="5">
        <v>291.39999999999998</v>
      </c>
      <c r="F73" s="3">
        <v>4.0003111054334832</v>
      </c>
      <c r="G73"/>
      <c r="H73"/>
      <c r="I73" s="4">
        <v>1</v>
      </c>
    </row>
    <row r="74" spans="4:17" x14ac:dyDescent="0.25">
      <c r="D74" s="4">
        <v>15</v>
      </c>
      <c r="E74" s="5">
        <v>308.51499999999999</v>
      </c>
      <c r="F74" s="3">
        <v>3.1526467305910217</v>
      </c>
      <c r="G74"/>
      <c r="H74"/>
      <c r="I74" s="4">
        <v>1</v>
      </c>
    </row>
    <row r="75" spans="4:17" x14ac:dyDescent="0.25">
      <c r="D75" s="4">
        <v>30</v>
      </c>
      <c r="E75" s="5">
        <v>313.68499999999995</v>
      </c>
      <c r="F75" s="3">
        <v>2.3915312989619162</v>
      </c>
      <c r="G75"/>
      <c r="H75"/>
      <c r="I75" s="4">
        <v>1</v>
      </c>
    </row>
    <row r="76" spans="4:17" x14ac:dyDescent="0.25">
      <c r="D76" s="4">
        <v>45</v>
      </c>
      <c r="E76" s="5">
        <v>323.62</v>
      </c>
      <c r="F76" s="3">
        <v>1.7500806979513848</v>
      </c>
      <c r="G76"/>
      <c r="H76"/>
      <c r="I76" s="4">
        <v>1</v>
      </c>
    </row>
    <row r="77" spans="4:17" x14ac:dyDescent="0.25">
      <c r="D77" s="4">
        <v>60</v>
      </c>
      <c r="E77" s="5">
        <v>334.71</v>
      </c>
      <c r="F77" s="3">
        <v>1.2399131939242913</v>
      </c>
      <c r="G77"/>
      <c r="H77"/>
      <c r="I77" s="4">
        <v>1</v>
      </c>
    </row>
    <row r="78" spans="4:17" x14ac:dyDescent="0.25">
      <c r="D78" s="4">
        <v>90</v>
      </c>
      <c r="E78" s="5">
        <v>356.28499999999997</v>
      </c>
      <c r="F78" s="3">
        <v>0.57614977370175569</v>
      </c>
      <c r="G78"/>
      <c r="H78"/>
      <c r="I78" s="4">
        <v>0.108501503</v>
      </c>
    </row>
    <row r="79" spans="4:17" x14ac:dyDescent="0.25">
      <c r="D79" s="4">
        <v>120</v>
      </c>
      <c r="E79" s="5">
        <v>370.815</v>
      </c>
      <c r="F79" s="3">
        <v>0.25096750677579055</v>
      </c>
      <c r="G79"/>
      <c r="H79"/>
      <c r="I79" s="6">
        <v>8.7319900000000004E-5</v>
      </c>
    </row>
    <row r="80" spans="4:17" x14ac:dyDescent="0.25">
      <c r="D80" s="7" t="s">
        <v>42</v>
      </c>
      <c r="M80" s="22"/>
      <c r="N80" s="22" t="s">
        <v>45</v>
      </c>
      <c r="O80" s="22" t="s">
        <v>46</v>
      </c>
      <c r="P80" s="22" t="s">
        <v>45</v>
      </c>
      <c r="Q80" s="22" t="s">
        <v>46</v>
      </c>
    </row>
    <row r="81" spans="4:17" x14ac:dyDescent="0.25">
      <c r="D81" s="1" t="s">
        <v>3</v>
      </c>
      <c r="E81" s="1" t="s">
        <v>0</v>
      </c>
      <c r="F81" s="1" t="s">
        <v>1</v>
      </c>
      <c r="G81" s="1" t="s">
        <v>12</v>
      </c>
      <c r="H81" s="1" t="s">
        <v>13</v>
      </c>
      <c r="I81" s="1" t="s">
        <v>2</v>
      </c>
      <c r="M81" s="22">
        <v>0</v>
      </c>
      <c r="N81" s="23">
        <v>1</v>
      </c>
      <c r="O81" s="24">
        <v>1</v>
      </c>
      <c r="P81" s="23">
        <v>1</v>
      </c>
      <c r="Q81" s="24">
        <v>1</v>
      </c>
    </row>
    <row r="82" spans="4:17" x14ac:dyDescent="0.25">
      <c r="D82" s="12">
        <v>0</v>
      </c>
      <c r="E82" s="12">
        <v>292.8125</v>
      </c>
      <c r="F82" s="13">
        <v>4.498281786941563</v>
      </c>
      <c r="G82" s="7"/>
      <c r="I82" s="21">
        <v>1</v>
      </c>
      <c r="M82" s="22">
        <v>60</v>
      </c>
      <c r="N82" s="23">
        <v>0.92454402716951922</v>
      </c>
      <c r="O82" s="24">
        <v>0.92449999999999999</v>
      </c>
      <c r="P82" s="23">
        <v>1.0435057359517792</v>
      </c>
      <c r="Q82" s="24">
        <v>1</v>
      </c>
    </row>
    <row r="83" spans="4:17" x14ac:dyDescent="0.25">
      <c r="D83" s="12">
        <v>60</v>
      </c>
      <c r="E83" s="12">
        <v>312.51249999999999</v>
      </c>
      <c r="F83" s="13">
        <v>1.8069666452380826</v>
      </c>
      <c r="G83" s="7"/>
      <c r="I83" s="21">
        <v>0.92454402716951922</v>
      </c>
      <c r="M83" s="22">
        <v>90</v>
      </c>
      <c r="N83" s="23">
        <v>1.0525379340052878</v>
      </c>
      <c r="O83" s="24">
        <v>1</v>
      </c>
      <c r="P83" s="23">
        <v>1.0124440987750341</v>
      </c>
      <c r="Q83" s="24">
        <v>1</v>
      </c>
    </row>
    <row r="84" spans="4:17" x14ac:dyDescent="0.25">
      <c r="D84" s="12">
        <v>90</v>
      </c>
      <c r="E84" s="12">
        <v>324.79999999999995</v>
      </c>
      <c r="F84" s="13">
        <v>1.0731160743521457</v>
      </c>
      <c r="G84" s="7"/>
      <c r="I84" s="21">
        <v>1.0525379340052878</v>
      </c>
      <c r="M84" s="22">
        <v>120</v>
      </c>
      <c r="N84" s="23">
        <v>0.76337483885266222</v>
      </c>
      <c r="O84" s="24">
        <v>0.76339999999999997</v>
      </c>
      <c r="P84" s="23">
        <v>0.88547540346101494</v>
      </c>
      <c r="Q84" s="24">
        <v>0.88549999999999995</v>
      </c>
    </row>
    <row r="85" spans="4:17" x14ac:dyDescent="0.25">
      <c r="D85" s="12">
        <v>120</v>
      </c>
      <c r="E85" s="12">
        <v>333.69499999999999</v>
      </c>
      <c r="F85" s="13">
        <v>0.67864311209181405</v>
      </c>
      <c r="G85" s="7"/>
      <c r="I85" s="21">
        <v>0.76337483885266222</v>
      </c>
    </row>
    <row r="86" spans="4:17" x14ac:dyDescent="0.25">
      <c r="D86" s="12">
        <v>150</v>
      </c>
      <c r="E86" s="12">
        <v>337.78</v>
      </c>
      <c r="F86" s="13">
        <v>0.47717023488513544</v>
      </c>
      <c r="G86" s="7"/>
      <c r="I86" s="21">
        <v>0.64809791515143944</v>
      </c>
    </row>
    <row r="87" spans="4:17" x14ac:dyDescent="0.25">
      <c r="D87" s="12">
        <v>180</v>
      </c>
      <c r="E87" s="12">
        <v>339.36</v>
      </c>
      <c r="F87" s="13">
        <v>0.37546260155509448</v>
      </c>
      <c r="G87" s="7"/>
      <c r="I87" s="21">
        <v>0.54361513177404097</v>
      </c>
    </row>
    <row r="88" spans="4:17" x14ac:dyDescent="0.25">
      <c r="D88" s="12">
        <v>240</v>
      </c>
      <c r="E88" s="12">
        <v>340.32749999999999</v>
      </c>
      <c r="F88" s="13">
        <v>0.29836156557939419</v>
      </c>
      <c r="G88" s="7"/>
      <c r="I88" s="21">
        <v>0.2606681878767258</v>
      </c>
    </row>
    <row r="89" spans="4:17" x14ac:dyDescent="0.25">
      <c r="D89" s="12">
        <v>300</v>
      </c>
      <c r="E89" s="12">
        <v>340.60999999999996</v>
      </c>
      <c r="F89" s="13">
        <v>0.27877836407633327</v>
      </c>
      <c r="G89" s="7"/>
      <c r="I89" s="21">
        <v>0.11505381982921242</v>
      </c>
    </row>
    <row r="90" spans="4:17" x14ac:dyDescent="0.25">
      <c r="D90" s="12">
        <v>360</v>
      </c>
      <c r="E90" s="12">
        <v>340.70499999999998</v>
      </c>
      <c r="F90" s="13">
        <v>0.27380436644706357</v>
      </c>
      <c r="G90" s="7"/>
      <c r="I90" s="21">
        <v>6.9344735125281332E-2</v>
      </c>
    </row>
    <row r="91" spans="4:17" x14ac:dyDescent="0.25">
      <c r="D91" s="12">
        <v>400</v>
      </c>
      <c r="E91" s="12">
        <v>340.78499999999997</v>
      </c>
      <c r="F91" s="13">
        <v>0.27279007115812171</v>
      </c>
      <c r="G91" s="7"/>
      <c r="I91" s="21">
        <v>3.93878117986384E-2</v>
      </c>
    </row>
    <row r="92" spans="4:17" x14ac:dyDescent="0.25">
      <c r="D92" s="7" t="s">
        <v>41</v>
      </c>
    </row>
    <row r="93" spans="4:17" x14ac:dyDescent="0.25">
      <c r="D93" s="1" t="s">
        <v>3</v>
      </c>
      <c r="E93" s="1" t="s">
        <v>0</v>
      </c>
      <c r="F93" s="1" t="s">
        <v>1</v>
      </c>
      <c r="G93" s="1" t="s">
        <v>12</v>
      </c>
      <c r="H93" s="1" t="s">
        <v>13</v>
      </c>
      <c r="I93" s="1" t="s">
        <v>2</v>
      </c>
    </row>
    <row r="94" spans="4:17" x14ac:dyDescent="0.25">
      <c r="D94" s="12">
        <v>0</v>
      </c>
      <c r="E94" s="12">
        <v>292.33999999999997</v>
      </c>
      <c r="F94" s="13">
        <v>4.498281786941563</v>
      </c>
      <c r="I94" s="21">
        <v>1</v>
      </c>
    </row>
    <row r="95" spans="4:17" x14ac:dyDescent="0.25">
      <c r="D95" s="12">
        <v>60</v>
      </c>
      <c r="E95" s="12">
        <v>302.435</v>
      </c>
      <c r="F95" s="13">
        <v>2.6788992228481687</v>
      </c>
      <c r="I95" s="21">
        <v>1.0435057359517792</v>
      </c>
    </row>
    <row r="96" spans="4:17" x14ac:dyDescent="0.25">
      <c r="D96" s="12">
        <v>90</v>
      </c>
      <c r="E96" s="12">
        <v>308.39249999999998</v>
      </c>
      <c r="F96" s="13">
        <v>1.9552114481624843</v>
      </c>
      <c r="I96" s="21">
        <v>1.0124440987750341</v>
      </c>
    </row>
    <row r="97" spans="4:9" x14ac:dyDescent="0.25">
      <c r="D97" s="12">
        <v>120</v>
      </c>
      <c r="E97" s="12">
        <v>316.13</v>
      </c>
      <c r="F97" s="13">
        <v>1.4024717646702027</v>
      </c>
      <c r="I97" s="21">
        <v>0.88547540346101494</v>
      </c>
    </row>
    <row r="98" spans="4:9" x14ac:dyDescent="0.25">
      <c r="D98" s="12">
        <v>150</v>
      </c>
      <c r="E98" s="12">
        <v>324.09749999999997</v>
      </c>
      <c r="F98" s="13">
        <v>1.0087252864416696</v>
      </c>
      <c r="I98" s="21">
        <v>0.87089247520902202</v>
      </c>
    </row>
    <row r="99" spans="4:9" x14ac:dyDescent="0.25">
      <c r="D99" s="12">
        <v>180</v>
      </c>
      <c r="E99" s="12">
        <v>330.52</v>
      </c>
      <c r="F99" s="13">
        <v>0.742747818492562</v>
      </c>
      <c r="I99" s="21">
        <v>0.91293991833560173</v>
      </c>
    </row>
    <row r="100" spans="4:9" x14ac:dyDescent="0.25">
      <c r="D100" s="12">
        <v>240</v>
      </c>
      <c r="E100" s="12">
        <v>337.11749999999995</v>
      </c>
      <c r="F100" s="13">
        <v>0.45935060679259743</v>
      </c>
      <c r="I100" s="21">
        <v>0.61094205716507877</v>
      </c>
    </row>
    <row r="101" spans="4:9" x14ac:dyDescent="0.25">
      <c r="D101" s="12">
        <v>300</v>
      </c>
      <c r="E101" s="12">
        <v>339.06499999999994</v>
      </c>
      <c r="F101" s="13">
        <v>0.34673485640251028</v>
      </c>
      <c r="I101" s="21">
        <v>0.25815185689286407</v>
      </c>
    </row>
    <row r="102" spans="4:9" x14ac:dyDescent="0.25">
      <c r="D102" s="12">
        <v>360</v>
      </c>
      <c r="E102" s="12">
        <v>339.65499999999997</v>
      </c>
      <c r="F102" s="13">
        <v>0.30287983231007765</v>
      </c>
      <c r="I102" s="21">
        <v>0.24896947307019252</v>
      </c>
    </row>
    <row r="103" spans="4:9" x14ac:dyDescent="0.25">
      <c r="D103" s="12">
        <v>400</v>
      </c>
      <c r="E103" s="12">
        <v>339.8125</v>
      </c>
      <c r="F103" s="13">
        <v>0.28985924438257249</v>
      </c>
      <c r="I103" s="21">
        <v>0.15787964223216022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E6EF5-6ADC-446A-86EB-48B34D6BA6B5}">
  <dimension ref="D4:AA69"/>
  <sheetViews>
    <sheetView zoomScale="70" zoomScaleNormal="70" workbookViewId="0">
      <selection activeCell="I10" sqref="I10"/>
    </sheetView>
  </sheetViews>
  <sheetFormatPr defaultRowHeight="13.8" x14ac:dyDescent="0.25"/>
  <cols>
    <col min="17" max="17" width="13" bestFit="1" customWidth="1"/>
    <col min="26" max="26" width="13" bestFit="1" customWidth="1"/>
  </cols>
  <sheetData>
    <row r="4" spans="4:27" x14ac:dyDescent="0.25">
      <c r="D4" s="1">
        <v>0</v>
      </c>
      <c r="E4" s="1">
        <v>289.495</v>
      </c>
      <c r="F4" s="2">
        <v>9.1647284007869381</v>
      </c>
      <c r="G4" s="7">
        <v>0</v>
      </c>
      <c r="H4" s="7">
        <v>0</v>
      </c>
      <c r="I4">
        <f>(EXP(1))^H4</f>
        <v>1</v>
      </c>
      <c r="J4">
        <v>1</v>
      </c>
      <c r="M4" s="1">
        <v>0</v>
      </c>
      <c r="N4" s="1">
        <v>289.495</v>
      </c>
      <c r="O4" s="2">
        <v>9.1647284007869381</v>
      </c>
      <c r="P4" s="8">
        <v>7.4440000000000006E-2</v>
      </c>
      <c r="Q4" s="7">
        <v>0</v>
      </c>
      <c r="R4">
        <f>(EXP(1))^Q4</f>
        <v>1</v>
      </c>
      <c r="T4" s="1">
        <v>0</v>
      </c>
      <c r="U4" s="1">
        <v>289.495</v>
      </c>
      <c r="V4" s="2">
        <v>9.1647284007869381</v>
      </c>
      <c r="W4">
        <v>0.69</v>
      </c>
      <c r="X4" s="8">
        <v>7.4440000000000006E-2</v>
      </c>
      <c r="Y4">
        <v>0</v>
      </c>
      <c r="Z4" s="7">
        <v>0</v>
      </c>
      <c r="AA4">
        <f>(EXP(1))^Z4</f>
        <v>1</v>
      </c>
    </row>
    <row r="5" spans="4:27" x14ac:dyDescent="0.25">
      <c r="D5" s="1">
        <v>15</v>
      </c>
      <c r="E5" s="1">
        <v>298.26</v>
      </c>
      <c r="F5" s="2">
        <v>8.0590846870429029</v>
      </c>
      <c r="G5" s="7">
        <v>0</v>
      </c>
      <c r="H5" s="7">
        <f>-556611413.621801*EXP(-2.11690703288446*F5-52681.1091895066/(8.314*E5))*D5^-0.0913533858366125</f>
        <v>-1.0056876798463498E-8</v>
      </c>
      <c r="I5">
        <f t="shared" ref="I5:I68" si="0">(EXP(1))^H5</f>
        <v>0.99999998994312322</v>
      </c>
      <c r="J5">
        <v>1</v>
      </c>
      <c r="M5" s="1">
        <v>15</v>
      </c>
      <c r="N5" s="1">
        <v>298.26</v>
      </c>
      <c r="O5" s="2">
        <v>8.0590846870429029</v>
      </c>
      <c r="P5" s="8">
        <v>7.2779999999999997E-2</v>
      </c>
      <c r="Q5" s="7">
        <f>-398031492.844896*EXP(-1.52662488995615*O5-53635.6216107984/(8.314*N5))*(1+P5*-19.2633560764327)*M5^0.0237352287175382</f>
        <v>3.127672126147787E-7</v>
      </c>
      <c r="R5">
        <f t="shared" ref="R5:R68" si="1">(EXP(1))^Q5</f>
        <v>1.0000003127672614</v>
      </c>
      <c r="T5" s="1">
        <v>15</v>
      </c>
      <c r="U5" s="1">
        <v>298.26</v>
      </c>
      <c r="V5" s="2">
        <v>8.0590846870429029</v>
      </c>
      <c r="W5">
        <v>0.03</v>
      </c>
      <c r="X5" s="8">
        <v>7.2779999999999997E-2</v>
      </c>
      <c r="Y5">
        <v>0</v>
      </c>
      <c r="Z5" s="7">
        <f>-372428953.900318*EXP(-2.3857344248305*V5-52695.8159319898/(8.314*U5))*(1+1.91913923259884*W5)*(1+X5*-26.7182213929519)*T5^-0.0250879940154372</f>
        <v>9.1611397784342672E-10</v>
      </c>
      <c r="AA5">
        <f t="shared" ref="AA5:AA68" si="2">(EXP(1))^Z5</f>
        <v>1.0000000009161141</v>
      </c>
    </row>
    <row r="6" spans="4:27" x14ac:dyDescent="0.25">
      <c r="D6" s="1">
        <v>30</v>
      </c>
      <c r="E6" s="1">
        <v>298.58999999999997</v>
      </c>
      <c r="F6" s="2">
        <v>6.987157260766776</v>
      </c>
      <c r="G6" s="7">
        <v>0</v>
      </c>
      <c r="H6" s="7">
        <f t="shared" ref="H6:H69" si="3">-556611413.621801*EXP(-2.11690703288446*F6-52681.1091895066/(8.314*E6))*D6^-0.0913533858366125</f>
        <v>-9.3464857419565019E-8</v>
      </c>
      <c r="I6">
        <f t="shared" si="0"/>
        <v>0.99999990653514692</v>
      </c>
      <c r="J6">
        <v>1</v>
      </c>
      <c r="M6" s="1">
        <v>30</v>
      </c>
      <c r="N6" s="1">
        <v>298.58999999999997</v>
      </c>
      <c r="O6" s="2">
        <v>6.987157260766776</v>
      </c>
      <c r="P6" s="8">
        <v>6.9949999999999998E-2</v>
      </c>
      <c r="Q6" s="7">
        <f t="shared" ref="Q6:Q69" si="4">-398031492.844896*EXP(-1.52662488995615*O6-53635.6216107984/(8.314*N6))*(1+P6*-19.2633560764327)*M6^0.0237352287175382</f>
        <v>1.4459338913045948E-6</v>
      </c>
      <c r="R6">
        <f t="shared" si="1"/>
        <v>1.0000014459349367</v>
      </c>
      <c r="T6" s="1">
        <v>30</v>
      </c>
      <c r="U6" s="1">
        <v>298.58999999999997</v>
      </c>
      <c r="V6" s="2">
        <v>6.987157260766776</v>
      </c>
      <c r="W6">
        <v>1.4999999999999999E-2</v>
      </c>
      <c r="X6" s="8">
        <v>6.9949999999999998E-2</v>
      </c>
      <c r="Y6">
        <v>0</v>
      </c>
      <c r="Z6" s="7">
        <f t="shared" ref="Z6:Z69" si="5">-372428953.900318*EXP(-2.3857344248305*V6-52695.8159319898/(8.314*U6))*(1+1.91913923259884*W6)*(1+X6*-26.7182213929519)*T6^-0.0250879940154372</f>
        <v>1.0641713208643273E-8</v>
      </c>
      <c r="AA6">
        <f t="shared" si="2"/>
        <v>1.0000000106417133</v>
      </c>
    </row>
    <row r="7" spans="4:27" x14ac:dyDescent="0.25">
      <c r="D7" s="1">
        <v>45</v>
      </c>
      <c r="E7" s="1">
        <v>299.17999999999995</v>
      </c>
      <c r="F7" s="2">
        <v>5.9662845626000927</v>
      </c>
      <c r="G7" s="7">
        <v>0</v>
      </c>
      <c r="H7" s="7">
        <f>-556611413.621801*EXP(-2.11690703288446*F7-52681.1091895066/(8.314*E7))*D7^-0.0913533858366125</f>
        <v>-8.1524353015857863E-7</v>
      </c>
      <c r="I7">
        <f t="shared" si="0"/>
        <v>0.99999918475680216</v>
      </c>
      <c r="J7">
        <v>1</v>
      </c>
      <c r="M7" s="1">
        <v>45</v>
      </c>
      <c r="N7" s="1">
        <v>299.17999999999995</v>
      </c>
      <c r="O7" s="2">
        <v>5.9662845626000927</v>
      </c>
      <c r="P7" s="8">
        <v>6.5989999999999993E-2</v>
      </c>
      <c r="Q7" s="7">
        <f t="shared" si="4"/>
        <v>5.6497349973164829E-6</v>
      </c>
      <c r="R7">
        <f t="shared" si="1"/>
        <v>1.0000056497509571</v>
      </c>
      <c r="T7" s="1">
        <v>45</v>
      </c>
      <c r="U7" s="1">
        <v>299.17999999999995</v>
      </c>
      <c r="V7" s="2">
        <v>5.9662845626000927</v>
      </c>
      <c r="W7">
        <v>0.06</v>
      </c>
      <c r="X7" s="8">
        <v>6.5989999999999993E-2</v>
      </c>
      <c r="Y7">
        <v>0</v>
      </c>
      <c r="Z7" s="7">
        <f t="shared" si="5"/>
        <v>1.1943475306199912E-7</v>
      </c>
      <c r="AA7">
        <f t="shared" si="2"/>
        <v>1.0000001194347603</v>
      </c>
    </row>
    <row r="8" spans="4:27" x14ac:dyDescent="0.25">
      <c r="D8" s="1">
        <v>60</v>
      </c>
      <c r="E8" s="1">
        <v>300.38499999999999</v>
      </c>
      <c r="F8" s="2">
        <v>5.0124904782860868</v>
      </c>
      <c r="G8" s="7">
        <v>-9.6554735042008982E-2</v>
      </c>
      <c r="H8" s="7">
        <f t="shared" si="3"/>
        <v>-6.5110814969974923E-6</v>
      </c>
      <c r="I8">
        <f t="shared" si="0"/>
        <v>0.99999348893970008</v>
      </c>
      <c r="J8">
        <v>0.90796019900000002</v>
      </c>
      <c r="M8" s="1">
        <v>60</v>
      </c>
      <c r="N8" s="1">
        <v>300.38499999999999</v>
      </c>
      <c r="O8" s="2">
        <v>5.0124904782860868</v>
      </c>
      <c r="P8" s="8">
        <v>6.1030000000000001E-2</v>
      </c>
      <c r="Q8" s="7">
        <f t="shared" si="4"/>
        <v>1.7230122813742987E-5</v>
      </c>
      <c r="R8">
        <f t="shared" si="1"/>
        <v>1.0000172302712531</v>
      </c>
      <c r="T8" s="1">
        <v>60</v>
      </c>
      <c r="U8" s="1">
        <v>300.38499999999999</v>
      </c>
      <c r="V8" s="2">
        <v>5.0124904782860868</v>
      </c>
      <c r="W8">
        <v>0.11</v>
      </c>
      <c r="X8" s="8">
        <v>6.1030000000000001E-2</v>
      </c>
      <c r="Y8">
        <v>-9.6554735042008982E-2</v>
      </c>
      <c r="Z8" s="7">
        <f t="shared" si="5"/>
        <v>1.1275925627526613E-6</v>
      </c>
      <c r="AA8">
        <f t="shared" si="2"/>
        <v>1.0000011275931986</v>
      </c>
    </row>
    <row r="9" spans="4:27" x14ac:dyDescent="0.25">
      <c r="D9" s="1">
        <v>90</v>
      </c>
      <c r="E9" s="1">
        <v>304.19</v>
      </c>
      <c r="F9" s="2">
        <v>3.3574130071040345</v>
      </c>
      <c r="G9" s="7">
        <v>-0.12433429927318275</v>
      </c>
      <c r="H9" s="7">
        <f t="shared" si="3"/>
        <v>-2.7150262601195415E-4</v>
      </c>
      <c r="I9">
        <f t="shared" si="0"/>
        <v>0.99972853422749075</v>
      </c>
      <c r="J9">
        <v>0.88308457699999998</v>
      </c>
      <c r="M9" s="1">
        <v>90</v>
      </c>
      <c r="N9" s="1">
        <v>304.19</v>
      </c>
      <c r="O9" s="2">
        <v>3.3574130071040345</v>
      </c>
      <c r="P9" s="8">
        <v>4.8930000000000001E-2</v>
      </c>
      <c r="Q9" s="7">
        <f t="shared" si="4"/>
        <v>-9.3127260877136887E-5</v>
      </c>
      <c r="R9">
        <f t="shared" si="1"/>
        <v>0.99990687707533155</v>
      </c>
      <c r="T9" s="1">
        <v>90</v>
      </c>
      <c r="U9" s="1">
        <v>304.19</v>
      </c>
      <c r="V9" s="2">
        <v>3.3574130071040345</v>
      </c>
      <c r="W9">
        <v>0.17</v>
      </c>
      <c r="X9" s="8">
        <v>4.8930000000000001E-2</v>
      </c>
      <c r="Y9">
        <v>-0.12433429927318275</v>
      </c>
      <c r="Z9" s="7">
        <f t="shared" si="5"/>
        <v>4.0223583557004068E-5</v>
      </c>
      <c r="AA9">
        <f t="shared" si="2"/>
        <v>1.0000402243925361</v>
      </c>
    </row>
    <row r="10" spans="4:27" x14ac:dyDescent="0.25">
      <c r="D10" s="1">
        <v>120</v>
      </c>
      <c r="E10" s="1">
        <v>310.02999999999997</v>
      </c>
      <c r="F10" s="2">
        <v>2.0876252523600192</v>
      </c>
      <c r="G10" s="7">
        <v>-6.9526062536610297E-2</v>
      </c>
      <c r="H10" s="7">
        <f t="shared" si="3"/>
        <v>-5.7565620858279288E-3</v>
      </c>
      <c r="I10">
        <f t="shared" si="0"/>
        <v>0.99425997516989972</v>
      </c>
      <c r="J10">
        <v>0.93283582099999995</v>
      </c>
      <c r="M10" s="1">
        <v>120</v>
      </c>
      <c r="N10" s="1">
        <v>310.02999999999997</v>
      </c>
      <c r="O10" s="2">
        <v>2.0876252523600192</v>
      </c>
      <c r="P10" s="8">
        <v>3.5720000000000002E-2</v>
      </c>
      <c r="Q10" s="7">
        <f t="shared" si="4"/>
        <v>-5.2747676533228434E-3</v>
      </c>
      <c r="R10">
        <f t="shared" si="1"/>
        <v>0.99473911950566718</v>
      </c>
      <c r="T10" s="1">
        <v>120</v>
      </c>
      <c r="U10" s="1">
        <v>310.02999999999997</v>
      </c>
      <c r="V10" s="2">
        <v>2.0876252523600192</v>
      </c>
      <c r="W10">
        <v>0.15</v>
      </c>
      <c r="X10" s="8">
        <v>3.5720000000000002E-2</v>
      </c>
      <c r="Y10">
        <v>-6.9526062536610297E-2</v>
      </c>
      <c r="Z10" s="7">
        <f t="shared" si="5"/>
        <v>-1.7631937804421695E-4</v>
      </c>
      <c r="AA10">
        <f t="shared" si="2"/>
        <v>0.99982369616530387</v>
      </c>
    </row>
    <row r="11" spans="4:27" x14ac:dyDescent="0.25">
      <c r="D11" s="1">
        <v>150</v>
      </c>
      <c r="E11" s="1">
        <v>319.45499999999998</v>
      </c>
      <c r="F11" s="2">
        <v>1.2030803796181593</v>
      </c>
      <c r="G11" s="7">
        <v>-0.18232155719395463</v>
      </c>
      <c r="H11" s="7">
        <f t="shared" si="3"/>
        <v>-6.7050667739044667E-2</v>
      </c>
      <c r="I11">
        <f t="shared" si="0"/>
        <v>0.93514781831076488</v>
      </c>
      <c r="J11">
        <v>0.83333333300000001</v>
      </c>
      <c r="M11" s="1">
        <v>150</v>
      </c>
      <c r="N11" s="1">
        <v>319.45499999999998</v>
      </c>
      <c r="O11" s="2">
        <v>1.2030803796181593</v>
      </c>
      <c r="P11" s="8">
        <v>2.358E-2</v>
      </c>
      <c r="Q11" s="7">
        <f t="shared" si="4"/>
        <v>-6.6154450444662435E-2</v>
      </c>
      <c r="R11">
        <f t="shared" si="1"/>
        <v>0.93598628962846475</v>
      </c>
      <c r="T11" s="1">
        <v>150</v>
      </c>
      <c r="U11" s="1">
        <v>319.45499999999998</v>
      </c>
      <c r="V11" s="2">
        <v>1.2030803796181593</v>
      </c>
      <c r="W11">
        <v>0.38500000000000001</v>
      </c>
      <c r="X11" s="8">
        <v>2.358E-2</v>
      </c>
      <c r="Y11">
        <v>-0.18232155719395463</v>
      </c>
      <c r="Z11" s="7">
        <f t="shared" si="5"/>
        <v>-2.8952050969396622E-2</v>
      </c>
      <c r="AA11">
        <f t="shared" si="2"/>
        <v>0.9714630440611024</v>
      </c>
    </row>
    <row r="12" spans="4:27" x14ac:dyDescent="0.25">
      <c r="D12" s="1">
        <v>180</v>
      </c>
      <c r="E12" s="1">
        <v>330.87</v>
      </c>
      <c r="F12" s="2">
        <v>0.64672254102541726</v>
      </c>
      <c r="G12" s="7">
        <v>-0.25987979063015165</v>
      </c>
      <c r="H12" s="7">
        <f t="shared" si="3"/>
        <v>-0.42447878111930837</v>
      </c>
      <c r="I12">
        <f t="shared" si="0"/>
        <v>0.6541106311054451</v>
      </c>
      <c r="J12">
        <v>0.77114427900000004</v>
      </c>
      <c r="M12" s="1">
        <v>180</v>
      </c>
      <c r="N12" s="1">
        <v>330.87</v>
      </c>
      <c r="O12" s="2">
        <v>0.64672254102541726</v>
      </c>
      <c r="P12" s="8">
        <v>1.401E-2</v>
      </c>
      <c r="Q12" s="7">
        <f t="shared" si="4"/>
        <v>-0.41712717211838785</v>
      </c>
      <c r="R12">
        <f t="shared" si="1"/>
        <v>0.65893711618653306</v>
      </c>
      <c r="T12" s="1">
        <v>180</v>
      </c>
      <c r="U12" s="1">
        <v>330.87</v>
      </c>
      <c r="V12" s="2">
        <v>0.64672254102541726</v>
      </c>
      <c r="W12">
        <v>0.32</v>
      </c>
      <c r="X12" s="8">
        <v>1.401E-2</v>
      </c>
      <c r="Y12">
        <v>-0.25987979063015165</v>
      </c>
      <c r="Z12" s="7">
        <f t="shared" si="5"/>
        <v>-0.3382631575889265</v>
      </c>
      <c r="AA12">
        <f t="shared" si="2"/>
        <v>0.7130076298387894</v>
      </c>
    </row>
    <row r="13" spans="4:27" x14ac:dyDescent="0.25">
      <c r="D13" s="1">
        <v>210</v>
      </c>
      <c r="E13" s="1">
        <v>337.13499999999999</v>
      </c>
      <c r="F13" s="2">
        <v>0.33152889248048351</v>
      </c>
      <c r="G13" s="7">
        <v>-0.22813109345024882</v>
      </c>
      <c r="H13" s="7">
        <f t="shared" si="3"/>
        <v>-1.1643245664491613</v>
      </c>
      <c r="I13">
        <f t="shared" si="0"/>
        <v>0.3121334162310665</v>
      </c>
      <c r="J13">
        <v>0.7960199</v>
      </c>
      <c r="M13" s="1">
        <v>210</v>
      </c>
      <c r="N13" s="1">
        <v>337.13499999999999</v>
      </c>
      <c r="O13" s="2">
        <v>0.33152889248048351</v>
      </c>
      <c r="P13" s="8">
        <v>7.4900000000000001E-3</v>
      </c>
      <c r="Q13" s="7">
        <f t="shared" si="4"/>
        <v>-1.1405801108922342</v>
      </c>
      <c r="R13">
        <f t="shared" si="1"/>
        <v>0.31963354512193137</v>
      </c>
      <c r="T13" s="1">
        <v>210</v>
      </c>
      <c r="U13" s="1">
        <v>337.13499999999999</v>
      </c>
      <c r="V13" s="2">
        <v>0.33152889248048351</v>
      </c>
      <c r="W13">
        <v>0.12</v>
      </c>
      <c r="X13" s="8">
        <v>7.4900000000000001E-3</v>
      </c>
      <c r="Y13">
        <v>-0.22813109345024882</v>
      </c>
      <c r="Z13" s="7">
        <f t="shared" si="5"/>
        <v>-0.99425632894070148</v>
      </c>
      <c r="AA13">
        <f t="shared" si="2"/>
        <v>0.36999849943221408</v>
      </c>
    </row>
    <row r="14" spans="4:27" x14ac:dyDescent="0.25">
      <c r="D14" s="1">
        <v>240</v>
      </c>
      <c r="E14" s="1">
        <v>339.59499999999997</v>
      </c>
      <c r="F14" s="2">
        <v>0.17052330461918447</v>
      </c>
      <c r="G14" s="7">
        <v>-0.76267324416855553</v>
      </c>
      <c r="H14" s="7">
        <f t="shared" si="3"/>
        <v>-1.8532217174454557</v>
      </c>
      <c r="I14">
        <f t="shared" si="0"/>
        <v>0.15673140773491756</v>
      </c>
      <c r="J14">
        <v>0.46641790999999999</v>
      </c>
      <c r="M14" s="1">
        <v>240</v>
      </c>
      <c r="N14" s="1">
        <v>339.59499999999997</v>
      </c>
      <c r="O14" s="2">
        <v>0.17052330461918447</v>
      </c>
      <c r="P14" s="8">
        <v>3.62E-3</v>
      </c>
      <c r="Q14" s="7">
        <f t="shared" si="4"/>
        <v>-1.82695111891642</v>
      </c>
      <c r="R14">
        <f t="shared" si="1"/>
        <v>0.16090339600207937</v>
      </c>
      <c r="T14" s="1">
        <v>240</v>
      </c>
      <c r="U14" s="1">
        <v>339.59499999999997</v>
      </c>
      <c r="V14" s="2">
        <v>0.17052330461918447</v>
      </c>
      <c r="W14">
        <v>0.04</v>
      </c>
      <c r="X14" s="8">
        <v>3.62E-3</v>
      </c>
      <c r="Y14">
        <v>-0.76267324416855553</v>
      </c>
      <c r="Z14" s="7">
        <f t="shared" si="5"/>
        <v>-1.6478477488980381</v>
      </c>
      <c r="AA14">
        <f t="shared" si="2"/>
        <v>0.19246369337283187</v>
      </c>
    </row>
    <row r="15" spans="4:27" x14ac:dyDescent="0.25">
      <c r="D15" s="1">
        <v>270</v>
      </c>
      <c r="E15" s="1">
        <v>340.41499999999996</v>
      </c>
      <c r="F15" s="2">
        <v>9.6042043075586753E-2</v>
      </c>
      <c r="G15" s="7">
        <v>-1.6020029355021379</v>
      </c>
      <c r="H15" s="7">
        <f t="shared" si="3"/>
        <v>-2.2451703198588757</v>
      </c>
      <c r="I15">
        <f t="shared" si="0"/>
        <v>0.10590950034614899</v>
      </c>
      <c r="J15">
        <v>0.201492537</v>
      </c>
      <c r="M15" s="1">
        <v>270</v>
      </c>
      <c r="N15" s="1">
        <v>340.41499999999996</v>
      </c>
      <c r="O15" s="2">
        <v>9.6042043075586753E-2</v>
      </c>
      <c r="P15" s="8">
        <v>1.5900000000000001E-3</v>
      </c>
      <c r="Q15" s="7">
        <f t="shared" si="4"/>
        <v>-2.2391260029437623</v>
      </c>
      <c r="R15">
        <f t="shared" si="1"/>
        <v>0.10655158947081433</v>
      </c>
      <c r="T15" s="1">
        <v>270</v>
      </c>
      <c r="U15" s="1">
        <v>340.41499999999996</v>
      </c>
      <c r="V15" s="2">
        <v>9.6042043075586753E-2</v>
      </c>
      <c r="W15">
        <v>2.5000000000000001E-2</v>
      </c>
      <c r="X15" s="8">
        <v>1.5900000000000001E-3</v>
      </c>
      <c r="Y15">
        <v>-1.6020029355021379</v>
      </c>
      <c r="Z15" s="7">
        <f t="shared" si="5"/>
        <v>-2.1178029223624968</v>
      </c>
      <c r="AA15">
        <f t="shared" si="2"/>
        <v>0.12029563723588381</v>
      </c>
    </row>
    <row r="16" spans="4:27" x14ac:dyDescent="0.25">
      <c r="D16" s="1">
        <v>0</v>
      </c>
      <c r="E16" s="4">
        <v>290.5</v>
      </c>
      <c r="F16" s="3">
        <v>9.526315789473685</v>
      </c>
      <c r="G16" s="7">
        <v>0</v>
      </c>
      <c r="H16" s="7">
        <v>0</v>
      </c>
      <c r="I16">
        <f t="shared" si="0"/>
        <v>1</v>
      </c>
      <c r="J16">
        <v>1</v>
      </c>
      <c r="M16" s="1">
        <v>0</v>
      </c>
      <c r="N16" s="4">
        <v>290.5</v>
      </c>
      <c r="O16" s="3">
        <v>9.526315789473685</v>
      </c>
      <c r="P16" s="8">
        <v>9.8280000000000006E-2</v>
      </c>
      <c r="Q16" s="7">
        <f t="shared" si="4"/>
        <v>0</v>
      </c>
      <c r="R16">
        <f t="shared" si="1"/>
        <v>1</v>
      </c>
      <c r="T16" s="1">
        <v>0</v>
      </c>
      <c r="U16" s="4">
        <v>290.5</v>
      </c>
      <c r="V16" s="3">
        <v>9.526315789473685</v>
      </c>
      <c r="W16">
        <v>0.94</v>
      </c>
      <c r="X16" s="8">
        <v>9.8280000000000006E-2</v>
      </c>
      <c r="Y16">
        <v>0</v>
      </c>
      <c r="Z16" s="7">
        <v>0</v>
      </c>
      <c r="AA16">
        <f t="shared" si="2"/>
        <v>1</v>
      </c>
    </row>
    <row r="17" spans="4:27" x14ac:dyDescent="0.25">
      <c r="D17" s="1">
        <v>15</v>
      </c>
      <c r="E17" s="4">
        <v>303.5</v>
      </c>
      <c r="F17" s="3">
        <v>8.0089646130544168</v>
      </c>
      <c r="G17" s="7">
        <v>0</v>
      </c>
      <c r="H17" s="7">
        <f t="shared" si="3"/>
        <v>-1.6137574994767592E-8</v>
      </c>
      <c r="I17">
        <f t="shared" si="0"/>
        <v>0.99999998386242517</v>
      </c>
      <c r="J17">
        <v>1</v>
      </c>
      <c r="M17" s="1">
        <v>15</v>
      </c>
      <c r="N17" s="4">
        <v>303.5</v>
      </c>
      <c r="O17" s="3">
        <v>8.0089646130544168</v>
      </c>
      <c r="P17" s="8">
        <v>9.5469999999999999E-2</v>
      </c>
      <c r="Q17" s="7">
        <f t="shared" si="4"/>
        <v>1.023814999901856E-6</v>
      </c>
      <c r="R17">
        <f t="shared" si="1"/>
        <v>1.0000010238155239</v>
      </c>
      <c r="T17" s="1">
        <v>15</v>
      </c>
      <c r="U17" s="4">
        <v>303.5</v>
      </c>
      <c r="V17" s="3">
        <v>8.0089646130544168</v>
      </c>
      <c r="W17">
        <v>0.05</v>
      </c>
      <c r="X17" s="8">
        <v>9.5469999999999999E-2</v>
      </c>
      <c r="Y17">
        <v>0</v>
      </c>
      <c r="Z17" s="7">
        <f t="shared" si="5"/>
        <v>2.5353035986964651E-9</v>
      </c>
      <c r="AA17">
        <f t="shared" si="2"/>
        <v>1.0000000025353035</v>
      </c>
    </row>
    <row r="18" spans="4:27" x14ac:dyDescent="0.25">
      <c r="D18" s="1">
        <v>30</v>
      </c>
      <c r="E18" s="4">
        <v>304.32499999999999</v>
      </c>
      <c r="F18" s="3">
        <v>6.5667999886555863</v>
      </c>
      <c r="G18" s="7">
        <v>0</v>
      </c>
      <c r="H18" s="7">
        <f t="shared" si="3"/>
        <v>-3.394598519549137E-7</v>
      </c>
      <c r="I18">
        <f t="shared" si="0"/>
        <v>0.99999966054020573</v>
      </c>
      <c r="J18">
        <v>1</v>
      </c>
      <c r="M18" s="1">
        <v>30</v>
      </c>
      <c r="N18" s="4">
        <v>304.32499999999999</v>
      </c>
      <c r="O18" s="3">
        <v>6.5667999886555863</v>
      </c>
      <c r="P18" s="8">
        <v>9.0209999999999999E-2</v>
      </c>
      <c r="Q18" s="7">
        <f t="shared" si="4"/>
        <v>8.7631910966157643E-6</v>
      </c>
      <c r="R18">
        <f t="shared" si="1"/>
        <v>1.0000087632294934</v>
      </c>
      <c r="T18" s="1">
        <v>30</v>
      </c>
      <c r="U18" s="4">
        <v>304.32499999999999</v>
      </c>
      <c r="V18" s="3">
        <v>6.5667999886555863</v>
      </c>
      <c r="W18">
        <v>0.08</v>
      </c>
      <c r="X18" s="8">
        <v>9.0209999999999999E-2</v>
      </c>
      <c r="Y18">
        <v>0</v>
      </c>
      <c r="Z18" s="7">
        <f t="shared" si="5"/>
        <v>7.8756697738784394E-8</v>
      </c>
      <c r="AA18">
        <f t="shared" si="2"/>
        <v>1.0000000787567009</v>
      </c>
    </row>
    <row r="19" spans="4:27" x14ac:dyDescent="0.25">
      <c r="D19" s="1">
        <v>45</v>
      </c>
      <c r="E19" s="4">
        <v>306.05999999999995</v>
      </c>
      <c r="F19" s="3">
        <v>5.2322502602919059</v>
      </c>
      <c r="G19" s="7">
        <v>0</v>
      </c>
      <c r="H19" s="7">
        <f t="shared" si="3"/>
        <v>-6.2071981354109357E-6</v>
      </c>
      <c r="I19">
        <f t="shared" si="0"/>
        <v>0.99999379282112921</v>
      </c>
      <c r="J19">
        <v>1</v>
      </c>
      <c r="M19" s="1">
        <v>45</v>
      </c>
      <c r="N19" s="4">
        <v>306.05999999999995</v>
      </c>
      <c r="O19" s="3">
        <v>5.2322502602919059</v>
      </c>
      <c r="P19" s="8">
        <v>8.2640000000000005E-2</v>
      </c>
      <c r="Q19" s="7">
        <f t="shared" si="4"/>
        <v>6.1404790213292706E-5</v>
      </c>
      <c r="R19">
        <f t="shared" si="1"/>
        <v>1.000061406675526</v>
      </c>
      <c r="T19" s="1">
        <v>45</v>
      </c>
      <c r="U19" s="4">
        <v>306.05999999999995</v>
      </c>
      <c r="V19" s="3">
        <v>5.2322502602919059</v>
      </c>
      <c r="W19">
        <v>0.15</v>
      </c>
      <c r="X19" s="8">
        <v>8.2640000000000005E-2</v>
      </c>
      <c r="Y19">
        <v>0</v>
      </c>
      <c r="Z19" s="7">
        <f t="shared" si="5"/>
        <v>2.0253409672297386E-6</v>
      </c>
      <c r="AA19">
        <f t="shared" si="2"/>
        <v>1.0000020253430182</v>
      </c>
    </row>
    <row r="20" spans="4:27" x14ac:dyDescent="0.25">
      <c r="D20" s="1">
        <v>60</v>
      </c>
      <c r="E20" s="4">
        <v>309.19</v>
      </c>
      <c r="F20" s="3">
        <v>4.0341683004548816</v>
      </c>
      <c r="G20" s="7">
        <v>0</v>
      </c>
      <c r="H20" s="7">
        <f t="shared" si="3"/>
        <v>-9.4183081573820875E-5</v>
      </c>
      <c r="I20">
        <f t="shared" si="0"/>
        <v>0.99990582135351325</v>
      </c>
      <c r="J20">
        <v>1</v>
      </c>
      <c r="M20" s="1">
        <v>60</v>
      </c>
      <c r="N20" s="4">
        <v>309.19</v>
      </c>
      <c r="O20" s="3">
        <v>4.0341683004548816</v>
      </c>
      <c r="P20" s="8">
        <v>7.3120000000000004E-2</v>
      </c>
      <c r="Q20" s="7">
        <f t="shared" si="4"/>
        <v>3.2895547447124156E-4</v>
      </c>
      <c r="R20">
        <f t="shared" si="1"/>
        <v>1.0003290095862567</v>
      </c>
      <c r="T20" s="1">
        <v>60</v>
      </c>
      <c r="U20" s="4">
        <v>309.19</v>
      </c>
      <c r="V20" s="3">
        <v>4.0341683004548816</v>
      </c>
      <c r="W20">
        <v>0.26500000000000001</v>
      </c>
      <c r="X20" s="8">
        <v>7.3120000000000004E-2</v>
      </c>
      <c r="Y20">
        <v>0</v>
      </c>
      <c r="Z20" s="7">
        <f t="shared" si="5"/>
        <v>3.9973125205826431E-5</v>
      </c>
      <c r="AA20">
        <f t="shared" si="2"/>
        <v>1.0000399739241419</v>
      </c>
    </row>
    <row r="21" spans="4:27" x14ac:dyDescent="0.25">
      <c r="D21" s="1">
        <v>90</v>
      </c>
      <c r="E21" s="4">
        <v>320.69499999999999</v>
      </c>
      <c r="F21" s="3">
        <v>2.1277299860200234</v>
      </c>
      <c r="G21" s="7">
        <v>0</v>
      </c>
      <c r="H21" s="7">
        <f t="shared" si="3"/>
        <v>-1.0712502830372509E-2</v>
      </c>
      <c r="I21">
        <f t="shared" si="0"/>
        <v>0.98934467168522711</v>
      </c>
      <c r="J21">
        <v>1</v>
      </c>
      <c r="M21" s="1">
        <v>90</v>
      </c>
      <c r="N21" s="4">
        <v>320.69499999999999</v>
      </c>
      <c r="O21" s="3">
        <v>2.1277299860200234</v>
      </c>
      <c r="P21" s="8">
        <v>5.0729999999999997E-2</v>
      </c>
      <c r="Q21" s="7">
        <f t="shared" si="4"/>
        <v>-7.1863798187870209E-4</v>
      </c>
      <c r="R21">
        <f t="shared" si="1"/>
        <v>0.99928162017655131</v>
      </c>
      <c r="T21" s="1">
        <v>90</v>
      </c>
      <c r="U21" s="4">
        <v>320.69499999999999</v>
      </c>
      <c r="V21" s="3">
        <v>2.1277299860200234</v>
      </c>
      <c r="W21">
        <v>0.44</v>
      </c>
      <c r="X21" s="8">
        <v>5.0729999999999997E-2</v>
      </c>
      <c r="Y21">
        <v>0</v>
      </c>
      <c r="Z21" s="7">
        <f t="shared" si="5"/>
        <v>3.5536014977454581E-3</v>
      </c>
      <c r="AA21">
        <f t="shared" si="2"/>
        <v>1.0035599230253933</v>
      </c>
    </row>
    <row r="22" spans="4:27" x14ac:dyDescent="0.25">
      <c r="D22" s="1">
        <v>120</v>
      </c>
      <c r="E22" s="4">
        <v>338.29999999999995</v>
      </c>
      <c r="F22" s="3">
        <v>0.90864525033961163</v>
      </c>
      <c r="G22" s="7">
        <v>0</v>
      </c>
      <c r="H22" s="7">
        <f t="shared" si="3"/>
        <v>-0.38530741309175981</v>
      </c>
      <c r="I22">
        <f t="shared" si="0"/>
        <v>0.68024148891967595</v>
      </c>
      <c r="J22">
        <v>1</v>
      </c>
      <c r="M22" s="1">
        <v>120</v>
      </c>
      <c r="N22" s="4">
        <v>338.29999999999995</v>
      </c>
      <c r="O22" s="3">
        <v>0.90864525033961163</v>
      </c>
      <c r="P22" s="8">
        <v>2.9139999999999999E-2</v>
      </c>
      <c r="Q22" s="7">
        <f t="shared" si="4"/>
        <v>-0.25535729842839144</v>
      </c>
      <c r="R22">
        <f t="shared" si="1"/>
        <v>0.77463967097209385</v>
      </c>
      <c r="T22" s="1">
        <v>120</v>
      </c>
      <c r="U22" s="4">
        <v>338.29999999999995</v>
      </c>
      <c r="V22" s="3">
        <v>0.90864525033961163</v>
      </c>
      <c r="W22">
        <v>0.71</v>
      </c>
      <c r="X22" s="8">
        <v>2.9139999999999999E-2</v>
      </c>
      <c r="Y22">
        <v>0</v>
      </c>
      <c r="Z22" s="7">
        <f t="shared" si="5"/>
        <v>-0.14432702782681064</v>
      </c>
      <c r="AA22">
        <f t="shared" si="2"/>
        <v>0.86560462496778312</v>
      </c>
    </row>
    <row r="23" spans="4:27" x14ac:dyDescent="0.25">
      <c r="D23" s="1">
        <v>150</v>
      </c>
      <c r="E23" s="4">
        <v>354.59499999999997</v>
      </c>
      <c r="F23" s="3">
        <v>0.27397239648996019</v>
      </c>
      <c r="G23" s="7">
        <v>-1.7006865813514747</v>
      </c>
      <c r="H23" s="7">
        <f t="shared" si="3"/>
        <v>-3.4218118165371445</v>
      </c>
      <c r="I23">
        <f t="shared" si="0"/>
        <v>3.2653219668229198E-2</v>
      </c>
      <c r="J23">
        <v>0.18255814000000001</v>
      </c>
      <c r="M23" s="1">
        <v>150</v>
      </c>
      <c r="N23" s="4">
        <v>354.59499999999997</v>
      </c>
      <c r="O23" s="3">
        <v>0.27397239648996019</v>
      </c>
      <c r="P23" s="8">
        <v>1.34E-2</v>
      </c>
      <c r="Q23" s="7">
        <f t="shared" si="4"/>
        <v>-2.7479918931027618</v>
      </c>
      <c r="R23">
        <f t="shared" si="1"/>
        <v>6.4056364166379984E-2</v>
      </c>
      <c r="T23" s="1">
        <v>150</v>
      </c>
      <c r="U23" s="4">
        <v>354.59499999999997</v>
      </c>
      <c r="V23" s="3">
        <v>0.27397239648996019</v>
      </c>
      <c r="W23">
        <v>0.3</v>
      </c>
      <c r="X23" s="8">
        <v>1.34E-2</v>
      </c>
      <c r="Y23">
        <v>-1.7006865813514747</v>
      </c>
      <c r="Z23" s="7">
        <f t="shared" si="5"/>
        <v>-2.9839935114315055</v>
      </c>
      <c r="AA23">
        <f t="shared" si="2"/>
        <v>5.0590396589049423E-2</v>
      </c>
    </row>
    <row r="24" spans="4:27" x14ac:dyDescent="0.25">
      <c r="D24" s="1">
        <v>180</v>
      </c>
      <c r="E24" s="4">
        <v>359.17499999999995</v>
      </c>
      <c r="F24" s="3">
        <v>1.8284432805408701E-2</v>
      </c>
      <c r="G24" s="7">
        <v>-7.4500801698076788</v>
      </c>
      <c r="H24" s="7">
        <f t="shared" si="3"/>
        <v>-7.2619182111347733</v>
      </c>
      <c r="I24">
        <f t="shared" si="0"/>
        <v>7.017606186718729E-4</v>
      </c>
      <c r="J24">
        <v>5.8139499999999996E-4</v>
      </c>
      <c r="M24" s="1">
        <v>180</v>
      </c>
      <c r="N24" s="4">
        <v>359.17499999999995</v>
      </c>
      <c r="O24" s="3">
        <v>1.8284432805408701E-2</v>
      </c>
      <c r="P24" s="8">
        <v>4.79E-3</v>
      </c>
      <c r="Q24" s="7">
        <f t="shared" si="4"/>
        <v>-6.2921186759970595</v>
      </c>
      <c r="R24">
        <f t="shared" si="1"/>
        <v>1.8508344713495445E-3</v>
      </c>
      <c r="T24" s="1">
        <v>180</v>
      </c>
      <c r="U24" s="4">
        <v>359.17499999999995</v>
      </c>
      <c r="V24" s="3">
        <v>1.8284432805408701E-2</v>
      </c>
      <c r="W24">
        <v>6.5000000000000002E-2</v>
      </c>
      <c r="X24" s="8">
        <v>4.79E-3</v>
      </c>
      <c r="Y24">
        <v>-7.4500801698076788</v>
      </c>
      <c r="Z24" s="7">
        <f t="shared" si="5"/>
        <v>-6.6572616444627997</v>
      </c>
      <c r="AA24">
        <f t="shared" si="2"/>
        <v>1.2846594124253418E-3</v>
      </c>
    </row>
    <row r="25" spans="4:27" x14ac:dyDescent="0.25">
      <c r="D25" s="1">
        <v>210</v>
      </c>
      <c r="E25" s="4">
        <v>360.34</v>
      </c>
      <c r="F25" s="3">
        <v>-5.6884413268338534E-2</v>
      </c>
      <c r="G25" s="7">
        <v>-8.1040046525997376</v>
      </c>
      <c r="H25" s="7">
        <f t="shared" si="3"/>
        <v>-8.8881924103299177</v>
      </c>
      <c r="I25">
        <f t="shared" si="0"/>
        <v>1.3800889610857646E-4</v>
      </c>
      <c r="J25">
        <v>3.0232600000000001E-4</v>
      </c>
      <c r="M25" s="1">
        <v>210</v>
      </c>
      <c r="N25" s="4">
        <v>360.34</v>
      </c>
      <c r="O25" s="3">
        <v>-5.6884413268338534E-2</v>
      </c>
      <c r="P25" s="8">
        <v>1.2999999999999999E-3</v>
      </c>
      <c r="Q25" s="7">
        <f t="shared" si="4"/>
        <v>-8.062549252995856</v>
      </c>
      <c r="R25">
        <f t="shared" si="1"/>
        <v>3.1512245363022587E-4</v>
      </c>
      <c r="T25" s="1">
        <v>210</v>
      </c>
      <c r="U25" s="4">
        <v>360.34</v>
      </c>
      <c r="V25" s="3">
        <v>-5.6884413268338534E-2</v>
      </c>
      <c r="W25">
        <v>2.5000000000000001E-2</v>
      </c>
      <c r="X25" s="8">
        <v>1.2999999999999999E-3</v>
      </c>
      <c r="Y25">
        <v>-8.1040046525997376</v>
      </c>
      <c r="Z25" s="7">
        <f t="shared" si="5"/>
        <v>-8.6635597806201758</v>
      </c>
      <c r="AA25">
        <f t="shared" si="2"/>
        <v>1.7276819407182386E-4</v>
      </c>
    </row>
    <row r="26" spans="4:27" x14ac:dyDescent="0.25">
      <c r="D26" s="1">
        <v>240</v>
      </c>
      <c r="E26" s="4">
        <v>360.67499999999995</v>
      </c>
      <c r="F26" s="3">
        <v>-7.2031566713540884E-2</v>
      </c>
      <c r="G26" s="7">
        <v>-8.8771950921146576</v>
      </c>
      <c r="H26" s="7">
        <f t="shared" si="3"/>
        <v>-9.21583399878884</v>
      </c>
      <c r="I26">
        <f t="shared" si="0"/>
        <v>9.9452143556014673E-5</v>
      </c>
      <c r="J26">
        <v>1.3953500000000001E-4</v>
      </c>
      <c r="M26" s="1">
        <v>240</v>
      </c>
      <c r="N26" s="4">
        <v>360.67499999999995</v>
      </c>
      <c r="O26" s="3">
        <v>-7.2031566713540884E-2</v>
      </c>
      <c r="P26" s="8">
        <v>2.6540500000000002E-4</v>
      </c>
      <c r="Q26" s="7">
        <f t="shared" si="4"/>
        <v>-8.5881857870310441</v>
      </c>
      <c r="R26">
        <f t="shared" si="1"/>
        <v>1.8629375781115362E-4</v>
      </c>
      <c r="T26" s="1">
        <v>240</v>
      </c>
      <c r="U26" s="4">
        <v>360.67499999999995</v>
      </c>
      <c r="V26" s="3">
        <v>-7.2031566713540884E-2</v>
      </c>
      <c r="W26">
        <v>0.01</v>
      </c>
      <c r="X26" s="8">
        <v>2.6540500000000002E-4</v>
      </c>
      <c r="Y26">
        <v>-8.8771950921146576</v>
      </c>
      <c r="Z26" s="7">
        <f t="shared" si="5"/>
        <v>-9.1032497952883311</v>
      </c>
      <c r="AA26">
        <f t="shared" si="2"/>
        <v>1.113035064943363E-4</v>
      </c>
    </row>
    <row r="27" spans="4:27" x14ac:dyDescent="0.25">
      <c r="D27" s="1">
        <v>270</v>
      </c>
      <c r="E27" s="4">
        <v>360.88499999999999</v>
      </c>
      <c r="F27" s="3">
        <v>-7.4014479521912785E-2</v>
      </c>
      <c r="G27" s="7">
        <v>-8.7971518331596812</v>
      </c>
      <c r="H27" s="7">
        <f t="shared" si="3"/>
        <v>-9.2496330169653866</v>
      </c>
      <c r="I27">
        <f t="shared" si="0"/>
        <v>9.6146929879914412E-5</v>
      </c>
      <c r="J27">
        <v>1.51163E-4</v>
      </c>
      <c r="M27" s="1">
        <v>270</v>
      </c>
      <c r="N27" s="4">
        <v>360.88499999999999</v>
      </c>
      <c r="O27" s="3">
        <v>-7.4014479521912785E-2</v>
      </c>
      <c r="P27" s="8">
        <v>4.0894399999999999E-5</v>
      </c>
      <c r="Q27" s="7">
        <f t="shared" si="4"/>
        <v>-8.7666624171986385</v>
      </c>
      <c r="R27">
        <f t="shared" si="1"/>
        <v>1.5584285203389792E-4</v>
      </c>
      <c r="T27" s="1">
        <v>270</v>
      </c>
      <c r="U27" s="4">
        <v>360.88499999999999</v>
      </c>
      <c r="V27" s="3">
        <v>-7.4014479521912785E-2</v>
      </c>
      <c r="W27">
        <v>5.0000000000000001E-3</v>
      </c>
      <c r="X27" s="8">
        <v>4.0894399999999999E-5</v>
      </c>
      <c r="Y27">
        <v>-8.7971518331596812</v>
      </c>
      <c r="Z27" s="7">
        <f t="shared" si="5"/>
        <v>-9.1815559853449784</v>
      </c>
      <c r="AA27">
        <f t="shared" si="2"/>
        <v>1.0292026606971994E-4</v>
      </c>
    </row>
    <row r="28" spans="4:27" x14ac:dyDescent="0.25">
      <c r="D28" s="1">
        <v>0</v>
      </c>
      <c r="E28" s="4">
        <v>290.79499999999996</v>
      </c>
      <c r="F28" s="8">
        <v>9.1258098620000005</v>
      </c>
      <c r="G28" s="7">
        <v>0</v>
      </c>
      <c r="H28" s="7">
        <v>0</v>
      </c>
      <c r="I28">
        <f t="shared" si="0"/>
        <v>1</v>
      </c>
      <c r="J28">
        <v>1</v>
      </c>
      <c r="M28" s="1">
        <v>0</v>
      </c>
      <c r="N28" s="4">
        <v>290.79499999999996</v>
      </c>
      <c r="O28" s="8">
        <v>9.1258098620000005</v>
      </c>
      <c r="P28" s="8">
        <v>0.12077</v>
      </c>
      <c r="Q28" s="7">
        <f t="shared" si="4"/>
        <v>0</v>
      </c>
      <c r="R28">
        <f t="shared" si="1"/>
        <v>1</v>
      </c>
      <c r="T28" s="1">
        <v>0</v>
      </c>
      <c r="U28" s="4">
        <v>290.79499999999996</v>
      </c>
      <c r="V28" s="8">
        <v>9.1258098620000005</v>
      </c>
      <c r="W28">
        <v>3.53</v>
      </c>
      <c r="X28" s="8">
        <v>0.12077</v>
      </c>
      <c r="Y28">
        <v>0</v>
      </c>
      <c r="Z28" s="7">
        <v>0</v>
      </c>
      <c r="AA28">
        <f t="shared" si="2"/>
        <v>1</v>
      </c>
    </row>
    <row r="29" spans="4:27" x14ac:dyDescent="0.25">
      <c r="D29" s="1">
        <v>15</v>
      </c>
      <c r="E29" s="4">
        <v>307.93499999999995</v>
      </c>
      <c r="F29" s="8">
        <v>7.3437250220000001</v>
      </c>
      <c r="G29" s="7">
        <v>0</v>
      </c>
      <c r="H29" s="7">
        <f t="shared" si="3"/>
        <v>-8.9129645850864038E-8</v>
      </c>
      <c r="I29">
        <f t="shared" si="0"/>
        <v>0.99999991087035811</v>
      </c>
      <c r="J29">
        <v>1</v>
      </c>
      <c r="M29" s="1">
        <v>15</v>
      </c>
      <c r="N29" s="4">
        <v>307.93499999999995</v>
      </c>
      <c r="O29" s="8">
        <v>7.3437250220000001</v>
      </c>
      <c r="P29" s="8">
        <v>0.11602</v>
      </c>
      <c r="Q29" s="7">
        <f t="shared" si="4"/>
        <v>5.6503786212309194E-6</v>
      </c>
      <c r="R29">
        <f t="shared" si="1"/>
        <v>1.0000056503945847</v>
      </c>
      <c r="T29" s="1">
        <v>15</v>
      </c>
      <c r="U29" s="4">
        <v>307.93499999999995</v>
      </c>
      <c r="V29" s="8">
        <v>7.3437250220000001</v>
      </c>
      <c r="W29">
        <v>8.5000000000000006E-2</v>
      </c>
      <c r="X29" s="8">
        <v>0.11602</v>
      </c>
      <c r="Y29">
        <v>0</v>
      </c>
      <c r="Z29" s="7">
        <f t="shared" si="5"/>
        <v>2.4065011418167981E-8</v>
      </c>
      <c r="AA29">
        <f t="shared" si="2"/>
        <v>1.0000000240650118</v>
      </c>
    </row>
    <row r="30" spans="4:27" x14ac:dyDescent="0.25">
      <c r="D30" s="1">
        <v>30</v>
      </c>
      <c r="E30" s="4">
        <v>309.90499999999997</v>
      </c>
      <c r="F30" s="8">
        <v>5.6695677929999997</v>
      </c>
      <c r="G30" s="7">
        <v>0</v>
      </c>
      <c r="H30" s="7">
        <f t="shared" si="3"/>
        <v>-3.2997784682798385E-6</v>
      </c>
      <c r="I30">
        <f t="shared" si="0"/>
        <v>0.99999670022697595</v>
      </c>
      <c r="J30">
        <v>1</v>
      </c>
      <c r="M30" s="1">
        <v>30</v>
      </c>
      <c r="N30" s="4">
        <v>309.90499999999997</v>
      </c>
      <c r="O30" s="8">
        <v>5.6695677929999997</v>
      </c>
      <c r="P30" s="8">
        <v>0.10642</v>
      </c>
      <c r="Q30" s="7">
        <f t="shared" si="4"/>
        <v>7.1875656407821055E-5</v>
      </c>
      <c r="R30">
        <f t="shared" si="1"/>
        <v>1.0000718782395246</v>
      </c>
      <c r="T30" s="1">
        <v>30</v>
      </c>
      <c r="U30" s="4">
        <v>309.90499999999997</v>
      </c>
      <c r="V30" s="8">
        <v>5.6695677929999997</v>
      </c>
      <c r="W30">
        <v>0.22500000000000001</v>
      </c>
      <c r="X30" s="8">
        <v>0.10642</v>
      </c>
      <c r="Y30">
        <v>0</v>
      </c>
      <c r="Z30" s="7">
        <f t="shared" si="5"/>
        <v>1.5810607470176255E-6</v>
      </c>
      <c r="AA30">
        <f t="shared" si="2"/>
        <v>1.0000015810619969</v>
      </c>
    </row>
    <row r="31" spans="4:27" x14ac:dyDescent="0.25">
      <c r="D31" s="1">
        <v>45</v>
      </c>
      <c r="E31" s="4">
        <v>315.005</v>
      </c>
      <c r="F31" s="8">
        <v>4.1727011989999996</v>
      </c>
      <c r="G31" s="7">
        <v>-5.1293294387550578E-2</v>
      </c>
      <c r="H31" s="7">
        <f t="shared" si="3"/>
        <v>-1.0527473185446052E-4</v>
      </c>
      <c r="I31">
        <f t="shared" si="0"/>
        <v>0.99989473080933555</v>
      </c>
      <c r="J31">
        <v>0.95</v>
      </c>
      <c r="M31" s="1">
        <v>45</v>
      </c>
      <c r="N31" s="4">
        <v>315.005</v>
      </c>
      <c r="O31" s="8">
        <v>4.1727011989999996</v>
      </c>
      <c r="P31" s="8">
        <v>9.2549999999999993E-2</v>
      </c>
      <c r="Q31" s="7">
        <f t="shared" si="4"/>
        <v>7.4478848608768575E-4</v>
      </c>
      <c r="R31">
        <f t="shared" si="1"/>
        <v>1.000745065909902</v>
      </c>
      <c r="T31" s="1">
        <v>45</v>
      </c>
      <c r="U31" s="4">
        <v>315.005</v>
      </c>
      <c r="V31" s="8">
        <v>4.1727011989999996</v>
      </c>
      <c r="W31">
        <v>0.495</v>
      </c>
      <c r="X31" s="8">
        <v>9.2549999999999993E-2</v>
      </c>
      <c r="Y31">
        <v>-5.1293294387550578E-2</v>
      </c>
      <c r="Z31" s="7">
        <f t="shared" si="5"/>
        <v>8.4319434683493427E-5</v>
      </c>
      <c r="AA31">
        <f t="shared" si="2"/>
        <v>1.000084322989667</v>
      </c>
    </row>
    <row r="32" spans="4:27" x14ac:dyDescent="0.25">
      <c r="D32" s="1">
        <v>60</v>
      </c>
      <c r="E32" s="4">
        <v>323.72999999999996</v>
      </c>
      <c r="F32" s="8">
        <v>2.9079116709999999</v>
      </c>
      <c r="G32" s="7">
        <v>-8.9769999583405577E-2</v>
      </c>
      <c r="H32" s="7">
        <f t="shared" si="3"/>
        <v>-2.5654075782040849E-3</v>
      </c>
      <c r="I32">
        <f t="shared" si="0"/>
        <v>0.99743788026766123</v>
      </c>
      <c r="J32">
        <v>0.91414141400000004</v>
      </c>
      <c r="M32" s="1">
        <v>60</v>
      </c>
      <c r="N32" s="4">
        <v>323.72999999999996</v>
      </c>
      <c r="O32" s="8">
        <v>2.9079116709999999</v>
      </c>
      <c r="P32" s="8">
        <v>7.5749999999999998E-2</v>
      </c>
      <c r="Q32" s="7">
        <f t="shared" si="4"/>
        <v>5.2675747448080214E-3</v>
      </c>
      <c r="R32">
        <f t="shared" si="1"/>
        <v>1.005281472808969</v>
      </c>
      <c r="T32" s="1">
        <v>60</v>
      </c>
      <c r="U32" s="4">
        <v>323.72999999999996</v>
      </c>
      <c r="V32" s="8">
        <v>2.9079116709999999</v>
      </c>
      <c r="W32">
        <v>0.60499999999999998</v>
      </c>
      <c r="X32" s="8">
        <v>7.5749999999999998E-2</v>
      </c>
      <c r="Y32">
        <v>-8.9769999583405577E-2</v>
      </c>
      <c r="Z32" s="7">
        <f t="shared" si="5"/>
        <v>2.2674388480590293E-3</v>
      </c>
      <c r="AA32">
        <f t="shared" si="2"/>
        <v>1.0022700114315484</v>
      </c>
    </row>
    <row r="33" spans="4:27" x14ac:dyDescent="0.25">
      <c r="D33" s="1">
        <v>90</v>
      </c>
      <c r="E33" s="4">
        <v>349.64</v>
      </c>
      <c r="F33" s="8">
        <v>1.1650657950000001</v>
      </c>
      <c r="G33" s="7">
        <v>-0.21309321556070826</v>
      </c>
      <c r="H33" s="7">
        <f t="shared" si="3"/>
        <v>-0.42199259071161022</v>
      </c>
      <c r="I33">
        <f t="shared" si="0"/>
        <v>0.65573889793404572</v>
      </c>
      <c r="J33">
        <v>0.80808080800000004</v>
      </c>
      <c r="M33" s="1">
        <v>90</v>
      </c>
      <c r="N33" s="4">
        <v>349.64</v>
      </c>
      <c r="O33" s="8">
        <v>1.1650657950000001</v>
      </c>
      <c r="P33" s="8">
        <v>4.1090000000000002E-2</v>
      </c>
      <c r="Q33" s="7">
        <f t="shared" si="4"/>
        <v>-0.15124777653130073</v>
      </c>
      <c r="R33">
        <f t="shared" si="1"/>
        <v>0.85963467497120993</v>
      </c>
      <c r="T33" s="1">
        <v>90</v>
      </c>
      <c r="U33" s="4">
        <v>349.64</v>
      </c>
      <c r="V33" s="8">
        <v>1.1650657950000001</v>
      </c>
      <c r="W33">
        <v>1.08</v>
      </c>
      <c r="X33" s="8">
        <v>4.1090000000000002E-2</v>
      </c>
      <c r="Y33">
        <v>-0.21309321556070826</v>
      </c>
      <c r="Z33" s="7">
        <f t="shared" si="5"/>
        <v>8.3207083122121009E-2</v>
      </c>
      <c r="AA33">
        <f t="shared" si="2"/>
        <v>1.0867668363171896</v>
      </c>
    </row>
    <row r="34" spans="4:27" x14ac:dyDescent="0.25">
      <c r="D34" s="1">
        <v>120</v>
      </c>
      <c r="E34" s="4">
        <v>373.40499999999997</v>
      </c>
      <c r="F34" s="8">
        <v>0.34218040100000002</v>
      </c>
      <c r="G34" s="7">
        <v>-6.6906909688662797</v>
      </c>
      <c r="H34" s="7">
        <f t="shared" si="3"/>
        <v>-7.4359598008415126</v>
      </c>
      <c r="I34">
        <f t="shared" si="0"/>
        <v>5.8966274635816214E-4</v>
      </c>
      <c r="J34">
        <v>1.242424E-3</v>
      </c>
      <c r="M34" s="1">
        <v>120</v>
      </c>
      <c r="N34" s="4">
        <v>373.40499999999997</v>
      </c>
      <c r="O34" s="8">
        <v>0.34218040100000002</v>
      </c>
      <c r="P34" s="8">
        <v>1.6070000000000001E-2</v>
      </c>
      <c r="Q34" s="7">
        <f t="shared" si="4"/>
        <v>-5.7320253272856414</v>
      </c>
      <c r="R34">
        <f t="shared" si="1"/>
        <v>3.2405074946722651E-3</v>
      </c>
      <c r="T34" s="1">
        <v>120</v>
      </c>
      <c r="U34" s="4">
        <v>373.40499999999997</v>
      </c>
      <c r="V34" s="8">
        <v>0.34218040100000002</v>
      </c>
      <c r="W34">
        <v>0.37</v>
      </c>
      <c r="X34" s="8">
        <v>1.6070000000000001E-2</v>
      </c>
      <c r="Y34">
        <v>-6.6906909688662797</v>
      </c>
      <c r="Z34" s="7">
        <f t="shared" si="5"/>
        <v>-6.0530847304234037</v>
      </c>
      <c r="AA34">
        <f t="shared" si="2"/>
        <v>2.3505998444892846E-3</v>
      </c>
    </row>
    <row r="35" spans="4:27" x14ac:dyDescent="0.25">
      <c r="D35" s="1">
        <v>150</v>
      </c>
      <c r="E35" s="4">
        <v>378.78</v>
      </c>
      <c r="F35" s="8">
        <v>6.4568404999999995E-2</v>
      </c>
      <c r="G35" s="7">
        <v>-13.112313041550827</v>
      </c>
      <c r="H35" s="7">
        <f t="shared" si="3"/>
        <v>-16.683519392910018</v>
      </c>
      <c r="I35">
        <f t="shared" si="0"/>
        <v>5.681193597390695E-8</v>
      </c>
      <c r="J35">
        <v>2.0202020202020202E-6</v>
      </c>
      <c r="M35" s="1">
        <v>150</v>
      </c>
      <c r="N35" s="4">
        <v>378.78</v>
      </c>
      <c r="O35" s="8">
        <v>6.4568404999999995E-2</v>
      </c>
      <c r="P35" s="8">
        <v>4.3600000000000002E-3</v>
      </c>
      <c r="Q35" s="7">
        <f t="shared" si="4"/>
        <v>-14.925045571358233</v>
      </c>
      <c r="R35">
        <f t="shared" si="1"/>
        <v>3.2971223721090334E-7</v>
      </c>
      <c r="T35" s="1">
        <v>150</v>
      </c>
      <c r="U35" s="4">
        <v>378.78</v>
      </c>
      <c r="V35" s="8">
        <v>6.4568404999999995E-2</v>
      </c>
      <c r="W35">
        <v>6.5000000000000002E-2</v>
      </c>
      <c r="X35" s="8">
        <v>4.3600000000000002E-3</v>
      </c>
      <c r="Y35">
        <v>-13.112313041550827</v>
      </c>
      <c r="Z35" s="7">
        <f t="shared" si="5"/>
        <v>-15.124340935256859</v>
      </c>
      <c r="AA35">
        <f t="shared" si="2"/>
        <v>2.7013582868077591E-7</v>
      </c>
    </row>
    <row r="36" spans="4:27" x14ac:dyDescent="0.25">
      <c r="D36" s="1">
        <v>0</v>
      </c>
      <c r="E36" s="4">
        <v>290.44</v>
      </c>
      <c r="F36" s="3">
        <v>3.9704507607886832</v>
      </c>
      <c r="G36" s="7">
        <v>0</v>
      </c>
      <c r="H36" s="7">
        <v>0</v>
      </c>
      <c r="I36">
        <f t="shared" si="0"/>
        <v>1</v>
      </c>
      <c r="J36">
        <v>1</v>
      </c>
      <c r="M36" s="1">
        <v>0</v>
      </c>
      <c r="N36" s="4">
        <v>290.44</v>
      </c>
      <c r="O36" s="3">
        <v>3.9704507607886832</v>
      </c>
      <c r="P36" s="8">
        <v>3.9763692831271909E-2</v>
      </c>
      <c r="Q36" s="7">
        <f t="shared" si="4"/>
        <v>0</v>
      </c>
      <c r="R36">
        <f t="shared" si="1"/>
        <v>1</v>
      </c>
      <c r="T36" s="1">
        <v>0</v>
      </c>
      <c r="U36" s="4">
        <v>290.44</v>
      </c>
      <c r="V36" s="3">
        <v>3.9704507607886832</v>
      </c>
      <c r="W36">
        <v>1.5199999999999996</v>
      </c>
      <c r="X36" s="8">
        <v>3.9763692831271909E-2</v>
      </c>
      <c r="Y36">
        <v>0</v>
      </c>
      <c r="Z36" s="7">
        <v>0</v>
      </c>
      <c r="AA36">
        <f t="shared" si="2"/>
        <v>1</v>
      </c>
    </row>
    <row r="37" spans="4:27" x14ac:dyDescent="0.25">
      <c r="D37" s="1">
        <v>15</v>
      </c>
      <c r="E37" s="4">
        <v>298.16999999999996</v>
      </c>
      <c r="F37" s="3">
        <v>3.3984791275161572</v>
      </c>
      <c r="G37" s="7">
        <v>0</v>
      </c>
      <c r="H37" s="7">
        <f t="shared" si="3"/>
        <v>-1.9251181930890371E-4</v>
      </c>
      <c r="I37">
        <f t="shared" si="0"/>
        <v>0.99980750670990237</v>
      </c>
      <c r="J37">
        <v>1</v>
      </c>
      <c r="M37" s="1">
        <v>15</v>
      </c>
      <c r="N37" s="4">
        <v>298.16999999999996</v>
      </c>
      <c r="O37" s="3">
        <v>3.3984791275161572</v>
      </c>
      <c r="P37" s="8">
        <v>3.64390423205233E-2</v>
      </c>
      <c r="Q37" s="7">
        <f t="shared" si="4"/>
        <v>-2.8345473746804869E-4</v>
      </c>
      <c r="R37">
        <f t="shared" si="1"/>
        <v>0.99971658543203046</v>
      </c>
      <c r="T37" s="1">
        <v>15</v>
      </c>
      <c r="U37" s="4">
        <v>298.16999999999996</v>
      </c>
      <c r="V37" s="3">
        <v>3.3984791275161572</v>
      </c>
      <c r="W37">
        <v>5.9999999999998721E-2</v>
      </c>
      <c r="X37" s="8">
        <v>3.64390423205233E-2</v>
      </c>
      <c r="Y37">
        <v>0</v>
      </c>
      <c r="Z37" s="7">
        <f t="shared" si="5"/>
        <v>-1.8100615428406413E-6</v>
      </c>
      <c r="AA37">
        <f t="shared" si="2"/>
        <v>0.99999818994009537</v>
      </c>
    </row>
    <row r="38" spans="4:27" x14ac:dyDescent="0.25">
      <c r="D38" s="1">
        <v>30</v>
      </c>
      <c r="E38" s="4">
        <v>299.64999999999998</v>
      </c>
      <c r="F38" s="3">
        <v>2.8786662346107064</v>
      </c>
      <c r="G38" s="7">
        <v>0</v>
      </c>
      <c r="H38" s="7">
        <f t="shared" si="3"/>
        <v>-6.0316625929333824E-4</v>
      </c>
      <c r="I38">
        <f t="shared" si="0"/>
        <v>0.99939701560890737</v>
      </c>
      <c r="J38">
        <v>1</v>
      </c>
      <c r="M38" s="1">
        <v>30</v>
      </c>
      <c r="N38" s="4">
        <v>299.64999999999998</v>
      </c>
      <c r="O38" s="3">
        <v>2.8786662346107064</v>
      </c>
      <c r="P38" s="8">
        <v>3.2836832342351255E-2</v>
      </c>
      <c r="Q38" s="7">
        <f t="shared" si="4"/>
        <v>-8.7412180783826465E-4</v>
      </c>
      <c r="R38">
        <f t="shared" si="1"/>
        <v>0.99912626012533567</v>
      </c>
      <c r="T38" s="1">
        <v>30</v>
      </c>
      <c r="U38" s="4">
        <v>299.64999999999998</v>
      </c>
      <c r="V38" s="3">
        <v>2.8786662346107064</v>
      </c>
      <c r="W38">
        <v>0.14999999999999858</v>
      </c>
      <c r="X38" s="8">
        <v>3.2836832342351255E-2</v>
      </c>
      <c r="Y38">
        <v>0</v>
      </c>
      <c r="Z38" s="7">
        <f t="shared" si="5"/>
        <v>-3.6621041272548375E-5</v>
      </c>
      <c r="AA38">
        <f t="shared" si="2"/>
        <v>0.99996337962926962</v>
      </c>
    </row>
    <row r="39" spans="4:27" x14ac:dyDescent="0.25">
      <c r="D39" s="1">
        <v>45</v>
      </c>
      <c r="E39" s="4">
        <v>302.09999999999997</v>
      </c>
      <c r="F39" s="3">
        <v>2.4139561915600525</v>
      </c>
      <c r="G39" s="7">
        <v>0</v>
      </c>
      <c r="H39" s="7">
        <f t="shared" si="3"/>
        <v>-1.8452924564385446E-3</v>
      </c>
      <c r="I39">
        <f t="shared" si="0"/>
        <v>0.99815640904893366</v>
      </c>
      <c r="J39">
        <v>1</v>
      </c>
      <c r="M39" s="1">
        <v>45</v>
      </c>
      <c r="N39" s="4">
        <v>302.09999999999997</v>
      </c>
      <c r="O39" s="3">
        <v>2.4139561915600525</v>
      </c>
      <c r="P39" s="8">
        <v>2.9117642455447894E-2</v>
      </c>
      <c r="Q39" s="7">
        <f t="shared" si="4"/>
        <v>-2.5529552382516007E-3</v>
      </c>
      <c r="R39">
        <f t="shared" si="1"/>
        <v>0.99745030078055985</v>
      </c>
      <c r="T39" s="1">
        <v>45</v>
      </c>
      <c r="U39" s="4">
        <v>302.09999999999997</v>
      </c>
      <c r="V39" s="3">
        <v>2.4139561915600525</v>
      </c>
      <c r="W39">
        <v>0.17000000000000171</v>
      </c>
      <c r="X39" s="8">
        <v>2.9117642455447894E-2</v>
      </c>
      <c r="Y39">
        <v>0</v>
      </c>
      <c r="Z39" s="7">
        <f t="shared" si="5"/>
        <v>-2.4309131642418725E-4</v>
      </c>
      <c r="AA39">
        <f t="shared" si="2"/>
        <v>0.99975693822787592</v>
      </c>
    </row>
    <row r="40" spans="4:27" x14ac:dyDescent="0.25">
      <c r="D40" s="1">
        <v>60</v>
      </c>
      <c r="E40" s="4">
        <v>304.82</v>
      </c>
      <c r="F40" s="3">
        <v>2.0049988224756325</v>
      </c>
      <c r="G40" s="7">
        <v>0</v>
      </c>
      <c r="H40" s="7">
        <f t="shared" si="3"/>
        <v>-5.1512768205719192E-3</v>
      </c>
      <c r="I40">
        <f t="shared" si="0"/>
        <v>0.99486196825309581</v>
      </c>
      <c r="J40">
        <v>1</v>
      </c>
      <c r="M40" s="1">
        <v>60</v>
      </c>
      <c r="N40" s="4">
        <v>304.82</v>
      </c>
      <c r="O40" s="3">
        <v>2.0049988224756325</v>
      </c>
      <c r="P40" s="8">
        <v>2.5425254515763895E-2</v>
      </c>
      <c r="Q40" s="7">
        <f t="shared" si="4"/>
        <v>-6.7469427728881577E-3</v>
      </c>
      <c r="R40">
        <f t="shared" si="1"/>
        <v>0.99327576674353013</v>
      </c>
      <c r="T40" s="1">
        <v>60</v>
      </c>
      <c r="U40" s="4">
        <v>304.82</v>
      </c>
      <c r="V40" s="3">
        <v>2.0049988224756325</v>
      </c>
      <c r="W40">
        <v>0.18999999999999773</v>
      </c>
      <c r="X40" s="8">
        <v>2.5425254515763895E-2</v>
      </c>
      <c r="Y40">
        <v>0</v>
      </c>
      <c r="Z40" s="7">
        <f t="shared" si="5"/>
        <v>-1.1474237601064835E-3</v>
      </c>
      <c r="AA40">
        <f t="shared" si="2"/>
        <v>0.99885323427882877</v>
      </c>
    </row>
    <row r="41" spans="4:27" x14ac:dyDescent="0.25">
      <c r="D41" s="1">
        <v>90</v>
      </c>
      <c r="E41" s="4">
        <v>311.60999999999996</v>
      </c>
      <c r="F41" s="3">
        <v>1.3474344575924124</v>
      </c>
      <c r="G41" s="7">
        <v>0</v>
      </c>
      <c r="H41" s="7">
        <f t="shared" si="3"/>
        <v>-3.1411265245919397E-2</v>
      </c>
      <c r="I41">
        <f t="shared" si="0"/>
        <v>0.96907694344292761</v>
      </c>
      <c r="J41">
        <v>1</v>
      </c>
      <c r="M41" s="1">
        <v>90</v>
      </c>
      <c r="N41" s="4">
        <v>311.60999999999996</v>
      </c>
      <c r="O41" s="3">
        <v>1.3474344575924124</v>
      </c>
      <c r="P41" s="8">
        <v>1.8570221715099873E-2</v>
      </c>
      <c r="Q41" s="7">
        <f t="shared" si="4"/>
        <v>-3.711053637143813E-2</v>
      </c>
      <c r="R41">
        <f t="shared" si="1"/>
        <v>0.96356961997283053</v>
      </c>
      <c r="T41" s="1">
        <v>90</v>
      </c>
      <c r="U41" s="4">
        <v>311.60999999999996</v>
      </c>
      <c r="V41" s="3">
        <v>1.3474344575924124</v>
      </c>
      <c r="W41">
        <v>0.22999999999999687</v>
      </c>
      <c r="X41" s="8">
        <v>1.8570221715099873E-2</v>
      </c>
      <c r="Y41">
        <v>0</v>
      </c>
      <c r="Z41" s="7">
        <f t="shared" si="5"/>
        <v>-1.4235465314107102E-2</v>
      </c>
      <c r="AA41">
        <f t="shared" si="2"/>
        <v>0.98586537982927003</v>
      </c>
    </row>
    <row r="42" spans="4:27" x14ac:dyDescent="0.25">
      <c r="D42" s="1">
        <v>120</v>
      </c>
      <c r="E42" s="4">
        <v>319.57</v>
      </c>
      <c r="F42" s="3">
        <v>0.87894830842718952</v>
      </c>
      <c r="G42" s="7">
        <v>-0.13068644105397964</v>
      </c>
      <c r="H42" s="7">
        <f t="shared" si="3"/>
        <v>-0.13688330743197685</v>
      </c>
      <c r="I42">
        <f t="shared" si="0"/>
        <v>0.87207198451414447</v>
      </c>
      <c r="J42">
        <v>0.877492877</v>
      </c>
      <c r="M42" s="1">
        <v>120</v>
      </c>
      <c r="N42" s="4">
        <v>319.57</v>
      </c>
      <c r="O42" s="3">
        <v>0.87894830842718952</v>
      </c>
      <c r="P42" s="8">
        <v>1.2884384296643224E-2</v>
      </c>
      <c r="Q42" s="7">
        <f t="shared" si="4"/>
        <v>-0.14976513709038086</v>
      </c>
      <c r="R42">
        <f t="shared" si="1"/>
        <v>0.86091014854517023</v>
      </c>
      <c r="T42" s="1">
        <v>120</v>
      </c>
      <c r="U42" s="4">
        <v>319.57</v>
      </c>
      <c r="V42" s="3">
        <v>0.87894830842718952</v>
      </c>
      <c r="W42">
        <v>0.25</v>
      </c>
      <c r="X42" s="8">
        <v>1.2884384296643224E-2</v>
      </c>
      <c r="Y42">
        <v>-0.13068644105397964</v>
      </c>
      <c r="Z42" s="7">
        <f t="shared" si="5"/>
        <v>-9.5837724935585553E-2</v>
      </c>
      <c r="AA42">
        <f t="shared" si="2"/>
        <v>0.90861144908745972</v>
      </c>
    </row>
    <row r="43" spans="4:27" x14ac:dyDescent="0.25">
      <c r="D43" s="1">
        <v>150</v>
      </c>
      <c r="E43" s="4">
        <v>326.76</v>
      </c>
      <c r="F43" s="3">
        <v>0.56066766936736512</v>
      </c>
      <c r="G43" s="7">
        <v>-0.14135474050487812</v>
      </c>
      <c r="H43" s="7">
        <f t="shared" si="3"/>
        <v>-0.40699790784563966</v>
      </c>
      <c r="I43">
        <f t="shared" si="0"/>
        <v>0.66564558293337317</v>
      </c>
      <c r="J43">
        <v>0.868181278</v>
      </c>
      <c r="M43" s="1">
        <v>150</v>
      </c>
      <c r="N43" s="4">
        <v>326.76</v>
      </c>
      <c r="O43" s="3">
        <v>0.56066766936736512</v>
      </c>
      <c r="P43" s="8">
        <v>8.5589817297784566E-3</v>
      </c>
      <c r="Q43" s="7">
        <f t="shared" si="4"/>
        <v>-0.42392870269121996</v>
      </c>
      <c r="R43">
        <f t="shared" si="1"/>
        <v>0.65447054223379808</v>
      </c>
      <c r="T43" s="1">
        <v>150</v>
      </c>
      <c r="U43" s="4">
        <v>326.76</v>
      </c>
      <c r="V43" s="3">
        <v>0.56066766936736512</v>
      </c>
      <c r="W43">
        <v>0.21999999999999886</v>
      </c>
      <c r="X43" s="8">
        <v>8.5589817297784566E-3</v>
      </c>
      <c r="Y43">
        <v>-0.14135474050487812</v>
      </c>
      <c r="Z43" s="7">
        <f t="shared" si="5"/>
        <v>-0.35618201329997123</v>
      </c>
      <c r="AA43">
        <f t="shared" si="2"/>
        <v>0.70034513650432317</v>
      </c>
    </row>
    <row r="44" spans="4:27" x14ac:dyDescent="0.25">
      <c r="D44" s="1">
        <v>180</v>
      </c>
      <c r="E44" s="4">
        <v>332.34999999999997</v>
      </c>
      <c r="F44" s="3">
        <v>0.35280349450115001</v>
      </c>
      <c r="G44" s="7">
        <v>-0.18383800882634593</v>
      </c>
      <c r="H44" s="7">
        <f t="shared" si="3"/>
        <v>-0.86121360271491232</v>
      </c>
      <c r="I44">
        <f t="shared" si="0"/>
        <v>0.42264884316300877</v>
      </c>
      <c r="J44">
        <v>0.83207058099999998</v>
      </c>
      <c r="M44" s="1">
        <v>180</v>
      </c>
      <c r="N44" s="4">
        <v>332.34999999999997</v>
      </c>
      <c r="O44" s="3">
        <v>0.35280349450115001</v>
      </c>
      <c r="P44" s="8">
        <v>5.4895518225004467E-3</v>
      </c>
      <c r="Q44" s="7">
        <f t="shared" si="4"/>
        <v>-0.87279508009622686</v>
      </c>
      <c r="R44">
        <f t="shared" si="1"/>
        <v>0.41778218111115983</v>
      </c>
      <c r="T44" s="1">
        <v>180</v>
      </c>
      <c r="U44" s="4">
        <v>332.34999999999997</v>
      </c>
      <c r="V44" s="3">
        <v>0.35280349450115001</v>
      </c>
      <c r="W44">
        <v>0.14000000000000057</v>
      </c>
      <c r="X44" s="8">
        <v>5.4895518225004467E-3</v>
      </c>
      <c r="Y44">
        <v>-0.18383800882634593</v>
      </c>
      <c r="Z44" s="7">
        <f t="shared" si="5"/>
        <v>-0.79618816381543855</v>
      </c>
      <c r="AA44">
        <f t="shared" si="2"/>
        <v>0.45104500106944151</v>
      </c>
    </row>
    <row r="45" spans="4:27" x14ac:dyDescent="0.25">
      <c r="D45" s="1">
        <v>210</v>
      </c>
      <c r="E45" s="4">
        <v>335.74</v>
      </c>
      <c r="F45" s="3">
        <v>0.22120845926733185</v>
      </c>
      <c r="G45" s="7">
        <v>-0.39695441898262857</v>
      </c>
      <c r="H45" s="7">
        <f t="shared" si="3"/>
        <v>-1.3601380978957982</v>
      </c>
      <c r="I45">
        <f t="shared" si="0"/>
        <v>0.25662533508760454</v>
      </c>
      <c r="J45">
        <v>0.67236467200000005</v>
      </c>
      <c r="M45" s="1">
        <v>210</v>
      </c>
      <c r="N45" s="4">
        <v>335.74</v>
      </c>
      <c r="O45" s="3">
        <v>0.22120845926733185</v>
      </c>
      <c r="P45" s="8">
        <v>3.4280928089056441E-3</v>
      </c>
      <c r="Q45" s="7">
        <f t="shared" si="4"/>
        <v>-1.3606247822470789</v>
      </c>
      <c r="R45">
        <f t="shared" si="1"/>
        <v>0.25650046994029646</v>
      </c>
      <c r="T45" s="1">
        <v>210</v>
      </c>
      <c r="U45" s="4">
        <v>335.74</v>
      </c>
      <c r="V45" s="3">
        <v>0.22120845926733185</v>
      </c>
      <c r="W45">
        <v>9.9999999999994316E-2</v>
      </c>
      <c r="X45" s="8">
        <v>3.4280928089056441E-3</v>
      </c>
      <c r="Y45">
        <v>-0.39695441898262857</v>
      </c>
      <c r="Z45" s="7">
        <f t="shared" si="5"/>
        <v>-1.3163409136254198</v>
      </c>
      <c r="AA45">
        <f t="shared" si="2"/>
        <v>0.26811456361832398</v>
      </c>
    </row>
    <row r="46" spans="4:27" x14ac:dyDescent="0.25">
      <c r="D46" s="1">
        <v>240</v>
      </c>
      <c r="E46" s="4">
        <v>337.75</v>
      </c>
      <c r="F46" s="3">
        <v>0.13979309286728839</v>
      </c>
      <c r="G46" s="7">
        <v>-0.99017957265429479</v>
      </c>
      <c r="H46" s="7">
        <f t="shared" si="3"/>
        <v>-1.7861325226359646</v>
      </c>
      <c r="I46">
        <f t="shared" si="0"/>
        <v>0.16760713459862939</v>
      </c>
      <c r="J46">
        <v>0.37150997200000002</v>
      </c>
      <c r="M46" s="1">
        <v>240</v>
      </c>
      <c r="N46" s="4">
        <v>337.75</v>
      </c>
      <c r="O46" s="3">
        <v>0.13979309286728839</v>
      </c>
      <c r="P46" s="8">
        <v>2.1005701221174463E-3</v>
      </c>
      <c r="Q46" s="7">
        <f t="shared" si="4"/>
        <v>-1.7802750712532753</v>
      </c>
      <c r="R46">
        <f t="shared" si="1"/>
        <v>0.16859176614142615</v>
      </c>
      <c r="T46" s="1">
        <v>240</v>
      </c>
      <c r="U46" s="4">
        <v>337.75</v>
      </c>
      <c r="V46" s="3">
        <v>0.13979309286728839</v>
      </c>
      <c r="W46">
        <v>5.0000000000011369E-2</v>
      </c>
      <c r="X46" s="8">
        <v>2.1005701221174463E-3</v>
      </c>
      <c r="Y46">
        <v>-0.99017957265429479</v>
      </c>
      <c r="Z46" s="7">
        <f t="shared" si="5"/>
        <v>-1.7031146479319375</v>
      </c>
      <c r="AA46">
        <f t="shared" si="2"/>
        <v>0.1821154143824204</v>
      </c>
    </row>
    <row r="47" spans="4:27" x14ac:dyDescent="0.25">
      <c r="D47" s="1">
        <v>270</v>
      </c>
      <c r="E47" s="4">
        <v>338.80999999999995</v>
      </c>
      <c r="F47" s="3">
        <v>9.0212980308502361E-2</v>
      </c>
      <c r="G47" s="7">
        <v>-1.1123818687072899</v>
      </c>
      <c r="H47" s="7">
        <f t="shared" si="3"/>
        <v>-2.0811987079837122</v>
      </c>
      <c r="I47">
        <f t="shared" si="0"/>
        <v>0.12478054707612289</v>
      </c>
      <c r="J47">
        <v>0.32877492899999999</v>
      </c>
      <c r="M47" s="1">
        <v>270</v>
      </c>
      <c r="N47" s="4">
        <v>338.80999999999995</v>
      </c>
      <c r="O47" s="3">
        <v>9.0212980308502361E-2</v>
      </c>
      <c r="P47" s="8">
        <v>1.2712446299707428E-3</v>
      </c>
      <c r="Q47" s="7">
        <f t="shared" si="4"/>
        <v>-2.0782457497570088</v>
      </c>
      <c r="R47">
        <f t="shared" si="1"/>
        <v>0.12514956339588182</v>
      </c>
      <c r="T47" s="1">
        <v>270</v>
      </c>
      <c r="U47" s="4">
        <v>338.80999999999995</v>
      </c>
      <c r="V47" s="3">
        <v>9.0212980308502361E-2</v>
      </c>
      <c r="W47">
        <v>3.0000000000001137E-2</v>
      </c>
      <c r="X47" s="8">
        <v>1.2712446299707428E-3</v>
      </c>
      <c r="Y47">
        <v>-1.1123818687072913</v>
      </c>
      <c r="Z47" s="7">
        <f t="shared" si="5"/>
        <v>-2.0018145871677979</v>
      </c>
      <c r="AA47">
        <f t="shared" si="2"/>
        <v>0.13508992824463514</v>
      </c>
    </row>
    <row r="48" spans="4:27" x14ac:dyDescent="0.25">
      <c r="D48" s="1">
        <v>300</v>
      </c>
      <c r="E48" s="8">
        <v>339.39</v>
      </c>
      <c r="F48" s="8">
        <v>6.0320095371015285E-2</v>
      </c>
      <c r="G48" s="7">
        <v>-1.1387222860062751</v>
      </c>
      <c r="H48" s="7">
        <f t="shared" si="3"/>
        <v>-2.2672332300279896</v>
      </c>
      <c r="I48">
        <f t="shared" si="0"/>
        <v>0.10359841691383553</v>
      </c>
      <c r="J48">
        <v>0.32022792022792024</v>
      </c>
      <c r="M48" s="1">
        <v>300</v>
      </c>
      <c r="N48" s="8">
        <v>339.39</v>
      </c>
      <c r="O48" s="8">
        <v>6.0320095371015285E-2</v>
      </c>
      <c r="P48" s="8">
        <v>7.6363589167030587E-4</v>
      </c>
      <c r="Q48" s="7">
        <f t="shared" si="4"/>
        <v>-2.2754408671201669</v>
      </c>
      <c r="R48">
        <f t="shared" si="1"/>
        <v>0.10275159864683431</v>
      </c>
      <c r="T48" s="1">
        <v>300</v>
      </c>
      <c r="U48" s="8">
        <v>339.39</v>
      </c>
      <c r="V48" s="8">
        <v>6.0320095371015285E-2</v>
      </c>
      <c r="W48">
        <v>1.0000000000005116E-2</v>
      </c>
      <c r="X48" s="8">
        <v>7.6363589167030587E-4</v>
      </c>
      <c r="Y48">
        <v>-1.1387222860062751</v>
      </c>
      <c r="Z48" s="7">
        <f t="shared" si="5"/>
        <v>-2.1633769103927962</v>
      </c>
      <c r="AA48">
        <f t="shared" si="2"/>
        <v>0.11493633525511469</v>
      </c>
    </row>
    <row r="49" spans="4:27" x14ac:dyDescent="0.25">
      <c r="D49" s="1">
        <v>0</v>
      </c>
      <c r="E49" s="4">
        <v>290.83499999999998</v>
      </c>
      <c r="F49" s="3">
        <v>3.9632870322620177</v>
      </c>
      <c r="G49" s="7">
        <v>0</v>
      </c>
      <c r="H49" s="7">
        <v>0</v>
      </c>
      <c r="I49">
        <f t="shared" si="0"/>
        <v>1</v>
      </c>
      <c r="J49">
        <v>1</v>
      </c>
      <c r="M49" s="1">
        <v>0</v>
      </c>
      <c r="N49" s="4">
        <v>290.83499999999998</v>
      </c>
      <c r="O49" s="3">
        <v>3.9632870322620177</v>
      </c>
      <c r="P49" s="8">
        <v>5.01371417043429E-2</v>
      </c>
      <c r="Q49" s="7">
        <f t="shared" si="4"/>
        <v>0</v>
      </c>
      <c r="R49">
        <f t="shared" si="1"/>
        <v>1</v>
      </c>
      <c r="T49" s="1">
        <v>0</v>
      </c>
      <c r="U49" s="4">
        <v>290.83499999999998</v>
      </c>
      <c r="V49" s="3">
        <v>3.9632870322620177</v>
      </c>
      <c r="W49">
        <v>2.6149999999999984</v>
      </c>
      <c r="X49" s="8">
        <v>5.01371417043429E-2</v>
      </c>
      <c r="Y49">
        <v>0</v>
      </c>
      <c r="Z49" s="7">
        <v>0</v>
      </c>
      <c r="AA49">
        <f t="shared" si="2"/>
        <v>1</v>
      </c>
    </row>
    <row r="50" spans="4:27" x14ac:dyDescent="0.25">
      <c r="D50" s="1">
        <v>15</v>
      </c>
      <c r="E50" s="4">
        <v>303.29999999999995</v>
      </c>
      <c r="F50" s="3">
        <v>3.2420359603512416</v>
      </c>
      <c r="G50" s="7">
        <v>0</v>
      </c>
      <c r="H50" s="7">
        <f t="shared" si="3"/>
        <v>-3.8405000787710428E-4</v>
      </c>
      <c r="I50">
        <f t="shared" si="0"/>
        <v>0.99961602372988712</v>
      </c>
      <c r="J50">
        <v>1</v>
      </c>
      <c r="M50" s="1">
        <v>15</v>
      </c>
      <c r="N50" s="4">
        <v>303.29999999999995</v>
      </c>
      <c r="O50" s="3">
        <v>3.2420359603512416</v>
      </c>
      <c r="P50" s="8">
        <v>4.5794265356291032E-2</v>
      </c>
      <c r="Q50" s="7">
        <f t="shared" si="4"/>
        <v>-2.051899347341431E-4</v>
      </c>
      <c r="R50">
        <f t="shared" si="1"/>
        <v>0.99979483111528078</v>
      </c>
      <c r="T50" s="1">
        <v>15</v>
      </c>
      <c r="U50" s="4">
        <v>303.29999999999995</v>
      </c>
      <c r="V50" s="3">
        <v>3.2420359603512416</v>
      </c>
      <c r="W50">
        <v>0.13500000000000156</v>
      </c>
      <c r="X50" s="8">
        <v>4.5794265356291032E-2</v>
      </c>
      <c r="Y50">
        <v>0</v>
      </c>
      <c r="Z50" s="7">
        <f t="shared" si="5"/>
        <v>3.5990201856136555E-5</v>
      </c>
      <c r="AA50">
        <f t="shared" si="2"/>
        <v>1.0000359908495111</v>
      </c>
    </row>
    <row r="51" spans="4:27" x14ac:dyDescent="0.25">
      <c r="D51" s="1">
        <v>30</v>
      </c>
      <c r="E51" s="4">
        <v>306.53499999999997</v>
      </c>
      <c r="F51" s="3">
        <v>2.5951052895070066</v>
      </c>
      <c r="G51" s="7">
        <v>0</v>
      </c>
      <c r="H51" s="7">
        <f t="shared" si="3"/>
        <v>-1.767678259194976E-3</v>
      </c>
      <c r="I51">
        <f t="shared" si="0"/>
        <v>0.9982338831638522</v>
      </c>
      <c r="J51">
        <v>1</v>
      </c>
      <c r="M51" s="1">
        <v>30</v>
      </c>
      <c r="N51" s="4">
        <v>306.53499999999997</v>
      </c>
      <c r="O51" s="3">
        <v>2.5951052895070066</v>
      </c>
      <c r="P51" s="8">
        <v>4.0323612079970407E-2</v>
      </c>
      <c r="Q51" s="7">
        <f t="shared" si="4"/>
        <v>-1.3278164267607193E-3</v>
      </c>
      <c r="R51">
        <f t="shared" si="1"/>
        <v>0.99867306473142214</v>
      </c>
      <c r="T51" s="1">
        <v>30</v>
      </c>
      <c r="U51" s="4">
        <v>306.53499999999997</v>
      </c>
      <c r="V51" s="3">
        <v>2.5951052895070066</v>
      </c>
      <c r="W51">
        <v>0.27000000000000313</v>
      </c>
      <c r="X51" s="8">
        <v>4.0323612079970407E-2</v>
      </c>
      <c r="Y51">
        <v>0</v>
      </c>
      <c r="Z51" s="7">
        <f t="shared" si="5"/>
        <v>8.6141547937020749E-5</v>
      </c>
      <c r="AA51">
        <f t="shared" si="2"/>
        <v>1.0000861452582266</v>
      </c>
    </row>
    <row r="52" spans="4:27" x14ac:dyDescent="0.25">
      <c r="D52" s="1">
        <v>45</v>
      </c>
      <c r="E52" s="4">
        <v>311.07499999999999</v>
      </c>
      <c r="F52" s="3">
        <v>2.0350649587265526</v>
      </c>
      <c r="G52" s="7">
        <v>-0.13473259377784902</v>
      </c>
      <c r="H52" s="7">
        <f t="shared" si="3"/>
        <v>-7.537314525943405E-3</v>
      </c>
      <c r="I52">
        <f t="shared" si="0"/>
        <v>0.99249101979626364</v>
      </c>
      <c r="J52">
        <v>0.87394958</v>
      </c>
      <c r="M52" s="1">
        <v>45</v>
      </c>
      <c r="N52" s="4">
        <v>311.07499999999999</v>
      </c>
      <c r="O52" s="3">
        <v>2.0350649587265526</v>
      </c>
      <c r="P52" s="8">
        <v>3.4303699587962859E-2</v>
      </c>
      <c r="Q52" s="7">
        <f t="shared" si="4"/>
        <v>-6.5120180837840236E-3</v>
      </c>
      <c r="R52">
        <f t="shared" si="1"/>
        <v>0.99350913915562444</v>
      </c>
      <c r="T52" s="1">
        <v>45</v>
      </c>
      <c r="U52" s="4">
        <v>311.07499999999999</v>
      </c>
      <c r="V52" s="3">
        <v>2.0350649587265526</v>
      </c>
      <c r="W52">
        <v>0.36500000000000199</v>
      </c>
      <c r="X52" s="8">
        <v>3.4303699587962859E-2</v>
      </c>
      <c r="Y52">
        <v>-0.13473259377784902</v>
      </c>
      <c r="Z52" s="7">
        <f t="shared" si="5"/>
        <v>-5.30002901427394E-4</v>
      </c>
      <c r="AA52">
        <f t="shared" si="2"/>
        <v>0.99947013752530034</v>
      </c>
    </row>
    <row r="53" spans="4:27" x14ac:dyDescent="0.25">
      <c r="D53" s="1">
        <v>60</v>
      </c>
      <c r="E53" s="4">
        <v>317.19</v>
      </c>
      <c r="F53" s="3">
        <v>1.5660774033718474</v>
      </c>
      <c r="G53" s="7">
        <v>-7.8643127210022201E-2</v>
      </c>
      <c r="H53" s="7">
        <f t="shared" si="3"/>
        <v>-2.9343895314089003E-2</v>
      </c>
      <c r="I53">
        <f t="shared" si="0"/>
        <v>0.9710824563316538</v>
      </c>
      <c r="J53">
        <v>0.92436974800000005</v>
      </c>
      <c r="M53" s="1">
        <v>60</v>
      </c>
      <c r="N53" s="4">
        <v>317.19</v>
      </c>
      <c r="O53" s="3">
        <v>1.5660774033718474</v>
      </c>
      <c r="P53" s="8">
        <v>2.8263151592117848E-2</v>
      </c>
      <c r="Q53" s="7">
        <f t="shared" si="4"/>
        <v>-2.687511027941001E-2</v>
      </c>
      <c r="R53">
        <f t="shared" si="1"/>
        <v>0.97348281192911279</v>
      </c>
      <c r="T53" s="1">
        <v>60</v>
      </c>
      <c r="U53" s="4">
        <v>317.19</v>
      </c>
      <c r="V53" s="3">
        <v>1.5660774033718474</v>
      </c>
      <c r="W53">
        <v>0.39500000000000313</v>
      </c>
      <c r="X53" s="8">
        <v>2.8263151592117848E-2</v>
      </c>
      <c r="Y53">
        <v>-7.8643127210022201E-2</v>
      </c>
      <c r="Z53" s="7">
        <f t="shared" si="5"/>
        <v>-7.236466885974042E-3</v>
      </c>
      <c r="AA53">
        <f t="shared" si="2"/>
        <v>0.99278965329659985</v>
      </c>
    </row>
    <row r="54" spans="4:27" x14ac:dyDescent="0.25">
      <c r="D54" s="1">
        <v>90</v>
      </c>
      <c r="E54" s="4">
        <v>330.53999999999996</v>
      </c>
      <c r="F54" s="3">
        <v>0.88430944907541398</v>
      </c>
      <c r="G54" s="7">
        <v>-0.21477530173744316</v>
      </c>
      <c r="H54" s="7">
        <f t="shared" si="3"/>
        <v>-0.26830232557342976</v>
      </c>
      <c r="I54">
        <f t="shared" si="0"/>
        <v>0.76467656487237212</v>
      </c>
      <c r="J54">
        <v>0.80672268899999999</v>
      </c>
      <c r="M54" s="1">
        <v>90</v>
      </c>
      <c r="N54" s="4">
        <v>330.53999999999996</v>
      </c>
      <c r="O54" s="3">
        <v>0.88430944907541398</v>
      </c>
      <c r="P54" s="8">
        <v>1.7626609600672503E-2</v>
      </c>
      <c r="Q54" s="7">
        <f t="shared" si="4"/>
        <v>-0.2532767164640829</v>
      </c>
      <c r="R54">
        <f t="shared" si="1"/>
        <v>0.77625305010211365</v>
      </c>
      <c r="T54" s="1">
        <v>90</v>
      </c>
      <c r="U54" s="4">
        <v>330.53999999999996</v>
      </c>
      <c r="V54" s="3">
        <v>0.88430944907541398</v>
      </c>
      <c r="W54">
        <v>0.45000000000000284</v>
      </c>
      <c r="X54" s="8">
        <v>1.7626609600672503E-2</v>
      </c>
      <c r="Y54">
        <v>-0.21477530173744316</v>
      </c>
      <c r="Z54" s="7">
        <f t="shared" si="5"/>
        <v>-0.18702424285746291</v>
      </c>
      <c r="AA54">
        <f t="shared" si="2"/>
        <v>0.829423628542866</v>
      </c>
    </row>
    <row r="55" spans="4:27" x14ac:dyDescent="0.25">
      <c r="D55" s="1">
        <v>120</v>
      </c>
      <c r="E55" s="4">
        <v>343.22499999999997</v>
      </c>
      <c r="F55" s="3">
        <v>0.4774915039275297</v>
      </c>
      <c r="G55" s="7">
        <v>-0.30178667906514112</v>
      </c>
      <c r="H55" s="7">
        <f t="shared" si="3"/>
        <v>-1.2557864932592264</v>
      </c>
      <c r="I55">
        <f t="shared" si="0"/>
        <v>0.28485172613826476</v>
      </c>
      <c r="J55">
        <v>0.73949579799999998</v>
      </c>
      <c r="M55" s="1">
        <v>120</v>
      </c>
      <c r="N55" s="4">
        <v>343.22499999999997</v>
      </c>
      <c r="O55" s="3">
        <v>0.4774915039275297</v>
      </c>
      <c r="P55" s="8">
        <v>1.0028607164048057E-2</v>
      </c>
      <c r="Q55" s="7">
        <f t="shared" si="4"/>
        <v>-1.1925675521553329</v>
      </c>
      <c r="R55">
        <f t="shared" si="1"/>
        <v>0.30344116200936788</v>
      </c>
      <c r="T55" s="1">
        <v>120</v>
      </c>
      <c r="U55" s="4">
        <v>343.22499999999997</v>
      </c>
      <c r="V55" s="3">
        <v>0.4774915039275297</v>
      </c>
      <c r="W55">
        <v>0.375</v>
      </c>
      <c r="X55" s="8">
        <v>1.0028607164048057E-2</v>
      </c>
      <c r="Y55">
        <v>-0.30178667906514112</v>
      </c>
      <c r="Z55" s="7">
        <f t="shared" si="5"/>
        <v>-1.2711274771230257</v>
      </c>
      <c r="AA55">
        <f t="shared" si="2"/>
        <v>0.28051516897957107</v>
      </c>
    </row>
    <row r="56" spans="4:27" x14ac:dyDescent="0.25">
      <c r="D56" s="1">
        <v>150</v>
      </c>
      <c r="E56" s="4">
        <v>351.63</v>
      </c>
      <c r="F56" s="3">
        <v>0.25320342476439589</v>
      </c>
      <c r="G56" s="7">
        <v>-1.8832115570496941</v>
      </c>
      <c r="H56" s="7">
        <f t="shared" si="3"/>
        <v>-3.0754700251320561</v>
      </c>
      <c r="I56">
        <f t="shared" si="0"/>
        <v>4.6167923196891163E-2</v>
      </c>
      <c r="J56">
        <v>0.15210083999999999</v>
      </c>
      <c r="M56" s="1">
        <v>150</v>
      </c>
      <c r="N56" s="4">
        <v>351.63</v>
      </c>
      <c r="O56" s="3">
        <v>0.25320342476439589</v>
      </c>
      <c r="P56" s="8">
        <v>5.3472517498645592E-3</v>
      </c>
      <c r="Q56" s="7">
        <f t="shared" si="4"/>
        <v>-2.9418601419924424</v>
      </c>
      <c r="R56">
        <f t="shared" si="1"/>
        <v>5.2767482380779496E-2</v>
      </c>
      <c r="T56" s="1">
        <v>150</v>
      </c>
      <c r="U56" s="4">
        <v>351.63</v>
      </c>
      <c r="V56" s="3">
        <v>0.25320342476439589</v>
      </c>
      <c r="W56">
        <v>0.19000000000001194</v>
      </c>
      <c r="X56" s="8">
        <v>5.3472517498645592E-3</v>
      </c>
      <c r="Y56">
        <v>-1.8832115570496941</v>
      </c>
      <c r="Z56" s="7">
        <f t="shared" si="5"/>
        <v>-3.1183164185000196</v>
      </c>
      <c r="AA56">
        <f t="shared" si="2"/>
        <v>4.4231573227239827E-2</v>
      </c>
    </row>
    <row r="57" spans="4:27" x14ac:dyDescent="0.25">
      <c r="D57" s="1">
        <v>180</v>
      </c>
      <c r="E57" s="4">
        <v>355.65999999999997</v>
      </c>
      <c r="F57" s="3">
        <v>0.13594365326405816</v>
      </c>
      <c r="G57" s="7">
        <v>-3.9505717004362109</v>
      </c>
      <c r="H57" s="7">
        <f t="shared" si="3"/>
        <v>-4.7550989780410227</v>
      </c>
      <c r="I57">
        <f t="shared" si="0"/>
        <v>8.6076926785527714E-3</v>
      </c>
      <c r="J57">
        <v>1.9243697000000001E-2</v>
      </c>
      <c r="M57" s="1">
        <v>180</v>
      </c>
      <c r="N57" s="4">
        <v>355.65999999999997</v>
      </c>
      <c r="O57" s="3">
        <v>0.13594365326405816</v>
      </c>
      <c r="P57" s="8">
        <v>2.7397184178790412E-3</v>
      </c>
      <c r="Q57" s="7">
        <f t="shared" si="4"/>
        <v>-4.5940156379115091</v>
      </c>
      <c r="R57">
        <f t="shared" si="1"/>
        <v>1.0112169920099506E-2</v>
      </c>
      <c r="T57" s="1">
        <v>180</v>
      </c>
      <c r="U57" s="4">
        <v>355.65999999999997</v>
      </c>
      <c r="V57" s="3">
        <v>0.13594365326405816</v>
      </c>
      <c r="W57">
        <v>8.5000000000007958E-2</v>
      </c>
      <c r="X57" s="8">
        <v>2.7397184178790412E-3</v>
      </c>
      <c r="Y57">
        <v>-3.9505717004362109</v>
      </c>
      <c r="Z57" s="7">
        <f t="shared" si="5"/>
        <v>-4.6417190782300404</v>
      </c>
      <c r="AA57">
        <f t="shared" si="2"/>
        <v>9.6411095519788777E-3</v>
      </c>
    </row>
    <row r="58" spans="4:27" x14ac:dyDescent="0.25">
      <c r="D58" s="1">
        <v>210</v>
      </c>
      <c r="E58" s="4">
        <v>357.40999999999997</v>
      </c>
      <c r="F58" s="3">
        <v>7.6489230343296633E-2</v>
      </c>
      <c r="G58" s="7">
        <v>-6.2575333448936323</v>
      </c>
      <c r="H58" s="7">
        <f t="shared" si="3"/>
        <v>-5.80214625201413</v>
      </c>
      <c r="I58">
        <f t="shared" si="0"/>
        <v>3.0210638179803103E-3</v>
      </c>
      <c r="J58">
        <v>1.9159660000000001E-3</v>
      </c>
      <c r="M58" s="1">
        <v>210</v>
      </c>
      <c r="N58" s="4">
        <v>357.40999999999997</v>
      </c>
      <c r="O58" s="3">
        <v>7.6489230343296633E-2</v>
      </c>
      <c r="P58" s="8">
        <v>1.375044520041795E-3</v>
      </c>
      <c r="Q58" s="7">
        <f t="shared" si="4"/>
        <v>-5.6710047206872742</v>
      </c>
      <c r="R58">
        <f t="shared" si="1"/>
        <v>3.4444028741979658E-3</v>
      </c>
      <c r="T58" s="1">
        <v>210</v>
      </c>
      <c r="U58" s="4">
        <v>357.40999999999997</v>
      </c>
      <c r="V58" s="3">
        <v>7.6489230343296633E-2</v>
      </c>
      <c r="W58">
        <v>4.0000000000020464E-2</v>
      </c>
      <c r="X58" s="8">
        <v>1.375044520041795E-3</v>
      </c>
      <c r="Y58">
        <v>-6.2575333448936323</v>
      </c>
      <c r="Z58" s="7">
        <f t="shared" si="5"/>
        <v>-5.5943348119017582</v>
      </c>
      <c r="AA58">
        <f t="shared" si="2"/>
        <v>3.7188722624929291E-3</v>
      </c>
    </row>
    <row r="59" spans="4:27" x14ac:dyDescent="0.25">
      <c r="D59" s="1">
        <v>240</v>
      </c>
      <c r="E59" s="4">
        <v>358.27</v>
      </c>
      <c r="F59" s="3">
        <v>4.6786168873302725E-2</v>
      </c>
      <c r="G59" s="7">
        <v>-7.4673703169178411</v>
      </c>
      <c r="H59" s="7">
        <f t="shared" si="3"/>
        <v>-6.3691402787941342</v>
      </c>
      <c r="I59">
        <f t="shared" si="0"/>
        <v>1.7136318380869635E-3</v>
      </c>
      <c r="J59">
        <v>5.7142900000000003E-4</v>
      </c>
      <c r="M59" s="1">
        <v>240</v>
      </c>
      <c r="N59" s="4">
        <v>358.27</v>
      </c>
      <c r="O59" s="3">
        <v>4.6786168873302725E-2</v>
      </c>
      <c r="P59" s="8">
        <v>6.8408140476445363E-4</v>
      </c>
      <c r="Q59" s="7">
        <f t="shared" si="4"/>
        <v>-6.3015052212225751</v>
      </c>
      <c r="R59">
        <f t="shared" si="1"/>
        <v>1.8335428113135923E-3</v>
      </c>
      <c r="T59" s="1">
        <v>240</v>
      </c>
      <c r="U59" s="4">
        <v>358.27</v>
      </c>
      <c r="V59" s="3">
        <v>4.6786168873302725E-2</v>
      </c>
      <c r="W59">
        <v>3.0000000000001137E-2</v>
      </c>
      <c r="X59" s="8">
        <v>6.8408140476445363E-4</v>
      </c>
      <c r="Y59">
        <v>-7.4673703169178411</v>
      </c>
      <c r="Z59" s="7">
        <f t="shared" si="5"/>
        <v>-6.2515946807940743</v>
      </c>
      <c r="AA59">
        <f t="shared" si="2"/>
        <v>1.9273781313676205E-3</v>
      </c>
    </row>
    <row r="60" spans="4:27" x14ac:dyDescent="0.25">
      <c r="D60" s="1">
        <v>270</v>
      </c>
      <c r="E60" s="4">
        <v>358.78</v>
      </c>
      <c r="F60" s="3">
        <v>3.2033164241789105E-2</v>
      </c>
      <c r="G60" s="7">
        <v>-7.8156786153528071</v>
      </c>
      <c r="H60" s="7">
        <f t="shared" si="3"/>
        <v>-6.6663734437247424</v>
      </c>
      <c r="I60">
        <f t="shared" si="0"/>
        <v>1.2730070214827095E-3</v>
      </c>
      <c r="J60">
        <v>4.0336099999999998E-4</v>
      </c>
      <c r="M60" s="1">
        <v>270</v>
      </c>
      <c r="N60" s="4">
        <v>358.78</v>
      </c>
      <c r="O60" s="3">
        <v>3.2033164241789105E-2</v>
      </c>
      <c r="P60" s="8">
        <v>3.3929496526923013E-4</v>
      </c>
      <c r="Q60" s="7">
        <f t="shared" si="4"/>
        <v>-6.675275567357148</v>
      </c>
      <c r="R60">
        <f t="shared" si="1"/>
        <v>1.2617248477524382E-3</v>
      </c>
      <c r="T60" s="1">
        <v>270</v>
      </c>
      <c r="U60" s="4">
        <v>358.78</v>
      </c>
      <c r="V60" s="3">
        <v>3.2033164241789105E-2</v>
      </c>
      <c r="W60">
        <v>1.0000000000005116E-2</v>
      </c>
      <c r="X60" s="8">
        <v>3.3929496526923013E-4</v>
      </c>
      <c r="Y60">
        <v>-7.8156786153528071</v>
      </c>
      <c r="Z60" s="7">
        <f t="shared" si="5"/>
        <v>-6.4404452535277112</v>
      </c>
      <c r="AA60">
        <f t="shared" si="2"/>
        <v>1.5956960331269341E-3</v>
      </c>
    </row>
    <row r="61" spans="4:27" x14ac:dyDescent="0.25">
      <c r="D61" s="1">
        <v>300</v>
      </c>
      <c r="E61" s="8">
        <v>359.01499999999999</v>
      </c>
      <c r="F61" s="8">
        <v>2.4719331345846911E-2</v>
      </c>
      <c r="G61" s="7">
        <v>-8.2211428692939403</v>
      </c>
      <c r="H61" s="7">
        <f t="shared" si="3"/>
        <v>-6.7835057474723843</v>
      </c>
      <c r="I61">
        <f t="shared" si="0"/>
        <v>1.1322983798744968E-3</v>
      </c>
      <c r="J61">
        <v>2.6890756302521009E-4</v>
      </c>
      <c r="M61" s="1">
        <v>300</v>
      </c>
      <c r="N61" s="8">
        <v>359.01499999999999</v>
      </c>
      <c r="O61" s="8">
        <v>2.4719331345846911E-2</v>
      </c>
      <c r="P61" s="8">
        <v>1.6814263590789405E-4</v>
      </c>
      <c r="Q61" s="7">
        <f t="shared" si="4"/>
        <v>-6.8699698706178571</v>
      </c>
      <c r="R61">
        <f t="shared" si="1"/>
        <v>1.0385083537590135E-3</v>
      </c>
      <c r="T61" s="1">
        <v>300</v>
      </c>
      <c r="U61" s="8">
        <v>359.01499999999999</v>
      </c>
      <c r="V61" s="8">
        <v>2.4719331345846911E-2</v>
      </c>
      <c r="W61">
        <v>0</v>
      </c>
      <c r="X61" s="8">
        <v>1.6814263590789405E-4</v>
      </c>
      <c r="Y61">
        <v>-8.2211428692939403</v>
      </c>
      <c r="Z61" s="7">
        <f t="shared" si="5"/>
        <v>-6.5179597318417928</v>
      </c>
      <c r="AA61">
        <f t="shared" si="2"/>
        <v>1.4766788518031891E-3</v>
      </c>
    </row>
    <row r="62" spans="4:27" x14ac:dyDescent="0.25">
      <c r="D62" s="1">
        <v>0</v>
      </c>
      <c r="E62" s="5">
        <v>291.39999999999998</v>
      </c>
      <c r="F62" s="3">
        <v>4.0003111054334832</v>
      </c>
      <c r="G62" s="7">
        <v>0</v>
      </c>
      <c r="H62" s="7">
        <v>0</v>
      </c>
      <c r="I62">
        <f t="shared" si="0"/>
        <v>1</v>
      </c>
      <c r="J62">
        <v>1</v>
      </c>
      <c r="M62" s="1">
        <v>0</v>
      </c>
      <c r="N62" s="5">
        <v>291.39999999999998</v>
      </c>
      <c r="O62" s="3">
        <v>4.0003111054334832</v>
      </c>
      <c r="P62" s="8">
        <v>5.8319703999609784E-2</v>
      </c>
      <c r="Q62" s="7">
        <f t="shared" si="4"/>
        <v>0</v>
      </c>
      <c r="R62">
        <f t="shared" si="1"/>
        <v>1</v>
      </c>
      <c r="T62" s="1">
        <v>0</v>
      </c>
      <c r="U62" s="5">
        <v>291.39999999999998</v>
      </c>
      <c r="V62" s="3">
        <v>4.0003111054334832</v>
      </c>
      <c r="W62">
        <v>2.8149999999999977</v>
      </c>
      <c r="X62" s="8">
        <v>5.8319703999609784E-2</v>
      </c>
      <c r="Y62">
        <v>0</v>
      </c>
      <c r="Z62" s="7">
        <v>0</v>
      </c>
      <c r="AA62">
        <f t="shared" si="2"/>
        <v>1</v>
      </c>
    </row>
    <row r="63" spans="4:27" x14ac:dyDescent="0.25">
      <c r="D63" s="1">
        <v>15</v>
      </c>
      <c r="E63" s="5">
        <v>308.51499999999999</v>
      </c>
      <c r="F63" s="3">
        <v>3.1526467305910217</v>
      </c>
      <c r="G63" s="7">
        <v>0</v>
      </c>
      <c r="H63" s="7">
        <f t="shared" si="3"/>
        <v>-6.6059727366404473E-4</v>
      </c>
      <c r="I63">
        <f t="shared" si="0"/>
        <v>0.99933962087267669</v>
      </c>
      <c r="J63">
        <v>1</v>
      </c>
      <c r="M63" s="1">
        <v>15</v>
      </c>
      <c r="N63" s="5">
        <v>308.51499999999999</v>
      </c>
      <c r="O63" s="3">
        <v>3.1526467305910217</v>
      </c>
      <c r="P63" s="8">
        <v>5.4112722594487926E-2</v>
      </c>
      <c r="Q63" s="7">
        <f t="shared" si="4"/>
        <v>1.2120872161093847E-4</v>
      </c>
      <c r="R63">
        <f t="shared" si="1"/>
        <v>1.0001212160676849</v>
      </c>
      <c r="T63" s="1">
        <v>15</v>
      </c>
      <c r="U63" s="5">
        <v>308.51499999999999</v>
      </c>
      <c r="V63" s="3">
        <v>3.1526467305910217</v>
      </c>
      <c r="W63">
        <v>0.26000000000000512</v>
      </c>
      <c r="X63" s="8">
        <v>5.4112722594487926E-2</v>
      </c>
      <c r="Y63">
        <v>0</v>
      </c>
      <c r="Z63" s="7">
        <f t="shared" si="5"/>
        <v>1.505672366038805E-4</v>
      </c>
      <c r="AA63">
        <f t="shared" si="2"/>
        <v>1.0001505785724192</v>
      </c>
    </row>
    <row r="64" spans="4:27" x14ac:dyDescent="0.25">
      <c r="D64" s="1">
        <v>30</v>
      </c>
      <c r="E64" s="5">
        <v>313.68499999999995</v>
      </c>
      <c r="F64" s="3">
        <v>2.3915312989619162</v>
      </c>
      <c r="G64" s="7">
        <v>0</v>
      </c>
      <c r="H64" s="7">
        <f t="shared" si="3"/>
        <v>-4.3569994293529979E-3</v>
      </c>
      <c r="I64">
        <f t="shared" si="0"/>
        <v>0.99565247852252059</v>
      </c>
      <c r="J64">
        <v>1</v>
      </c>
      <c r="M64" s="1">
        <v>30</v>
      </c>
      <c r="N64" s="5">
        <v>313.68499999999995</v>
      </c>
      <c r="O64" s="3">
        <v>2.3915312989619162</v>
      </c>
      <c r="P64" s="8">
        <v>4.6998735496145652E-2</v>
      </c>
      <c r="Q64" s="7">
        <f t="shared" si="4"/>
        <v>-1.2410556936153947E-3</v>
      </c>
      <c r="R64">
        <f t="shared" si="1"/>
        <v>0.99875971409751785</v>
      </c>
      <c r="T64" s="1">
        <v>30</v>
      </c>
      <c r="U64" s="5">
        <v>313.68499999999995</v>
      </c>
      <c r="V64" s="3">
        <v>2.3915312989619162</v>
      </c>
      <c r="W64">
        <v>0.47500000000000142</v>
      </c>
      <c r="X64" s="8">
        <v>4.6998735496145652E-2</v>
      </c>
      <c r="Y64">
        <v>0</v>
      </c>
      <c r="Z64" s="7">
        <f t="shared" si="5"/>
        <v>9.3339200044901724E-4</v>
      </c>
      <c r="AA64">
        <f t="shared" si="2"/>
        <v>1.0009338277463256</v>
      </c>
    </row>
    <row r="65" spans="4:27" x14ac:dyDescent="0.25">
      <c r="D65" s="1">
        <v>45</v>
      </c>
      <c r="E65" s="5">
        <v>323.62</v>
      </c>
      <c r="F65" s="3">
        <v>1.7500806979513848</v>
      </c>
      <c r="G65" s="7">
        <v>0</v>
      </c>
      <c r="H65" s="7">
        <f t="shared" si="3"/>
        <v>-3.0349061673064871E-2</v>
      </c>
      <c r="I65">
        <f t="shared" si="0"/>
        <v>0.9701068473215787</v>
      </c>
      <c r="J65">
        <v>1</v>
      </c>
      <c r="M65" s="1">
        <v>45</v>
      </c>
      <c r="N65" s="5">
        <v>323.62</v>
      </c>
      <c r="O65" s="3">
        <v>1.7500806979513848</v>
      </c>
      <c r="P65" s="8">
        <v>3.840319625819269E-2</v>
      </c>
      <c r="Q65" s="7">
        <f t="shared" si="4"/>
        <v>-1.7246452895214558E-2</v>
      </c>
      <c r="R65">
        <f t="shared" si="1"/>
        <v>0.98290141588256341</v>
      </c>
      <c r="T65" s="1">
        <v>45</v>
      </c>
      <c r="U65" s="5">
        <v>323.62</v>
      </c>
      <c r="V65" s="3">
        <v>1.7500806979513848</v>
      </c>
      <c r="W65">
        <v>0.77499999999999858</v>
      </c>
      <c r="X65" s="8">
        <v>3.840319625819269E-2</v>
      </c>
      <c r="Y65">
        <v>0</v>
      </c>
      <c r="Z65" s="7">
        <f t="shared" si="5"/>
        <v>1.0526511146987706E-3</v>
      </c>
      <c r="AA65">
        <f t="shared" si="2"/>
        <v>1.0010532053463372</v>
      </c>
    </row>
    <row r="66" spans="4:27" x14ac:dyDescent="0.25">
      <c r="D66" s="1">
        <v>60</v>
      </c>
      <c r="E66" s="5">
        <v>334.71</v>
      </c>
      <c r="F66" s="3">
        <v>1.2399131939242913</v>
      </c>
      <c r="G66" s="7">
        <v>0</v>
      </c>
      <c r="H66" s="7">
        <f t="shared" si="3"/>
        <v>-0.16653485271167001</v>
      </c>
      <c r="I66">
        <f t="shared" si="0"/>
        <v>0.846593310348703</v>
      </c>
      <c r="J66">
        <v>1</v>
      </c>
      <c r="M66" s="1">
        <v>60</v>
      </c>
      <c r="N66" s="5">
        <v>334.71</v>
      </c>
      <c r="O66" s="3">
        <v>1.2399131939242913</v>
      </c>
      <c r="P66" s="8">
        <v>2.9698832789483303E-2</v>
      </c>
      <c r="Q66" s="7">
        <f t="shared" si="4"/>
        <v>-0.12043481686322804</v>
      </c>
      <c r="R66">
        <f t="shared" si="1"/>
        <v>0.88653487258589914</v>
      </c>
      <c r="T66" s="1">
        <v>60</v>
      </c>
      <c r="U66" s="5">
        <v>334.71</v>
      </c>
      <c r="V66" s="3">
        <v>1.2399131939242913</v>
      </c>
      <c r="W66">
        <v>0.73000000000000398</v>
      </c>
      <c r="X66" s="8">
        <v>2.9698832789483303E-2</v>
      </c>
      <c r="Y66">
        <v>0</v>
      </c>
      <c r="Z66" s="7">
        <f t="shared" si="5"/>
        <v>-5.1650921858153481E-2</v>
      </c>
      <c r="AA66">
        <f t="shared" si="2"/>
        <v>0.94966031464695433</v>
      </c>
    </row>
    <row r="67" spans="4:27" x14ac:dyDescent="0.25">
      <c r="D67" s="1">
        <v>90</v>
      </c>
      <c r="E67" s="5">
        <v>356.28499999999997</v>
      </c>
      <c r="F67" s="3">
        <v>0.57614977370175569</v>
      </c>
      <c r="G67" s="7">
        <v>-2.2209912535630059</v>
      </c>
      <c r="H67" s="7">
        <f t="shared" si="3"/>
        <v>-2.0583742381983989</v>
      </c>
      <c r="I67">
        <f t="shared" si="0"/>
        <v>0.12766134821874009</v>
      </c>
      <c r="J67">
        <v>0.108501503</v>
      </c>
      <c r="M67" s="1">
        <v>90</v>
      </c>
      <c r="N67" s="5">
        <v>356.28499999999997</v>
      </c>
      <c r="O67" s="3">
        <v>0.57614977370175569</v>
      </c>
      <c r="P67" s="8">
        <v>1.5489990449103127E-2</v>
      </c>
      <c r="Q67" s="7">
        <f t="shared" si="4"/>
        <v>-1.7646204101290239</v>
      </c>
      <c r="R67">
        <f t="shared" si="1"/>
        <v>0.17125177958971727</v>
      </c>
      <c r="T67" s="1">
        <v>90</v>
      </c>
      <c r="U67" s="5">
        <v>356.28499999999997</v>
      </c>
      <c r="V67" s="3">
        <v>0.57614977370175569</v>
      </c>
      <c r="W67">
        <v>0.66500000000000625</v>
      </c>
      <c r="X67" s="8">
        <v>1.5489990449103127E-2</v>
      </c>
      <c r="Y67">
        <v>-2.2209912535630059</v>
      </c>
      <c r="Z67" s="7">
        <f t="shared" si="5"/>
        <v>-2.1101134366493395</v>
      </c>
      <c r="AA67">
        <f t="shared" si="2"/>
        <v>0.12122421438470464</v>
      </c>
    </row>
    <row r="68" spans="4:27" x14ac:dyDescent="0.25">
      <c r="D68" s="1">
        <v>120</v>
      </c>
      <c r="E68" s="5">
        <v>370.815</v>
      </c>
      <c r="F68" s="3">
        <v>0.25096750677579055</v>
      </c>
      <c r="G68" s="7">
        <v>-9.3459321714961963</v>
      </c>
      <c r="H68" s="7">
        <f t="shared" si="3"/>
        <v>-8.0116171075895544</v>
      </c>
      <c r="I68">
        <f t="shared" si="0"/>
        <v>3.3158807160541372E-4</v>
      </c>
      <c r="J68">
        <v>8.7319900000000004E-5</v>
      </c>
      <c r="M68" s="1">
        <v>120</v>
      </c>
      <c r="N68" s="5">
        <v>370.815</v>
      </c>
      <c r="O68" s="3">
        <v>0.25096750677579055</v>
      </c>
      <c r="P68" s="8">
        <v>7.0941732245265237E-3</v>
      </c>
      <c r="Q68" s="7">
        <f t="shared" si="4"/>
        <v>-7.3018697332387923</v>
      </c>
      <c r="R68">
        <f t="shared" si="1"/>
        <v>6.7427687796499012E-4</v>
      </c>
      <c r="T68" s="1">
        <v>120</v>
      </c>
      <c r="U68" s="5">
        <v>370.815</v>
      </c>
      <c r="V68" s="3">
        <v>0.25096750677579055</v>
      </c>
      <c r="W68">
        <v>0.29000000000000625</v>
      </c>
      <c r="X68" s="8">
        <v>7.0941732245265237E-3</v>
      </c>
      <c r="Y68">
        <v>-9.3459321714961963</v>
      </c>
      <c r="Z68" s="7">
        <f t="shared" si="5"/>
        <v>-8.6399218046189095</v>
      </c>
      <c r="AA68">
        <f t="shared" si="2"/>
        <v>1.769007345221006E-4</v>
      </c>
    </row>
    <row r="69" spans="4:27" x14ac:dyDescent="0.25">
      <c r="D69" s="1">
        <v>150</v>
      </c>
      <c r="E69" s="3">
        <v>376.13499999999999</v>
      </c>
      <c r="F69" s="3">
        <v>0.10714133149645587</v>
      </c>
      <c r="G69" s="7">
        <v>-13.267905106325944</v>
      </c>
      <c r="H69" s="7">
        <f t="shared" si="3"/>
        <v>-13.553740609521704</v>
      </c>
      <c r="I69">
        <f t="shared" ref="I69" si="6">(EXP(1))^H69</f>
        <v>1.2992276187096268E-6</v>
      </c>
      <c r="J69">
        <v>1.7291076248458933E-6</v>
      </c>
      <c r="M69" s="1">
        <v>150</v>
      </c>
      <c r="N69" s="3">
        <v>376.13499999999999</v>
      </c>
      <c r="O69" s="3">
        <v>0.10714133149645587</v>
      </c>
      <c r="P69" s="8">
        <v>3.02820726386E-3</v>
      </c>
      <c r="Q69" s="7">
        <f t="shared" si="4"/>
        <v>-12.754735049057668</v>
      </c>
      <c r="R69">
        <f t="shared" ref="R69" si="7">(EXP(1))^Q69</f>
        <v>2.8886102638543698E-6</v>
      </c>
      <c r="T69" s="1">
        <v>150</v>
      </c>
      <c r="U69" s="3">
        <v>376.13499999999999</v>
      </c>
      <c r="V69" s="3">
        <v>0.10714133149645587</v>
      </c>
      <c r="W69">
        <v>0.10000000000000853</v>
      </c>
      <c r="X69" s="8">
        <v>3.02820726386E-3</v>
      </c>
      <c r="Y69">
        <v>-13.267905106325944</v>
      </c>
      <c r="Z69" s="7">
        <f t="shared" si="5"/>
        <v>-13.390677911809975</v>
      </c>
      <c r="AA69">
        <f t="shared" ref="AA69" si="8">(EXP(1))^Z69</f>
        <v>1.5293344582429618E-6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4BCAF-01EA-4E43-B64E-E7A5E94D5F69}">
  <dimension ref="B2:U68"/>
  <sheetViews>
    <sheetView workbookViewId="0">
      <selection activeCell="F14" sqref="F14"/>
    </sheetView>
  </sheetViews>
  <sheetFormatPr defaultRowHeight="13.8" x14ac:dyDescent="0.25"/>
  <sheetData>
    <row r="2" spans="2:21" x14ac:dyDescent="0.25">
      <c r="C2" t="s">
        <v>14</v>
      </c>
      <c r="E2">
        <f>AVERAGE(D3:D68)</f>
        <v>0.67496579663637246</v>
      </c>
      <c r="J2" t="s">
        <v>15</v>
      </c>
      <c r="L2">
        <f>AVERAGE(K3:K68)</f>
        <v>0.67496579663637246</v>
      </c>
      <c r="Q2" t="s">
        <v>16</v>
      </c>
      <c r="S2">
        <f>AVERAGE(R3:R68)</f>
        <v>0.67496579663637246</v>
      </c>
    </row>
    <row r="3" spans="2:21" x14ac:dyDescent="0.25">
      <c r="B3">
        <v>1</v>
      </c>
      <c r="C3">
        <v>1</v>
      </c>
      <c r="D3">
        <v>1</v>
      </c>
      <c r="E3">
        <f>(C3-D3)^2</f>
        <v>0</v>
      </c>
      <c r="F3">
        <f>(D3-$E$2)^2</f>
        <v>0.10564723335622798</v>
      </c>
      <c r="G3">
        <f>SUM(E3:E68)</f>
        <v>1.3200462267679975</v>
      </c>
      <c r="I3">
        <v>1</v>
      </c>
      <c r="J3">
        <v>1</v>
      </c>
      <c r="K3">
        <v>1</v>
      </c>
      <c r="L3">
        <f>(J3-K3)^2</f>
        <v>0</v>
      </c>
      <c r="M3">
        <f>(K3-$E$2)^2</f>
        <v>0.10564723335622798</v>
      </c>
      <c r="N3">
        <f>SUM(L3:L68)</f>
        <v>1.2134367925477756</v>
      </c>
      <c r="P3">
        <v>1</v>
      </c>
      <c r="Q3">
        <v>1</v>
      </c>
      <c r="R3">
        <v>1</v>
      </c>
      <c r="S3">
        <f>(Q3-R3)^2</f>
        <v>0</v>
      </c>
      <c r="T3">
        <f>(R3-$E$2)^2</f>
        <v>0.10564723335622798</v>
      </c>
      <c r="U3">
        <f>SUM(S3:S68)</f>
        <v>1.1351834408947543</v>
      </c>
    </row>
    <row r="4" spans="2:21" x14ac:dyDescent="0.25">
      <c r="B4">
        <v>2</v>
      </c>
      <c r="C4">
        <v>0.99999998994312322</v>
      </c>
      <c r="D4">
        <v>1</v>
      </c>
      <c r="E4">
        <f t="shared" ref="E4:E67" si="0">(C4-D4)^2</f>
        <v>1.011407704836081E-16</v>
      </c>
      <c r="F4">
        <f t="shared" ref="F4:F67" si="1">(D4-$E$2)^2</f>
        <v>0.10564723335622798</v>
      </c>
      <c r="G4">
        <f>(G3/66)^0.5</f>
        <v>0.14142383252329052</v>
      </c>
      <c r="I4">
        <v>2</v>
      </c>
      <c r="J4">
        <v>1.0000003127672614</v>
      </c>
      <c r="K4">
        <v>1</v>
      </c>
      <c r="L4">
        <f t="shared" ref="L4:L67" si="2">(J4-K4)^2</f>
        <v>9.7823359818277504E-14</v>
      </c>
      <c r="M4">
        <f t="shared" ref="M4:M67" si="3">(K4-$E$2)^2</f>
        <v>0.10564723335622798</v>
      </c>
      <c r="N4">
        <f>(N3/66)^0.5</f>
        <v>0.1355927946009432</v>
      </c>
      <c r="P4">
        <v>2</v>
      </c>
      <c r="Q4">
        <v>1.0000000009161141</v>
      </c>
      <c r="R4">
        <v>1</v>
      </c>
      <c r="S4">
        <f t="shared" ref="S4:S67" si="4">(Q4-R4)^2</f>
        <v>8.3926499564707937E-19</v>
      </c>
      <c r="T4">
        <f t="shared" ref="T4:T67" si="5">(R4-$E$2)^2</f>
        <v>0.10564723335622798</v>
      </c>
      <c r="U4">
        <f>(U3/66)^0.5</f>
        <v>0.13114781395229572</v>
      </c>
    </row>
    <row r="5" spans="2:21" x14ac:dyDescent="0.25">
      <c r="B5">
        <v>3</v>
      </c>
      <c r="C5">
        <v>0.99999990653514692</v>
      </c>
      <c r="D5">
        <v>1</v>
      </c>
      <c r="E5">
        <f t="shared" si="0"/>
        <v>8.7356787611279269E-15</v>
      </c>
      <c r="F5">
        <f t="shared" si="1"/>
        <v>0.10564723335622798</v>
      </c>
      <c r="I5">
        <v>3</v>
      </c>
      <c r="J5">
        <v>1.0000014459349367</v>
      </c>
      <c r="K5">
        <v>1</v>
      </c>
      <c r="L5">
        <f>(J5-K5)^2</f>
        <v>2.0907278410899444E-12</v>
      </c>
      <c r="M5">
        <f t="shared" si="3"/>
        <v>0.10564723335622798</v>
      </c>
      <c r="P5">
        <v>3</v>
      </c>
      <c r="Q5">
        <v>1.0000000106417133</v>
      </c>
      <c r="R5">
        <v>1</v>
      </c>
      <c r="S5">
        <f t="shared" si="4"/>
        <v>1.1324606171146049E-16</v>
      </c>
      <c r="T5">
        <f t="shared" si="5"/>
        <v>0.10564723335622798</v>
      </c>
    </row>
    <row r="6" spans="2:21" x14ac:dyDescent="0.25">
      <c r="B6">
        <v>4</v>
      </c>
      <c r="C6">
        <v>0.99999918475680216</v>
      </c>
      <c r="D6">
        <v>1</v>
      </c>
      <c r="E6">
        <f t="shared" si="0"/>
        <v>6.6462147162129192E-13</v>
      </c>
      <c r="F6">
        <f t="shared" si="1"/>
        <v>0.10564723335622798</v>
      </c>
      <c r="G6">
        <f>SUM(F3:F68)</f>
        <v>10.87958069673935</v>
      </c>
      <c r="I6">
        <v>4</v>
      </c>
      <c r="J6">
        <v>1.0000056497509571</v>
      </c>
      <c r="K6">
        <v>1</v>
      </c>
      <c r="L6">
        <f>(J6-K6)^2</f>
        <v>3.1919685876922024E-11</v>
      </c>
      <c r="M6">
        <f t="shared" si="3"/>
        <v>0.10564723335622798</v>
      </c>
      <c r="N6">
        <f>SUM(M3:M68)</f>
        <v>10.87958069673935</v>
      </c>
      <c r="P6">
        <v>4</v>
      </c>
      <c r="Q6">
        <v>1.0000001194347603</v>
      </c>
      <c r="R6">
        <v>1</v>
      </c>
      <c r="S6">
        <f t="shared" si="4"/>
        <v>1.4264661968864446E-14</v>
      </c>
      <c r="T6">
        <f t="shared" si="5"/>
        <v>0.10564723335622798</v>
      </c>
      <c r="U6">
        <f>SUM(T3:T68)</f>
        <v>10.87958069673935</v>
      </c>
    </row>
    <row r="7" spans="2:21" x14ac:dyDescent="0.25">
      <c r="B7">
        <v>5</v>
      </c>
      <c r="C7">
        <v>0.99999348893970008</v>
      </c>
      <c r="D7">
        <v>0.90796019900000002</v>
      </c>
      <c r="E7">
        <f t="shared" si="0"/>
        <v>8.4701264571248967E-3</v>
      </c>
      <c r="F7">
        <f t="shared" si="1"/>
        <v>5.428639153278398E-2</v>
      </c>
      <c r="I7">
        <v>5</v>
      </c>
      <c r="J7">
        <v>1.0000172302712531</v>
      </c>
      <c r="K7">
        <v>0.90796019900000002</v>
      </c>
      <c r="L7">
        <f t="shared" si="2"/>
        <v>8.4744970064764679E-3</v>
      </c>
      <c r="M7">
        <f t="shared" si="3"/>
        <v>5.428639153278398E-2</v>
      </c>
      <c r="P7">
        <v>5</v>
      </c>
      <c r="Q7">
        <v>1.0000011275931986</v>
      </c>
      <c r="R7">
        <v>0.90796019900000002</v>
      </c>
      <c r="S7">
        <f t="shared" si="4"/>
        <v>8.471532536298277E-3</v>
      </c>
      <c r="T7">
        <f t="shared" si="5"/>
        <v>5.428639153278398E-2</v>
      </c>
    </row>
    <row r="8" spans="2:21" x14ac:dyDescent="0.25">
      <c r="B8">
        <v>6</v>
      </c>
      <c r="C8">
        <v>0.99972853422749075</v>
      </c>
      <c r="D8">
        <v>0.88308457699999998</v>
      </c>
      <c r="E8">
        <f t="shared" si="0"/>
        <v>1.3605812757688697E-2</v>
      </c>
      <c r="F8">
        <f t="shared" si="1"/>
        <v>4.3313426740043834E-2</v>
      </c>
      <c r="G8">
        <f>1-G3/G6</f>
        <v>0.87866754578477269</v>
      </c>
      <c r="I8">
        <v>6</v>
      </c>
      <c r="J8">
        <v>0.99990687707533155</v>
      </c>
      <c r="K8">
        <v>0.88308457699999998</v>
      </c>
      <c r="L8">
        <f t="shared" si="2"/>
        <v>1.3647449794890814E-2</v>
      </c>
      <c r="M8">
        <f t="shared" si="3"/>
        <v>4.3313426740043834E-2</v>
      </c>
      <c r="N8">
        <f>1-N3/N6</f>
        <v>0.88846658466245421</v>
      </c>
      <c r="P8">
        <v>6</v>
      </c>
      <c r="Q8">
        <v>1.0000402243925361</v>
      </c>
      <c r="R8">
        <v>0.88308457699999998</v>
      </c>
      <c r="S8">
        <f t="shared" si="4"/>
        <v>1.3678623457007252E-2</v>
      </c>
      <c r="T8">
        <f t="shared" si="5"/>
        <v>4.3313426740043834E-2</v>
      </c>
      <c r="U8">
        <f>1-U3/U6</f>
        <v>0.89565926550506003</v>
      </c>
    </row>
    <row r="9" spans="2:21" x14ac:dyDescent="0.25">
      <c r="B9">
        <v>7</v>
      </c>
      <c r="C9">
        <v>0.99425997516989972</v>
      </c>
      <c r="D9">
        <v>0.93283582099999995</v>
      </c>
      <c r="E9">
        <f t="shared" si="0"/>
        <v>3.7729267154876151E-3</v>
      </c>
      <c r="F9">
        <f t="shared" si="1"/>
        <v>6.6496949465297842E-2</v>
      </c>
      <c r="I9">
        <v>7</v>
      </c>
      <c r="J9">
        <v>0.99473911950566718</v>
      </c>
      <c r="K9">
        <v>0.93283582099999995</v>
      </c>
      <c r="L9">
        <f t="shared" si="2"/>
        <v>3.8320183658817424E-3</v>
      </c>
      <c r="M9">
        <f t="shared" si="3"/>
        <v>6.6496949465297842E-2</v>
      </c>
      <c r="P9">
        <v>7</v>
      </c>
      <c r="Q9">
        <v>0.99982369616530387</v>
      </c>
      <c r="R9">
        <v>0.93283582099999995</v>
      </c>
      <c r="S9">
        <f t="shared" si="4"/>
        <v>4.4873754191623403E-3</v>
      </c>
      <c r="T9">
        <f t="shared" si="5"/>
        <v>6.6496949465297842E-2</v>
      </c>
    </row>
    <row r="10" spans="2:21" x14ac:dyDescent="0.25">
      <c r="B10">
        <v>8</v>
      </c>
      <c r="C10">
        <v>0.93514781831076488</v>
      </c>
      <c r="D10">
        <v>0.83333333300000001</v>
      </c>
      <c r="E10">
        <f t="shared" si="0"/>
        <v>1.0366189419095955E-2</v>
      </c>
      <c r="F10">
        <f t="shared" si="1"/>
        <v>2.5080276573884893E-2</v>
      </c>
      <c r="I10">
        <v>8</v>
      </c>
      <c r="J10">
        <v>0.93598628962846475</v>
      </c>
      <c r="K10">
        <v>0.83333333300000001</v>
      </c>
      <c r="L10">
        <f t="shared" si="2"/>
        <v>1.0537629504565464E-2</v>
      </c>
      <c r="M10">
        <f t="shared" si="3"/>
        <v>2.5080276573884893E-2</v>
      </c>
      <c r="P10">
        <v>8</v>
      </c>
      <c r="Q10">
        <v>0.9714630440611024</v>
      </c>
      <c r="R10">
        <v>0.83333333300000001</v>
      </c>
      <c r="S10">
        <f t="shared" si="4"/>
        <v>1.9079817077823632E-2</v>
      </c>
      <c r="T10">
        <f t="shared" si="5"/>
        <v>2.5080276573884893E-2</v>
      </c>
    </row>
    <row r="11" spans="2:21" x14ac:dyDescent="0.25">
      <c r="B11">
        <v>9</v>
      </c>
      <c r="C11">
        <v>0.6541106311054451</v>
      </c>
      <c r="D11">
        <v>0.77114427900000004</v>
      </c>
      <c r="E11">
        <f t="shared" si="0"/>
        <v>1.3696874739506665E-2</v>
      </c>
      <c r="F11">
        <f t="shared" si="1"/>
        <v>9.2503004697706212E-3</v>
      </c>
      <c r="I11">
        <v>9</v>
      </c>
      <c r="J11">
        <v>0.65893711618653306</v>
      </c>
      <c r="K11">
        <v>0.77114427900000004</v>
      </c>
      <c r="L11">
        <f t="shared" si="2"/>
        <v>1.2590447386647888E-2</v>
      </c>
      <c r="M11">
        <f t="shared" si="3"/>
        <v>9.2503004697706212E-3</v>
      </c>
      <c r="P11">
        <v>9</v>
      </c>
      <c r="Q11">
        <v>0.7130076298387894</v>
      </c>
      <c r="R11">
        <v>0.77114427900000004</v>
      </c>
      <c r="S11">
        <f t="shared" si="4"/>
        <v>3.379869975693694E-3</v>
      </c>
      <c r="T11">
        <f t="shared" si="5"/>
        <v>9.2503004697706212E-3</v>
      </c>
    </row>
    <row r="12" spans="2:21" x14ac:dyDescent="0.25">
      <c r="B12">
        <v>10</v>
      </c>
      <c r="C12">
        <v>0.3121334162310665</v>
      </c>
      <c r="D12">
        <v>0.7960199</v>
      </c>
      <c r="E12">
        <f t="shared" si="0"/>
        <v>0.23414612917426236</v>
      </c>
      <c r="F12">
        <f t="shared" si="1"/>
        <v>1.465409594117182E-2</v>
      </c>
      <c r="I12">
        <v>10</v>
      </c>
      <c r="J12">
        <v>0.31963354512193137</v>
      </c>
      <c r="K12">
        <v>0.7960199</v>
      </c>
      <c r="L12">
        <f t="shared" si="2"/>
        <v>0.22694395911401313</v>
      </c>
      <c r="M12">
        <f t="shared" si="3"/>
        <v>1.465409594117182E-2</v>
      </c>
      <c r="P12">
        <v>10</v>
      </c>
      <c r="Q12">
        <v>0.36999849943221408</v>
      </c>
      <c r="R12">
        <v>0.7960199</v>
      </c>
      <c r="S12">
        <f t="shared" si="4"/>
        <v>0.1814942337417379</v>
      </c>
      <c r="T12">
        <f t="shared" si="5"/>
        <v>1.465409594117182E-2</v>
      </c>
    </row>
    <row r="13" spans="2:21" x14ac:dyDescent="0.25">
      <c r="B13">
        <v>11</v>
      </c>
      <c r="C13">
        <v>0.15673140773491756</v>
      </c>
      <c r="D13">
        <v>0.46641790999999999</v>
      </c>
      <c r="E13">
        <f t="shared" si="0"/>
        <v>9.5905729685180907E-2</v>
      </c>
      <c r="F13">
        <f t="shared" si="1"/>
        <v>4.3492221020497261E-2</v>
      </c>
      <c r="I13">
        <v>11</v>
      </c>
      <c r="J13">
        <v>0.16090339600207937</v>
      </c>
      <c r="K13">
        <v>0.46641790999999999</v>
      </c>
      <c r="L13">
        <f t="shared" si="2"/>
        <v>9.3339118263385631E-2</v>
      </c>
      <c r="M13">
        <f t="shared" si="3"/>
        <v>4.3492221020497261E-2</v>
      </c>
      <c r="P13">
        <v>11</v>
      </c>
      <c r="Q13">
        <v>0.19246369337283187</v>
      </c>
      <c r="R13">
        <v>0.46641790999999999</v>
      </c>
      <c r="S13">
        <f t="shared" si="4"/>
        <v>7.5050912807805362E-2</v>
      </c>
      <c r="T13">
        <f t="shared" si="5"/>
        <v>4.3492221020497261E-2</v>
      </c>
    </row>
    <row r="14" spans="2:21" x14ac:dyDescent="0.25">
      <c r="B14">
        <v>12</v>
      </c>
      <c r="C14">
        <v>0.10590950034614899</v>
      </c>
      <c r="D14">
        <v>0.201492537</v>
      </c>
      <c r="E14">
        <f t="shared" si="0"/>
        <v>9.1361168959714252E-3</v>
      </c>
      <c r="F14">
        <f t="shared" si="1"/>
        <v>0.22417692759069174</v>
      </c>
      <c r="I14">
        <v>12</v>
      </c>
      <c r="J14">
        <v>0.10655158947081433</v>
      </c>
      <c r="K14">
        <v>0.201492537</v>
      </c>
      <c r="L14">
        <f t="shared" si="2"/>
        <v>9.0137835177395865E-3</v>
      </c>
      <c r="M14">
        <f t="shared" si="3"/>
        <v>0.22417692759069174</v>
      </c>
      <c r="P14">
        <v>12</v>
      </c>
      <c r="Q14">
        <v>0.12029563723588381</v>
      </c>
      <c r="R14">
        <v>0.201492537</v>
      </c>
      <c r="S14">
        <f t="shared" si="4"/>
        <v>6.592936531303932E-3</v>
      </c>
      <c r="T14">
        <f t="shared" si="5"/>
        <v>0.22417692759069174</v>
      </c>
    </row>
    <row r="15" spans="2:21" x14ac:dyDescent="0.25">
      <c r="B15">
        <v>13</v>
      </c>
      <c r="C15">
        <v>1</v>
      </c>
      <c r="D15">
        <v>1</v>
      </c>
      <c r="E15">
        <f t="shared" si="0"/>
        <v>0</v>
      </c>
      <c r="F15">
        <f t="shared" si="1"/>
        <v>0.10564723335622798</v>
      </c>
      <c r="I15">
        <v>13</v>
      </c>
      <c r="J15">
        <v>1</v>
      </c>
      <c r="K15">
        <v>1</v>
      </c>
      <c r="L15">
        <f t="shared" si="2"/>
        <v>0</v>
      </c>
      <c r="M15">
        <f t="shared" si="3"/>
        <v>0.10564723335622798</v>
      </c>
      <c r="P15">
        <v>13</v>
      </c>
      <c r="Q15">
        <v>1</v>
      </c>
      <c r="R15">
        <v>1</v>
      </c>
      <c r="S15">
        <f t="shared" si="4"/>
        <v>0</v>
      </c>
      <c r="T15">
        <f t="shared" si="5"/>
        <v>0.10564723335622798</v>
      </c>
    </row>
    <row r="16" spans="2:21" x14ac:dyDescent="0.25">
      <c r="B16">
        <v>14</v>
      </c>
      <c r="C16">
        <v>0.99999998386242517</v>
      </c>
      <c r="D16">
        <v>1</v>
      </c>
      <c r="E16">
        <f t="shared" si="0"/>
        <v>2.6042132145797919E-16</v>
      </c>
      <c r="F16">
        <f t="shared" si="1"/>
        <v>0.10564723335622798</v>
      </c>
      <c r="I16">
        <v>14</v>
      </c>
      <c r="J16">
        <v>1.0000010238155239</v>
      </c>
      <c r="K16">
        <v>1</v>
      </c>
      <c r="L16">
        <f t="shared" si="2"/>
        <v>1.0481982270094718E-12</v>
      </c>
      <c r="M16">
        <f t="shared" si="3"/>
        <v>0.10564723335622798</v>
      </c>
      <c r="P16">
        <v>14</v>
      </c>
      <c r="Q16">
        <v>1.0000000025353035</v>
      </c>
      <c r="R16">
        <v>1</v>
      </c>
      <c r="S16">
        <f t="shared" si="4"/>
        <v>6.4277639520992577E-18</v>
      </c>
      <c r="T16">
        <f t="shared" si="5"/>
        <v>0.10564723335622798</v>
      </c>
    </row>
    <row r="17" spans="2:20" x14ac:dyDescent="0.25">
      <c r="B17">
        <v>15</v>
      </c>
      <c r="C17">
        <v>0.99999966054020573</v>
      </c>
      <c r="D17">
        <v>1</v>
      </c>
      <c r="E17">
        <f t="shared" si="0"/>
        <v>1.1523295192859893E-13</v>
      </c>
      <c r="F17">
        <f t="shared" si="1"/>
        <v>0.10564723335622798</v>
      </c>
      <c r="I17">
        <v>15</v>
      </c>
      <c r="J17">
        <v>1.0000087632294934</v>
      </c>
      <c r="K17">
        <v>1</v>
      </c>
      <c r="L17">
        <f t="shared" si="2"/>
        <v>7.6794191153846259E-11</v>
      </c>
      <c r="M17">
        <f t="shared" si="3"/>
        <v>0.10564723335622798</v>
      </c>
      <c r="P17">
        <v>15</v>
      </c>
      <c r="Q17">
        <v>1.0000000787567009</v>
      </c>
      <c r="R17">
        <v>1</v>
      </c>
      <c r="S17">
        <f t="shared" si="4"/>
        <v>6.2026179427317789E-15</v>
      </c>
      <c r="T17">
        <f t="shared" si="5"/>
        <v>0.10564723335622798</v>
      </c>
    </row>
    <row r="18" spans="2:20" x14ac:dyDescent="0.25">
      <c r="B18">
        <v>16</v>
      </c>
      <c r="C18">
        <v>0.99999379282112921</v>
      </c>
      <c r="D18">
        <v>1</v>
      </c>
      <c r="E18">
        <f t="shared" si="0"/>
        <v>3.8529069533949125E-11</v>
      </c>
      <c r="F18">
        <f t="shared" si="1"/>
        <v>0.10564723335622798</v>
      </c>
      <c r="I18">
        <v>16</v>
      </c>
      <c r="J18">
        <v>1.000061406675526</v>
      </c>
      <c r="K18">
        <v>1</v>
      </c>
      <c r="L18">
        <f t="shared" si="2"/>
        <v>3.7707797991566865E-9</v>
      </c>
      <c r="M18">
        <f t="shared" si="3"/>
        <v>0.10564723335622798</v>
      </c>
      <c r="P18">
        <v>16</v>
      </c>
      <c r="Q18">
        <v>1.0000020253430182</v>
      </c>
      <c r="R18">
        <v>1</v>
      </c>
      <c r="S18">
        <f t="shared" si="4"/>
        <v>4.1020143413148607E-12</v>
      </c>
      <c r="T18">
        <f t="shared" si="5"/>
        <v>0.10564723335622798</v>
      </c>
    </row>
    <row r="19" spans="2:20" x14ac:dyDescent="0.25">
      <c r="B19">
        <v>17</v>
      </c>
      <c r="C19">
        <v>0.99990582135351325</v>
      </c>
      <c r="D19">
        <v>1</v>
      </c>
      <c r="E19">
        <f t="shared" si="0"/>
        <v>8.8696174540768563E-9</v>
      </c>
      <c r="F19">
        <f t="shared" si="1"/>
        <v>0.10564723335622798</v>
      </c>
      <c r="I19">
        <v>17</v>
      </c>
      <c r="J19">
        <v>1.0003290095862567</v>
      </c>
      <c r="K19">
        <v>1</v>
      </c>
      <c r="L19">
        <f t="shared" si="2"/>
        <v>1.0824730784880562E-7</v>
      </c>
      <c r="M19">
        <f t="shared" si="3"/>
        <v>0.10564723335622798</v>
      </c>
      <c r="P19">
        <v>17</v>
      </c>
      <c r="Q19">
        <v>1.0000399739241419</v>
      </c>
      <c r="R19">
        <v>1</v>
      </c>
      <c r="S19">
        <f t="shared" si="4"/>
        <v>1.5979146113024234E-9</v>
      </c>
      <c r="T19">
        <f t="shared" si="5"/>
        <v>0.10564723335622798</v>
      </c>
    </row>
    <row r="20" spans="2:20" x14ac:dyDescent="0.25">
      <c r="B20">
        <v>18</v>
      </c>
      <c r="C20">
        <v>0.98934467168522711</v>
      </c>
      <c r="D20">
        <v>1</v>
      </c>
      <c r="E20">
        <f t="shared" si="0"/>
        <v>1.1353602149560096E-4</v>
      </c>
      <c r="F20">
        <f t="shared" si="1"/>
        <v>0.10564723335622798</v>
      </c>
      <c r="I20">
        <v>18</v>
      </c>
      <c r="J20">
        <v>0.99928162017655131</v>
      </c>
      <c r="K20">
        <v>1</v>
      </c>
      <c r="L20">
        <f t="shared" si="2"/>
        <v>5.1606957073817001E-7</v>
      </c>
      <c r="M20">
        <f t="shared" si="3"/>
        <v>0.10564723335622798</v>
      </c>
      <c r="P20">
        <v>18</v>
      </c>
      <c r="Q20">
        <v>1.0035599230253933</v>
      </c>
      <c r="R20">
        <v>1</v>
      </c>
      <c r="S20">
        <f t="shared" si="4"/>
        <v>1.2673051946725522E-5</v>
      </c>
      <c r="T20">
        <f t="shared" si="5"/>
        <v>0.10564723335622798</v>
      </c>
    </row>
    <row r="21" spans="2:20" x14ac:dyDescent="0.25">
      <c r="B21">
        <v>19</v>
      </c>
      <c r="C21">
        <v>0.68024148891967595</v>
      </c>
      <c r="D21">
        <v>1</v>
      </c>
      <c r="E21">
        <f t="shared" si="0"/>
        <v>0.10224550540830572</v>
      </c>
      <c r="F21">
        <f t="shared" si="1"/>
        <v>0.10564723335622798</v>
      </c>
      <c r="I21">
        <v>19</v>
      </c>
      <c r="J21">
        <v>0.77463967097209385</v>
      </c>
      <c r="K21">
        <v>1</v>
      </c>
      <c r="L21">
        <f t="shared" si="2"/>
        <v>5.0787277899566122E-2</v>
      </c>
      <c r="M21">
        <f t="shared" si="3"/>
        <v>0.10564723335622798</v>
      </c>
      <c r="P21">
        <v>19</v>
      </c>
      <c r="Q21">
        <v>0.86560462496778312</v>
      </c>
      <c r="R21">
        <v>1</v>
      </c>
      <c r="S21">
        <f t="shared" si="4"/>
        <v>1.8062116830050223E-2</v>
      </c>
      <c r="T21">
        <f t="shared" si="5"/>
        <v>0.10564723335622798</v>
      </c>
    </row>
    <row r="22" spans="2:20" x14ac:dyDescent="0.25">
      <c r="B22">
        <v>20</v>
      </c>
      <c r="C22">
        <v>3.2653219668229198E-2</v>
      </c>
      <c r="D22">
        <v>0.18255814000000001</v>
      </c>
      <c r="E22">
        <f t="shared" si="0"/>
        <v>2.2471485139674553E-2</v>
      </c>
      <c r="F22">
        <f t="shared" si="1"/>
        <v>0.24246530031412364</v>
      </c>
      <c r="I22">
        <v>20</v>
      </c>
      <c r="J22">
        <v>6.4056364166379984E-2</v>
      </c>
      <c r="K22">
        <v>0.18255814000000001</v>
      </c>
      <c r="L22">
        <f t="shared" si="2"/>
        <v>1.404267087572153E-2</v>
      </c>
      <c r="M22">
        <f t="shared" si="3"/>
        <v>0.24246530031412364</v>
      </c>
      <c r="P22">
        <v>20</v>
      </c>
      <c r="Q22">
        <v>5.0590396589049423E-2</v>
      </c>
      <c r="R22">
        <v>0.18255814000000001</v>
      </c>
      <c r="S22">
        <f t="shared" si="4"/>
        <v>1.741548530097849E-2</v>
      </c>
      <c r="T22">
        <f t="shared" si="5"/>
        <v>0.24246530031412364</v>
      </c>
    </row>
    <row r="23" spans="2:20" x14ac:dyDescent="0.25">
      <c r="B23">
        <v>21</v>
      </c>
      <c r="C23">
        <v>7.017606186718729E-4</v>
      </c>
      <c r="D23">
        <v>5.8139499999999996E-4</v>
      </c>
      <c r="E23">
        <f t="shared" si="0"/>
        <v>1.4487882158262729E-8</v>
      </c>
      <c r="F23">
        <f t="shared" si="1"/>
        <v>0.45479432117044816</v>
      </c>
      <c r="I23">
        <v>21</v>
      </c>
      <c r="J23">
        <v>1.8508344713495445E-3</v>
      </c>
      <c r="K23">
        <v>5.8139499999999996E-4</v>
      </c>
      <c r="L23">
        <f t="shared" si="2"/>
        <v>1.6114765714202109E-6</v>
      </c>
      <c r="M23">
        <f t="shared" si="3"/>
        <v>0.45479432117044816</v>
      </c>
      <c r="P23">
        <v>21</v>
      </c>
      <c r="Q23">
        <v>1.2846594124253418E-3</v>
      </c>
      <c r="R23">
        <v>5.8139499999999996E-4</v>
      </c>
      <c r="S23">
        <f t="shared" si="4"/>
        <v>4.9458083378396121E-7</v>
      </c>
      <c r="T23">
        <f t="shared" si="5"/>
        <v>0.45479432117044816</v>
      </c>
    </row>
    <row r="24" spans="2:20" x14ac:dyDescent="0.25">
      <c r="B24">
        <v>22</v>
      </c>
      <c r="C24">
        <v>1.3800889610857646E-4</v>
      </c>
      <c r="D24">
        <v>3.0232600000000001E-4</v>
      </c>
      <c r="E24">
        <f t="shared" si="0"/>
        <v>2.7000110631264879E-8</v>
      </c>
      <c r="F24">
        <f t="shared" si="1"/>
        <v>0.45517079861111537</v>
      </c>
      <c r="I24">
        <v>22</v>
      </c>
      <c r="J24">
        <v>3.1512245363022587E-4</v>
      </c>
      <c r="K24">
        <v>3.0232600000000001E-4</v>
      </c>
      <c r="L24">
        <f t="shared" si="2"/>
        <v>1.6374922551052064E-10</v>
      </c>
      <c r="M24">
        <f t="shared" si="3"/>
        <v>0.45517079861111537</v>
      </c>
      <c r="P24">
        <v>22</v>
      </c>
      <c r="Q24">
        <v>1.7276819407182386E-4</v>
      </c>
      <c r="R24">
        <v>3.0232600000000001E-4</v>
      </c>
      <c r="S24">
        <f t="shared" si="4"/>
        <v>1.6785225076922953E-8</v>
      </c>
      <c r="T24">
        <f t="shared" si="5"/>
        <v>0.45517079861111537</v>
      </c>
    </row>
    <row r="25" spans="2:20" x14ac:dyDescent="0.25">
      <c r="B25">
        <v>23</v>
      </c>
      <c r="C25">
        <v>9.9452143556014673E-5</v>
      </c>
      <c r="D25">
        <v>1.3953500000000001E-4</v>
      </c>
      <c r="E25">
        <f t="shared" si="0"/>
        <v>1.606635380709137E-9</v>
      </c>
      <c r="F25">
        <f t="shared" si="1"/>
        <v>0.45539048339412186</v>
      </c>
      <c r="I25">
        <v>23</v>
      </c>
      <c r="J25">
        <v>1.8629375781115362E-4</v>
      </c>
      <c r="K25">
        <v>1.3953500000000001E-4</v>
      </c>
      <c r="L25">
        <f t="shared" si="2"/>
        <v>2.1863814320421183E-9</v>
      </c>
      <c r="M25">
        <f t="shared" si="3"/>
        <v>0.45539048339412186</v>
      </c>
      <c r="P25">
        <v>23</v>
      </c>
      <c r="Q25">
        <v>1.113035064943363E-4</v>
      </c>
      <c r="R25">
        <v>1.3953500000000001E-4</v>
      </c>
      <c r="S25">
        <f t="shared" si="4"/>
        <v>7.970172255603323E-10</v>
      </c>
      <c r="T25">
        <f t="shared" si="5"/>
        <v>0.45539048339412186</v>
      </c>
    </row>
    <row r="26" spans="2:20" x14ac:dyDescent="0.25">
      <c r="B26">
        <v>24</v>
      </c>
      <c r="C26">
        <v>9.6146929879914412E-5</v>
      </c>
      <c r="D26">
        <v>1.51163E-4</v>
      </c>
      <c r="E26">
        <f t="shared" si="0"/>
        <v>3.0267679714581744E-9</v>
      </c>
      <c r="F26">
        <f t="shared" si="1"/>
        <v>0.45537478976979168</v>
      </c>
      <c r="I26">
        <v>24</v>
      </c>
      <c r="J26">
        <v>1.5584285203389792E-4</v>
      </c>
      <c r="K26">
        <v>1.51163E-4</v>
      </c>
      <c r="L26">
        <f t="shared" si="2"/>
        <v>2.1901015059178473E-11</v>
      </c>
      <c r="M26">
        <f t="shared" si="3"/>
        <v>0.45537478976979168</v>
      </c>
      <c r="P26">
        <v>24</v>
      </c>
      <c r="Q26">
        <v>1.0292026606971994E-4</v>
      </c>
      <c r="R26">
        <v>1.51163E-4</v>
      </c>
      <c r="S26">
        <f t="shared" si="4"/>
        <v>2.3273613770677953E-9</v>
      </c>
      <c r="T26">
        <f t="shared" si="5"/>
        <v>0.45537478976979168</v>
      </c>
    </row>
    <row r="27" spans="2:20" x14ac:dyDescent="0.25">
      <c r="B27">
        <v>25</v>
      </c>
      <c r="C27">
        <v>1</v>
      </c>
      <c r="D27">
        <v>1</v>
      </c>
      <c r="E27">
        <f t="shared" si="0"/>
        <v>0</v>
      </c>
      <c r="F27">
        <f t="shared" si="1"/>
        <v>0.10564723335622798</v>
      </c>
      <c r="I27">
        <v>25</v>
      </c>
      <c r="J27">
        <v>1</v>
      </c>
      <c r="K27">
        <v>1</v>
      </c>
      <c r="L27">
        <f t="shared" si="2"/>
        <v>0</v>
      </c>
      <c r="M27">
        <f t="shared" si="3"/>
        <v>0.10564723335622798</v>
      </c>
      <c r="P27">
        <v>25</v>
      </c>
      <c r="Q27">
        <v>1</v>
      </c>
      <c r="R27">
        <v>1</v>
      </c>
      <c r="S27">
        <f t="shared" si="4"/>
        <v>0</v>
      </c>
      <c r="T27">
        <f t="shared" si="5"/>
        <v>0.10564723335622798</v>
      </c>
    </row>
    <row r="28" spans="2:20" x14ac:dyDescent="0.25">
      <c r="B28">
        <v>26</v>
      </c>
      <c r="C28">
        <v>0.99999991087035811</v>
      </c>
      <c r="D28">
        <v>1</v>
      </c>
      <c r="E28">
        <f t="shared" si="0"/>
        <v>7.9440930633023046E-15</v>
      </c>
      <c r="F28">
        <f t="shared" si="1"/>
        <v>0.10564723335622798</v>
      </c>
      <c r="I28">
        <v>26</v>
      </c>
      <c r="J28">
        <v>1.0000056503945847</v>
      </c>
      <c r="K28">
        <v>1</v>
      </c>
      <c r="L28">
        <f t="shared" si="2"/>
        <v>3.1926958962427714E-11</v>
      </c>
      <c r="M28">
        <f t="shared" si="3"/>
        <v>0.10564723335622798</v>
      </c>
      <c r="P28">
        <v>26</v>
      </c>
      <c r="Q28">
        <v>1.0000000240650118</v>
      </c>
      <c r="R28">
        <v>1</v>
      </c>
      <c r="S28">
        <f t="shared" si="4"/>
        <v>5.7912479106234553E-16</v>
      </c>
      <c r="T28">
        <f t="shared" si="5"/>
        <v>0.10564723335622798</v>
      </c>
    </row>
    <row r="29" spans="2:20" x14ac:dyDescent="0.25">
      <c r="B29">
        <v>27</v>
      </c>
      <c r="C29">
        <v>0.99999670022697595</v>
      </c>
      <c r="D29">
        <v>1</v>
      </c>
      <c r="E29">
        <f t="shared" si="0"/>
        <v>1.088850201022054E-11</v>
      </c>
      <c r="F29">
        <f t="shared" si="1"/>
        <v>0.10564723335622798</v>
      </c>
      <c r="I29">
        <v>27</v>
      </c>
      <c r="J29">
        <v>1.0000718782395246</v>
      </c>
      <c r="K29">
        <v>1</v>
      </c>
      <c r="L29">
        <f t="shared" si="2"/>
        <v>5.1664813171546267E-9</v>
      </c>
      <c r="M29">
        <f t="shared" si="3"/>
        <v>0.10564723335622798</v>
      </c>
      <c r="P29">
        <v>27</v>
      </c>
      <c r="Q29">
        <v>1.0000015810619969</v>
      </c>
      <c r="R29">
        <v>1</v>
      </c>
      <c r="S29">
        <f t="shared" si="4"/>
        <v>2.4997570379792822E-12</v>
      </c>
      <c r="T29">
        <f t="shared" si="5"/>
        <v>0.10564723335622798</v>
      </c>
    </row>
    <row r="30" spans="2:20" x14ac:dyDescent="0.25">
      <c r="B30">
        <v>28</v>
      </c>
      <c r="C30">
        <v>0.99989473080933555</v>
      </c>
      <c r="D30">
        <v>0.95</v>
      </c>
      <c r="E30">
        <f t="shared" si="0"/>
        <v>2.4894841625360629E-3</v>
      </c>
      <c r="F30">
        <f t="shared" si="1"/>
        <v>7.5643813019865211E-2</v>
      </c>
      <c r="I30">
        <v>28</v>
      </c>
      <c r="J30">
        <v>1.000745065909902</v>
      </c>
      <c r="K30">
        <v>0.95</v>
      </c>
      <c r="L30">
        <f t="shared" si="2"/>
        <v>2.5750617142003E-3</v>
      </c>
      <c r="M30">
        <f t="shared" si="3"/>
        <v>7.5643813019865211E-2</v>
      </c>
      <c r="P30">
        <v>28</v>
      </c>
      <c r="Q30">
        <v>1.000084322989667</v>
      </c>
      <c r="R30">
        <v>0.95</v>
      </c>
      <c r="S30">
        <f t="shared" si="4"/>
        <v>2.5084394093332894E-3</v>
      </c>
      <c r="T30">
        <f t="shared" si="5"/>
        <v>7.5643813019865211E-2</v>
      </c>
    </row>
    <row r="31" spans="2:20" x14ac:dyDescent="0.25">
      <c r="B31">
        <v>29</v>
      </c>
      <c r="C31">
        <v>0.99743788026766123</v>
      </c>
      <c r="D31">
        <v>0.91414141400000004</v>
      </c>
      <c r="E31">
        <f t="shared" si="0"/>
        <v>6.9383012926796175E-3</v>
      </c>
      <c r="F31">
        <f t="shared" si="1"/>
        <v>5.7204975941272392E-2</v>
      </c>
      <c r="I31">
        <v>29</v>
      </c>
      <c r="J31">
        <v>1.005281472808969</v>
      </c>
      <c r="K31">
        <v>0.91414141400000004</v>
      </c>
      <c r="L31">
        <f t="shared" si="2"/>
        <v>8.3065103197023128E-3</v>
      </c>
      <c r="M31">
        <f t="shared" si="3"/>
        <v>5.7204975941272392E-2</v>
      </c>
      <c r="P31">
        <v>29</v>
      </c>
      <c r="Q31">
        <v>1.0022700114315484</v>
      </c>
      <c r="R31">
        <v>0.91414141400000004</v>
      </c>
      <c r="S31">
        <f t="shared" si="4"/>
        <v>7.7666496852519069E-3</v>
      </c>
      <c r="T31">
        <f t="shared" si="5"/>
        <v>5.7204975941272392E-2</v>
      </c>
    </row>
    <row r="32" spans="2:20" x14ac:dyDescent="0.25">
      <c r="B32">
        <v>30</v>
      </c>
      <c r="C32">
        <v>0.65573889793404572</v>
      </c>
      <c r="D32">
        <v>0.80808080800000004</v>
      </c>
      <c r="E32">
        <f t="shared" si="0"/>
        <v>2.3208057562543315E-2</v>
      </c>
      <c r="F32">
        <f t="shared" si="1"/>
        <v>1.77196062503387E-2</v>
      </c>
      <c r="I32">
        <v>30</v>
      </c>
      <c r="J32">
        <v>0.85963467497120993</v>
      </c>
      <c r="K32">
        <v>0.80808080800000004</v>
      </c>
      <c r="L32">
        <f t="shared" si="2"/>
        <v>2.6578011996852063E-3</v>
      </c>
      <c r="M32">
        <f t="shared" si="3"/>
        <v>1.77196062503387E-2</v>
      </c>
      <c r="P32">
        <v>30</v>
      </c>
      <c r="Q32">
        <v>1.0867668363171896</v>
      </c>
      <c r="R32">
        <v>0.80808080800000004</v>
      </c>
      <c r="S32">
        <f t="shared" si="4"/>
        <v>7.7665902379209395E-2</v>
      </c>
      <c r="T32">
        <f t="shared" si="5"/>
        <v>1.77196062503387E-2</v>
      </c>
    </row>
    <row r="33" spans="2:20" x14ac:dyDescent="0.25">
      <c r="B33">
        <v>31</v>
      </c>
      <c r="C33">
        <v>5.8966274635816214E-4</v>
      </c>
      <c r="D33">
        <v>1.242424E-3</v>
      </c>
      <c r="E33">
        <f t="shared" si="0"/>
        <v>4.2609725425606381E-7</v>
      </c>
      <c r="F33">
        <f t="shared" si="1"/>
        <v>0.45390318283652842</v>
      </c>
      <c r="I33">
        <v>31</v>
      </c>
      <c r="J33">
        <v>3.2405074946722651E-3</v>
      </c>
      <c r="K33">
        <v>1.242424E-3</v>
      </c>
      <c r="L33">
        <f t="shared" si="2"/>
        <v>3.9923376516817321E-6</v>
      </c>
      <c r="M33">
        <f t="shared" si="3"/>
        <v>0.45390318283652842</v>
      </c>
      <c r="P33">
        <v>31</v>
      </c>
      <c r="Q33">
        <v>2.3505998444892846E-3</v>
      </c>
      <c r="R33">
        <v>1.242424E-3</v>
      </c>
      <c r="S33">
        <f t="shared" si="4"/>
        <v>1.228053702309539E-6</v>
      </c>
      <c r="T33">
        <f t="shared" si="5"/>
        <v>0.45390318283652842</v>
      </c>
    </row>
    <row r="34" spans="2:20" x14ac:dyDescent="0.25">
      <c r="B34">
        <v>32</v>
      </c>
      <c r="C34">
        <v>5.681193597390695E-8</v>
      </c>
      <c r="D34">
        <v>2.0202020202020202E-6</v>
      </c>
      <c r="E34">
        <f t="shared" si="0"/>
        <v>3.8549006228452777E-12</v>
      </c>
      <c r="F34">
        <f t="shared" si="1"/>
        <v>0.45557609949852224</v>
      </c>
      <c r="I34">
        <v>32</v>
      </c>
      <c r="J34">
        <v>3.2971223721090334E-7</v>
      </c>
      <c r="K34">
        <v>2.0202020202020202E-6</v>
      </c>
      <c r="L34">
        <f t="shared" si="2"/>
        <v>2.8577557063973531E-12</v>
      </c>
      <c r="M34">
        <f t="shared" si="3"/>
        <v>0.45557609949852224</v>
      </c>
      <c r="P34">
        <v>32</v>
      </c>
      <c r="Q34">
        <v>2.7013582868077591E-7</v>
      </c>
      <c r="R34">
        <v>2.0202020202020202E-6</v>
      </c>
      <c r="S34">
        <f t="shared" si="4"/>
        <v>3.0627316747056723E-12</v>
      </c>
      <c r="T34">
        <f t="shared" si="5"/>
        <v>0.45557609949852224</v>
      </c>
    </row>
    <row r="35" spans="2:20" x14ac:dyDescent="0.25">
      <c r="B35">
        <v>33</v>
      </c>
      <c r="C35">
        <v>1</v>
      </c>
      <c r="D35">
        <v>1</v>
      </c>
      <c r="E35">
        <f t="shared" si="0"/>
        <v>0</v>
      </c>
      <c r="F35">
        <f t="shared" si="1"/>
        <v>0.10564723335622798</v>
      </c>
      <c r="I35">
        <v>33</v>
      </c>
      <c r="J35">
        <v>1</v>
      </c>
      <c r="K35">
        <v>1</v>
      </c>
      <c r="L35">
        <f t="shared" si="2"/>
        <v>0</v>
      </c>
      <c r="M35">
        <f t="shared" si="3"/>
        <v>0.10564723335622798</v>
      </c>
      <c r="P35">
        <v>33</v>
      </c>
      <c r="Q35">
        <v>1</v>
      </c>
      <c r="R35">
        <v>1</v>
      </c>
      <c r="S35">
        <f t="shared" si="4"/>
        <v>0</v>
      </c>
      <c r="T35">
        <f t="shared" si="5"/>
        <v>0.10564723335622798</v>
      </c>
    </row>
    <row r="36" spans="2:20" x14ac:dyDescent="0.25">
      <c r="B36">
        <v>34</v>
      </c>
      <c r="C36">
        <v>0.99980750670990237</v>
      </c>
      <c r="D36">
        <v>1</v>
      </c>
      <c r="E36">
        <f t="shared" si="0"/>
        <v>3.7053666732609716E-8</v>
      </c>
      <c r="F36">
        <f t="shared" si="1"/>
        <v>0.10564723335622798</v>
      </c>
      <c r="I36">
        <v>34</v>
      </c>
      <c r="J36">
        <v>0.99971658543203046</v>
      </c>
      <c r="K36">
        <v>1</v>
      </c>
      <c r="L36">
        <f t="shared" si="2"/>
        <v>8.0323817337362208E-8</v>
      </c>
      <c r="M36">
        <f t="shared" si="3"/>
        <v>0.10564723335622798</v>
      </c>
      <c r="P36">
        <v>34</v>
      </c>
      <c r="Q36">
        <v>0.99999818994009537</v>
      </c>
      <c r="R36">
        <v>1</v>
      </c>
      <c r="S36">
        <f t="shared" si="4"/>
        <v>3.2763168583411719E-12</v>
      </c>
      <c r="T36">
        <f t="shared" si="5"/>
        <v>0.10564723335622798</v>
      </c>
    </row>
    <row r="37" spans="2:20" x14ac:dyDescent="0.25">
      <c r="B37">
        <v>35</v>
      </c>
      <c r="C37">
        <v>0.99939701560890737</v>
      </c>
      <c r="D37">
        <v>1</v>
      </c>
      <c r="E37">
        <f t="shared" si="0"/>
        <v>3.6359017590135141E-7</v>
      </c>
      <c r="F37">
        <f t="shared" si="1"/>
        <v>0.10564723335622798</v>
      </c>
      <c r="I37">
        <v>35</v>
      </c>
      <c r="J37">
        <v>0.99912626012533567</v>
      </c>
      <c r="K37">
        <v>1</v>
      </c>
      <c r="L37">
        <f t="shared" si="2"/>
        <v>7.6342136857843115E-7</v>
      </c>
      <c r="M37">
        <f t="shared" si="3"/>
        <v>0.10564723335622798</v>
      </c>
      <c r="P37">
        <v>35</v>
      </c>
      <c r="Q37">
        <v>0.99996337962926962</v>
      </c>
      <c r="R37">
        <v>1</v>
      </c>
      <c r="S37">
        <f t="shared" si="4"/>
        <v>1.3410515524303293E-9</v>
      </c>
      <c r="T37">
        <f t="shared" si="5"/>
        <v>0.10564723335622798</v>
      </c>
    </row>
    <row r="38" spans="2:20" x14ac:dyDescent="0.25">
      <c r="B38">
        <v>36</v>
      </c>
      <c r="C38">
        <v>0.99815640904893366</v>
      </c>
      <c r="D38">
        <v>1</v>
      </c>
      <c r="E38">
        <f t="shared" si="0"/>
        <v>3.3988275948537024E-6</v>
      </c>
      <c r="F38">
        <f t="shared" si="1"/>
        <v>0.10564723335622798</v>
      </c>
      <c r="I38">
        <v>36</v>
      </c>
      <c r="J38">
        <v>0.99745030078055985</v>
      </c>
      <c r="K38">
        <v>1</v>
      </c>
      <c r="L38">
        <f t="shared" si="2"/>
        <v>6.5009661096137057E-6</v>
      </c>
      <c r="M38">
        <f t="shared" si="3"/>
        <v>0.10564723335622798</v>
      </c>
      <c r="P38">
        <v>36</v>
      </c>
      <c r="Q38">
        <v>0.99975693822787592</v>
      </c>
      <c r="R38">
        <v>1</v>
      </c>
      <c r="S38">
        <f t="shared" si="4"/>
        <v>5.9079025068096129E-8</v>
      </c>
      <c r="T38">
        <f t="shared" si="5"/>
        <v>0.10564723335622798</v>
      </c>
    </row>
    <row r="39" spans="2:20" x14ac:dyDescent="0.25">
      <c r="B39">
        <v>37</v>
      </c>
      <c r="C39">
        <v>0.99486196825309581</v>
      </c>
      <c r="D39">
        <v>1</v>
      </c>
      <c r="E39">
        <f t="shared" si="0"/>
        <v>2.6399370232195347E-5</v>
      </c>
      <c r="F39">
        <f t="shared" si="1"/>
        <v>0.10564723335622798</v>
      </c>
      <c r="I39">
        <v>37</v>
      </c>
      <c r="J39">
        <v>0.99327576674353013</v>
      </c>
      <c r="K39">
        <v>1</v>
      </c>
      <c r="L39">
        <f t="shared" si="2"/>
        <v>4.5215312887415385E-5</v>
      </c>
      <c r="M39">
        <f t="shared" si="3"/>
        <v>0.10564723335622798</v>
      </c>
      <c r="P39">
        <v>37</v>
      </c>
      <c r="Q39">
        <v>0.99885323427882877</v>
      </c>
      <c r="R39">
        <v>1</v>
      </c>
      <c r="S39">
        <f t="shared" si="4"/>
        <v>1.3150716192533664E-6</v>
      </c>
      <c r="T39">
        <f t="shared" si="5"/>
        <v>0.10564723335622798</v>
      </c>
    </row>
    <row r="40" spans="2:20" x14ac:dyDescent="0.25">
      <c r="B40">
        <v>38</v>
      </c>
      <c r="C40">
        <v>0.96907694344292761</v>
      </c>
      <c r="D40">
        <v>1</v>
      </c>
      <c r="E40">
        <f t="shared" si="0"/>
        <v>9.5623542683189789E-4</v>
      </c>
      <c r="F40">
        <f t="shared" si="1"/>
        <v>0.10564723335622798</v>
      </c>
      <c r="I40">
        <v>38</v>
      </c>
      <c r="J40">
        <v>0.96356961997283053</v>
      </c>
      <c r="K40">
        <v>1</v>
      </c>
      <c r="L40">
        <f t="shared" si="2"/>
        <v>1.3271725889239885E-3</v>
      </c>
      <c r="M40">
        <f t="shared" si="3"/>
        <v>0.10564723335622798</v>
      </c>
      <c r="P40">
        <v>38</v>
      </c>
      <c r="Q40">
        <v>0.98586537982927003</v>
      </c>
      <c r="R40">
        <v>1</v>
      </c>
      <c r="S40">
        <f t="shared" si="4"/>
        <v>1.997874873708066E-4</v>
      </c>
      <c r="T40">
        <f t="shared" si="5"/>
        <v>0.10564723335622798</v>
      </c>
    </row>
    <row r="41" spans="2:20" x14ac:dyDescent="0.25">
      <c r="B41">
        <v>39</v>
      </c>
      <c r="C41">
        <v>0.87207198451414447</v>
      </c>
      <c r="D41">
        <v>0.877492877</v>
      </c>
      <c r="E41">
        <f t="shared" si="0"/>
        <v>2.9386075343204978E-5</v>
      </c>
      <c r="F41">
        <f t="shared" si="1"/>
        <v>4.1017218280615247E-2</v>
      </c>
      <c r="I41">
        <v>39</v>
      </c>
      <c r="J41">
        <v>0.86091014854517023</v>
      </c>
      <c r="K41">
        <v>0.877492877</v>
      </c>
      <c r="L41">
        <f t="shared" si="2"/>
        <v>2.7498688300662112E-4</v>
      </c>
      <c r="M41">
        <f t="shared" si="3"/>
        <v>4.1017218280615247E-2</v>
      </c>
      <c r="P41">
        <v>39</v>
      </c>
      <c r="Q41">
        <v>0.90861144908745972</v>
      </c>
      <c r="R41">
        <v>0.877492877</v>
      </c>
      <c r="S41">
        <f t="shared" si="4"/>
        <v>9.6836552876242697E-4</v>
      </c>
      <c r="T41">
        <f t="shared" si="5"/>
        <v>4.1017218280615247E-2</v>
      </c>
    </row>
    <row r="42" spans="2:20" x14ac:dyDescent="0.25">
      <c r="B42">
        <v>40</v>
      </c>
      <c r="C42">
        <v>0.66564558293337317</v>
      </c>
      <c r="D42">
        <v>0.868181278</v>
      </c>
      <c r="E42">
        <f t="shared" si="0"/>
        <v>4.102070777612165E-2</v>
      </c>
      <c r="F42">
        <f t="shared" si="1"/>
        <v>3.7332222238578301E-2</v>
      </c>
      <c r="I42">
        <v>40</v>
      </c>
      <c r="J42">
        <v>0.65447054223379808</v>
      </c>
      <c r="K42">
        <v>0.868181278</v>
      </c>
      <c r="L42">
        <f t="shared" si="2"/>
        <v>4.5672278581731375E-2</v>
      </c>
      <c r="M42">
        <f t="shared" si="3"/>
        <v>3.7332222238578301E-2</v>
      </c>
      <c r="P42">
        <v>40</v>
      </c>
      <c r="Q42">
        <v>0.70034513650432317</v>
      </c>
      <c r="R42">
        <v>0.868181278</v>
      </c>
      <c r="S42">
        <f t="shared" si="4"/>
        <v>2.8168970392156854E-2</v>
      </c>
      <c r="T42">
        <f t="shared" si="5"/>
        <v>3.7332222238578301E-2</v>
      </c>
    </row>
    <row r="43" spans="2:20" x14ac:dyDescent="0.25">
      <c r="B43">
        <v>41</v>
      </c>
      <c r="C43">
        <v>0.42264884316300877</v>
      </c>
      <c r="D43">
        <v>0.83207058099999998</v>
      </c>
      <c r="E43">
        <f t="shared" si="0"/>
        <v>0.16762615941346196</v>
      </c>
      <c r="F43">
        <f t="shared" si="1"/>
        <v>2.4681913269941902E-2</v>
      </c>
      <c r="I43">
        <v>41</v>
      </c>
      <c r="J43">
        <v>0.41778218111115983</v>
      </c>
      <c r="K43">
        <v>0.83207058099999998</v>
      </c>
      <c r="L43">
        <f t="shared" si="2"/>
        <v>0.17163487828245552</v>
      </c>
      <c r="M43">
        <f t="shared" si="3"/>
        <v>2.4681913269941902E-2</v>
      </c>
      <c r="P43">
        <v>41</v>
      </c>
      <c r="Q43">
        <v>0.45104500106944151</v>
      </c>
      <c r="R43">
        <v>0.83207058099999998</v>
      </c>
      <c r="S43">
        <f t="shared" si="4"/>
        <v>0.14518049256141841</v>
      </c>
      <c r="T43">
        <f t="shared" si="5"/>
        <v>2.4681913269941902E-2</v>
      </c>
    </row>
    <row r="44" spans="2:20" x14ac:dyDescent="0.25">
      <c r="B44">
        <v>42</v>
      </c>
      <c r="C44">
        <v>0.25662533508760454</v>
      </c>
      <c r="D44">
        <v>0.67236467200000005</v>
      </c>
      <c r="E44">
        <f t="shared" si="0"/>
        <v>0.1728391962563583</v>
      </c>
      <c r="F44">
        <f t="shared" si="1"/>
        <v>6.7658493739434989E-6</v>
      </c>
      <c r="I44">
        <v>42</v>
      </c>
      <c r="J44">
        <v>0.25650046994029646</v>
      </c>
      <c r="K44">
        <v>0.67236467200000005</v>
      </c>
      <c r="L44">
        <f t="shared" si="2"/>
        <v>0.17294303455475399</v>
      </c>
      <c r="M44">
        <f t="shared" si="3"/>
        <v>6.7658493739434989E-6</v>
      </c>
      <c r="P44">
        <v>42</v>
      </c>
      <c r="Q44">
        <v>0.26811456361832398</v>
      </c>
      <c r="R44">
        <v>0.67236467200000005</v>
      </c>
      <c r="S44">
        <f t="shared" si="4"/>
        <v>0.16341815012659686</v>
      </c>
      <c r="T44">
        <f t="shared" si="5"/>
        <v>6.7658493739434989E-6</v>
      </c>
    </row>
    <row r="45" spans="2:20" x14ac:dyDescent="0.25">
      <c r="B45">
        <v>43</v>
      </c>
      <c r="C45">
        <v>0.16760713459862939</v>
      </c>
      <c r="D45">
        <v>0.37150997200000002</v>
      </c>
      <c r="E45">
        <f t="shared" si="0"/>
        <v>4.1576367100329789E-2</v>
      </c>
      <c r="F45">
        <f t="shared" si="1"/>
        <v>9.2085437505740816E-2</v>
      </c>
      <c r="I45">
        <v>43</v>
      </c>
      <c r="J45">
        <v>0.16859176614142615</v>
      </c>
      <c r="K45">
        <v>0.37150997200000002</v>
      </c>
      <c r="L45">
        <f t="shared" si="2"/>
        <v>4.1175798268862564E-2</v>
      </c>
      <c r="M45">
        <f t="shared" si="3"/>
        <v>9.2085437505740816E-2</v>
      </c>
      <c r="P45">
        <v>43</v>
      </c>
      <c r="Q45">
        <v>0.1821154143824204</v>
      </c>
      <c r="R45">
        <v>0.37150997200000002</v>
      </c>
      <c r="S45">
        <f t="shared" si="4"/>
        <v>3.5870298455158683E-2</v>
      </c>
      <c r="T45">
        <f t="shared" si="5"/>
        <v>9.2085437505740816E-2</v>
      </c>
    </row>
    <row r="46" spans="2:20" x14ac:dyDescent="0.25">
      <c r="B46">
        <v>44</v>
      </c>
      <c r="C46">
        <v>0.12478054707612289</v>
      </c>
      <c r="D46">
        <v>0.32877492899999999</v>
      </c>
      <c r="E46">
        <f t="shared" si="0"/>
        <v>4.1613707856504631E-2</v>
      </c>
      <c r="F46">
        <f t="shared" si="1"/>
        <v>0.11984811683482437</v>
      </c>
      <c r="I46">
        <v>44</v>
      </c>
      <c r="J46">
        <v>0.12514956339588182</v>
      </c>
      <c r="K46">
        <v>0.32877492899999999</v>
      </c>
      <c r="L46">
        <f t="shared" si="2"/>
        <v>4.1463289517410795E-2</v>
      </c>
      <c r="M46">
        <f t="shared" si="3"/>
        <v>0.11984811683482437</v>
      </c>
      <c r="P46">
        <v>44</v>
      </c>
      <c r="Q46">
        <v>0.13508992824463514</v>
      </c>
      <c r="R46">
        <v>0.32877492899999999</v>
      </c>
      <c r="S46">
        <f t="shared" si="4"/>
        <v>3.7513879517605681E-2</v>
      </c>
      <c r="T46">
        <f t="shared" si="5"/>
        <v>0.11984811683482437</v>
      </c>
    </row>
    <row r="47" spans="2:20" x14ac:dyDescent="0.25">
      <c r="B47">
        <v>45</v>
      </c>
      <c r="C47">
        <v>0.10359841691383553</v>
      </c>
      <c r="D47">
        <v>0.32022792022792024</v>
      </c>
      <c r="E47">
        <f t="shared" si="0"/>
        <v>4.6928341706107032E-2</v>
      </c>
      <c r="F47">
        <f t="shared" si="1"/>
        <v>0.12583896095877833</v>
      </c>
      <c r="I47">
        <v>45</v>
      </c>
      <c r="J47">
        <v>0.10275159864683431</v>
      </c>
      <c r="K47">
        <v>0.32022792022792024</v>
      </c>
      <c r="L47">
        <f t="shared" si="2"/>
        <v>4.72959504484399E-2</v>
      </c>
      <c r="M47">
        <f t="shared" si="3"/>
        <v>0.12583896095877833</v>
      </c>
      <c r="P47">
        <v>45</v>
      </c>
      <c r="Q47">
        <v>0.11493633525511469</v>
      </c>
      <c r="R47">
        <v>0.32022792022792024</v>
      </c>
      <c r="S47">
        <f t="shared" si="4"/>
        <v>4.2144634860646631E-2</v>
      </c>
      <c r="T47">
        <f t="shared" si="5"/>
        <v>0.12583896095877833</v>
      </c>
    </row>
    <row r="48" spans="2:20" x14ac:dyDescent="0.25">
      <c r="B48">
        <v>46</v>
      </c>
      <c r="C48">
        <v>1</v>
      </c>
      <c r="D48">
        <v>1</v>
      </c>
      <c r="E48">
        <f t="shared" si="0"/>
        <v>0</v>
      </c>
      <c r="F48">
        <f t="shared" si="1"/>
        <v>0.10564723335622798</v>
      </c>
      <c r="I48">
        <v>46</v>
      </c>
      <c r="J48">
        <v>1</v>
      </c>
      <c r="K48">
        <v>1</v>
      </c>
      <c r="L48">
        <f t="shared" si="2"/>
        <v>0</v>
      </c>
      <c r="M48">
        <f t="shared" si="3"/>
        <v>0.10564723335622798</v>
      </c>
      <c r="P48">
        <v>46</v>
      </c>
      <c r="Q48">
        <v>1</v>
      </c>
      <c r="R48">
        <v>1</v>
      </c>
      <c r="S48">
        <f t="shared" si="4"/>
        <v>0</v>
      </c>
      <c r="T48">
        <f t="shared" si="5"/>
        <v>0.10564723335622798</v>
      </c>
    </row>
    <row r="49" spans="2:20" x14ac:dyDescent="0.25">
      <c r="B49">
        <v>47</v>
      </c>
      <c r="C49">
        <v>0.99961602372988712</v>
      </c>
      <c r="D49">
        <v>1</v>
      </c>
      <c r="E49">
        <f t="shared" si="0"/>
        <v>1.4743777600980291E-7</v>
      </c>
      <c r="F49">
        <f t="shared" si="1"/>
        <v>0.10564723335622798</v>
      </c>
      <c r="I49">
        <v>47</v>
      </c>
      <c r="J49">
        <v>0.99979483111528078</v>
      </c>
      <c r="K49">
        <v>1</v>
      </c>
      <c r="L49">
        <f t="shared" si="2"/>
        <v>4.2094271256928634E-8</v>
      </c>
      <c r="M49">
        <f t="shared" si="3"/>
        <v>0.10564723335622798</v>
      </c>
      <c r="P49">
        <v>47</v>
      </c>
      <c r="Q49">
        <v>1.0000359908495111</v>
      </c>
      <c r="R49">
        <v>1</v>
      </c>
      <c r="S49">
        <f t="shared" si="4"/>
        <v>1.2953412485316452E-9</v>
      </c>
      <c r="T49">
        <f t="shared" si="5"/>
        <v>0.10564723335622798</v>
      </c>
    </row>
    <row r="50" spans="2:20" x14ac:dyDescent="0.25">
      <c r="B50">
        <v>48</v>
      </c>
      <c r="C50">
        <v>0.9982338831638522</v>
      </c>
      <c r="D50">
        <v>1</v>
      </c>
      <c r="E50">
        <f t="shared" si="0"/>
        <v>3.1191686789247218E-6</v>
      </c>
      <c r="F50">
        <f t="shared" si="1"/>
        <v>0.10564723335622798</v>
      </c>
      <c r="I50">
        <v>48</v>
      </c>
      <c r="J50">
        <v>0.99867306473142214</v>
      </c>
      <c r="K50">
        <v>1</v>
      </c>
      <c r="L50">
        <f t="shared" si="2"/>
        <v>1.760757206995786E-6</v>
      </c>
      <c r="M50">
        <f t="shared" si="3"/>
        <v>0.10564723335622798</v>
      </c>
      <c r="P50">
        <v>48</v>
      </c>
      <c r="Q50">
        <v>1.0000861452582266</v>
      </c>
      <c r="R50">
        <v>1</v>
      </c>
      <c r="S50">
        <f t="shared" si="4"/>
        <v>7.421005514925647E-9</v>
      </c>
      <c r="T50">
        <f t="shared" si="5"/>
        <v>0.10564723335622798</v>
      </c>
    </row>
    <row r="51" spans="2:20" x14ac:dyDescent="0.25">
      <c r="B51">
        <v>49</v>
      </c>
      <c r="C51">
        <v>0.99249101979626364</v>
      </c>
      <c r="D51">
        <v>0.87394958</v>
      </c>
      <c r="E51">
        <f t="shared" si="0"/>
        <v>1.4052072948971196E-2</v>
      </c>
      <c r="F51">
        <f t="shared" si="1"/>
        <v>3.9594546041703059E-2</v>
      </c>
      <c r="I51">
        <v>49</v>
      </c>
      <c r="J51">
        <v>0.99350913915562444</v>
      </c>
      <c r="K51">
        <v>0.87394958</v>
      </c>
      <c r="L51">
        <f t="shared" si="2"/>
        <v>1.429448818548726E-2</v>
      </c>
      <c r="M51">
        <f t="shared" si="3"/>
        <v>3.9594546041703059E-2</v>
      </c>
      <c r="P51">
        <v>49</v>
      </c>
      <c r="Q51">
        <v>0.99947013752530034</v>
      </c>
      <c r="R51">
        <v>0.87394958</v>
      </c>
      <c r="S51">
        <f t="shared" si="4"/>
        <v>1.5755410361462229E-2</v>
      </c>
      <c r="T51">
        <f t="shared" si="5"/>
        <v>3.9594546041703059E-2</v>
      </c>
    </row>
    <row r="52" spans="2:20" x14ac:dyDescent="0.25">
      <c r="B52">
        <v>50</v>
      </c>
      <c r="C52">
        <v>0.9710824563316538</v>
      </c>
      <c r="D52">
        <v>0.92436974800000005</v>
      </c>
      <c r="E52">
        <f t="shared" si="0"/>
        <v>2.1820771196781538E-3</v>
      </c>
      <c r="F52">
        <f t="shared" si="1"/>
        <v>6.2202330955790711E-2</v>
      </c>
      <c r="I52">
        <v>50</v>
      </c>
      <c r="J52">
        <v>0.97348281192911279</v>
      </c>
      <c r="K52">
        <v>0.92436974800000005</v>
      </c>
      <c r="L52">
        <f t="shared" si="2"/>
        <v>2.4120930485051154E-3</v>
      </c>
      <c r="M52">
        <f t="shared" si="3"/>
        <v>6.2202330955790711E-2</v>
      </c>
      <c r="P52">
        <v>50</v>
      </c>
      <c r="Q52">
        <v>0.99278965329659985</v>
      </c>
      <c r="R52">
        <v>0.92436974800000005</v>
      </c>
      <c r="S52">
        <f t="shared" si="4"/>
        <v>4.681283440795686E-3</v>
      </c>
      <c r="T52">
        <f t="shared" si="5"/>
        <v>6.2202330955790711E-2</v>
      </c>
    </row>
    <row r="53" spans="2:20" x14ac:dyDescent="0.25">
      <c r="B53">
        <v>51</v>
      </c>
      <c r="C53">
        <v>0.76467656487237212</v>
      </c>
      <c r="D53">
        <v>0.80672268899999999</v>
      </c>
      <c r="E53">
        <f t="shared" si="0"/>
        <v>1.7678765541558905E-3</v>
      </c>
      <c r="F53">
        <f t="shared" si="1"/>
        <v>1.7359878685320532E-2</v>
      </c>
      <c r="I53">
        <v>51</v>
      </c>
      <c r="J53">
        <v>0.77625305010211365</v>
      </c>
      <c r="K53">
        <v>0.80672268899999999</v>
      </c>
      <c r="L53">
        <f t="shared" si="2"/>
        <v>9.2839889456758839E-4</v>
      </c>
      <c r="M53">
        <f t="shared" si="3"/>
        <v>1.7359878685320532E-2</v>
      </c>
      <c r="P53">
        <v>51</v>
      </c>
      <c r="Q53">
        <v>0.829423628542866</v>
      </c>
      <c r="R53">
        <v>0.80672268899999999</v>
      </c>
      <c r="S53">
        <f t="shared" si="4"/>
        <v>5.1533265612885748E-4</v>
      </c>
      <c r="T53">
        <f t="shared" si="5"/>
        <v>1.7359878685320532E-2</v>
      </c>
    </row>
    <row r="54" spans="2:20" x14ac:dyDescent="0.25">
      <c r="B54">
        <v>52</v>
      </c>
      <c r="C54">
        <v>0.28485172613826476</v>
      </c>
      <c r="D54">
        <v>0.73949579799999998</v>
      </c>
      <c r="E54">
        <f t="shared" si="0"/>
        <v>0.20670123207901867</v>
      </c>
      <c r="F54">
        <f t="shared" si="1"/>
        <v>4.1641210759897698E-3</v>
      </c>
      <c r="I54">
        <v>52</v>
      </c>
      <c r="J54">
        <v>0.30344116200936788</v>
      </c>
      <c r="K54">
        <v>0.73949579799999998</v>
      </c>
      <c r="L54">
        <f t="shared" si="2"/>
        <v>0.19014364556892266</v>
      </c>
      <c r="M54">
        <f t="shared" si="3"/>
        <v>4.1641210759897698E-3</v>
      </c>
      <c r="P54">
        <v>52</v>
      </c>
      <c r="Q54">
        <v>0.28051516897957107</v>
      </c>
      <c r="R54">
        <v>0.73949579799999998</v>
      </c>
      <c r="S54">
        <f t="shared" si="4"/>
        <v>0.2106632178159886</v>
      </c>
      <c r="T54">
        <f t="shared" si="5"/>
        <v>4.1641210759897698E-3</v>
      </c>
    </row>
    <row r="55" spans="2:20" x14ac:dyDescent="0.25">
      <c r="B55">
        <v>53</v>
      </c>
      <c r="C55">
        <v>4.6167923196891163E-2</v>
      </c>
      <c r="D55">
        <v>0.15210083999999999</v>
      </c>
      <c r="E55">
        <f t="shared" si="0"/>
        <v>1.1221782862414374E-2</v>
      </c>
      <c r="F55">
        <f t="shared" si="1"/>
        <v>0.27338776287835564</v>
      </c>
      <c r="I55">
        <v>53</v>
      </c>
      <c r="J55">
        <v>5.2767482380779496E-2</v>
      </c>
      <c r="K55">
        <v>0.15210083999999999</v>
      </c>
      <c r="L55">
        <f t="shared" si="2"/>
        <v>9.8671159359079493E-3</v>
      </c>
      <c r="M55">
        <f t="shared" si="3"/>
        <v>0.27338776287835564</v>
      </c>
      <c r="P55">
        <v>53</v>
      </c>
      <c r="Q55">
        <v>4.4231573227239827E-2</v>
      </c>
      <c r="R55">
        <v>0.15210083999999999</v>
      </c>
      <c r="S55">
        <f t="shared" si="4"/>
        <v>1.1635778714092897E-2</v>
      </c>
      <c r="T55">
        <f t="shared" si="5"/>
        <v>0.27338776287835564</v>
      </c>
    </row>
    <row r="56" spans="2:20" x14ac:dyDescent="0.25">
      <c r="B56">
        <v>54</v>
      </c>
      <c r="C56">
        <v>8.6076926785527714E-3</v>
      </c>
      <c r="D56">
        <v>1.9243697000000001E-2</v>
      </c>
      <c r="E56">
        <f t="shared" si="0"/>
        <v>1.1312458792584414E-4</v>
      </c>
      <c r="F56">
        <f t="shared" si="1"/>
        <v>0.42997147195153285</v>
      </c>
      <c r="I56">
        <v>54</v>
      </c>
      <c r="J56">
        <v>1.0112169920099506E-2</v>
      </c>
      <c r="K56">
        <v>1.9243697000000001E-2</v>
      </c>
      <c r="L56">
        <f t="shared" si="2"/>
        <v>8.3384786810956056E-5</v>
      </c>
      <c r="M56">
        <f t="shared" si="3"/>
        <v>0.42997147195153285</v>
      </c>
      <c r="P56">
        <v>54</v>
      </c>
      <c r="Q56">
        <v>9.6411095519788777E-3</v>
      </c>
      <c r="R56">
        <v>1.9243697000000001E-2</v>
      </c>
      <c r="S56">
        <f t="shared" si="4"/>
        <v>9.2209685696892818E-5</v>
      </c>
      <c r="T56">
        <f t="shared" si="5"/>
        <v>0.42997147195153285</v>
      </c>
    </row>
    <row r="57" spans="2:20" x14ac:dyDescent="0.25">
      <c r="B57">
        <v>55</v>
      </c>
      <c r="C57">
        <v>3.0210638179803103E-3</v>
      </c>
      <c r="D57">
        <v>1.9159660000000001E-3</v>
      </c>
      <c r="E57">
        <f t="shared" si="0"/>
        <v>1.2212411873048428E-6</v>
      </c>
      <c r="F57">
        <f t="shared" si="1"/>
        <v>0.45299607451964968</v>
      </c>
      <c r="I57">
        <v>55</v>
      </c>
      <c r="J57">
        <v>3.4444028741979658E-3</v>
      </c>
      <c r="K57">
        <v>1.9159660000000001E-3</v>
      </c>
      <c r="L57">
        <f t="shared" si="2"/>
        <v>2.3361192784080482E-6</v>
      </c>
      <c r="M57">
        <f t="shared" si="3"/>
        <v>0.45299607451964968</v>
      </c>
      <c r="P57">
        <v>55</v>
      </c>
      <c r="Q57">
        <v>3.7188722624929291E-3</v>
      </c>
      <c r="R57">
        <v>1.9159660000000001E-3</v>
      </c>
      <c r="S57">
        <f t="shared" si="4"/>
        <v>3.2504709913362225E-6</v>
      </c>
      <c r="T57">
        <f t="shared" si="5"/>
        <v>0.45299607451964968</v>
      </c>
    </row>
    <row r="58" spans="2:20" x14ac:dyDescent="0.25">
      <c r="B58">
        <v>56</v>
      </c>
      <c r="C58">
        <v>1.7136318380869635E-3</v>
      </c>
      <c r="D58">
        <v>5.7142900000000003E-4</v>
      </c>
      <c r="E58">
        <f t="shared" si="0"/>
        <v>1.304627323333914E-6</v>
      </c>
      <c r="F58">
        <f t="shared" si="1"/>
        <v>0.45480776309966275</v>
      </c>
      <c r="I58">
        <v>56</v>
      </c>
      <c r="J58">
        <v>1.8335428113135923E-3</v>
      </c>
      <c r="K58">
        <v>5.7142900000000003E-4</v>
      </c>
      <c r="L58">
        <f t="shared" si="2"/>
        <v>1.5929312727085221E-6</v>
      </c>
      <c r="M58">
        <f t="shared" si="3"/>
        <v>0.45480776309966275</v>
      </c>
      <c r="P58">
        <v>56</v>
      </c>
      <c r="Q58">
        <v>1.9273781313676205E-3</v>
      </c>
      <c r="R58">
        <v>5.7142900000000003E-4</v>
      </c>
      <c r="S58">
        <f t="shared" si="4"/>
        <v>1.8385980468566046E-6</v>
      </c>
      <c r="T58">
        <f t="shared" si="5"/>
        <v>0.45480776309966275</v>
      </c>
    </row>
    <row r="59" spans="2:20" x14ac:dyDescent="0.25">
      <c r="B59">
        <v>57</v>
      </c>
      <c r="C59">
        <v>1.2730070214827095E-3</v>
      </c>
      <c r="D59">
        <v>4.0336099999999998E-4</v>
      </c>
      <c r="E59">
        <f t="shared" si="0"/>
        <v>7.5628420268070536E-7</v>
      </c>
      <c r="F59">
        <f t="shared" si="1"/>
        <v>0.45503447957167509</v>
      </c>
      <c r="I59">
        <v>57</v>
      </c>
      <c r="J59">
        <v>1.2617248477524382E-3</v>
      </c>
      <c r="K59">
        <v>4.0336099999999998E-4</v>
      </c>
      <c r="L59">
        <f t="shared" si="2"/>
        <v>7.3678849512837098E-7</v>
      </c>
      <c r="M59">
        <f t="shared" si="3"/>
        <v>0.45503447957167509</v>
      </c>
      <c r="P59">
        <v>57</v>
      </c>
      <c r="Q59">
        <v>1.5956960331269341E-3</v>
      </c>
      <c r="R59">
        <v>4.0336099999999998E-4</v>
      </c>
      <c r="S59">
        <f t="shared" si="4"/>
        <v>1.4216628312218068E-6</v>
      </c>
      <c r="T59">
        <f t="shared" si="5"/>
        <v>0.45503447957167509</v>
      </c>
    </row>
    <row r="60" spans="2:20" x14ac:dyDescent="0.25">
      <c r="B60">
        <v>58</v>
      </c>
      <c r="C60">
        <v>1.1322983798744968E-3</v>
      </c>
      <c r="D60">
        <v>2.6890756302521009E-4</v>
      </c>
      <c r="E60">
        <f t="shared" si="0"/>
        <v>7.4544370261967852E-7</v>
      </c>
      <c r="F60">
        <f t="shared" si="1"/>
        <v>0.45521589212525265</v>
      </c>
      <c r="I60">
        <v>58</v>
      </c>
      <c r="J60">
        <v>1.0385083537590135E-3</v>
      </c>
      <c r="K60">
        <v>2.6890756302521009E-4</v>
      </c>
      <c r="L60">
        <f t="shared" si="2"/>
        <v>5.9228537709809545E-7</v>
      </c>
      <c r="M60">
        <f t="shared" si="3"/>
        <v>0.45521589212525265</v>
      </c>
      <c r="P60">
        <v>58</v>
      </c>
      <c r="Q60">
        <v>1.4766788518031891E-3</v>
      </c>
      <c r="R60">
        <v>2.6890756302521009E-4</v>
      </c>
      <c r="S60">
        <f t="shared" si="4"/>
        <v>1.4587114859964205E-6</v>
      </c>
      <c r="T60">
        <f t="shared" si="5"/>
        <v>0.45521589212525265</v>
      </c>
    </row>
    <row r="61" spans="2:20" x14ac:dyDescent="0.25">
      <c r="B61">
        <v>59</v>
      </c>
      <c r="C61">
        <v>1</v>
      </c>
      <c r="D61">
        <v>1</v>
      </c>
      <c r="E61">
        <f t="shared" si="0"/>
        <v>0</v>
      </c>
      <c r="F61">
        <f t="shared" si="1"/>
        <v>0.10564723335622798</v>
      </c>
      <c r="I61">
        <v>59</v>
      </c>
      <c r="J61">
        <v>1</v>
      </c>
      <c r="K61">
        <v>1</v>
      </c>
      <c r="L61">
        <f t="shared" si="2"/>
        <v>0</v>
      </c>
      <c r="M61">
        <f t="shared" si="3"/>
        <v>0.10564723335622798</v>
      </c>
      <c r="P61">
        <v>59</v>
      </c>
      <c r="Q61">
        <v>1</v>
      </c>
      <c r="R61">
        <v>1</v>
      </c>
      <c r="S61">
        <f t="shared" si="4"/>
        <v>0</v>
      </c>
      <c r="T61">
        <f t="shared" si="5"/>
        <v>0.10564723335622798</v>
      </c>
    </row>
    <row r="62" spans="2:20" x14ac:dyDescent="0.25">
      <c r="B62">
        <v>60</v>
      </c>
      <c r="C62">
        <v>0.99933962087267669</v>
      </c>
      <c r="D62">
        <v>1</v>
      </c>
      <c r="E62">
        <f t="shared" si="0"/>
        <v>4.361005918042929E-7</v>
      </c>
      <c r="F62">
        <f t="shared" si="1"/>
        <v>0.10564723335622798</v>
      </c>
      <c r="I62">
        <v>60</v>
      </c>
      <c r="J62">
        <v>1.0001212160676849</v>
      </c>
      <c r="K62">
        <v>1</v>
      </c>
      <c r="L62">
        <f t="shared" si="2"/>
        <v>1.4693335064988511E-8</v>
      </c>
      <c r="M62">
        <f t="shared" si="3"/>
        <v>0.10564723335622798</v>
      </c>
      <c r="P62">
        <v>60</v>
      </c>
      <c r="Q62">
        <v>1.0001505785724192</v>
      </c>
      <c r="R62">
        <v>1</v>
      </c>
      <c r="S62">
        <f t="shared" si="4"/>
        <v>2.2673906471798217E-8</v>
      </c>
      <c r="T62">
        <f t="shared" si="5"/>
        <v>0.10564723335622798</v>
      </c>
    </row>
    <row r="63" spans="2:20" x14ac:dyDescent="0.25">
      <c r="B63">
        <v>61</v>
      </c>
      <c r="C63">
        <v>0.99565247852252059</v>
      </c>
      <c r="D63">
        <v>1</v>
      </c>
      <c r="E63">
        <f t="shared" si="0"/>
        <v>1.8900942997144755E-5</v>
      </c>
      <c r="F63">
        <f t="shared" si="1"/>
        <v>0.10564723335622798</v>
      </c>
      <c r="I63">
        <v>61</v>
      </c>
      <c r="J63">
        <v>0.99875971409751785</v>
      </c>
      <c r="K63">
        <v>1</v>
      </c>
      <c r="L63">
        <f t="shared" si="2"/>
        <v>1.5383091198959668E-6</v>
      </c>
      <c r="M63">
        <f t="shared" si="3"/>
        <v>0.10564723335622798</v>
      </c>
      <c r="P63">
        <v>61</v>
      </c>
      <c r="Q63">
        <v>1.0009338277463256</v>
      </c>
      <c r="R63">
        <v>1</v>
      </c>
      <c r="S63">
        <f t="shared" si="4"/>
        <v>8.7203425980746523E-7</v>
      </c>
      <c r="T63">
        <f t="shared" si="5"/>
        <v>0.10564723335622798</v>
      </c>
    </row>
    <row r="64" spans="2:20" x14ac:dyDescent="0.25">
      <c r="B64">
        <v>62</v>
      </c>
      <c r="C64">
        <v>0.9701068473215787</v>
      </c>
      <c r="D64">
        <v>1</v>
      </c>
      <c r="E64">
        <f t="shared" si="0"/>
        <v>8.9360057705540643E-4</v>
      </c>
      <c r="F64">
        <f t="shared" si="1"/>
        <v>0.10564723335622798</v>
      </c>
      <c r="I64">
        <v>62</v>
      </c>
      <c r="J64">
        <v>0.98290141588256341</v>
      </c>
      <c r="K64">
        <v>1</v>
      </c>
      <c r="L64">
        <f t="shared" si="2"/>
        <v>2.9236157882105477E-4</v>
      </c>
      <c r="M64">
        <f t="shared" si="3"/>
        <v>0.10564723335622798</v>
      </c>
      <c r="P64">
        <v>62</v>
      </c>
      <c r="Q64">
        <v>1.0010532053463372</v>
      </c>
      <c r="R64">
        <v>1</v>
      </c>
      <c r="S64">
        <f t="shared" si="4"/>
        <v>1.1092415015533418E-6</v>
      </c>
      <c r="T64">
        <f t="shared" si="5"/>
        <v>0.10564723335622798</v>
      </c>
    </row>
    <row r="65" spans="2:20" x14ac:dyDescent="0.25">
      <c r="B65">
        <v>63</v>
      </c>
      <c r="C65">
        <v>0.846593310348703</v>
      </c>
      <c r="D65">
        <v>1</v>
      </c>
      <c r="E65">
        <f t="shared" si="0"/>
        <v>2.3533612429769354E-2</v>
      </c>
      <c r="F65">
        <f t="shared" si="1"/>
        <v>0.10564723335622798</v>
      </c>
      <c r="I65">
        <v>63</v>
      </c>
      <c r="J65">
        <v>0.88653487258589914</v>
      </c>
      <c r="K65">
        <v>1</v>
      </c>
      <c r="L65">
        <f t="shared" si="2"/>
        <v>1.2874335139098143E-2</v>
      </c>
      <c r="M65">
        <f t="shared" si="3"/>
        <v>0.10564723335622798</v>
      </c>
      <c r="P65">
        <v>63</v>
      </c>
      <c r="Q65">
        <v>0.94966031464695433</v>
      </c>
      <c r="R65">
        <v>1</v>
      </c>
      <c r="S65">
        <f t="shared" si="4"/>
        <v>2.5340839214436409E-3</v>
      </c>
      <c r="T65">
        <f t="shared" si="5"/>
        <v>0.10564723335622798</v>
      </c>
    </row>
    <row r="66" spans="2:20" x14ac:dyDescent="0.25">
      <c r="B66">
        <v>64</v>
      </c>
      <c r="C66">
        <v>0.12766134821874009</v>
      </c>
      <c r="D66">
        <v>0.108501503</v>
      </c>
      <c r="E66">
        <f t="shared" si="0"/>
        <v>3.6709966880607749E-4</v>
      </c>
      <c r="F66">
        <f t="shared" si="1"/>
        <v>0.32088179596495436</v>
      </c>
      <c r="I66">
        <v>64</v>
      </c>
      <c r="J66">
        <v>0.17125177958971727</v>
      </c>
      <c r="K66">
        <v>0.108501503</v>
      </c>
      <c r="L66">
        <f t="shared" si="2"/>
        <v>3.937597212086019E-3</v>
      </c>
      <c r="M66">
        <f t="shared" si="3"/>
        <v>0.32088179596495436</v>
      </c>
      <c r="P66">
        <v>64</v>
      </c>
      <c r="Q66">
        <v>0.12122421438470464</v>
      </c>
      <c r="R66">
        <v>0.108501503</v>
      </c>
      <c r="S66">
        <f t="shared" si="4"/>
        <v>1.6186738497849307E-4</v>
      </c>
      <c r="T66">
        <f t="shared" si="5"/>
        <v>0.32088179596495436</v>
      </c>
    </row>
    <row r="67" spans="2:20" x14ac:dyDescent="0.25">
      <c r="B67">
        <v>65</v>
      </c>
      <c r="C67">
        <v>3.3158807160541372E-4</v>
      </c>
      <c r="D67">
        <v>8.7319900000000004E-5</v>
      </c>
      <c r="E67">
        <f t="shared" si="0"/>
        <v>5.9666939659451841E-8</v>
      </c>
      <c r="F67">
        <f t="shared" si="1"/>
        <v>0.45546095836200645</v>
      </c>
      <c r="I67">
        <v>65</v>
      </c>
      <c r="J67">
        <v>6.7427687796499012E-4</v>
      </c>
      <c r="K67">
        <v>8.7319900000000004E-5</v>
      </c>
      <c r="L67">
        <f t="shared" si="2"/>
        <v>3.4451849398179393E-7</v>
      </c>
      <c r="M67">
        <f t="shared" si="3"/>
        <v>0.45546095836200645</v>
      </c>
      <c r="P67">
        <v>65</v>
      </c>
      <c r="Q67">
        <v>1.769007345221006E-4</v>
      </c>
      <c r="R67">
        <v>8.7319900000000004E-5</v>
      </c>
      <c r="S67">
        <f t="shared" si="4"/>
        <v>8.02472591367597E-9</v>
      </c>
      <c r="T67">
        <f t="shared" si="5"/>
        <v>0.45546095836200645</v>
      </c>
    </row>
    <row r="68" spans="2:20" x14ac:dyDescent="0.25">
      <c r="B68">
        <v>66</v>
      </c>
      <c r="C68">
        <v>1.2992276187096268E-6</v>
      </c>
      <c r="D68">
        <v>1.7291076248458933E-6</v>
      </c>
      <c r="E68">
        <f t="shared" ref="E68" si="6">(C68-D68)^2</f>
        <v>1.8479681967571647E-13</v>
      </c>
      <c r="F68">
        <f t="shared" ref="F68" si="7">(D68-$E$2)^2</f>
        <v>0.45557649245495174</v>
      </c>
      <c r="I68">
        <v>66</v>
      </c>
      <c r="J68">
        <v>2.8886102638543698E-6</v>
      </c>
      <c r="K68">
        <v>1.7291076248458933E-6</v>
      </c>
      <c r="L68">
        <f t="shared" ref="L68" si="8">(J68-K68)^2</f>
        <v>1.3444463698676213E-12</v>
      </c>
      <c r="M68">
        <f t="shared" ref="M68" si="9">(K68-$E$2)^2</f>
        <v>0.45557649245495174</v>
      </c>
      <c r="P68">
        <v>66</v>
      </c>
      <c r="Q68">
        <v>1.5293344582429618E-6</v>
      </c>
      <c r="R68">
        <v>1.7291076248458933E-6</v>
      </c>
      <c r="S68">
        <f t="shared" ref="S68" si="10">(Q68-R68)^2</f>
        <v>3.99093180945626E-14</v>
      </c>
      <c r="T68">
        <f t="shared" ref="T68" si="11">(R68-$E$2)^2</f>
        <v>0.45557649245495174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325C-240C-4377-8513-7A791DB35F25}">
  <dimension ref="A1:AH406"/>
  <sheetViews>
    <sheetView topLeftCell="E1" zoomScale="70" zoomScaleNormal="70" workbookViewId="0">
      <selection activeCell="J44" sqref="J44"/>
    </sheetView>
  </sheetViews>
  <sheetFormatPr defaultColWidth="9" defaultRowHeight="13.8" x14ac:dyDescent="0.25"/>
  <cols>
    <col min="1" max="10" width="9" style="7"/>
    <col min="11" max="11" width="11.88671875" style="7" bestFit="1" customWidth="1"/>
    <col min="12" max="16384" width="9" style="7"/>
  </cols>
  <sheetData>
    <row r="1" spans="1:34" x14ac:dyDescent="0.25">
      <c r="A1" s="7" t="s">
        <v>10</v>
      </c>
    </row>
    <row r="3" spans="1:34" x14ac:dyDescent="0.25">
      <c r="D3" s="7">
        <v>4</v>
      </c>
      <c r="H3" s="7">
        <v>5</v>
      </c>
      <c r="L3" s="7">
        <v>6</v>
      </c>
      <c r="P3" s="7">
        <v>1</v>
      </c>
      <c r="T3" s="7">
        <v>2</v>
      </c>
      <c r="X3" s="7">
        <v>3</v>
      </c>
      <c r="AB3" s="7">
        <v>7</v>
      </c>
      <c r="AF3" s="7">
        <v>8</v>
      </c>
    </row>
    <row r="4" spans="1:34" x14ac:dyDescent="0.25">
      <c r="E4" s="7" t="s">
        <v>4</v>
      </c>
      <c r="I4" s="7" t="s">
        <v>5</v>
      </c>
      <c r="M4" s="7" t="s">
        <v>6</v>
      </c>
      <c r="Q4" s="7" t="s">
        <v>7</v>
      </c>
      <c r="U4" s="7" t="s">
        <v>8</v>
      </c>
      <c r="Y4" s="7" t="s">
        <v>9</v>
      </c>
      <c r="AB4" s="7" t="s">
        <v>42</v>
      </c>
      <c r="AF4" s="7" t="s">
        <v>41</v>
      </c>
    </row>
    <row r="5" spans="1:34" x14ac:dyDescent="0.25">
      <c r="D5" s="1" t="s">
        <v>3</v>
      </c>
      <c r="E5" s="1" t="s">
        <v>0</v>
      </c>
      <c r="F5" s="1" t="s">
        <v>1</v>
      </c>
      <c r="H5" s="1" t="s">
        <v>3</v>
      </c>
      <c r="I5" s="1" t="s">
        <v>0</v>
      </c>
      <c r="J5" s="1" t="s">
        <v>1</v>
      </c>
      <c r="L5" s="1" t="s">
        <v>3</v>
      </c>
      <c r="M5" s="1" t="s">
        <v>0</v>
      </c>
      <c r="N5" s="1" t="s">
        <v>1</v>
      </c>
      <c r="P5" s="1" t="s">
        <v>3</v>
      </c>
      <c r="Q5" s="1" t="s">
        <v>0</v>
      </c>
      <c r="R5" s="1" t="s">
        <v>1</v>
      </c>
      <c r="T5" s="1" t="s">
        <v>3</v>
      </c>
      <c r="U5" s="1" t="s">
        <v>0</v>
      </c>
      <c r="V5" s="1" t="s">
        <v>1</v>
      </c>
      <c r="X5" s="1" t="s">
        <v>3</v>
      </c>
      <c r="Y5" s="1" t="s">
        <v>0</v>
      </c>
      <c r="Z5" s="1" t="s">
        <v>1</v>
      </c>
      <c r="AB5" s="1" t="s">
        <v>3</v>
      </c>
      <c r="AC5" s="1" t="s">
        <v>0</v>
      </c>
      <c r="AD5" s="1" t="s">
        <v>1</v>
      </c>
      <c r="AF5" s="1" t="s">
        <v>3</v>
      </c>
      <c r="AG5" s="1" t="s">
        <v>0</v>
      </c>
      <c r="AH5" s="1" t="s">
        <v>1</v>
      </c>
    </row>
    <row r="6" spans="1:34" x14ac:dyDescent="0.25">
      <c r="D6" s="7">
        <v>0</v>
      </c>
      <c r="E6" s="7">
        <v>290.44</v>
      </c>
      <c r="F6" s="7">
        <v>3.9704507607886832</v>
      </c>
      <c r="H6" s="7">
        <v>0</v>
      </c>
      <c r="I6" s="7">
        <v>290.83499999999998</v>
      </c>
      <c r="J6" s="7">
        <v>3.9632870322620177</v>
      </c>
      <c r="K6" s="15">
        <f>J7-J6</f>
        <v>-5.0016169715174197E-2</v>
      </c>
      <c r="L6" s="7">
        <v>0</v>
      </c>
      <c r="M6" s="7">
        <v>291.39999999999998</v>
      </c>
      <c r="N6" s="7">
        <v>4.0003111054334832</v>
      </c>
      <c r="P6" s="7">
        <v>0</v>
      </c>
      <c r="Q6" s="7">
        <v>289.495</v>
      </c>
      <c r="R6" s="7">
        <v>9.1647284007869381</v>
      </c>
      <c r="T6" s="7">
        <v>0</v>
      </c>
      <c r="U6" s="7">
        <v>290.5</v>
      </c>
      <c r="V6" s="7">
        <v>9.526315789473685</v>
      </c>
      <c r="X6" s="7">
        <v>0</v>
      </c>
      <c r="Y6" s="7">
        <v>290.79499999999996</v>
      </c>
      <c r="Z6" s="7">
        <v>9.1258098621812351</v>
      </c>
      <c r="AB6" s="12">
        <v>0</v>
      </c>
      <c r="AC6" s="12">
        <v>292.8125</v>
      </c>
      <c r="AD6" s="13">
        <v>4.498281786941563</v>
      </c>
      <c r="AF6" s="12">
        <v>0</v>
      </c>
      <c r="AG6" s="12">
        <v>292.33999999999997</v>
      </c>
      <c r="AH6" s="13">
        <v>4.498281786941563</v>
      </c>
    </row>
    <row r="7" spans="1:34" x14ac:dyDescent="0.25">
      <c r="D7" s="7">
        <v>1</v>
      </c>
      <c r="E7" s="7">
        <v>291.95999999999998</v>
      </c>
      <c r="F7" s="7">
        <v>3.9307917356015727</v>
      </c>
      <c r="H7" s="7">
        <v>1</v>
      </c>
      <c r="I7" s="7">
        <v>293.45</v>
      </c>
      <c r="J7" s="7">
        <v>3.9132708625468435</v>
      </c>
      <c r="K7" s="15">
        <f t="shared" ref="K7:K36" si="0">J8-J7</f>
        <v>-4.9769338972268873E-2</v>
      </c>
      <c r="L7" s="7">
        <v>1</v>
      </c>
      <c r="M7" s="7">
        <v>294.21499999999997</v>
      </c>
      <c r="N7" s="7">
        <v>3.9420728402050758</v>
      </c>
      <c r="P7" s="7">
        <v>1</v>
      </c>
      <c r="Q7" s="7">
        <v>290.185</v>
      </c>
      <c r="R7" s="7">
        <v>9.0903243990961862</v>
      </c>
      <c r="T7" s="7">
        <v>1</v>
      </c>
      <c r="U7" s="7">
        <v>291.44</v>
      </c>
      <c r="V7" s="7">
        <v>9.4234894763365382</v>
      </c>
      <c r="X7" s="7">
        <v>1</v>
      </c>
      <c r="Y7" s="7">
        <v>294.32499999999999</v>
      </c>
      <c r="Z7" s="7">
        <v>9.0051173747875044</v>
      </c>
      <c r="AB7" s="12">
        <v>1</v>
      </c>
      <c r="AC7" s="12">
        <v>293.63249999999999</v>
      </c>
      <c r="AD7" s="13">
        <v>4.4478235072870955</v>
      </c>
      <c r="AF7" s="12">
        <v>1</v>
      </c>
      <c r="AG7" s="12">
        <v>293.82499999999999</v>
      </c>
      <c r="AH7" s="13">
        <v>4.4663853506919891</v>
      </c>
    </row>
    <row r="8" spans="1:34" x14ac:dyDescent="0.25">
      <c r="D8" s="7">
        <v>2</v>
      </c>
      <c r="E8" s="7">
        <v>293.65999999999997</v>
      </c>
      <c r="F8" s="7">
        <v>3.8913433387751746</v>
      </c>
      <c r="H8" s="7">
        <v>2</v>
      </c>
      <c r="I8" s="7">
        <v>296.27999999999997</v>
      </c>
      <c r="J8" s="7">
        <v>3.8635015235745747</v>
      </c>
      <c r="K8" s="15">
        <f t="shared" si="0"/>
        <v>-4.951528825434659E-2</v>
      </c>
      <c r="L8" s="7">
        <v>2</v>
      </c>
      <c r="M8" s="7">
        <v>298.58999999999997</v>
      </c>
      <c r="N8" s="7">
        <v>3.8840092132870607</v>
      </c>
      <c r="P8" s="7">
        <v>2</v>
      </c>
      <c r="Q8" s="7">
        <v>292.15999999999997</v>
      </c>
      <c r="R8" s="7">
        <v>9.0159969686129333</v>
      </c>
      <c r="T8" s="7">
        <v>2</v>
      </c>
      <c r="U8" s="7">
        <v>294.7</v>
      </c>
      <c r="V8" s="7">
        <v>9.3208589116076546</v>
      </c>
      <c r="X8" s="7">
        <v>2</v>
      </c>
      <c r="Y8" s="7">
        <v>298.73499999999996</v>
      </c>
      <c r="Z8" s="7">
        <v>8.8846007993223637</v>
      </c>
      <c r="AB8" s="12">
        <v>2</v>
      </c>
      <c r="AC8" s="12">
        <v>295.95249999999999</v>
      </c>
      <c r="AD8" s="13">
        <v>4.3971929858224774</v>
      </c>
      <c r="AF8" s="12">
        <v>2</v>
      </c>
      <c r="AG8" s="12">
        <v>295.37249999999995</v>
      </c>
      <c r="AH8" s="13">
        <v>4.4344701707049472</v>
      </c>
    </row>
    <row r="9" spans="1:34" x14ac:dyDescent="0.25">
      <c r="D9" s="7">
        <v>3</v>
      </c>
      <c r="E9" s="7">
        <v>294.92999999999995</v>
      </c>
      <c r="F9" s="7">
        <v>3.8521074727937052</v>
      </c>
      <c r="H9" s="7">
        <v>3</v>
      </c>
      <c r="I9" s="7">
        <v>298.48499999999996</v>
      </c>
      <c r="J9" s="7">
        <v>3.8139862353202281</v>
      </c>
      <c r="K9" s="15">
        <f t="shared" si="0"/>
        <v>-4.925416668497995E-2</v>
      </c>
      <c r="L9" s="7">
        <v>3</v>
      </c>
      <c r="M9" s="7">
        <v>301.84499999999997</v>
      </c>
      <c r="N9" s="7">
        <v>3.8261376928279982</v>
      </c>
      <c r="P9" s="7">
        <v>3</v>
      </c>
      <c r="Q9" s="7">
        <v>293.95499999999998</v>
      </c>
      <c r="R9" s="7">
        <v>8.9417513042100332</v>
      </c>
      <c r="T9" s="7">
        <v>3</v>
      </c>
      <c r="U9" s="7">
        <v>297.45499999999998</v>
      </c>
      <c r="V9" s="7">
        <v>9.2184339003317248</v>
      </c>
      <c r="X9" s="7">
        <v>3</v>
      </c>
      <c r="Y9" s="7">
        <v>301.64</v>
      </c>
      <c r="Z9" s="7">
        <v>8.7642814732536536</v>
      </c>
      <c r="AB9" s="12">
        <v>3</v>
      </c>
      <c r="AC9" s="12">
        <v>297.5675</v>
      </c>
      <c r="AD9" s="13">
        <v>4.3464124149827619</v>
      </c>
      <c r="AF9" s="12">
        <v>3</v>
      </c>
      <c r="AG9" s="12">
        <v>296.5</v>
      </c>
      <c r="AH9" s="13">
        <v>4.4025402745433082</v>
      </c>
    </row>
    <row r="10" spans="1:34" x14ac:dyDescent="0.25">
      <c r="D10" s="7">
        <v>4</v>
      </c>
      <c r="E10" s="7">
        <v>295.84999999999997</v>
      </c>
      <c r="F10" s="7">
        <v>3.8130859905573349</v>
      </c>
      <c r="H10" s="7">
        <v>4</v>
      </c>
      <c r="I10" s="7">
        <v>299.98999999999995</v>
      </c>
      <c r="J10" s="7">
        <v>3.7647320686352481</v>
      </c>
      <c r="K10" s="15">
        <f t="shared" si="0"/>
        <v>-4.898612605443553E-2</v>
      </c>
      <c r="L10" s="7">
        <v>4</v>
      </c>
      <c r="M10" s="7">
        <v>304.01</v>
      </c>
      <c r="N10" s="7">
        <v>3.7684755037296283</v>
      </c>
      <c r="P10" s="7">
        <v>4</v>
      </c>
      <c r="Q10" s="7">
        <v>295.21499999999997</v>
      </c>
      <c r="R10" s="7">
        <v>8.8675926127186582</v>
      </c>
      <c r="T10" s="7">
        <v>4</v>
      </c>
      <c r="U10" s="7">
        <v>299.41499999999996</v>
      </c>
      <c r="V10" s="7">
        <v>9.1162242750118434</v>
      </c>
      <c r="X10" s="7">
        <v>4</v>
      </c>
      <c r="Y10" s="7">
        <v>303.98999999999995</v>
      </c>
      <c r="Z10" s="7">
        <v>8.6441808508848457</v>
      </c>
      <c r="AB10" s="12">
        <v>4</v>
      </c>
      <c r="AC10" s="12">
        <v>298.54499999999996</v>
      </c>
      <c r="AD10" s="13">
        <v>4.295504040895973</v>
      </c>
      <c r="AF10" s="12">
        <v>4</v>
      </c>
      <c r="AG10" s="12">
        <v>297.30499999999995</v>
      </c>
      <c r="AH10" s="13">
        <v>4.3705996851748594</v>
      </c>
    </row>
    <row r="11" spans="1:34" x14ac:dyDescent="0.25">
      <c r="D11" s="7">
        <v>5</v>
      </c>
      <c r="E11" s="7">
        <v>296.5</v>
      </c>
      <c r="F11" s="7">
        <v>3.7742806952914654</v>
      </c>
      <c r="H11" s="7">
        <v>5</v>
      </c>
      <c r="I11" s="7">
        <v>300.995</v>
      </c>
      <c r="J11" s="7">
        <v>3.7157459425808126</v>
      </c>
      <c r="K11" s="15">
        <f t="shared" si="0"/>
        <v>-4.8711320677051528E-2</v>
      </c>
      <c r="L11" s="7">
        <v>5</v>
      </c>
      <c r="M11" s="7">
        <v>305.35499999999996</v>
      </c>
      <c r="N11" s="7">
        <v>3.7110396123261844</v>
      </c>
      <c r="P11" s="7">
        <v>5</v>
      </c>
      <c r="Q11" s="7">
        <v>296.07499999999999</v>
      </c>
      <c r="R11" s="7">
        <v>8.7935261117370374</v>
      </c>
      <c r="T11" s="7">
        <v>5</v>
      </c>
      <c r="U11" s="7">
        <v>300.73999999999995</v>
      </c>
      <c r="V11" s="7">
        <v>9.0142398927578604</v>
      </c>
      <c r="X11" s="7">
        <v>5</v>
      </c>
      <c r="Y11" s="7">
        <v>305.38</v>
      </c>
      <c r="Z11" s="7">
        <v>8.5243204917780826</v>
      </c>
      <c r="AB11" s="12">
        <v>5</v>
      </c>
      <c r="AC11" s="12">
        <v>299.1225</v>
      </c>
      <c r="AD11" s="13">
        <v>4.2444901302946425</v>
      </c>
      <c r="AF11" s="12">
        <v>5</v>
      </c>
      <c r="AG11" s="12">
        <v>297.88</v>
      </c>
      <c r="AH11" s="13">
        <v>4.3386524193494376</v>
      </c>
    </row>
    <row r="12" spans="1:34" x14ac:dyDescent="0.25">
      <c r="D12" s="7">
        <v>6</v>
      </c>
      <c r="E12" s="7">
        <v>296.95999999999998</v>
      </c>
      <c r="F12" s="7">
        <v>3.7356933404743735</v>
      </c>
      <c r="H12" s="7">
        <v>6</v>
      </c>
      <c r="I12" s="7">
        <v>301.67999999999995</v>
      </c>
      <c r="J12" s="7">
        <v>3.6670346219037611</v>
      </c>
      <c r="K12" s="15">
        <f t="shared" si="0"/>
        <v>-4.8429907247639292E-2</v>
      </c>
      <c r="L12" s="7">
        <v>6</v>
      </c>
      <c r="M12" s="7">
        <v>306.20999999999998</v>
      </c>
      <c r="N12" s="7">
        <v>3.6538467115609881</v>
      </c>
      <c r="P12" s="7">
        <v>6</v>
      </c>
      <c r="Q12" s="7">
        <v>296.71999999999997</v>
      </c>
      <c r="R12" s="7">
        <v>8.7195570284230719</v>
      </c>
      <c r="T12" s="7">
        <v>6</v>
      </c>
      <c r="U12" s="7">
        <v>301.62</v>
      </c>
      <c r="V12" s="7">
        <v>8.9124906323800079</v>
      </c>
      <c r="X12" s="7">
        <v>6</v>
      </c>
      <c r="Y12" s="7">
        <v>306.14</v>
      </c>
      <c r="Z12" s="7">
        <v>8.4047220488592842</v>
      </c>
      <c r="AB12" s="12">
        <v>6</v>
      </c>
      <c r="AC12" s="12">
        <v>299.47499999999997</v>
      </c>
      <c r="AD12" s="13">
        <v>4.1933929376599677</v>
      </c>
      <c r="AF12" s="12">
        <v>6</v>
      </c>
      <c r="AG12" s="12">
        <v>298.30499999999995</v>
      </c>
      <c r="AH12" s="13">
        <v>4.3067024859857499</v>
      </c>
    </row>
    <row r="13" spans="1:34" x14ac:dyDescent="0.25">
      <c r="D13" s="7">
        <v>7</v>
      </c>
      <c r="E13" s="7">
        <v>297.27999999999997</v>
      </c>
      <c r="F13" s="7">
        <v>3.6973256297830832</v>
      </c>
      <c r="H13" s="7">
        <v>7</v>
      </c>
      <c r="I13" s="7">
        <v>302.12</v>
      </c>
      <c r="J13" s="7">
        <v>3.6186047146561218</v>
      </c>
      <c r="K13" s="15">
        <f t="shared" si="0"/>
        <v>-4.814204469709038E-2</v>
      </c>
      <c r="L13" s="7">
        <v>7</v>
      </c>
      <c r="M13" s="7">
        <v>306.755</v>
      </c>
      <c r="N13" s="7">
        <v>3.5969132066810188</v>
      </c>
      <c r="P13" s="7">
        <v>7</v>
      </c>
      <c r="Q13" s="7">
        <v>297.16499999999996</v>
      </c>
      <c r="R13" s="7">
        <v>8.6456905982712673</v>
      </c>
      <c r="T13" s="7">
        <v>7</v>
      </c>
      <c r="U13" s="7">
        <v>302.20999999999998</v>
      </c>
      <c r="V13" s="7">
        <v>8.8109863914263826</v>
      </c>
      <c r="X13" s="7">
        <v>7</v>
      </c>
      <c r="Y13" s="7">
        <v>306.66999999999996</v>
      </c>
      <c r="Z13" s="7">
        <v>8.285407256211883</v>
      </c>
      <c r="AB13" s="12">
        <v>7</v>
      </c>
      <c r="AC13" s="12">
        <v>299.69</v>
      </c>
      <c r="AD13" s="13">
        <v>4.1422346726828243</v>
      </c>
      <c r="AF13" s="12">
        <v>7</v>
      </c>
      <c r="AG13" s="12">
        <v>298.61749999999995</v>
      </c>
      <c r="AH13" s="13">
        <v>4.274753884568975</v>
      </c>
    </row>
    <row r="14" spans="1:34" x14ac:dyDescent="0.25">
      <c r="D14" s="7">
        <v>8</v>
      </c>
      <c r="E14" s="7">
        <v>297.51</v>
      </c>
      <c r="F14" s="7">
        <v>3.6591792170573267</v>
      </c>
      <c r="H14" s="7">
        <v>8</v>
      </c>
      <c r="I14" s="7">
        <v>302.39499999999998</v>
      </c>
      <c r="J14" s="7">
        <v>3.5704626699590314</v>
      </c>
      <c r="K14" s="15">
        <f t="shared" si="0"/>
        <v>-4.7847894047376549E-2</v>
      </c>
      <c r="L14" s="7">
        <v>8</v>
      </c>
      <c r="M14" s="7">
        <v>307.10499999999996</v>
      </c>
      <c r="N14" s="7">
        <v>3.5402552014688142</v>
      </c>
      <c r="P14" s="7">
        <v>8</v>
      </c>
      <c r="Q14" s="7">
        <v>297.48999999999995</v>
      </c>
      <c r="R14" s="7">
        <v>8.5719320638743124</v>
      </c>
      <c r="T14" s="7">
        <v>8</v>
      </c>
      <c r="U14" s="7">
        <v>302.58999999999997</v>
      </c>
      <c r="V14" s="7">
        <v>8.7097370831642316</v>
      </c>
      <c r="X14" s="7">
        <v>8</v>
      </c>
      <c r="Y14" s="7">
        <v>307.005</v>
      </c>
      <c r="Z14" s="7">
        <v>8.1663979165664369</v>
      </c>
      <c r="AB14" s="12">
        <v>8</v>
      </c>
      <c r="AC14" s="12">
        <v>299.82249999999999</v>
      </c>
      <c r="AD14" s="13">
        <v>4.0910374681239423</v>
      </c>
      <c r="AF14" s="12">
        <v>8</v>
      </c>
      <c r="AG14" s="12">
        <v>298.83999999999997</v>
      </c>
      <c r="AH14" s="13">
        <v>4.2428106035602537</v>
      </c>
    </row>
    <row r="15" spans="1:34" x14ac:dyDescent="0.25">
      <c r="D15" s="7">
        <v>9</v>
      </c>
      <c r="E15" s="7">
        <v>297.69</v>
      </c>
      <c r="F15" s="7">
        <v>3.6212557062814463</v>
      </c>
      <c r="H15" s="7">
        <v>9</v>
      </c>
      <c r="I15" s="7">
        <v>302.60499999999996</v>
      </c>
      <c r="J15" s="7">
        <v>3.5226147759116548</v>
      </c>
      <c r="K15" s="15">
        <f t="shared" si="0"/>
        <v>-4.7547618266108316E-2</v>
      </c>
      <c r="L15" s="7">
        <v>9</v>
      </c>
      <c r="M15" s="7">
        <v>307.34999999999997</v>
      </c>
      <c r="N15" s="7">
        <v>3.4838884850297016</v>
      </c>
      <c r="P15" s="7">
        <v>9</v>
      </c>
      <c r="Q15" s="7">
        <v>297.71499999999997</v>
      </c>
      <c r="R15" s="7">
        <v>8.4982866736697478</v>
      </c>
      <c r="T15" s="7">
        <v>9</v>
      </c>
      <c r="U15" s="7">
        <v>302.85499999999996</v>
      </c>
      <c r="V15" s="7">
        <v>8.6087526335103455</v>
      </c>
      <c r="X15" s="7">
        <v>9</v>
      </c>
      <c r="Y15" s="7">
        <v>307.23499999999996</v>
      </c>
      <c r="Z15" s="7">
        <v>8.047715888494043</v>
      </c>
      <c r="AB15" s="12">
        <v>9</v>
      </c>
      <c r="AC15" s="12">
        <v>299.91249999999997</v>
      </c>
      <c r="AD15" s="13">
        <v>4.0398233481532708</v>
      </c>
      <c r="AF15" s="12">
        <v>9</v>
      </c>
      <c r="AG15" s="12">
        <v>298.98999999999995</v>
      </c>
      <c r="AH15" s="13">
        <v>4.2108766188191256</v>
      </c>
    </row>
    <row r="16" spans="1:34" x14ac:dyDescent="0.25">
      <c r="D16" s="7">
        <v>10</v>
      </c>
      <c r="E16" s="7">
        <v>297.82</v>
      </c>
      <c r="F16" s="7">
        <v>3.5835566515840784</v>
      </c>
      <c r="H16" s="7">
        <v>10</v>
      </c>
      <c r="I16" s="7">
        <v>302.755</v>
      </c>
      <c r="J16" s="7">
        <v>3.4750671576455465</v>
      </c>
      <c r="K16" s="15">
        <f t="shared" si="0"/>
        <v>-4.7241382120849273E-2</v>
      </c>
      <c r="L16" s="7">
        <v>10</v>
      </c>
      <c r="M16" s="7">
        <v>307.53499999999997</v>
      </c>
      <c r="N16" s="7">
        <v>3.4278285191509652</v>
      </c>
      <c r="P16" s="7">
        <v>10</v>
      </c>
      <c r="Q16" s="7">
        <v>297.875</v>
      </c>
      <c r="R16" s="7">
        <v>8.4247596806721301</v>
      </c>
      <c r="T16" s="7">
        <v>10</v>
      </c>
      <c r="U16" s="7">
        <v>303.06</v>
      </c>
      <c r="V16" s="7">
        <v>8.5080429779043225</v>
      </c>
      <c r="X16" s="7">
        <v>10</v>
      </c>
      <c r="Y16" s="7">
        <v>307.40999999999997</v>
      </c>
      <c r="Z16" s="7">
        <v>7.9293830733122128</v>
      </c>
      <c r="AB16" s="12">
        <v>10</v>
      </c>
      <c r="AC16" s="12">
        <v>299.97499999999997</v>
      </c>
      <c r="AD16" s="13">
        <v>3.9886141972460711</v>
      </c>
      <c r="AF16" s="12">
        <v>10</v>
      </c>
      <c r="AG16" s="12">
        <v>299.09749999999997</v>
      </c>
      <c r="AH16" s="13">
        <v>4.1789558920399879</v>
      </c>
    </row>
    <row r="17" spans="4:34" x14ac:dyDescent="0.25">
      <c r="D17" s="7">
        <v>11</v>
      </c>
      <c r="E17" s="7">
        <v>297.91999999999996</v>
      </c>
      <c r="F17" s="7">
        <v>3.546083557255455</v>
      </c>
      <c r="H17" s="7">
        <v>11</v>
      </c>
      <c r="I17" s="7">
        <v>302.88</v>
      </c>
      <c r="J17" s="7">
        <v>3.4278257755246972</v>
      </c>
      <c r="K17" s="15">
        <f t="shared" si="0"/>
        <v>-4.692935203334514E-2</v>
      </c>
      <c r="L17" s="7">
        <v>11</v>
      </c>
      <c r="M17" s="7">
        <v>307.7</v>
      </c>
      <c r="N17" s="7">
        <v>3.3720904262481368</v>
      </c>
      <c r="P17" s="7">
        <v>11</v>
      </c>
      <c r="Q17" s="7">
        <v>297.995</v>
      </c>
      <c r="R17" s="7">
        <v>8.3513563411911367</v>
      </c>
      <c r="T17" s="7">
        <v>11</v>
      </c>
      <c r="U17" s="7">
        <v>303.19</v>
      </c>
      <c r="V17" s="7">
        <v>8.4076180581329218</v>
      </c>
      <c r="X17" s="7">
        <v>11</v>
      </c>
      <c r="Y17" s="7">
        <v>307.55499999999995</v>
      </c>
      <c r="Z17" s="7">
        <v>7.811421401712515</v>
      </c>
      <c r="AB17" s="12">
        <v>11</v>
      </c>
      <c r="AC17" s="12">
        <v>300.02999999999997</v>
      </c>
      <c r="AD17" s="13">
        <v>3.9374317297104566</v>
      </c>
      <c r="AF17" s="12">
        <v>11</v>
      </c>
      <c r="AG17" s="12">
        <v>299.1825</v>
      </c>
      <c r="AH17" s="13">
        <v>4.1470523692036103</v>
      </c>
    </row>
    <row r="18" spans="4:34" x14ac:dyDescent="0.25">
      <c r="D18" s="7">
        <v>12</v>
      </c>
      <c r="E18" s="7">
        <v>298</v>
      </c>
      <c r="F18" s="7">
        <v>3.5088378777821427</v>
      </c>
      <c r="H18" s="7">
        <v>12</v>
      </c>
      <c r="I18" s="7">
        <v>302.98499999999996</v>
      </c>
      <c r="J18" s="7">
        <v>3.3808964234913521</v>
      </c>
      <c r="K18" s="15">
        <f t="shared" si="0"/>
        <v>-4.6611695933854502E-2</v>
      </c>
      <c r="L18" s="7">
        <v>12</v>
      </c>
      <c r="M18" s="7">
        <v>307.875</v>
      </c>
      <c r="N18" s="7">
        <v>3.3166889779121642</v>
      </c>
      <c r="P18" s="7">
        <v>12</v>
      </c>
      <c r="Q18" s="7">
        <v>298.08499999999998</v>
      </c>
      <c r="R18" s="7">
        <v>8.2780819135360399</v>
      </c>
      <c r="T18" s="7">
        <v>12</v>
      </c>
      <c r="U18" s="7">
        <v>303.28999999999996</v>
      </c>
      <c r="V18" s="7">
        <v>8.3074878191003734</v>
      </c>
      <c r="X18" s="7">
        <v>12</v>
      </c>
      <c r="Y18" s="7">
        <v>307.67499999999995</v>
      </c>
      <c r="Z18" s="7">
        <v>7.6938528201200338</v>
      </c>
      <c r="AB18" s="12">
        <v>12</v>
      </c>
      <c r="AC18" s="12">
        <v>300.07499999999999</v>
      </c>
      <c r="AD18" s="13">
        <v>3.8862974599180871</v>
      </c>
      <c r="AF18" s="12">
        <v>12</v>
      </c>
      <c r="AG18" s="12">
        <v>299.23999999999995</v>
      </c>
      <c r="AH18" s="13">
        <v>4.1151699790447207</v>
      </c>
    </row>
    <row r="19" spans="4:34" x14ac:dyDescent="0.25">
      <c r="D19" s="7">
        <v>13</v>
      </c>
      <c r="E19" s="7">
        <v>298.06</v>
      </c>
      <c r="F19" s="7">
        <v>3.4718210178990496</v>
      </c>
      <c r="H19" s="7">
        <v>13</v>
      </c>
      <c r="I19" s="7">
        <v>303.08499999999998</v>
      </c>
      <c r="J19" s="7">
        <v>3.3342847275574976</v>
      </c>
      <c r="K19" s="15">
        <f t="shared" si="0"/>
        <v>-4.6288583115741133E-2</v>
      </c>
      <c r="L19" s="7">
        <v>13</v>
      </c>
      <c r="M19" s="7">
        <v>308.07</v>
      </c>
      <c r="N19" s="7">
        <v>3.2616385840697633</v>
      </c>
      <c r="P19" s="7">
        <v>13</v>
      </c>
      <c r="Q19" s="7">
        <v>298.15499999999997</v>
      </c>
      <c r="R19" s="7">
        <v>8.2049416567070548</v>
      </c>
      <c r="T19" s="7">
        <v>13</v>
      </c>
      <c r="U19" s="7">
        <v>303.38499999999999</v>
      </c>
      <c r="V19" s="7">
        <v>8.207662205550541</v>
      </c>
      <c r="X19" s="7">
        <v>13</v>
      </c>
      <c r="Y19" s="7">
        <v>307.77499999999998</v>
      </c>
      <c r="Z19" s="7">
        <v>7.5766992767953996</v>
      </c>
      <c r="AB19" s="12">
        <v>13</v>
      </c>
      <c r="AC19" s="12">
        <v>300.11249999999995</v>
      </c>
      <c r="AD19" s="13">
        <v>3.8352326733064355</v>
      </c>
      <c r="AF19" s="12">
        <v>13</v>
      </c>
      <c r="AG19" s="12">
        <v>299.28749999999997</v>
      </c>
      <c r="AH19" s="13">
        <v>4.0833126315366819</v>
      </c>
    </row>
    <row r="20" spans="4:34" x14ac:dyDescent="0.25">
      <c r="D20" s="7">
        <v>14</v>
      </c>
      <c r="E20" s="7">
        <v>298.12</v>
      </c>
      <c r="F20" s="7">
        <v>3.4350343326584949</v>
      </c>
      <c r="H20" s="7">
        <v>14</v>
      </c>
      <c r="I20" s="7">
        <v>303.17999999999995</v>
      </c>
      <c r="J20" s="7">
        <v>3.2879961444417565</v>
      </c>
      <c r="K20" s="15">
        <f t="shared" si="0"/>
        <v>-4.5960184090514833E-2</v>
      </c>
      <c r="L20" s="7">
        <v>14</v>
      </c>
      <c r="M20" s="7">
        <v>308.27999999999997</v>
      </c>
      <c r="N20" s="7">
        <v>3.2069532827677909</v>
      </c>
      <c r="P20" s="7">
        <v>14</v>
      </c>
      <c r="Q20" s="7">
        <v>298.20999999999998</v>
      </c>
      <c r="R20" s="7">
        <v>8.131940829074022</v>
      </c>
      <c r="T20" s="7">
        <v>14</v>
      </c>
      <c r="U20" s="7">
        <v>303.44499999999999</v>
      </c>
      <c r="V20" s="7">
        <v>8.1081511587383162</v>
      </c>
      <c r="X20" s="7">
        <v>14</v>
      </c>
      <c r="Y20" s="7">
        <v>307.85999999999996</v>
      </c>
      <c r="Z20" s="7">
        <v>7.45998270769085</v>
      </c>
      <c r="AB20" s="12">
        <v>14</v>
      </c>
      <c r="AC20" s="12">
        <v>300.15749999999997</v>
      </c>
      <c r="AD20" s="13">
        <v>3.7842583982175833</v>
      </c>
      <c r="AF20" s="12">
        <v>14</v>
      </c>
      <c r="AG20" s="12">
        <v>299.32</v>
      </c>
      <c r="AH20" s="13">
        <v>4.0514842163942237</v>
      </c>
    </row>
    <row r="21" spans="4:34" x14ac:dyDescent="0.25">
      <c r="D21" s="7">
        <v>15</v>
      </c>
      <c r="E21" s="7">
        <v>298.16999999999996</v>
      </c>
      <c r="F21" s="7">
        <v>3.3984791275161572</v>
      </c>
      <c r="H21" s="7">
        <v>15</v>
      </c>
      <c r="I21" s="7">
        <v>303.29999999999995</v>
      </c>
      <c r="J21" s="7">
        <v>3.2420359603512416</v>
      </c>
      <c r="K21" s="15">
        <f t="shared" si="0"/>
        <v>-4.5626670443462025E-2</v>
      </c>
      <c r="L21" s="7">
        <v>15</v>
      </c>
      <c r="M21" s="7">
        <v>308.51499999999999</v>
      </c>
      <c r="N21" s="7">
        <v>3.1526467305910217</v>
      </c>
      <c r="P21" s="7">
        <v>15</v>
      </c>
      <c r="Q21" s="7">
        <v>298.26</v>
      </c>
      <c r="R21" s="7">
        <v>8.0590846870429029</v>
      </c>
      <c r="T21" s="7">
        <v>15</v>
      </c>
      <c r="U21" s="7">
        <v>303.5</v>
      </c>
      <c r="V21" s="7">
        <v>8.0089646130544168</v>
      </c>
      <c r="X21" s="7">
        <v>15</v>
      </c>
      <c r="Y21" s="7">
        <v>307.93499999999995</v>
      </c>
      <c r="Z21" s="7">
        <v>7.3437250220725039</v>
      </c>
      <c r="AB21" s="12">
        <v>15</v>
      </c>
      <c r="AC21" s="12">
        <v>300.2</v>
      </c>
      <c r="AD21" s="13">
        <v>3.7333953786348029</v>
      </c>
      <c r="AF21" s="12">
        <v>15</v>
      </c>
      <c r="AG21" s="12">
        <v>299.34999999999997</v>
      </c>
      <c r="AH21" s="13">
        <v>4.0196886015951989</v>
      </c>
    </row>
    <row r="22" spans="4:34" x14ac:dyDescent="0.25">
      <c r="D22" s="7">
        <v>16</v>
      </c>
      <c r="E22" s="7">
        <v>298.22999999999996</v>
      </c>
      <c r="F22" s="7">
        <v>3.3621566584336922</v>
      </c>
      <c r="H22" s="7">
        <v>16</v>
      </c>
      <c r="I22" s="7">
        <v>303.435</v>
      </c>
      <c r="J22" s="7">
        <v>3.1964092899077796</v>
      </c>
      <c r="K22" s="15">
        <f t="shared" si="0"/>
        <v>-4.5288214690058393E-2</v>
      </c>
      <c r="L22" s="7">
        <v>16</v>
      </c>
      <c r="M22" s="7">
        <v>308.77499999999998</v>
      </c>
      <c r="N22" s="7">
        <v>3.0987321937212218</v>
      </c>
      <c r="P22" s="7">
        <v>16</v>
      </c>
      <c r="Q22" s="7">
        <v>298.28999999999996</v>
      </c>
      <c r="R22" s="7">
        <v>7.9863784837106557</v>
      </c>
      <c r="T22" s="7">
        <v>16</v>
      </c>
      <c r="U22" s="7">
        <v>303.54999999999995</v>
      </c>
      <c r="V22" s="7">
        <v>7.910112492602174</v>
      </c>
      <c r="X22" s="7">
        <v>16</v>
      </c>
      <c r="Y22" s="7">
        <v>308.02</v>
      </c>
      <c r="Z22" s="7">
        <v>7.2279480879217317</v>
      </c>
      <c r="AB22" s="12">
        <v>16</v>
      </c>
      <c r="AC22" s="12">
        <v>300.23749999999995</v>
      </c>
      <c r="AD22" s="13">
        <v>3.6826640478743609</v>
      </c>
      <c r="AF22" s="12">
        <v>16</v>
      </c>
      <c r="AG22" s="12">
        <v>299.38249999999999</v>
      </c>
      <c r="AH22" s="13">
        <v>3.9879296319222992</v>
      </c>
    </row>
    <row r="23" spans="4:34" x14ac:dyDescent="0.25">
      <c r="D23" s="7">
        <v>17</v>
      </c>
      <c r="E23" s="7">
        <v>298.27999999999997</v>
      </c>
      <c r="F23" s="7">
        <v>3.3260681319978045</v>
      </c>
      <c r="H23" s="7">
        <v>17</v>
      </c>
      <c r="I23" s="7">
        <v>303.58499999999998</v>
      </c>
      <c r="J23" s="7">
        <v>3.1511210752177212</v>
      </c>
      <c r="K23" s="15">
        <f t="shared" si="0"/>
        <v>-4.494499013329678E-2</v>
      </c>
      <c r="L23" s="7">
        <v>17</v>
      </c>
      <c r="M23" s="7">
        <v>309.04999999999995</v>
      </c>
      <c r="N23" s="7">
        <v>3.0452225396439703</v>
      </c>
      <c r="P23" s="7">
        <v>17</v>
      </c>
      <c r="Q23" s="7">
        <v>298.32499999999999</v>
      </c>
      <c r="R23" s="7">
        <v>7.9138274675089662</v>
      </c>
      <c r="T23" s="7">
        <v>17</v>
      </c>
      <c r="U23" s="7">
        <v>303.59999999999997</v>
      </c>
      <c r="V23" s="7">
        <v>7.8116047077300852</v>
      </c>
      <c r="X23" s="7">
        <v>17</v>
      </c>
      <c r="Y23" s="7">
        <v>308.09999999999997</v>
      </c>
      <c r="Z23" s="7">
        <v>7.112673717129228</v>
      </c>
      <c r="AB23" s="12">
        <v>17</v>
      </c>
      <c r="AC23" s="12">
        <v>300.28249999999997</v>
      </c>
      <c r="AD23" s="13">
        <v>3.6320845032859461</v>
      </c>
      <c r="AF23" s="12">
        <v>17</v>
      </c>
      <c r="AG23" s="12">
        <v>299.40499999999997</v>
      </c>
      <c r="AH23" s="13">
        <v>3.9562111275256466</v>
      </c>
    </row>
    <row r="24" spans="4:34" x14ac:dyDescent="0.25">
      <c r="D24" s="7">
        <v>18</v>
      </c>
      <c r="E24" s="7">
        <v>298.33999999999997</v>
      </c>
      <c r="F24" s="7">
        <v>3.2902147055555653</v>
      </c>
      <c r="H24" s="7">
        <v>18</v>
      </c>
      <c r="I24" s="7">
        <v>303.75</v>
      </c>
      <c r="J24" s="7">
        <v>3.1061760850844244</v>
      </c>
      <c r="K24" s="15">
        <f t="shared" si="0"/>
        <v>-4.459717072210978E-2</v>
      </c>
      <c r="L24" s="7">
        <v>18</v>
      </c>
      <c r="M24" s="7">
        <v>309.32499999999999</v>
      </c>
      <c r="N24" s="7">
        <v>2.9921302295081964</v>
      </c>
      <c r="P24" s="7">
        <v>18</v>
      </c>
      <c r="Q24" s="7">
        <v>298.35499999999996</v>
      </c>
      <c r="R24" s="7">
        <v>7.8414368808374011</v>
      </c>
      <c r="T24" s="7">
        <v>18</v>
      </c>
      <c r="U24" s="7">
        <v>303.64999999999998</v>
      </c>
      <c r="V24" s="7">
        <v>7.7134511515189068</v>
      </c>
      <c r="X24" s="7">
        <v>18</v>
      </c>
      <c r="Y24" s="7">
        <v>308.19499999999999</v>
      </c>
      <c r="Z24" s="7">
        <v>6.9979236504960953</v>
      </c>
      <c r="AB24" s="12">
        <v>18</v>
      </c>
      <c r="AC24" s="12">
        <v>300.33499999999998</v>
      </c>
      <c r="AD24" s="13">
        <v>3.5816764820110008</v>
      </c>
      <c r="AF24" s="12">
        <v>18</v>
      </c>
      <c r="AG24" s="12">
        <v>299.42749999999995</v>
      </c>
      <c r="AH24" s="13">
        <v>3.9245368825071454</v>
      </c>
    </row>
    <row r="25" spans="4:34" x14ac:dyDescent="0.25">
      <c r="D25" s="7">
        <v>19</v>
      </c>
      <c r="E25" s="7">
        <v>298.40999999999997</v>
      </c>
      <c r="F25" s="7">
        <v>3.2545974873657406</v>
      </c>
      <c r="H25" s="7">
        <v>19</v>
      </c>
      <c r="I25" s="7">
        <v>303.92999999999995</v>
      </c>
      <c r="J25" s="7">
        <v>3.0615789143623147</v>
      </c>
      <c r="K25" s="15">
        <f t="shared" si="0"/>
        <v>-4.4244930911018887E-2</v>
      </c>
      <c r="L25" s="7">
        <v>19</v>
      </c>
      <c r="M25" s="7">
        <v>309.62</v>
      </c>
      <c r="N25" s="7">
        <v>2.9394673111419611</v>
      </c>
      <c r="P25" s="7">
        <v>19</v>
      </c>
      <c r="Q25" s="7">
        <v>298.38499999999999</v>
      </c>
      <c r="R25" s="7">
        <v>7.7692119586865429</v>
      </c>
      <c r="T25" s="7">
        <v>19</v>
      </c>
      <c r="U25" s="7">
        <v>303.69499999999999</v>
      </c>
      <c r="V25" s="7">
        <v>7.6156616962283668</v>
      </c>
      <c r="X25" s="7">
        <v>19</v>
      </c>
      <c r="Y25" s="7">
        <v>308.29499999999996</v>
      </c>
      <c r="Z25" s="7">
        <v>6.8837195425569355</v>
      </c>
      <c r="AB25" s="12">
        <v>19</v>
      </c>
      <c r="AC25" s="12">
        <v>300.38749999999999</v>
      </c>
      <c r="AD25" s="13">
        <v>3.5314593378439838</v>
      </c>
      <c r="AF25" s="12">
        <v>19</v>
      </c>
      <c r="AG25" s="12">
        <v>299.44499999999999</v>
      </c>
      <c r="AH25" s="13">
        <v>3.8929106635274664</v>
      </c>
    </row>
    <row r="26" spans="4:34" x14ac:dyDescent="0.25">
      <c r="D26" s="7">
        <v>20</v>
      </c>
      <c r="E26" s="7">
        <v>298.47999999999996</v>
      </c>
      <c r="F26" s="7">
        <v>3.2192175367659077</v>
      </c>
      <c r="H26" s="7">
        <v>20</v>
      </c>
      <c r="I26" s="7">
        <v>304.13</v>
      </c>
      <c r="J26" s="7">
        <v>3.0173339834512958</v>
      </c>
      <c r="K26" s="15">
        <f t="shared" si="0"/>
        <v>-4.3888445521180319E-2</v>
      </c>
      <c r="L26" s="7">
        <v>20</v>
      </c>
      <c r="M26" s="7">
        <v>309.91999999999996</v>
      </c>
      <c r="N26" s="7">
        <v>2.8872454127265774</v>
      </c>
      <c r="P26" s="7">
        <v>20</v>
      </c>
      <c r="Q26" s="7">
        <v>298.40499999999997</v>
      </c>
      <c r="R26" s="7">
        <v>7.6971579272516681</v>
      </c>
      <c r="T26" s="7">
        <v>20</v>
      </c>
      <c r="U26" s="7">
        <v>303.72999999999996</v>
      </c>
      <c r="V26" s="7">
        <v>7.5182461897005091</v>
      </c>
      <c r="X26" s="7">
        <v>20</v>
      </c>
      <c r="Y26" s="7">
        <v>308.39499999999998</v>
      </c>
      <c r="Z26" s="7">
        <v>6.7700829462406444</v>
      </c>
      <c r="AB26" s="12">
        <v>20</v>
      </c>
      <c r="AC26" s="12">
        <v>300.45249999999999</v>
      </c>
      <c r="AD26" s="13">
        <v>3.4814520192372385</v>
      </c>
      <c r="AF26" s="12">
        <v>20</v>
      </c>
      <c r="AG26" s="12">
        <v>299.46499999999997</v>
      </c>
      <c r="AH26" s="13">
        <v>3.8613362084365015</v>
      </c>
    </row>
    <row r="27" spans="4:34" x14ac:dyDescent="0.25">
      <c r="D27" s="7">
        <v>21</v>
      </c>
      <c r="E27" s="7">
        <v>298.57</v>
      </c>
      <c r="F27" s="7">
        <v>3.1840758643551159</v>
      </c>
      <c r="H27" s="7">
        <v>21</v>
      </c>
      <c r="I27" s="7">
        <v>304.33999999999997</v>
      </c>
      <c r="J27" s="7">
        <v>2.9734455379301155</v>
      </c>
      <c r="K27" s="15">
        <f t="shared" si="0"/>
        <v>-4.352788960295495E-2</v>
      </c>
      <c r="L27" s="7">
        <v>21</v>
      </c>
      <c r="M27" s="7">
        <v>310.23499999999996</v>
      </c>
      <c r="N27" s="7">
        <v>2.835475737129737</v>
      </c>
      <c r="P27" s="7">
        <v>21</v>
      </c>
      <c r="Q27" s="7">
        <v>298.42999999999995</v>
      </c>
      <c r="R27" s="7">
        <v>7.6252800025375667</v>
      </c>
      <c r="T27" s="7">
        <v>21</v>
      </c>
      <c r="U27" s="7">
        <v>303.77999999999997</v>
      </c>
      <c r="V27" s="7">
        <v>7.4212144517249445</v>
      </c>
      <c r="X27" s="7">
        <v>21</v>
      </c>
      <c r="Y27" s="7">
        <v>308.51499999999999</v>
      </c>
      <c r="Z27" s="7">
        <v>6.6570352973852875</v>
      </c>
      <c r="AB27" s="12">
        <v>21</v>
      </c>
      <c r="AC27" s="12">
        <v>300.52249999999998</v>
      </c>
      <c r="AD27" s="13">
        <v>3.4316730484857305</v>
      </c>
      <c r="AF27" s="12">
        <v>21</v>
      </c>
      <c r="AG27" s="12">
        <v>299.47999999999996</v>
      </c>
      <c r="AH27" s="13">
        <v>3.8298172249280942</v>
      </c>
    </row>
    <row r="28" spans="4:34" x14ac:dyDescent="0.25">
      <c r="D28" s="7">
        <v>22</v>
      </c>
      <c r="E28" s="7">
        <v>298.66999999999996</v>
      </c>
      <c r="F28" s="7">
        <v>3.1491734321918528</v>
      </c>
      <c r="H28" s="7">
        <v>22</v>
      </c>
      <c r="I28" s="7">
        <v>304.54999999999995</v>
      </c>
      <c r="J28" s="7">
        <v>2.9299176483271605</v>
      </c>
      <c r="K28" s="15">
        <f t="shared" si="0"/>
        <v>-4.3163438300149792E-2</v>
      </c>
      <c r="L28" s="7">
        <v>22</v>
      </c>
      <c r="M28" s="7">
        <v>310.55999999999995</v>
      </c>
      <c r="N28" s="7">
        <v>2.7841690568969271</v>
      </c>
      <c r="P28" s="7">
        <v>22</v>
      </c>
      <c r="Q28" s="7">
        <v>298.45</v>
      </c>
      <c r="R28" s="7">
        <v>7.5535833889550874</v>
      </c>
      <c r="T28" s="7">
        <v>22</v>
      </c>
      <c r="U28" s="7">
        <v>303.82</v>
      </c>
      <c r="V28" s="7">
        <v>7.3245762703660873</v>
      </c>
      <c r="X28" s="7">
        <v>22</v>
      </c>
      <c r="Y28" s="7">
        <v>308.625</v>
      </c>
      <c r="Z28" s="7">
        <v>6.5445978991240947</v>
      </c>
      <c r="AB28" s="12">
        <v>22</v>
      </c>
      <c r="AC28" s="12">
        <v>300.61499999999995</v>
      </c>
      <c r="AD28" s="13">
        <v>3.3821405021234399</v>
      </c>
      <c r="AF28" s="12">
        <v>22</v>
      </c>
      <c r="AG28" s="12">
        <v>299.495</v>
      </c>
      <c r="AH28" s="13">
        <v>3.7983573892198499</v>
      </c>
    </row>
    <row r="29" spans="4:34" x14ac:dyDescent="0.25">
      <c r="D29" s="7">
        <v>23</v>
      </c>
      <c r="E29" s="7">
        <v>298.77</v>
      </c>
      <c r="F29" s="7">
        <v>3.1145111540070665</v>
      </c>
      <c r="H29" s="7">
        <v>23</v>
      </c>
      <c r="I29" s="7">
        <v>304.77999999999997</v>
      </c>
      <c r="J29" s="7">
        <v>2.8867542100270107</v>
      </c>
      <c r="K29" s="15">
        <f t="shared" si="0"/>
        <v>-4.2795266716073588E-2</v>
      </c>
      <c r="L29" s="7">
        <v>23</v>
      </c>
      <c r="M29" s="7">
        <v>310.89499999999998</v>
      </c>
      <c r="N29" s="7">
        <v>2.733335709899043</v>
      </c>
      <c r="P29" s="7">
        <v>23</v>
      </c>
      <c r="Q29" s="7">
        <v>298.46999999999997</v>
      </c>
      <c r="R29" s="7">
        <v>7.4820732779100387</v>
      </c>
      <c r="T29" s="7">
        <v>23</v>
      </c>
      <c r="U29" s="7">
        <v>303.86499999999995</v>
      </c>
      <c r="V29" s="7">
        <v>7.2283413982548499</v>
      </c>
      <c r="X29" s="7">
        <v>23</v>
      </c>
      <c r="Y29" s="7">
        <v>308.76</v>
      </c>
      <c r="Z29" s="7">
        <v>6.4327919061602605</v>
      </c>
      <c r="AB29" s="12">
        <v>23</v>
      </c>
      <c r="AC29" s="12">
        <v>300.72249999999997</v>
      </c>
      <c r="AD29" s="13">
        <v>3.3328719925587329</v>
      </c>
      <c r="AF29" s="12">
        <v>23</v>
      </c>
      <c r="AG29" s="12">
        <v>299.51749999999998</v>
      </c>
      <c r="AH29" s="13">
        <v>3.7669603447587647</v>
      </c>
    </row>
    <row r="30" spans="4:34" x14ac:dyDescent="0.25">
      <c r="D30" s="7">
        <v>24</v>
      </c>
      <c r="E30" s="7">
        <v>298.88</v>
      </c>
      <c r="F30" s="7">
        <v>3.080089895431986</v>
      </c>
      <c r="H30" s="7">
        <v>24</v>
      </c>
      <c r="I30" s="7">
        <v>305.01</v>
      </c>
      <c r="J30" s="7">
        <v>2.8439589433109371</v>
      </c>
      <c r="K30" s="15">
        <f t="shared" si="0"/>
        <v>-4.2423549781523739E-2</v>
      </c>
      <c r="L30" s="7">
        <v>24</v>
      </c>
      <c r="M30" s="7">
        <v>311.25</v>
      </c>
      <c r="N30" s="7">
        <v>2.6829855956327675</v>
      </c>
      <c r="P30" s="7">
        <v>24</v>
      </c>
      <c r="Q30" s="7">
        <v>298.48999999999995</v>
      </c>
      <c r="R30" s="7">
        <v>7.4107548463850659</v>
      </c>
      <c r="T30" s="7">
        <v>24</v>
      </c>
      <c r="U30" s="7">
        <v>303.91499999999996</v>
      </c>
      <c r="V30" s="7">
        <v>7.1325195488444511</v>
      </c>
      <c r="X30" s="7">
        <v>24</v>
      </c>
      <c r="Y30" s="7">
        <v>308.89999999999998</v>
      </c>
      <c r="Z30" s="7">
        <v>6.3216383089488835</v>
      </c>
      <c r="AB30" s="12">
        <v>24</v>
      </c>
      <c r="AC30" s="12">
        <v>300.85499999999996</v>
      </c>
      <c r="AD30" s="13">
        <v>3.2838846509714754</v>
      </c>
      <c r="AF30" s="12">
        <v>24</v>
      </c>
      <c r="AG30" s="12">
        <v>299.53499999999997</v>
      </c>
      <c r="AH30" s="13">
        <v>3.7356297009534223</v>
      </c>
    </row>
    <row r="31" spans="4:34" x14ac:dyDescent="0.25">
      <c r="D31" s="7">
        <v>25</v>
      </c>
      <c r="E31" s="7">
        <v>298.98999999999995</v>
      </c>
      <c r="F31" s="7">
        <v>3.0459104742404857</v>
      </c>
      <c r="H31" s="7">
        <v>25</v>
      </c>
      <c r="I31" s="7">
        <v>305.255</v>
      </c>
      <c r="J31" s="7">
        <v>2.8015353935294134</v>
      </c>
      <c r="K31" s="15">
        <f t="shared" si="0"/>
        <v>-4.2048462124847141E-2</v>
      </c>
      <c r="L31" s="7">
        <v>25</v>
      </c>
      <c r="M31" s="7">
        <v>311.60999999999996</v>
      </c>
      <c r="N31" s="7">
        <v>2.6331281721689761</v>
      </c>
      <c r="P31" s="7">
        <v>25</v>
      </c>
      <c r="Q31" s="7">
        <v>298.505</v>
      </c>
      <c r="R31" s="7">
        <v>7.3396332555151371</v>
      </c>
      <c r="T31" s="7">
        <v>25</v>
      </c>
      <c r="U31" s="7">
        <v>303.97499999999997</v>
      </c>
      <c r="V31" s="7">
        <v>7.0371203926362798</v>
      </c>
      <c r="X31" s="7">
        <v>25</v>
      </c>
      <c r="Y31" s="7">
        <v>309.04999999999995</v>
      </c>
      <c r="Z31" s="7">
        <v>6.2111579178049841</v>
      </c>
      <c r="AB31" s="12">
        <v>25</v>
      </c>
      <c r="AC31" s="12">
        <v>300.9975</v>
      </c>
      <c r="AD31" s="13">
        <v>3.2351951114902104</v>
      </c>
      <c r="AF31" s="12">
        <v>25</v>
      </c>
      <c r="AG31" s="12">
        <v>299.56</v>
      </c>
      <c r="AH31" s="13">
        <v>3.7043690319334477</v>
      </c>
    </row>
    <row r="32" spans="4:34" x14ac:dyDescent="0.25">
      <c r="D32" s="7">
        <v>26</v>
      </c>
      <c r="E32" s="7">
        <v>299.10999999999996</v>
      </c>
      <c r="F32" s="7">
        <v>3.011973660605725</v>
      </c>
      <c r="H32" s="7">
        <v>26</v>
      </c>
      <c r="I32" s="7">
        <v>305.5</v>
      </c>
      <c r="J32" s="7">
        <v>2.7594869314045662</v>
      </c>
      <c r="K32" s="15">
        <f t="shared" si="0"/>
        <v>-4.1670177944182818E-2</v>
      </c>
      <c r="L32" s="7">
        <v>26</v>
      </c>
      <c r="M32" s="7">
        <v>311.99</v>
      </c>
      <c r="N32" s="7">
        <v>2.5837724537431606</v>
      </c>
      <c r="P32" s="7">
        <v>26</v>
      </c>
      <c r="Q32" s="7">
        <v>298.52</v>
      </c>
      <c r="R32" s="7">
        <v>7.2687136491573074</v>
      </c>
      <c r="T32" s="7">
        <v>26</v>
      </c>
      <c r="U32" s="7">
        <v>304.03499999999997</v>
      </c>
      <c r="V32" s="7">
        <v>6.9421535533729566</v>
      </c>
      <c r="X32" s="7">
        <v>26</v>
      </c>
      <c r="Y32" s="7">
        <v>309.2</v>
      </c>
      <c r="Z32" s="7">
        <v>6.1013713469571345</v>
      </c>
      <c r="AB32" s="12">
        <v>26</v>
      </c>
      <c r="AC32" s="12">
        <v>301.15749999999997</v>
      </c>
      <c r="AD32" s="13">
        <v>3.1868194966632304</v>
      </c>
      <c r="AF32" s="12">
        <v>26</v>
      </c>
      <c r="AG32" s="12">
        <v>299.58249999999998</v>
      </c>
      <c r="AH32" s="13">
        <v>3.6731818753369017</v>
      </c>
    </row>
    <row r="33" spans="4:34" x14ac:dyDescent="0.25">
      <c r="D33" s="7">
        <v>27</v>
      </c>
      <c r="E33" s="7">
        <v>299.23999999999995</v>
      </c>
      <c r="F33" s="7">
        <v>2.9782801773707939</v>
      </c>
      <c r="H33" s="7">
        <v>27</v>
      </c>
      <c r="I33" s="7">
        <v>305.755</v>
      </c>
      <c r="J33" s="7">
        <v>2.7178167534603834</v>
      </c>
      <c r="K33" s="15">
        <f t="shared" si="0"/>
        <v>-4.1288870882017825E-2</v>
      </c>
      <c r="L33" s="7">
        <v>27</v>
      </c>
      <c r="M33" s="7">
        <v>312.38499999999999</v>
      </c>
      <c r="N33" s="7">
        <v>2.5349270089806271</v>
      </c>
      <c r="P33" s="7">
        <v>27</v>
      </c>
      <c r="Q33" s="7">
        <v>298.53499999999997</v>
      </c>
      <c r="R33" s="7">
        <v>7.1980011524554142</v>
      </c>
      <c r="T33" s="7">
        <v>27</v>
      </c>
      <c r="U33" s="7">
        <v>304.08999999999997</v>
      </c>
      <c r="V33" s="7">
        <v>6.84762860420504</v>
      </c>
      <c r="X33" s="7">
        <v>27</v>
      </c>
      <c r="Y33" s="7">
        <v>309.37</v>
      </c>
      <c r="Z33" s="7">
        <v>5.9922989985668096</v>
      </c>
      <c r="AB33" s="12">
        <v>27</v>
      </c>
      <c r="AC33" s="12">
        <v>301.33999999999997</v>
      </c>
      <c r="AD33" s="13">
        <v>3.13877340423296</v>
      </c>
      <c r="AF33" s="12">
        <v>27</v>
      </c>
      <c r="AG33" s="12">
        <v>299.59999999999997</v>
      </c>
      <c r="AH33" s="13">
        <v>3.6420717311262512</v>
      </c>
    </row>
    <row r="34" spans="4:34" x14ac:dyDescent="0.25">
      <c r="D34" s="7">
        <v>28</v>
      </c>
      <c r="E34" s="7">
        <v>299.38</v>
      </c>
      <c r="F34" s="7">
        <v>2.9448307003330925</v>
      </c>
      <c r="H34" s="7">
        <v>28</v>
      </c>
      <c r="I34" s="7">
        <v>306.01</v>
      </c>
      <c r="J34" s="7">
        <v>2.6765278825783656</v>
      </c>
      <c r="K34" s="15">
        <f t="shared" si="0"/>
        <v>-4.0904713902154999E-2</v>
      </c>
      <c r="L34" s="7">
        <v>28</v>
      </c>
      <c r="M34" s="7">
        <v>312.78999999999996</v>
      </c>
      <c r="N34" s="7">
        <v>2.4865999597480344</v>
      </c>
      <c r="P34" s="7">
        <v>28</v>
      </c>
      <c r="Q34" s="7">
        <v>298.54999999999995</v>
      </c>
      <c r="R34" s="7">
        <v>7.1275008704003859</v>
      </c>
      <c r="T34" s="7">
        <v>28</v>
      </c>
      <c r="U34" s="7">
        <v>304.16499999999996</v>
      </c>
      <c r="V34" s="7">
        <v>6.7535550638300297</v>
      </c>
      <c r="X34" s="7">
        <v>28</v>
      </c>
      <c r="Y34" s="7">
        <v>309.53499999999997</v>
      </c>
      <c r="Z34" s="7">
        <v>5.8839610467341181</v>
      </c>
      <c r="AB34" s="12">
        <v>28</v>
      </c>
      <c r="AC34" s="12">
        <v>301.53249999999997</v>
      </c>
      <c r="AD34" s="13">
        <v>3.091071895218735</v>
      </c>
      <c r="AF34" s="12">
        <v>28</v>
      </c>
      <c r="AG34" s="12">
        <v>299.63</v>
      </c>
      <c r="AH34" s="13">
        <v>3.611042060433542</v>
      </c>
    </row>
    <row r="35" spans="4:34" x14ac:dyDescent="0.25">
      <c r="D35" s="7">
        <v>29</v>
      </c>
      <c r="E35" s="7">
        <v>299.51</v>
      </c>
      <c r="F35" s="7">
        <v>2.9116258585421657</v>
      </c>
      <c r="H35" s="7">
        <v>29</v>
      </c>
      <c r="I35" s="7">
        <v>306.27</v>
      </c>
      <c r="J35" s="7">
        <v>2.6356231686762106</v>
      </c>
      <c r="K35" s="15">
        <f t="shared" si="0"/>
        <v>-4.0517879169204019E-2</v>
      </c>
      <c r="L35" s="7">
        <v>29</v>
      </c>
      <c r="M35" s="7">
        <v>313.22999999999996</v>
      </c>
      <c r="N35" s="7">
        <v>2.4387989806216894</v>
      </c>
      <c r="P35" s="7">
        <v>29</v>
      </c>
      <c r="Q35" s="7">
        <v>298.57</v>
      </c>
      <c r="R35" s="7">
        <v>7.0572178863868551</v>
      </c>
      <c r="T35" s="7">
        <v>29</v>
      </c>
      <c r="U35" s="7">
        <v>304.23499999999996</v>
      </c>
      <c r="V35" s="7">
        <v>6.6599423926081665</v>
      </c>
      <c r="X35" s="7">
        <v>29</v>
      </c>
      <c r="Y35" s="7">
        <v>309.71499999999997</v>
      </c>
      <c r="Z35" s="7">
        <v>5.7763774215110635</v>
      </c>
      <c r="AB35" s="12">
        <v>29</v>
      </c>
      <c r="AC35" s="12">
        <v>301.73499999999996</v>
      </c>
      <c r="AD35" s="13">
        <v>3.0437294833087876</v>
      </c>
      <c r="AF35" s="12">
        <v>29</v>
      </c>
      <c r="AG35" s="12">
        <v>299.65499999999997</v>
      </c>
      <c r="AH35" s="13">
        <v>3.5800962844353394</v>
      </c>
    </row>
    <row r="36" spans="4:34" x14ac:dyDescent="0.25">
      <c r="D36" s="7">
        <v>30</v>
      </c>
      <c r="E36" s="7">
        <v>299.64999999999998</v>
      </c>
      <c r="F36" s="7">
        <v>2.8786662346107064</v>
      </c>
      <c r="H36" s="7">
        <v>30</v>
      </c>
      <c r="I36" s="7">
        <v>306.53499999999997</v>
      </c>
      <c r="J36" s="7">
        <v>2.5951052895070066</v>
      </c>
      <c r="K36" s="15">
        <f t="shared" si="0"/>
        <v>-4.0128537930708141E-2</v>
      </c>
      <c r="L36" s="7">
        <v>30</v>
      </c>
      <c r="M36" s="7">
        <v>313.68499999999995</v>
      </c>
      <c r="N36" s="7">
        <v>2.3915312989619162</v>
      </c>
      <c r="P36" s="7">
        <v>30</v>
      </c>
      <c r="Q36" s="7">
        <v>298.58999999999997</v>
      </c>
      <c r="R36" s="7">
        <v>6.987157260766776</v>
      </c>
      <c r="T36" s="7">
        <v>30</v>
      </c>
      <c r="U36" s="7">
        <v>304.32499999999999</v>
      </c>
      <c r="V36" s="7">
        <v>6.5667999886555863</v>
      </c>
      <c r="X36" s="7">
        <v>30</v>
      </c>
      <c r="Y36" s="7">
        <v>309.90499999999997</v>
      </c>
      <c r="Z36" s="7">
        <v>5.6695677929440107</v>
      </c>
      <c r="AB36" s="12">
        <v>30</v>
      </c>
      <c r="AC36" s="12">
        <v>301.95249999999999</v>
      </c>
      <c r="AD36" s="13">
        <v>2.9967601255580969</v>
      </c>
      <c r="AF36" s="12">
        <v>30</v>
      </c>
      <c r="AG36" s="12">
        <v>299.6825</v>
      </c>
      <c r="AH36" s="13">
        <v>3.5492377832580146</v>
      </c>
    </row>
    <row r="37" spans="4:34" x14ac:dyDescent="0.25">
      <c r="D37" s="7">
        <v>31</v>
      </c>
      <c r="E37" s="7">
        <v>299.79999999999995</v>
      </c>
      <c r="F37" s="7">
        <v>2.8459523650384484</v>
      </c>
      <c r="H37" s="7">
        <v>31</v>
      </c>
      <c r="I37" s="7">
        <v>306.80499999999995</v>
      </c>
      <c r="J37" s="7">
        <v>2.5549767515762984</v>
      </c>
      <c r="L37" s="7">
        <v>31</v>
      </c>
      <c r="M37" s="7">
        <v>314.15999999999997</v>
      </c>
      <c r="N37" s="7">
        <v>2.3448036955817697</v>
      </c>
      <c r="P37" s="7">
        <v>31</v>
      </c>
      <c r="Q37" s="7">
        <v>298.60499999999996</v>
      </c>
      <c r="R37" s="7">
        <v>6.9173240294007563</v>
      </c>
      <c r="T37" s="7">
        <v>31</v>
      </c>
      <c r="U37" s="7">
        <v>304.40499999999997</v>
      </c>
      <c r="V37" s="7">
        <v>6.4741371839184705</v>
      </c>
      <c r="X37" s="7">
        <v>31</v>
      </c>
      <c r="Y37" s="7">
        <v>310.13</v>
      </c>
      <c r="Z37" s="7">
        <v>5.5635515551674484</v>
      </c>
      <c r="AB37" s="12">
        <v>31</v>
      </c>
      <c r="AC37" s="12">
        <v>302.18499999999995</v>
      </c>
      <c r="AD37" s="13">
        <v>2.9501772143847123</v>
      </c>
      <c r="AF37" s="12">
        <v>31</v>
      </c>
      <c r="AG37" s="12">
        <v>299.72249999999997</v>
      </c>
      <c r="AH37" s="13">
        <v>3.5184698949138729</v>
      </c>
    </row>
    <row r="38" spans="4:34" x14ac:dyDescent="0.25">
      <c r="D38" s="7">
        <v>32</v>
      </c>
      <c r="E38" s="7">
        <v>299.95</v>
      </c>
      <c r="F38" s="7">
        <v>2.8134847405486516</v>
      </c>
      <c r="H38" s="7">
        <v>32</v>
      </c>
      <c r="I38" s="7">
        <v>307.08</v>
      </c>
      <c r="J38" s="7">
        <v>2.5152398911743155</v>
      </c>
      <c r="L38" s="7">
        <v>32</v>
      </c>
      <c r="M38" s="7">
        <v>314.69</v>
      </c>
      <c r="N38" s="7">
        <v>2.2986225059973462</v>
      </c>
      <c r="P38" s="7">
        <v>32</v>
      </c>
      <c r="Q38" s="7">
        <v>298.62</v>
      </c>
      <c r="R38" s="7">
        <v>6.8477232022078312</v>
      </c>
      <c r="T38" s="7">
        <v>32</v>
      </c>
      <c r="U38" s="7">
        <v>304.48999999999995</v>
      </c>
      <c r="V38" s="7">
        <v>6.3819632402292852</v>
      </c>
      <c r="X38" s="7">
        <v>32</v>
      </c>
      <c r="Y38" s="7">
        <v>310.34999999999997</v>
      </c>
      <c r="Z38" s="7">
        <v>5.4583478105715866</v>
      </c>
      <c r="AB38" s="12">
        <v>32</v>
      </c>
      <c r="AC38" s="12">
        <v>302.41749999999996</v>
      </c>
      <c r="AD38" s="13">
        <v>2.9039935708532698</v>
      </c>
      <c r="AF38" s="12">
        <v>32</v>
      </c>
      <c r="AG38" s="12">
        <v>299.76249999999999</v>
      </c>
      <c r="AH38" s="13">
        <v>3.4877959142686366</v>
      </c>
    </row>
    <row r="39" spans="4:34" x14ac:dyDescent="0.25">
      <c r="D39" s="7">
        <v>33</v>
      </c>
      <c r="E39" s="7">
        <v>300.09999999999997</v>
      </c>
      <c r="F39" s="7">
        <v>2.7812638064368871</v>
      </c>
      <c r="H39" s="7">
        <v>33</v>
      </c>
      <c r="I39" s="7">
        <v>307.35499999999996</v>
      </c>
      <c r="J39" s="7">
        <v>2.4758968755205419</v>
      </c>
      <c r="L39" s="7">
        <v>33</v>
      </c>
      <c r="M39" s="7">
        <v>315.22499999999997</v>
      </c>
      <c r="N39" s="7">
        <v>2.2529936222460178</v>
      </c>
      <c r="P39" s="7">
        <v>33</v>
      </c>
      <c r="Q39" s="7">
        <v>298.64499999999998</v>
      </c>
      <c r="R39" s="7">
        <v>6.7783597617144089</v>
      </c>
      <c r="T39" s="7">
        <v>33</v>
      </c>
      <c r="U39" s="7">
        <v>304.58</v>
      </c>
      <c r="V39" s="7">
        <v>6.2902873453491708</v>
      </c>
      <c r="X39" s="7">
        <v>33</v>
      </c>
      <c r="Y39" s="7">
        <v>310.59499999999997</v>
      </c>
      <c r="Z39" s="7">
        <v>5.3539753540666837</v>
      </c>
      <c r="AB39" s="12">
        <v>33</v>
      </c>
      <c r="AC39" s="12">
        <v>302.66249999999997</v>
      </c>
      <c r="AD39" s="13">
        <v>2.8582214392306282</v>
      </c>
      <c r="AF39" s="12">
        <v>33</v>
      </c>
      <c r="AG39" s="12">
        <v>299.8075</v>
      </c>
      <c r="AH39" s="13">
        <v>3.4572190920407322</v>
      </c>
    </row>
    <row r="40" spans="4:34" x14ac:dyDescent="0.25">
      <c r="D40" s="7">
        <v>34</v>
      </c>
      <c r="E40" s="7">
        <v>300.26</v>
      </c>
      <c r="F40" s="7">
        <v>2.7492899629318326</v>
      </c>
      <c r="H40" s="7">
        <v>34</v>
      </c>
      <c r="I40" s="7">
        <v>307.63499999999999</v>
      </c>
      <c r="J40" s="7">
        <v>2.4369497040177315</v>
      </c>
      <c r="L40" s="7">
        <v>34</v>
      </c>
      <c r="M40" s="7">
        <v>315.82</v>
      </c>
      <c r="N40" s="7">
        <v>2.2079224952580003</v>
      </c>
      <c r="P40" s="7">
        <v>34</v>
      </c>
      <c r="Q40" s="7">
        <v>298.67499999999995</v>
      </c>
      <c r="R40" s="7">
        <v>6.7092386616031314</v>
      </c>
      <c r="T40" s="7">
        <v>34</v>
      </c>
      <c r="U40" s="7">
        <v>304.67499999999995</v>
      </c>
      <c r="V40" s="7">
        <v>6.1991186089969652</v>
      </c>
      <c r="X40" s="7">
        <v>34</v>
      </c>
      <c r="Y40" s="7">
        <v>310.85499999999996</v>
      </c>
      <c r="Z40" s="7">
        <v>5.2504526574673642</v>
      </c>
      <c r="AB40" s="12">
        <v>34</v>
      </c>
      <c r="AC40" s="12">
        <v>302.91999999999996</v>
      </c>
      <c r="AD40" s="13">
        <v>2.812872482794976</v>
      </c>
      <c r="AF40" s="12">
        <v>34</v>
      </c>
      <c r="AG40" s="12">
        <v>299.84999999999997</v>
      </c>
      <c r="AH40" s="13">
        <v>3.4267426338328124</v>
      </c>
    </row>
    <row r="41" spans="4:34" x14ac:dyDescent="0.25">
      <c r="D41" s="7">
        <v>35</v>
      </c>
      <c r="E41" s="7">
        <v>300.41999999999996</v>
      </c>
      <c r="F41" s="7">
        <v>2.7175635655677661</v>
      </c>
      <c r="H41" s="7">
        <v>35</v>
      </c>
      <c r="I41" s="7">
        <v>307.91999999999996</v>
      </c>
      <c r="J41" s="7">
        <v>2.3984002096123889</v>
      </c>
      <c r="L41" s="7">
        <v>35</v>
      </c>
      <c r="M41" s="7">
        <v>316.45</v>
      </c>
      <c r="N41" s="7">
        <v>2.163414137765836</v>
      </c>
      <c r="P41" s="7">
        <v>35</v>
      </c>
      <c r="Q41" s="7">
        <v>298.7</v>
      </c>
      <c r="R41" s="7">
        <v>6.6403648252624015</v>
      </c>
      <c r="T41" s="7">
        <v>35</v>
      </c>
      <c r="U41" s="7">
        <v>304.77</v>
      </c>
      <c r="V41" s="7">
        <v>6.1084660588688156</v>
      </c>
      <c r="X41" s="7">
        <v>35</v>
      </c>
      <c r="Y41" s="7">
        <v>311.13</v>
      </c>
      <c r="Z41" s="7">
        <v>5.147797854020463</v>
      </c>
      <c r="AB41" s="12">
        <v>35</v>
      </c>
      <c r="AC41" s="12">
        <v>303.17750000000001</v>
      </c>
      <c r="AD41" s="13">
        <v>2.7679577808763014</v>
      </c>
      <c r="AF41" s="12">
        <v>35</v>
      </c>
      <c r="AG41" s="12">
        <v>299.89999999999998</v>
      </c>
      <c r="AH41" s="13">
        <v>3.3963696991959078</v>
      </c>
    </row>
    <row r="42" spans="4:34" x14ac:dyDescent="0.25">
      <c r="D42" s="7">
        <v>36</v>
      </c>
      <c r="E42" s="7">
        <v>300.58999999999997</v>
      </c>
      <c r="F42" s="7">
        <v>2.6860849255684687</v>
      </c>
      <c r="H42" s="7">
        <v>36</v>
      </c>
      <c r="I42" s="7">
        <v>308.20499999999998</v>
      </c>
      <c r="J42" s="7">
        <v>2.3602500602586618</v>
      </c>
      <c r="L42" s="7">
        <v>36</v>
      </c>
      <c r="M42" s="7">
        <v>317.10999999999996</v>
      </c>
      <c r="N42" s="7">
        <v>2.1194731277355907</v>
      </c>
      <c r="P42" s="7">
        <v>36</v>
      </c>
      <c r="Q42" s="7">
        <v>298.73499999999996</v>
      </c>
      <c r="R42" s="7">
        <v>6.5717431443373382</v>
      </c>
      <c r="T42" s="7">
        <v>36</v>
      </c>
      <c r="U42" s="7">
        <v>304.88</v>
      </c>
      <c r="V42" s="7">
        <v>6.018338636651019</v>
      </c>
      <c r="X42" s="7">
        <v>36</v>
      </c>
      <c r="Y42" s="7">
        <v>311.43499999999995</v>
      </c>
      <c r="Z42" s="7">
        <v>5.046028723100215</v>
      </c>
      <c r="AB42" s="12">
        <v>36</v>
      </c>
      <c r="AC42" s="12">
        <v>303.44499999999999</v>
      </c>
      <c r="AD42" s="13">
        <v>2.7234878271028773</v>
      </c>
      <c r="AF42" s="12">
        <v>36</v>
      </c>
      <c r="AG42" s="12">
        <v>299.95249999999999</v>
      </c>
      <c r="AH42" s="13">
        <v>3.3661034007265767</v>
      </c>
    </row>
    <row r="43" spans="4:34" x14ac:dyDescent="0.25">
      <c r="D43" s="7">
        <v>37</v>
      </c>
      <c r="E43" s="7">
        <v>300.75</v>
      </c>
      <c r="F43" s="7">
        <v>2.6548543102422184</v>
      </c>
      <c r="H43" s="7">
        <v>37</v>
      </c>
      <c r="I43" s="7">
        <v>308.495</v>
      </c>
      <c r="J43" s="7">
        <v>2.322500760482527</v>
      </c>
      <c r="L43" s="7">
        <v>37</v>
      </c>
      <c r="M43" s="7">
        <v>317.815</v>
      </c>
      <c r="N43" s="7">
        <v>2.0761036123028327</v>
      </c>
      <c r="P43" s="7">
        <v>37</v>
      </c>
      <c r="Q43" s="7">
        <v>298.77</v>
      </c>
      <c r="R43" s="7">
        <v>6.5033784772829328</v>
      </c>
      <c r="T43" s="7">
        <v>37</v>
      </c>
      <c r="U43" s="7">
        <v>304.97999999999996</v>
      </c>
      <c r="V43" s="7">
        <v>5.9287451940280285</v>
      </c>
      <c r="X43" s="7">
        <v>37</v>
      </c>
      <c r="Y43" s="7">
        <v>311.755</v>
      </c>
      <c r="Z43" s="7">
        <v>4.9451626750947977</v>
      </c>
      <c r="AB43" s="12">
        <v>37</v>
      </c>
      <c r="AC43" s="12">
        <v>303.71499999999997</v>
      </c>
      <c r="AD43" s="13">
        <v>2.6794725288253436</v>
      </c>
      <c r="AF43" s="12">
        <v>37</v>
      </c>
      <c r="AG43" s="12">
        <v>300.01499999999999</v>
      </c>
      <c r="AH43" s="13">
        <v>3.3359468031973853</v>
      </c>
    </row>
    <row r="44" spans="4:34" x14ac:dyDescent="0.25">
      <c r="D44" s="7">
        <v>38</v>
      </c>
      <c r="E44" s="7">
        <v>300.90999999999997</v>
      </c>
      <c r="F44" s="7">
        <v>2.6238719433875781</v>
      </c>
      <c r="H44" s="7">
        <v>38</v>
      </c>
      <c r="I44" s="7">
        <v>308.79499999999996</v>
      </c>
      <c r="J44" s="7">
        <v>2.2851536530430807</v>
      </c>
      <c r="L44" s="7">
        <v>38</v>
      </c>
      <c r="M44" s="7">
        <v>318.53999999999996</v>
      </c>
      <c r="N44" s="7">
        <v>2.0333093121957959</v>
      </c>
      <c r="P44" s="7">
        <v>38</v>
      </c>
      <c r="Q44" s="7">
        <v>298.81</v>
      </c>
      <c r="R44" s="7">
        <v>6.4352756479201698</v>
      </c>
      <c r="T44" s="7">
        <v>38</v>
      </c>
      <c r="U44" s="7">
        <v>305.08999999999997</v>
      </c>
      <c r="V44" s="7">
        <v>5.839694488688794</v>
      </c>
      <c r="X44" s="7">
        <v>38</v>
      </c>
      <c r="Y44" s="7">
        <v>312.08</v>
      </c>
      <c r="Z44" s="7">
        <v>4.8452167365084025</v>
      </c>
      <c r="AB44" s="12">
        <v>38</v>
      </c>
      <c r="AC44" s="12">
        <v>303.995</v>
      </c>
      <c r="AD44" s="13">
        <v>2.635921207687093</v>
      </c>
      <c r="AF44" s="12">
        <v>38</v>
      </c>
      <c r="AG44" s="12">
        <v>300.08</v>
      </c>
      <c r="AH44" s="13">
        <v>3.305902922721021</v>
      </c>
    </row>
    <row r="45" spans="4:34" x14ac:dyDescent="0.25">
      <c r="D45" s="7">
        <v>39</v>
      </c>
      <c r="E45" s="7">
        <v>301.08</v>
      </c>
      <c r="F45" s="7">
        <v>2.5931380057096649</v>
      </c>
      <c r="H45" s="7">
        <v>39</v>
      </c>
      <c r="I45" s="7">
        <v>309.09999999999997</v>
      </c>
      <c r="J45" s="7">
        <v>2.2482099206876893</v>
      </c>
      <c r="L45" s="7">
        <v>39</v>
      </c>
      <c r="M45" s="7">
        <v>319.27499999999998</v>
      </c>
      <c r="N45" s="7">
        <v>1.9910935266275211</v>
      </c>
      <c r="P45" s="7">
        <v>39</v>
      </c>
      <c r="Q45" s="7">
        <v>298.85999999999996</v>
      </c>
      <c r="R45" s="7">
        <v>6.3674394439959157</v>
      </c>
      <c r="T45" s="7">
        <v>39</v>
      </c>
      <c r="U45" s="7">
        <v>305.20999999999998</v>
      </c>
      <c r="V45" s="7">
        <v>5.7511951803338581</v>
      </c>
      <c r="X45" s="7">
        <v>39</v>
      </c>
      <c r="Y45" s="7">
        <v>312.44</v>
      </c>
      <c r="Z45" s="7">
        <v>4.7462075353031414</v>
      </c>
      <c r="AB45" s="12">
        <v>39</v>
      </c>
      <c r="AC45" s="12">
        <v>304.29749999999996</v>
      </c>
      <c r="AD45" s="13">
        <v>2.5928426013070061</v>
      </c>
      <c r="AF45" s="12">
        <v>39</v>
      </c>
      <c r="AG45" s="12">
        <v>300.14749999999998</v>
      </c>
      <c r="AH45" s="13">
        <v>3.2759747259482968</v>
      </c>
    </row>
    <row r="46" spans="4:34" x14ac:dyDescent="0.25">
      <c r="D46" s="7">
        <v>40</v>
      </c>
      <c r="E46" s="7">
        <v>301.25</v>
      </c>
      <c r="F46" s="7">
        <v>2.5626526352465855</v>
      </c>
      <c r="H46" s="7">
        <v>40</v>
      </c>
      <c r="I46" s="7">
        <v>309.40499999999997</v>
      </c>
      <c r="J46" s="7">
        <v>2.2116705879977112</v>
      </c>
      <c r="L46" s="7">
        <v>40</v>
      </c>
      <c r="M46" s="7">
        <v>319.97499999999997</v>
      </c>
      <c r="N46" s="7">
        <v>1.949459138638223</v>
      </c>
      <c r="P46" s="7">
        <v>40</v>
      </c>
      <c r="Q46" s="7">
        <v>298.90499999999997</v>
      </c>
      <c r="R46" s="7">
        <v>6.2998746157473473</v>
      </c>
      <c r="T46" s="7">
        <v>40</v>
      </c>
      <c r="U46" s="7">
        <v>305.33499999999998</v>
      </c>
      <c r="V46" s="7">
        <v>5.6632558266874344</v>
      </c>
      <c r="X46" s="7">
        <v>40</v>
      </c>
      <c r="Y46" s="7">
        <v>312.82</v>
      </c>
      <c r="Z46" s="7">
        <v>4.6481512865051311</v>
      </c>
      <c r="AB46" s="12">
        <v>40</v>
      </c>
      <c r="AC46" s="12">
        <v>304.59999999999997</v>
      </c>
      <c r="AD46" s="13">
        <v>2.5502448660381258</v>
      </c>
      <c r="AF46" s="12">
        <v>40</v>
      </c>
      <c r="AG46" s="12">
        <v>300.22249999999997</v>
      </c>
      <c r="AH46" s="13">
        <v>3.2461651293003078</v>
      </c>
    </row>
    <row r="47" spans="4:34" x14ac:dyDescent="0.25">
      <c r="D47" s="7">
        <v>41</v>
      </c>
      <c r="E47" s="7">
        <v>301.40999999999997</v>
      </c>
      <c r="F47" s="7">
        <v>2.5324159278057317</v>
      </c>
      <c r="H47" s="7">
        <v>41</v>
      </c>
      <c r="I47" s="7">
        <v>309.71999999999997</v>
      </c>
      <c r="J47" s="7">
        <v>2.1755365233214428</v>
      </c>
      <c r="L47" s="7">
        <v>41</v>
      </c>
      <c r="M47" s="7">
        <v>320.66499999999996</v>
      </c>
      <c r="N47" s="7">
        <v>1.9084086208686291</v>
      </c>
      <c r="P47" s="7">
        <v>41</v>
      </c>
      <c r="Q47" s="7">
        <v>298.95999999999998</v>
      </c>
      <c r="R47" s="7">
        <v>6.2325858744717308</v>
      </c>
      <c r="T47" s="7">
        <v>41</v>
      </c>
      <c r="U47" s="7">
        <v>305.45999999999998</v>
      </c>
      <c r="V47" s="7">
        <v>5.5758848795150353</v>
      </c>
      <c r="X47" s="7">
        <v>41</v>
      </c>
      <c r="Y47" s="7">
        <v>313.21499999999997</v>
      </c>
      <c r="Z47" s="7">
        <v>4.5510637780991239</v>
      </c>
      <c r="AB47" s="12">
        <v>41</v>
      </c>
      <c r="AC47" s="12">
        <v>304.91749999999996</v>
      </c>
      <c r="AD47" s="13">
        <v>2.508135580763609</v>
      </c>
      <c r="AF47" s="12">
        <v>41</v>
      </c>
      <c r="AG47" s="12">
        <v>300.30499999999995</v>
      </c>
      <c r="AH47" s="13">
        <v>3.2164769982349206</v>
      </c>
    </row>
    <row r="48" spans="4:34" x14ac:dyDescent="0.25">
      <c r="D48" s="7">
        <v>42</v>
      </c>
      <c r="E48" s="7">
        <v>301.58999999999997</v>
      </c>
      <c r="F48" s="7">
        <v>2.5024279374096161</v>
      </c>
      <c r="H48" s="7">
        <v>42</v>
      </c>
      <c r="I48" s="7">
        <v>310.04499999999996</v>
      </c>
      <c r="J48" s="7">
        <v>2.1398084407909037</v>
      </c>
      <c r="L48" s="7">
        <v>42</v>
      </c>
      <c r="M48" s="7">
        <v>321.37</v>
      </c>
      <c r="N48" s="7">
        <v>1.8679440417446209</v>
      </c>
      <c r="P48" s="7">
        <v>42</v>
      </c>
      <c r="Q48" s="7">
        <v>299.01</v>
      </c>
      <c r="R48" s="7">
        <v>6.1655778911023429</v>
      </c>
      <c r="T48" s="7">
        <v>42</v>
      </c>
      <c r="U48" s="7">
        <v>305.59999999999997</v>
      </c>
      <c r="V48" s="7">
        <v>5.4890906806520263</v>
      </c>
      <c r="X48" s="7">
        <v>42</v>
      </c>
      <c r="Y48" s="7">
        <v>313.63499999999999</v>
      </c>
      <c r="Z48" s="7">
        <v>4.4549603572360059</v>
      </c>
      <c r="AB48" s="12">
        <v>42</v>
      </c>
      <c r="AC48" s="12">
        <v>305.245</v>
      </c>
      <c r="AD48" s="13">
        <v>2.4665217516892595</v>
      </c>
      <c r="AF48" s="12">
        <v>42</v>
      </c>
      <c r="AG48" s="12">
        <v>300.38499999999999</v>
      </c>
      <c r="AH48" s="13">
        <v>3.186913146547786</v>
      </c>
    </row>
    <row r="49" spans="4:34" x14ac:dyDescent="0.25">
      <c r="D49" s="7">
        <v>43</v>
      </c>
      <c r="E49" s="7">
        <v>301.76</v>
      </c>
      <c r="F49" s="7">
        <v>2.4726886767509373</v>
      </c>
      <c r="H49" s="7">
        <v>43</v>
      </c>
      <c r="I49" s="7">
        <v>310.38</v>
      </c>
      <c r="J49" s="7">
        <v>2.104486902419052</v>
      </c>
      <c r="L49" s="7">
        <v>43</v>
      </c>
      <c r="M49" s="7">
        <v>322.10499999999996</v>
      </c>
      <c r="N49" s="7">
        <v>1.8280670720531191</v>
      </c>
      <c r="P49" s="7">
        <v>43</v>
      </c>
      <c r="Q49" s="7">
        <v>299.065</v>
      </c>
      <c r="R49" s="7">
        <v>6.0988552947913517</v>
      </c>
      <c r="T49" s="7">
        <v>43</v>
      </c>
      <c r="U49" s="7">
        <v>305.73499999999996</v>
      </c>
      <c r="V49" s="7">
        <v>5.4028814580443569</v>
      </c>
      <c r="X49" s="7">
        <v>43</v>
      </c>
      <c r="Y49" s="7">
        <v>314.07</v>
      </c>
      <c r="Z49" s="7">
        <v>4.3598559167773736</v>
      </c>
      <c r="AB49" s="12">
        <v>43</v>
      </c>
      <c r="AC49" s="12">
        <v>305.58749999999998</v>
      </c>
      <c r="AD49" s="13">
        <v>2.4254098180901602</v>
      </c>
      <c r="AF49" s="12">
        <v>43</v>
      </c>
      <c r="AG49" s="12">
        <v>300.46749999999997</v>
      </c>
      <c r="AH49" s="13">
        <v>3.1574763357080151</v>
      </c>
    </row>
    <row r="50" spans="4:34" x14ac:dyDescent="0.25">
      <c r="D50" s="7">
        <v>44</v>
      </c>
      <c r="E50" s="7">
        <v>301.92999999999995</v>
      </c>
      <c r="F50" s="7">
        <v>2.4431981176565536</v>
      </c>
      <c r="H50" s="7">
        <v>44</v>
      </c>
      <c r="I50" s="7">
        <v>310.71999999999997</v>
      </c>
      <c r="J50" s="7">
        <v>2.0695723202739704</v>
      </c>
      <c r="L50" s="7">
        <v>44</v>
      </c>
      <c r="M50" s="7">
        <v>322.85499999999996</v>
      </c>
      <c r="N50" s="7">
        <v>1.7887789918888521</v>
      </c>
      <c r="P50" s="7">
        <v>44</v>
      </c>
      <c r="Q50" s="7">
        <v>299.12</v>
      </c>
      <c r="R50" s="7">
        <v>6.0324226715004521</v>
      </c>
      <c r="T50" s="7">
        <v>44</v>
      </c>
      <c r="U50" s="7">
        <v>305.89499999999998</v>
      </c>
      <c r="V50" s="7">
        <v>5.3172653218052623</v>
      </c>
      <c r="X50" s="7">
        <v>44</v>
      </c>
      <c r="Y50" s="7">
        <v>314.52999999999997</v>
      </c>
      <c r="Z50" s="7">
        <v>4.265764882201263</v>
      </c>
      <c r="AB50" s="12">
        <v>44</v>
      </c>
      <c r="AC50" s="12">
        <v>305.94499999999999</v>
      </c>
      <c r="AD50" s="13">
        <v>2.3848056589672875</v>
      </c>
      <c r="AF50" s="12">
        <v>44</v>
      </c>
      <c r="AG50" s="12">
        <v>300.55250000000001</v>
      </c>
      <c r="AH50" s="13">
        <v>3.128169274228624</v>
      </c>
    </row>
    <row r="51" spans="4:34" x14ac:dyDescent="0.25">
      <c r="D51" s="7">
        <v>45</v>
      </c>
      <c r="E51" s="7">
        <v>302.09999999999997</v>
      </c>
      <c r="F51" s="7">
        <v>2.4139561915600525</v>
      </c>
      <c r="H51" s="7">
        <v>45</v>
      </c>
      <c r="I51" s="7">
        <v>311.07499999999999</v>
      </c>
      <c r="J51" s="7">
        <v>2.0350649587265526</v>
      </c>
      <c r="L51" s="7">
        <v>45</v>
      </c>
      <c r="M51" s="7">
        <v>323.62</v>
      </c>
      <c r="N51" s="7">
        <v>1.7500806979513848</v>
      </c>
      <c r="P51" s="7">
        <v>45</v>
      </c>
      <c r="Q51" s="7">
        <v>299.17999999999995</v>
      </c>
      <c r="R51" s="7">
        <v>5.9662845626000927</v>
      </c>
      <c r="T51" s="7">
        <v>45</v>
      </c>
      <c r="U51" s="7">
        <v>306.05999999999995</v>
      </c>
      <c r="V51" s="7">
        <v>5.2322502602919059</v>
      </c>
      <c r="X51" s="7">
        <v>45</v>
      </c>
      <c r="Y51" s="7">
        <v>315.005</v>
      </c>
      <c r="Z51" s="7">
        <v>4.1727011988928515</v>
      </c>
      <c r="AB51" s="12">
        <v>45</v>
      </c>
      <c r="AC51" s="12">
        <v>306.315</v>
      </c>
      <c r="AD51" s="13">
        <v>2.3447146005686492</v>
      </c>
      <c r="AF51" s="12">
        <v>45</v>
      </c>
      <c r="AG51" s="12">
        <v>300.64499999999998</v>
      </c>
      <c r="AH51" s="13">
        <v>3.0989946170718339</v>
      </c>
    </row>
    <row r="52" spans="4:34" x14ac:dyDescent="0.25">
      <c r="D52" s="7">
        <v>46</v>
      </c>
      <c r="E52" s="7">
        <v>302.27</v>
      </c>
      <c r="F52" s="7">
        <v>2.3849627899825947</v>
      </c>
      <c r="H52" s="7">
        <v>46</v>
      </c>
      <c r="I52" s="7">
        <v>311.44</v>
      </c>
      <c r="J52" s="7">
        <v>2.0009649367681996</v>
      </c>
      <c r="L52" s="7">
        <v>46</v>
      </c>
      <c r="M52" s="7">
        <v>324.39499999999998</v>
      </c>
      <c r="N52" s="7">
        <v>1.7119727111715861</v>
      </c>
      <c r="P52" s="7">
        <v>46</v>
      </c>
      <c r="Q52" s="7">
        <v>299.23999999999995</v>
      </c>
      <c r="R52" s="7">
        <v>5.9004454634780927</v>
      </c>
      <c r="T52" s="7">
        <v>46</v>
      </c>
      <c r="U52" s="7">
        <v>306.20999999999998</v>
      </c>
      <c r="V52" s="7">
        <v>5.1478441362030605</v>
      </c>
      <c r="X52" s="7">
        <v>46</v>
      </c>
      <c r="Y52" s="7">
        <v>315.5</v>
      </c>
      <c r="Z52" s="7">
        <v>4.0806783198437131</v>
      </c>
      <c r="AB52" s="12">
        <v>46</v>
      </c>
      <c r="AC52" s="12">
        <v>306.70249999999999</v>
      </c>
      <c r="AD52" s="13">
        <v>2.305141424728308</v>
      </c>
      <c r="AF52" s="12">
        <v>46</v>
      </c>
      <c r="AG52" s="12">
        <v>300.73999999999995</v>
      </c>
      <c r="AH52" s="13">
        <v>3.0699549650892823</v>
      </c>
    </row>
    <row r="53" spans="4:34" x14ac:dyDescent="0.25">
      <c r="D53" s="7">
        <v>47</v>
      </c>
      <c r="E53" s="7">
        <v>302.44</v>
      </c>
      <c r="F53" s="7">
        <v>2.3562177650217171</v>
      </c>
      <c r="H53" s="7">
        <v>47</v>
      </c>
      <c r="I53" s="7">
        <v>311.80999999999995</v>
      </c>
      <c r="J53" s="7">
        <v>1.9672722303950152</v>
      </c>
      <c r="L53" s="7">
        <v>47</v>
      </c>
      <c r="M53" s="7">
        <v>325.15499999999997</v>
      </c>
      <c r="N53" s="7">
        <v>1.6744551846465714</v>
      </c>
      <c r="P53" s="7">
        <v>47</v>
      </c>
      <c r="Q53" s="7">
        <v>299.29999999999995</v>
      </c>
      <c r="R53" s="7">
        <v>5.8349098221584743</v>
      </c>
      <c r="T53" s="7">
        <v>47</v>
      </c>
      <c r="U53" s="7">
        <v>306.38499999999999</v>
      </c>
      <c r="V53" s="7">
        <v>5.0640546827032411</v>
      </c>
      <c r="X53" s="7">
        <v>47</v>
      </c>
      <c r="Y53" s="7">
        <v>315.97999999999996</v>
      </c>
      <c r="Z53" s="7">
        <v>3.989709193782855</v>
      </c>
      <c r="AB53" s="12">
        <v>47</v>
      </c>
      <c r="AC53" s="12">
        <v>307.10499999999996</v>
      </c>
      <c r="AD53" s="13">
        <v>2.2660903779757131</v>
      </c>
      <c r="AF53" s="12">
        <v>47</v>
      </c>
      <c r="AG53" s="12">
        <v>300.83499999999998</v>
      </c>
      <c r="AH53" s="13">
        <v>3.0410528644971455</v>
      </c>
    </row>
    <row r="54" spans="4:34" x14ac:dyDescent="0.25">
      <c r="D54" s="7">
        <v>48</v>
      </c>
      <c r="E54" s="7">
        <v>302.62</v>
      </c>
      <c r="F54" s="7">
        <v>2.3277209298477772</v>
      </c>
      <c r="H54" s="7">
        <v>48</v>
      </c>
      <c r="I54" s="7">
        <v>312.19499999999999</v>
      </c>
      <c r="J54" s="7">
        <v>1.9339866750549826</v>
      </c>
      <c r="L54" s="7">
        <v>48</v>
      </c>
      <c r="M54" s="7">
        <v>325.91999999999996</v>
      </c>
      <c r="N54" s="7">
        <v>1.6375279118620656</v>
      </c>
      <c r="P54" s="7">
        <v>48</v>
      </c>
      <c r="Q54" s="7">
        <v>299.37</v>
      </c>
      <c r="R54" s="7">
        <v>5.7696820379313447</v>
      </c>
      <c r="T54" s="7">
        <v>48</v>
      </c>
      <c r="U54" s="7">
        <v>306.565</v>
      </c>
      <c r="V54" s="7">
        <v>4.9808894995743529</v>
      </c>
      <c r="X54" s="7">
        <v>48</v>
      </c>
      <c r="Y54" s="7">
        <v>316.53499999999997</v>
      </c>
      <c r="Z54" s="7">
        <v>3.8998062537623541</v>
      </c>
      <c r="AB54" s="12">
        <v>48</v>
      </c>
      <c r="AC54" s="12">
        <v>307.52749999999997</v>
      </c>
      <c r="AD54" s="13">
        <v>2.2275651813670208</v>
      </c>
      <c r="AF54" s="12">
        <v>48</v>
      </c>
      <c r="AG54" s="12">
        <v>300.93499999999995</v>
      </c>
      <c r="AH54" s="13">
        <v>3.0122908063861846</v>
      </c>
    </row>
    <row r="55" spans="4:34" x14ac:dyDescent="0.25">
      <c r="D55" s="7">
        <v>49</v>
      </c>
      <c r="E55" s="7">
        <v>302.79999999999995</v>
      </c>
      <c r="F55" s="7">
        <v>2.2994720592077171</v>
      </c>
      <c r="H55" s="7">
        <v>49</v>
      </c>
      <c r="I55" s="7">
        <v>312.58499999999998</v>
      </c>
      <c r="J55" s="7">
        <v>1.9011079681546017</v>
      </c>
      <c r="L55" s="7">
        <v>49</v>
      </c>
      <c r="M55" s="7">
        <v>326.65999999999997</v>
      </c>
      <c r="N55" s="7">
        <v>1.6011903351811003</v>
      </c>
      <c r="P55" s="7">
        <v>49</v>
      </c>
      <c r="Q55" s="7">
        <v>299.44</v>
      </c>
      <c r="R55" s="7">
        <v>5.704766459994624</v>
      </c>
      <c r="T55" s="7">
        <v>49</v>
      </c>
      <c r="U55" s="7">
        <v>306.74</v>
      </c>
      <c r="V55" s="7">
        <v>4.8983560494013778</v>
      </c>
      <c r="X55" s="7">
        <v>49</v>
      </c>
      <c r="Y55" s="7">
        <v>317.08499999999998</v>
      </c>
      <c r="Z55" s="7">
        <v>3.8109814062199727</v>
      </c>
      <c r="AB55" s="12">
        <v>49</v>
      </c>
      <c r="AC55" s="12">
        <v>307.97249999999997</v>
      </c>
      <c r="AD55" s="13">
        <v>2.1895690409895496</v>
      </c>
      <c r="AF55" s="12">
        <v>49</v>
      </c>
      <c r="AG55" s="12">
        <v>301.03499999999997</v>
      </c>
      <c r="AH55" s="13">
        <v>2.9836712262666625</v>
      </c>
    </row>
    <row r="56" spans="4:34" x14ac:dyDescent="0.25">
      <c r="D56" s="7">
        <v>50</v>
      </c>
      <c r="E56" s="7">
        <v>302.96999999999997</v>
      </c>
      <c r="F56" s="7">
        <v>2.2714708899358351</v>
      </c>
      <c r="H56" s="7">
        <v>50</v>
      </c>
      <c r="I56" s="7">
        <v>313</v>
      </c>
      <c r="J56" s="7">
        <v>1.868635671621468</v>
      </c>
      <c r="L56" s="7">
        <v>50</v>
      </c>
      <c r="M56" s="7">
        <v>327.39999999999998</v>
      </c>
      <c r="N56" s="7">
        <v>1.5654415545779723</v>
      </c>
      <c r="P56" s="7">
        <v>50</v>
      </c>
      <c r="Q56" s="7">
        <v>299.51</v>
      </c>
      <c r="R56" s="7">
        <v>5.640167386108474</v>
      </c>
      <c r="T56" s="7">
        <v>50</v>
      </c>
      <c r="U56" s="7">
        <v>306.91999999999996</v>
      </c>
      <c r="V56" s="7">
        <v>4.8164616537909986</v>
      </c>
      <c r="X56" s="7">
        <v>50</v>
      </c>
      <c r="Y56" s="7">
        <v>317.66499999999996</v>
      </c>
      <c r="Z56" s="7">
        <v>3.7232460205405991</v>
      </c>
      <c r="AB56" s="12">
        <v>50</v>
      </c>
      <c r="AC56" s="12">
        <v>308.40749999999997</v>
      </c>
      <c r="AD56" s="13">
        <v>2.1521046590902015</v>
      </c>
      <c r="AF56" s="12">
        <v>50</v>
      </c>
      <c r="AG56" s="12">
        <v>301.14499999999998</v>
      </c>
      <c r="AH56" s="13">
        <v>2.9551965036480627</v>
      </c>
    </row>
    <row r="57" spans="4:34" x14ac:dyDescent="0.25">
      <c r="D57" s="7">
        <v>51</v>
      </c>
      <c r="E57" s="7">
        <v>303.14999999999998</v>
      </c>
      <c r="F57" s="7">
        <v>2.243717121471243</v>
      </c>
      <c r="H57" s="7">
        <v>51</v>
      </c>
      <c r="I57" s="7">
        <v>313.42499999999995</v>
      </c>
      <c r="J57" s="7">
        <v>1.8365692145192745</v>
      </c>
      <c r="L57" s="7">
        <v>51</v>
      </c>
      <c r="M57" s="7">
        <v>328.14</v>
      </c>
      <c r="N57" s="7">
        <v>1.5302803365964637</v>
      </c>
      <c r="P57" s="7">
        <v>51</v>
      </c>
      <c r="Q57" s="7">
        <v>299.58499999999998</v>
      </c>
      <c r="R57" s="7">
        <v>5.5758890612632204</v>
      </c>
      <c r="T57" s="7">
        <v>51</v>
      </c>
      <c r="U57" s="7">
        <v>307.125</v>
      </c>
      <c r="V57" s="7">
        <v>4.7352134896304037</v>
      </c>
      <c r="X57" s="7">
        <v>51</v>
      </c>
      <c r="Y57" s="7">
        <v>318.255</v>
      </c>
      <c r="Z57" s="7">
        <v>3.6366109191377776</v>
      </c>
      <c r="AB57" s="12">
        <v>51</v>
      </c>
      <c r="AC57" s="12">
        <v>308.83749999999998</v>
      </c>
      <c r="AD57" s="13">
        <v>2.1151742457785141</v>
      </c>
      <c r="AF57" s="12">
        <v>51</v>
      </c>
      <c r="AG57" s="12">
        <v>301.25749999999999</v>
      </c>
      <c r="AH57" s="13">
        <v>2.9268689616535131</v>
      </c>
    </row>
    <row r="58" spans="4:34" x14ac:dyDescent="0.25">
      <c r="D58" s="7">
        <v>52</v>
      </c>
      <c r="E58" s="7">
        <v>303.33</v>
      </c>
      <c r="F58" s="7">
        <v>2.2162104163816951</v>
      </c>
      <c r="H58" s="7">
        <v>52</v>
      </c>
      <c r="I58" s="7">
        <v>313.85499999999996</v>
      </c>
      <c r="J58" s="7">
        <v>1.8049078957117335</v>
      </c>
      <c r="L58" s="7">
        <v>52</v>
      </c>
      <c r="M58" s="7">
        <v>328.875</v>
      </c>
      <c r="N58" s="7">
        <v>1.4957051235114367</v>
      </c>
      <c r="P58" s="7">
        <v>52</v>
      </c>
      <c r="Q58" s="7">
        <v>299.65999999999997</v>
      </c>
      <c r="R58" s="7">
        <v>5.5119356763616123</v>
      </c>
      <c r="T58" s="7">
        <v>52</v>
      </c>
      <c r="U58" s="7">
        <v>307.33</v>
      </c>
      <c r="V58" s="7">
        <v>4.6546185853881452</v>
      </c>
      <c r="X58" s="7">
        <v>52</v>
      </c>
      <c r="Y58" s="7">
        <v>318.86500000000001</v>
      </c>
      <c r="Z58" s="7">
        <v>3.5510863680759441</v>
      </c>
      <c r="AB58" s="12">
        <v>52</v>
      </c>
      <c r="AC58" s="12">
        <v>309.26</v>
      </c>
      <c r="AD58" s="13">
        <v>2.0787795312550892</v>
      </c>
      <c r="AF58" s="12">
        <v>52</v>
      </c>
      <c r="AG58" s="12">
        <v>301.3775</v>
      </c>
      <c r="AH58" s="13">
        <v>2.8986908666687925</v>
      </c>
    </row>
    <row r="59" spans="4:34" x14ac:dyDescent="0.25">
      <c r="D59" s="7">
        <v>53</v>
      </c>
      <c r="E59" s="7">
        <v>303.5</v>
      </c>
      <c r="F59" s="7">
        <v>2.1889504008934733</v>
      </c>
      <c r="H59" s="7">
        <v>53</v>
      </c>
      <c r="I59" s="7">
        <v>314.28499999999997</v>
      </c>
      <c r="J59" s="7">
        <v>1.7736508865719289</v>
      </c>
      <c r="L59" s="7">
        <v>53</v>
      </c>
      <c r="M59" s="7">
        <v>329.59999999999997</v>
      </c>
      <c r="N59" s="7">
        <v>1.4617140426730828</v>
      </c>
      <c r="P59" s="7">
        <v>53</v>
      </c>
      <c r="Q59" s="7">
        <v>299.73999999999995</v>
      </c>
      <c r="R59" s="7">
        <v>5.4483113669162249</v>
      </c>
      <c r="T59" s="7">
        <v>53</v>
      </c>
      <c r="U59" s="7">
        <v>307.54499999999996</v>
      </c>
      <c r="V59" s="7">
        <v>4.5746838174595545</v>
      </c>
      <c r="X59" s="7">
        <v>53</v>
      </c>
      <c r="Y59" s="7">
        <v>319.495</v>
      </c>
      <c r="Z59" s="7">
        <v>3.466682068253288</v>
      </c>
      <c r="AB59" s="12">
        <v>53</v>
      </c>
      <c r="AC59" s="12">
        <v>309.67249999999996</v>
      </c>
      <c r="AD59" s="13">
        <v>2.0429217785163494</v>
      </c>
      <c r="AF59" s="12">
        <v>53</v>
      </c>
      <c r="AG59" s="12">
        <v>301.5</v>
      </c>
      <c r="AH59" s="13">
        <v>2.8706644280257576</v>
      </c>
    </row>
    <row r="60" spans="4:34" x14ac:dyDescent="0.25">
      <c r="D60" s="7">
        <v>54</v>
      </c>
      <c r="E60" s="7">
        <v>303.67999999999995</v>
      </c>
      <c r="F60" s="7">
        <v>2.161936665427012</v>
      </c>
      <c r="H60" s="7">
        <v>54</v>
      </c>
      <c r="I60" s="7">
        <v>314.70999999999998</v>
      </c>
      <c r="J60" s="7">
        <v>1.7427972337336264</v>
      </c>
      <c r="L60" s="7">
        <v>54</v>
      </c>
      <c r="M60" s="7">
        <v>330.32499999999999</v>
      </c>
      <c r="N60" s="7">
        <v>1.4283049160133183</v>
      </c>
      <c r="P60" s="7">
        <v>54</v>
      </c>
      <c r="Q60" s="7">
        <v>299.82</v>
      </c>
      <c r="R60" s="7">
        <v>5.3850202117628267</v>
      </c>
      <c r="T60" s="7">
        <v>54</v>
      </c>
      <c r="U60" s="7">
        <v>307.745</v>
      </c>
      <c r="V60" s="7">
        <v>4.4954159065621866</v>
      </c>
      <c r="X60" s="7">
        <v>54</v>
      </c>
      <c r="Y60" s="7">
        <v>320.09999999999997</v>
      </c>
      <c r="Z60" s="7">
        <v>3.3834071471643705</v>
      </c>
      <c r="AB60" s="12">
        <v>54</v>
      </c>
      <c r="AC60" s="12">
        <v>310.08</v>
      </c>
      <c r="AD60" s="13">
        <v>2.0076017964869899</v>
      </c>
      <c r="AF60" s="12">
        <v>54</v>
      </c>
      <c r="AG60" s="12">
        <v>301.62</v>
      </c>
      <c r="AH60" s="13">
        <v>2.842791797720011</v>
      </c>
    </row>
    <row r="61" spans="4:34" x14ac:dyDescent="0.25">
      <c r="D61" s="7">
        <v>55</v>
      </c>
      <c r="E61" s="7">
        <v>303.87</v>
      </c>
      <c r="F61" s="7">
        <v>2.1351687651379532</v>
      </c>
      <c r="H61" s="7">
        <v>55</v>
      </c>
      <c r="I61" s="7">
        <v>315.14</v>
      </c>
      <c r="J61" s="7">
        <v>1.7123458618810943</v>
      </c>
      <c r="L61" s="7">
        <v>55</v>
      </c>
      <c r="M61" s="7">
        <v>331.05499999999995</v>
      </c>
      <c r="N61" s="7">
        <v>1.3954752696940678</v>
      </c>
      <c r="P61" s="7">
        <v>55</v>
      </c>
      <c r="Q61" s="7">
        <v>299.90499999999997</v>
      </c>
      <c r="R61" s="7">
        <v>5.3220662317905267</v>
      </c>
      <c r="T61" s="7">
        <v>55</v>
      </c>
      <c r="U61" s="7">
        <v>307.95</v>
      </c>
      <c r="V61" s="7">
        <v>4.4168214141828699</v>
      </c>
      <c r="X61" s="7">
        <v>55</v>
      </c>
      <c r="Y61" s="7">
        <v>320.71499999999997</v>
      </c>
      <c r="Z61" s="7">
        <v>3.3012701512608289</v>
      </c>
      <c r="AB61" s="12">
        <v>55</v>
      </c>
      <c r="AC61" s="12">
        <v>310.48249999999996</v>
      </c>
      <c r="AD61" s="13">
        <v>1.9728199535320483</v>
      </c>
      <c r="AF61" s="12">
        <v>55</v>
      </c>
      <c r="AG61" s="12">
        <v>301.745</v>
      </c>
      <c r="AH61" s="13">
        <v>2.8150750701626053</v>
      </c>
    </row>
    <row r="62" spans="4:34" x14ac:dyDescent="0.25">
      <c r="D62" s="7">
        <v>56</v>
      </c>
      <c r="E62" s="7">
        <v>304.04999999999995</v>
      </c>
      <c r="F62" s="7">
        <v>2.1086462204633141</v>
      </c>
      <c r="H62" s="7">
        <v>56</v>
      </c>
      <c r="I62" s="7">
        <v>315.55999999999995</v>
      </c>
      <c r="J62" s="7">
        <v>1.6822955765740195</v>
      </c>
      <c r="L62" s="7">
        <v>56</v>
      </c>
      <c r="M62" s="7">
        <v>331.78499999999997</v>
      </c>
      <c r="N62" s="7">
        <v>1.3632223438774771</v>
      </c>
      <c r="P62" s="7">
        <v>56</v>
      </c>
      <c r="Q62" s="7">
        <v>299.98999999999995</v>
      </c>
      <c r="R62" s="7">
        <v>5.2594533886895078</v>
      </c>
      <c r="T62" s="7">
        <v>56</v>
      </c>
      <c r="U62" s="7">
        <v>308.18499999999995</v>
      </c>
      <c r="V62" s="7">
        <v>4.338906739081045</v>
      </c>
      <c r="X62" s="7">
        <v>56</v>
      </c>
      <c r="Y62" s="7">
        <v>321.33999999999997</v>
      </c>
      <c r="Z62" s="7">
        <v>3.2202790389275835</v>
      </c>
      <c r="AB62" s="12">
        <v>56</v>
      </c>
      <c r="AC62" s="12">
        <v>310.88499999999999</v>
      </c>
      <c r="AD62" s="13">
        <v>1.9385761913012407</v>
      </c>
      <c r="AF62" s="12">
        <v>56</v>
      </c>
      <c r="AG62" s="12">
        <v>301.8725</v>
      </c>
      <c r="AH62" s="13">
        <v>2.787516281965539</v>
      </c>
    </row>
    <row r="63" spans="4:34" x14ac:dyDescent="0.25">
      <c r="D63" s="7">
        <v>57</v>
      </c>
      <c r="E63" s="7">
        <v>304.23999999999995</v>
      </c>
      <c r="F63" s="7">
        <v>2.082368517672466</v>
      </c>
      <c r="H63" s="7">
        <v>57</v>
      </c>
      <c r="I63" s="7">
        <v>315.97999999999996</v>
      </c>
      <c r="J63" s="7">
        <v>1.6526450671041268</v>
      </c>
      <c r="L63" s="7">
        <v>57</v>
      </c>
      <c r="M63" s="7">
        <v>332.51</v>
      </c>
      <c r="N63" s="7">
        <v>1.3315431025984283</v>
      </c>
      <c r="P63" s="7">
        <v>57</v>
      </c>
      <c r="Q63" s="7">
        <v>300.08499999999998</v>
      </c>
      <c r="R63" s="7">
        <v>5.1971855837171512</v>
      </c>
      <c r="T63" s="7">
        <v>57</v>
      </c>
      <c r="U63" s="7">
        <v>308.43499999999995</v>
      </c>
      <c r="V63" s="7">
        <v>4.261678113850822</v>
      </c>
      <c r="X63" s="7">
        <v>57</v>
      </c>
      <c r="Y63" s="7">
        <v>321.95</v>
      </c>
      <c r="Z63" s="7">
        <v>3.1404411740910363</v>
      </c>
      <c r="AB63" s="12">
        <v>57</v>
      </c>
      <c r="AC63" s="12">
        <v>311.28749999999997</v>
      </c>
      <c r="AD63" s="13">
        <v>1.9048700388590787</v>
      </c>
      <c r="AF63" s="12">
        <v>57</v>
      </c>
      <c r="AG63" s="12">
        <v>302.005</v>
      </c>
      <c r="AH63" s="13">
        <v>2.7601174117607936</v>
      </c>
    </row>
    <row r="64" spans="4:34" x14ac:dyDescent="0.25">
      <c r="D64" s="7">
        <v>58</v>
      </c>
      <c r="E64" s="7">
        <v>304.42999999999995</v>
      </c>
      <c r="F64" s="7">
        <v>2.0563351094226046</v>
      </c>
      <c r="H64" s="7">
        <v>58</v>
      </c>
      <c r="I64" s="7">
        <v>316.39</v>
      </c>
      <c r="J64" s="7">
        <v>1.6233929093801529</v>
      </c>
      <c r="L64" s="7">
        <v>58</v>
      </c>
      <c r="M64" s="7">
        <v>333.245</v>
      </c>
      <c r="N64" s="7">
        <v>1.3004342437201049</v>
      </c>
      <c r="P64" s="7">
        <v>58</v>
      </c>
      <c r="Q64" s="7">
        <v>300.17499999999995</v>
      </c>
      <c r="R64" s="7">
        <v>5.1352666564833473</v>
      </c>
      <c r="T64" s="7">
        <v>58</v>
      </c>
      <c r="U64" s="7">
        <v>308.66499999999996</v>
      </c>
      <c r="V64" s="7">
        <v>4.1851416015466585</v>
      </c>
      <c r="X64" s="7">
        <v>58</v>
      </c>
      <c r="Y64" s="7">
        <v>322.54499999999996</v>
      </c>
      <c r="Z64" s="7">
        <v>3.0617633204747334</v>
      </c>
      <c r="AB64" s="12">
        <v>58</v>
      </c>
      <c r="AC64" s="12">
        <v>311.67749999999995</v>
      </c>
      <c r="AD64" s="13">
        <v>1.871700627055261</v>
      </c>
      <c r="AF64" s="12">
        <v>58</v>
      </c>
      <c r="AG64" s="12">
        <v>302.14499999999998</v>
      </c>
      <c r="AH64" s="13">
        <v>2.7328803800526122</v>
      </c>
    </row>
    <row r="65" spans="4:34" x14ac:dyDescent="0.25">
      <c r="D65" s="7">
        <v>59</v>
      </c>
      <c r="E65" s="7">
        <v>304.62</v>
      </c>
      <c r="F65" s="7">
        <v>2.030545415318417</v>
      </c>
      <c r="H65" s="7">
        <v>59</v>
      </c>
      <c r="I65" s="7">
        <v>316.79499999999996</v>
      </c>
      <c r="J65" s="7">
        <v>1.5945375688378636</v>
      </c>
      <c r="L65" s="7">
        <v>59</v>
      </c>
      <c r="M65" s="7">
        <v>333.97999999999996</v>
      </c>
      <c r="N65" s="7">
        <v>1.2698922089537614</v>
      </c>
      <c r="P65" s="7">
        <v>59</v>
      </c>
      <c r="Q65" s="7">
        <v>300.27999999999997</v>
      </c>
      <c r="R65" s="7">
        <v>5.0737003837558001</v>
      </c>
      <c r="T65" s="7">
        <v>59</v>
      </c>
      <c r="U65" s="7">
        <v>308.91499999999996</v>
      </c>
      <c r="V65" s="7">
        <v>4.1093030923749687</v>
      </c>
      <c r="X65" s="7">
        <v>59</v>
      </c>
      <c r="Y65" s="7">
        <v>323.13499999999999</v>
      </c>
      <c r="Z65" s="7">
        <v>2.9842516365169169</v>
      </c>
      <c r="AB65" s="12">
        <v>59</v>
      </c>
      <c r="AC65" s="12">
        <v>312.09249999999997</v>
      </c>
      <c r="AD65" s="13">
        <v>1.839066703090992</v>
      </c>
      <c r="AF65" s="12">
        <v>59</v>
      </c>
      <c r="AG65" s="12">
        <v>302.28749999999997</v>
      </c>
      <c r="AH65" s="13">
        <v>2.7058070491027251</v>
      </c>
    </row>
    <row r="66" spans="4:34" x14ac:dyDescent="0.25">
      <c r="D66" s="7">
        <v>60</v>
      </c>
      <c r="E66" s="7">
        <v>304.82</v>
      </c>
      <c r="F66" s="7">
        <v>2.0049988224756325</v>
      </c>
      <c r="H66" s="7">
        <v>60</v>
      </c>
      <c r="I66" s="7">
        <v>317.19</v>
      </c>
      <c r="J66" s="7">
        <v>1.5660774033718474</v>
      </c>
      <c r="L66" s="7">
        <v>60</v>
      </c>
      <c r="M66" s="7">
        <v>334.71</v>
      </c>
      <c r="N66" s="7">
        <v>1.2399131939242913</v>
      </c>
      <c r="P66" s="7">
        <v>60</v>
      </c>
      <c r="Q66" s="7">
        <v>300.38499999999999</v>
      </c>
      <c r="R66" s="7">
        <v>5.0124904782860868</v>
      </c>
      <c r="T66" s="7">
        <v>60</v>
      </c>
      <c r="U66" s="7">
        <v>309.19</v>
      </c>
      <c r="V66" s="7">
        <v>4.0341683004548816</v>
      </c>
      <c r="X66" s="7">
        <v>60</v>
      </c>
      <c r="Y66" s="7">
        <v>323.72999999999996</v>
      </c>
      <c r="Z66" s="7">
        <v>2.9079116709632746</v>
      </c>
      <c r="AB66" s="12">
        <v>60</v>
      </c>
      <c r="AC66" s="12">
        <v>312.51249999999999</v>
      </c>
      <c r="AD66" s="13">
        <v>1.8069666452380826</v>
      </c>
      <c r="AF66" s="12">
        <v>60</v>
      </c>
      <c r="AG66" s="12">
        <v>302.435</v>
      </c>
      <c r="AH66" s="13">
        <v>2.6788992228481687</v>
      </c>
    </row>
    <row r="67" spans="4:34" x14ac:dyDescent="0.25">
      <c r="D67" s="7">
        <v>61</v>
      </c>
      <c r="E67" s="7">
        <v>305.01</v>
      </c>
      <c r="F67" s="7">
        <v>1.9796946860881603</v>
      </c>
      <c r="H67" s="7">
        <v>61</v>
      </c>
      <c r="I67" s="7">
        <v>317.58499999999998</v>
      </c>
      <c r="J67" s="7">
        <v>1.5380106662858619</v>
      </c>
      <c r="L67" s="7">
        <v>61</v>
      </c>
      <c r="M67" s="7">
        <v>335.44</v>
      </c>
      <c r="N67" s="7">
        <v>1.2104931582636591</v>
      </c>
      <c r="P67" s="7">
        <v>61</v>
      </c>
      <c r="Q67" s="7">
        <v>300.495</v>
      </c>
      <c r="R67" s="7">
        <v>4.9516405876572733</v>
      </c>
      <c r="T67" s="7">
        <v>61</v>
      </c>
      <c r="U67" s="7">
        <v>309.45499999999998</v>
      </c>
      <c r="V67" s="7">
        <v>3.9597427606533904</v>
      </c>
      <c r="X67" s="7">
        <v>61</v>
      </c>
      <c r="Y67" s="7">
        <v>324.33499999999998</v>
      </c>
      <c r="Z67" s="7">
        <v>2.8327483591470357</v>
      </c>
      <c r="AB67" s="12">
        <v>61</v>
      </c>
      <c r="AC67" s="12">
        <v>312.92749999999995</v>
      </c>
      <c r="AD67" s="13">
        <v>1.7753984776690526</v>
      </c>
      <c r="AF67" s="12">
        <v>61</v>
      </c>
      <c r="AG67" s="12">
        <v>302.58749999999998</v>
      </c>
      <c r="AH67" s="13">
        <v>2.6521586468513565</v>
      </c>
    </row>
    <row r="68" spans="4:34" x14ac:dyDescent="0.25">
      <c r="D68" s="7">
        <v>62</v>
      </c>
      <c r="E68" s="7">
        <v>305.20999999999998</v>
      </c>
      <c r="F68" s="7">
        <v>1.9546323299985109</v>
      </c>
      <c r="H68" s="7">
        <v>62</v>
      </c>
      <c r="I68" s="7">
        <v>317.99</v>
      </c>
      <c r="J68" s="7">
        <v>1.5103355092585646</v>
      </c>
      <c r="L68" s="7">
        <v>62</v>
      </c>
      <c r="M68" s="7">
        <v>336.17499999999995</v>
      </c>
      <c r="N68" s="7">
        <v>1.1816278357147618</v>
      </c>
      <c r="P68" s="7">
        <v>62</v>
      </c>
      <c r="Q68" s="7">
        <v>300.59499999999997</v>
      </c>
      <c r="R68" s="7">
        <v>4.8911542931538357</v>
      </c>
      <c r="T68" s="7">
        <v>62</v>
      </c>
      <c r="U68" s="7">
        <v>309.745</v>
      </c>
      <c r="V68" s="7">
        <v>3.88603182549662</v>
      </c>
      <c r="X68" s="7">
        <v>62</v>
      </c>
      <c r="Y68" s="7">
        <v>324.95499999999998</v>
      </c>
      <c r="Z68" s="7">
        <v>2.7587660199673456</v>
      </c>
      <c r="AB68" s="12">
        <v>62</v>
      </c>
      <c r="AC68" s="12">
        <v>313.34999999999997</v>
      </c>
      <c r="AD68" s="13">
        <v>1.7443598853578954</v>
      </c>
      <c r="AF68" s="12">
        <v>62</v>
      </c>
      <c r="AG68" s="12">
        <v>302.73749999999995</v>
      </c>
      <c r="AH68" s="13">
        <v>2.6255870082820079</v>
      </c>
    </row>
    <row r="69" spans="4:34" x14ac:dyDescent="0.25">
      <c r="D69" s="7">
        <v>63</v>
      </c>
      <c r="E69" s="7">
        <v>305.39999999999998</v>
      </c>
      <c r="F69" s="7">
        <v>1.9298110472712082</v>
      </c>
      <c r="H69" s="7">
        <v>63</v>
      </c>
      <c r="I69" s="7">
        <v>318.40499999999997</v>
      </c>
      <c r="J69" s="7">
        <v>1.4830499853215102</v>
      </c>
      <c r="L69" s="7">
        <v>63</v>
      </c>
      <c r="M69" s="7">
        <v>336.90999999999997</v>
      </c>
      <c r="N69" s="7">
        <v>1.1533127442288087</v>
      </c>
      <c r="P69" s="7">
        <v>63</v>
      </c>
      <c r="Q69" s="7">
        <v>300.70499999999998</v>
      </c>
      <c r="R69" s="7">
        <v>4.8310351086546586</v>
      </c>
      <c r="T69" s="7">
        <v>63</v>
      </c>
      <c r="U69" s="7">
        <v>310.04499999999996</v>
      </c>
      <c r="V69" s="7">
        <v>3.8130406621606197</v>
      </c>
      <c r="X69" s="7">
        <v>63</v>
      </c>
      <c r="Y69" s="7">
        <v>325.59499999999997</v>
      </c>
      <c r="Z69" s="7">
        <v>2.6859683535756091</v>
      </c>
      <c r="AB69" s="12">
        <v>63</v>
      </c>
      <c r="AC69" s="12">
        <v>313.77</v>
      </c>
      <c r="AD69" s="13">
        <v>1.7138482290126622</v>
      </c>
      <c r="AF69" s="12">
        <v>63</v>
      </c>
      <c r="AG69" s="12">
        <v>302.88</v>
      </c>
      <c r="AH69" s="13">
        <v>2.5991859359305423</v>
      </c>
    </row>
    <row r="70" spans="4:34" x14ac:dyDescent="0.25">
      <c r="D70" s="7">
        <v>64</v>
      </c>
      <c r="E70" s="7">
        <v>305.60999999999996</v>
      </c>
      <c r="F70" s="7">
        <v>1.9052301007688945</v>
      </c>
      <c r="H70" s="7">
        <v>64</v>
      </c>
      <c r="I70" s="7">
        <v>318.83499999999998</v>
      </c>
      <c r="J70" s="7">
        <v>1.4561520518463547</v>
      </c>
      <c r="L70" s="7">
        <v>64</v>
      </c>
      <c r="M70" s="7">
        <v>337.65</v>
      </c>
      <c r="N70" s="7">
        <v>1.125543196039861</v>
      </c>
      <c r="P70" s="7">
        <v>64</v>
      </c>
      <c r="Q70" s="7">
        <v>300.82</v>
      </c>
      <c r="R70" s="7">
        <v>4.7712864795498611</v>
      </c>
      <c r="T70" s="7">
        <v>64</v>
      </c>
      <c r="U70" s="7">
        <v>310.33999999999997</v>
      </c>
      <c r="V70" s="7">
        <v>3.7407742495474503</v>
      </c>
      <c r="X70" s="7">
        <v>64</v>
      </c>
      <c r="Y70" s="7">
        <v>326.245</v>
      </c>
      <c r="Z70" s="7">
        <v>2.6143584397781701</v>
      </c>
      <c r="AB70" s="12">
        <v>64</v>
      </c>
      <c r="AC70" s="12">
        <v>314.19499999999999</v>
      </c>
      <c r="AD70" s="13">
        <v>1.6838605600026533</v>
      </c>
      <c r="AF70" s="12">
        <v>64</v>
      </c>
      <c r="AG70" s="12">
        <v>303.04499999999996</v>
      </c>
      <c r="AH70" s="13">
        <v>2.5729570002525071</v>
      </c>
    </row>
    <row r="71" spans="4:34" x14ac:dyDescent="0.25">
      <c r="D71" s="7">
        <v>65</v>
      </c>
      <c r="E71" s="7">
        <v>305.82</v>
      </c>
      <c r="F71" s="7">
        <v>1.8808887237308403</v>
      </c>
      <c r="H71" s="7">
        <v>65</v>
      </c>
      <c r="I71" s="7">
        <v>319.26499999999999</v>
      </c>
      <c r="J71" s="7">
        <v>1.4296395735382625</v>
      </c>
      <c r="L71" s="7">
        <v>65</v>
      </c>
      <c r="M71" s="7">
        <v>338.38499999999999</v>
      </c>
      <c r="N71" s="7">
        <v>1.0983143077007369</v>
      </c>
      <c r="P71" s="7">
        <v>65</v>
      </c>
      <c r="Q71" s="7">
        <v>300.92499999999995</v>
      </c>
      <c r="R71" s="7">
        <v>4.7119117816821685</v>
      </c>
      <c r="T71" s="7">
        <v>65</v>
      </c>
      <c r="U71" s="7">
        <v>310.69499999999999</v>
      </c>
      <c r="V71" s="7">
        <v>3.6692373754464676</v>
      </c>
      <c r="X71" s="7">
        <v>65</v>
      </c>
      <c r="Y71" s="7">
        <v>326.92999999999995</v>
      </c>
      <c r="Z71" s="7">
        <v>2.5439387371623785</v>
      </c>
      <c r="AB71" s="12">
        <v>65</v>
      </c>
      <c r="AC71" s="12">
        <v>314.60749999999996</v>
      </c>
      <c r="AD71" s="13">
        <v>1.6543936352446309</v>
      </c>
      <c r="AF71" s="12">
        <v>65</v>
      </c>
      <c r="AG71" s="12">
        <v>303.21749999999997</v>
      </c>
      <c r="AH71" s="13">
        <v>2.5469017134436016</v>
      </c>
    </row>
    <row r="72" spans="4:34" x14ac:dyDescent="0.25">
      <c r="D72" s="7">
        <v>66</v>
      </c>
      <c r="E72" s="7">
        <v>306.04999999999995</v>
      </c>
      <c r="F72" s="7">
        <v>1.8567861203535674</v>
      </c>
      <c r="H72" s="7">
        <v>66</v>
      </c>
      <c r="I72" s="7">
        <v>319.70499999999998</v>
      </c>
      <c r="J72" s="7">
        <v>1.4035103254325814</v>
      </c>
      <c r="L72" s="7">
        <v>66</v>
      </c>
      <c r="M72" s="7">
        <v>339.11500000000001</v>
      </c>
      <c r="N72" s="7">
        <v>1.0716210100650856</v>
      </c>
      <c r="P72" s="7">
        <v>66</v>
      </c>
      <c r="Q72" s="7">
        <v>301.03499999999997</v>
      </c>
      <c r="R72" s="7">
        <v>4.652914320313589</v>
      </c>
      <c r="T72" s="7">
        <v>66</v>
      </c>
      <c r="U72" s="7">
        <v>311.04999999999995</v>
      </c>
      <c r="V72" s="7">
        <v>3.5984346337873721</v>
      </c>
      <c r="X72" s="7">
        <v>66</v>
      </c>
      <c r="Y72" s="7">
        <v>327.63499999999999</v>
      </c>
      <c r="Z72" s="7">
        <v>2.4747110829517003</v>
      </c>
      <c r="AB72" s="12">
        <v>66</v>
      </c>
      <c r="AC72" s="12">
        <v>315.02249999999998</v>
      </c>
      <c r="AD72" s="13">
        <v>1.6254439320142013</v>
      </c>
      <c r="AF72" s="12">
        <v>66</v>
      </c>
      <c r="AG72" s="12">
        <v>303.39499999999998</v>
      </c>
      <c r="AH72" s="13">
        <v>2.5210215295448224</v>
      </c>
    </row>
    <row r="73" spans="4:34" x14ac:dyDescent="0.25">
      <c r="D73" s="7">
        <v>67</v>
      </c>
      <c r="E73" s="7">
        <v>306.27</v>
      </c>
      <c r="F73" s="7">
        <v>1.8329214663733044</v>
      </c>
      <c r="H73" s="7">
        <v>67</v>
      </c>
      <c r="I73" s="7">
        <v>320.15999999999997</v>
      </c>
      <c r="J73" s="7">
        <v>1.3777619958919058</v>
      </c>
      <c r="L73" s="7">
        <v>67</v>
      </c>
      <c r="M73" s="7">
        <v>339.84999999999997</v>
      </c>
      <c r="N73" s="7">
        <v>1.0454580582010276</v>
      </c>
      <c r="P73" s="7">
        <v>67</v>
      </c>
      <c r="Q73" s="7">
        <v>301.14999999999998</v>
      </c>
      <c r="R73" s="7">
        <v>4.5942973291180742</v>
      </c>
      <c r="T73" s="7">
        <v>67</v>
      </c>
      <c r="U73" s="7">
        <v>311.39999999999998</v>
      </c>
      <c r="V73" s="7">
        <v>3.5283704219859855</v>
      </c>
      <c r="X73" s="7">
        <v>67</v>
      </c>
      <c r="Y73" s="7">
        <v>328.37</v>
      </c>
      <c r="Z73" s="7">
        <v>2.4066766935941213</v>
      </c>
      <c r="AB73" s="12">
        <v>67</v>
      </c>
      <c r="AC73" s="12">
        <v>315.43499999999995</v>
      </c>
      <c r="AD73" s="13">
        <v>1.5970076626502623</v>
      </c>
      <c r="AF73" s="12">
        <v>67</v>
      </c>
      <c r="AG73" s="12">
        <v>303.5625</v>
      </c>
      <c r="AH73" s="13">
        <v>2.495317844577265</v>
      </c>
    </row>
    <row r="74" spans="4:34" x14ac:dyDescent="0.25">
      <c r="D74" s="7">
        <v>68</v>
      </c>
      <c r="E74" s="7">
        <v>306.49</v>
      </c>
      <c r="F74" s="7">
        <v>1.8092939096499889</v>
      </c>
      <c r="H74" s="7">
        <v>68</v>
      </c>
      <c r="I74" s="7">
        <v>320.61500000000001</v>
      </c>
      <c r="J74" s="7">
        <v>1.3523921896007254</v>
      </c>
      <c r="L74" s="7">
        <v>68</v>
      </c>
      <c r="M74" s="7">
        <v>340.58499999999998</v>
      </c>
      <c r="N74" s="7">
        <v>1.0198200412223959</v>
      </c>
      <c r="P74" s="7">
        <v>68</v>
      </c>
      <c r="Q74" s="7">
        <v>301.26</v>
      </c>
      <c r="R74" s="7">
        <v>4.5360639692008897</v>
      </c>
      <c r="T74" s="7">
        <v>68</v>
      </c>
      <c r="U74" s="7">
        <v>311.82</v>
      </c>
      <c r="V74" s="7">
        <v>3.4590489383879972</v>
      </c>
      <c r="X74" s="7">
        <v>68</v>
      </c>
      <c r="Y74" s="7">
        <v>329.12</v>
      </c>
      <c r="Z74" s="7">
        <v>2.3398361660866609</v>
      </c>
      <c r="AB74" s="12">
        <v>68</v>
      </c>
      <c r="AC74" s="12">
        <v>315.85749999999996</v>
      </c>
      <c r="AD74" s="13">
        <v>1.569080789122197</v>
      </c>
      <c r="AF74" s="12">
        <v>68</v>
      </c>
      <c r="AG74" s="12">
        <v>303.73499999999996</v>
      </c>
      <c r="AH74" s="13">
        <v>2.4697919967060606</v>
      </c>
    </row>
    <row r="75" spans="4:34" x14ac:dyDescent="0.25">
      <c r="D75" s="7">
        <v>69</v>
      </c>
      <c r="E75" s="7">
        <v>306.72999999999996</v>
      </c>
      <c r="F75" s="7">
        <v>1.78590257075254</v>
      </c>
      <c r="H75" s="7">
        <v>69</v>
      </c>
      <c r="I75" s="7">
        <v>321.07</v>
      </c>
      <c r="J75" s="7">
        <v>1.3273984305549176</v>
      </c>
      <c r="L75" s="7">
        <v>69</v>
      </c>
      <c r="M75" s="7">
        <v>341.32499999999999</v>
      </c>
      <c r="N75" s="7">
        <v>0.99470139202422747</v>
      </c>
      <c r="P75" s="7">
        <v>69</v>
      </c>
      <c r="Q75" s="7">
        <v>301.37</v>
      </c>
      <c r="R75" s="7">
        <v>4.4782173281453721</v>
      </c>
      <c r="T75" s="7">
        <v>69</v>
      </c>
      <c r="U75" s="7">
        <v>312.26</v>
      </c>
      <c r="V75" s="7">
        <v>3.3904741798124336</v>
      </c>
      <c r="X75" s="7">
        <v>69</v>
      </c>
      <c r="Y75" s="7">
        <v>329.92999999999995</v>
      </c>
      <c r="Z75" s="7">
        <v>2.2741894800373328</v>
      </c>
      <c r="AB75" s="12">
        <v>69</v>
      </c>
      <c r="AC75" s="12">
        <v>316.28499999999997</v>
      </c>
      <c r="AD75" s="13">
        <v>1.541659037431323</v>
      </c>
      <c r="AF75" s="12">
        <v>69</v>
      </c>
      <c r="AG75" s="12">
        <v>303.90999999999997</v>
      </c>
      <c r="AH75" s="13">
        <v>2.4444452664329432</v>
      </c>
    </row>
    <row r="76" spans="4:34" x14ac:dyDescent="0.25">
      <c r="D76" s="7">
        <v>70</v>
      </c>
      <c r="E76" s="7">
        <v>306.96999999999997</v>
      </c>
      <c r="F76" s="7">
        <v>1.7627465435451268</v>
      </c>
      <c r="H76" s="7">
        <v>70</v>
      </c>
      <c r="I76" s="7">
        <v>321.52</v>
      </c>
      <c r="J76" s="7">
        <v>1.3027781650434178</v>
      </c>
      <c r="L76" s="7">
        <v>70</v>
      </c>
      <c r="M76" s="7">
        <v>342.05999999999995</v>
      </c>
      <c r="N76" s="7">
        <v>0.97009639690980976</v>
      </c>
      <c r="P76" s="7">
        <v>70</v>
      </c>
      <c r="Q76" s="7">
        <v>301.48999999999995</v>
      </c>
      <c r="R76" s="7">
        <v>4.4207604190877392</v>
      </c>
      <c r="T76" s="7">
        <v>70</v>
      </c>
      <c r="U76" s="7">
        <v>312.69499999999999</v>
      </c>
      <c r="V76" s="7">
        <v>3.3226499391989917</v>
      </c>
      <c r="X76" s="7">
        <v>70</v>
      </c>
      <c r="Y76" s="7">
        <v>330.71999999999997</v>
      </c>
      <c r="Z76" s="7">
        <v>2.2097360004644093</v>
      </c>
      <c r="AB76" s="12">
        <v>70</v>
      </c>
      <c r="AC76" s="12">
        <v>316.71499999999997</v>
      </c>
      <c r="AD76" s="13">
        <v>1.5147379118199289</v>
      </c>
      <c r="AF76" s="12">
        <v>70</v>
      </c>
      <c r="AG76" s="12">
        <v>304.08999999999997</v>
      </c>
      <c r="AH76" s="13">
        <v>2.4192788768169051</v>
      </c>
    </row>
    <row r="77" spans="4:34" x14ac:dyDescent="0.25">
      <c r="D77" s="7">
        <v>71</v>
      </c>
      <c r="E77" s="7">
        <v>307.20999999999998</v>
      </c>
      <c r="F77" s="7">
        <v>1.7398248957741622</v>
      </c>
      <c r="H77" s="7">
        <v>71</v>
      </c>
      <c r="I77" s="7">
        <v>321.96499999999997</v>
      </c>
      <c r="J77" s="7">
        <v>1.278528764619473</v>
      </c>
      <c r="L77" s="7">
        <v>71</v>
      </c>
      <c r="M77" s="7">
        <v>342.79999999999995</v>
      </c>
      <c r="N77" s="7">
        <v>0.94599920509723434</v>
      </c>
      <c r="P77" s="7">
        <v>71</v>
      </c>
      <c r="Q77" s="7">
        <v>301.60499999999996</v>
      </c>
      <c r="R77" s="7">
        <v>4.3636961798206206</v>
      </c>
      <c r="T77" s="7">
        <v>71</v>
      </c>
      <c r="U77" s="7">
        <v>313.12</v>
      </c>
      <c r="V77" s="7">
        <v>3.2555798033615515</v>
      </c>
      <c r="X77" s="7">
        <v>71</v>
      </c>
      <c r="Y77" s="7">
        <v>331.47999999999996</v>
      </c>
      <c r="Z77" s="7">
        <v>2.1464744813313397</v>
      </c>
      <c r="AB77" s="12">
        <v>71</v>
      </c>
      <c r="AC77" s="12">
        <v>317.1275</v>
      </c>
      <c r="AD77" s="13">
        <v>1.4883127087630581</v>
      </c>
      <c r="AF77" s="12">
        <v>71</v>
      </c>
      <c r="AG77" s="12">
        <v>304.27999999999997</v>
      </c>
      <c r="AH77" s="13">
        <v>2.3942939937223984</v>
      </c>
    </row>
    <row r="78" spans="4:34" x14ac:dyDescent="0.25">
      <c r="D78" s="7">
        <v>72</v>
      </c>
      <c r="E78" s="7">
        <v>307.46999999999997</v>
      </c>
      <c r="F78" s="7">
        <v>1.7171366696557513</v>
      </c>
      <c r="H78" s="7">
        <v>72</v>
      </c>
      <c r="I78" s="7">
        <v>322.41999999999996</v>
      </c>
      <c r="J78" s="7">
        <v>1.25464752905896</v>
      </c>
      <c r="L78" s="7">
        <v>72</v>
      </c>
      <c r="M78" s="7">
        <v>343.53499999999997</v>
      </c>
      <c r="N78" s="7">
        <v>0.92240383809406312</v>
      </c>
      <c r="P78" s="7">
        <v>72</v>
      </c>
      <c r="Q78" s="7">
        <v>301.72499999999997</v>
      </c>
      <c r="R78" s="7">
        <v>4.3070274719259389</v>
      </c>
      <c r="T78" s="7">
        <v>72</v>
      </c>
      <c r="U78" s="7">
        <v>313.53499999999997</v>
      </c>
      <c r="V78" s="7">
        <v>3.1892671508527384</v>
      </c>
      <c r="X78" s="7">
        <v>72</v>
      </c>
      <c r="Y78" s="7">
        <v>332.30999999999995</v>
      </c>
      <c r="Z78" s="7">
        <v>2.0844030698141407</v>
      </c>
      <c r="AB78" s="12">
        <v>72</v>
      </c>
      <c r="AC78" s="12">
        <v>317.54249999999996</v>
      </c>
      <c r="AD78" s="13">
        <v>1.4623785307200678</v>
      </c>
      <c r="AF78" s="12">
        <v>72</v>
      </c>
      <c r="AG78" s="12">
        <v>304.48249999999996</v>
      </c>
      <c r="AH78" s="13">
        <v>2.3694917260944988</v>
      </c>
    </row>
    <row r="79" spans="4:34" x14ac:dyDescent="0.25">
      <c r="D79" s="7">
        <v>73</v>
      </c>
      <c r="E79" s="7">
        <v>307.72999999999996</v>
      </c>
      <c r="F79" s="7">
        <v>1.6946808824633373</v>
      </c>
      <c r="H79" s="7">
        <v>73</v>
      </c>
      <c r="I79" s="7">
        <v>322.87</v>
      </c>
      <c r="J79" s="7">
        <v>1.2311316893033242</v>
      </c>
      <c r="L79" s="7">
        <v>73</v>
      </c>
      <c r="M79" s="7">
        <v>344.27499999999998</v>
      </c>
      <c r="N79" s="7">
        <v>0.89930419892937685</v>
      </c>
      <c r="P79" s="7">
        <v>73</v>
      </c>
      <c r="Q79" s="7">
        <v>301.84999999999997</v>
      </c>
      <c r="R79" s="7">
        <v>4.2507570799377739</v>
      </c>
      <c r="T79" s="7">
        <v>73</v>
      </c>
      <c r="U79" s="7">
        <v>313.94</v>
      </c>
      <c r="V79" s="7">
        <v>3.1237151499398537</v>
      </c>
      <c r="X79" s="7">
        <v>73</v>
      </c>
      <c r="Y79" s="7">
        <v>333.15499999999997</v>
      </c>
      <c r="Z79" s="7">
        <v>2.023519311296567</v>
      </c>
      <c r="AB79" s="12">
        <v>73</v>
      </c>
      <c r="AC79" s="12">
        <v>317.9425</v>
      </c>
      <c r="AD79" s="13">
        <v>1.4369302996247837</v>
      </c>
      <c r="AF79" s="12">
        <v>73</v>
      </c>
      <c r="AG79" s="12">
        <v>304.6825</v>
      </c>
      <c r="AH79" s="13">
        <v>2.3448731262604769</v>
      </c>
    </row>
    <row r="80" spans="4:34" x14ac:dyDescent="0.25">
      <c r="D80" s="7">
        <v>74</v>
      </c>
      <c r="E80" s="7">
        <v>307.99</v>
      </c>
      <c r="F80" s="7">
        <v>1.6724565271152785</v>
      </c>
      <c r="H80" s="7">
        <v>74</v>
      </c>
      <c r="I80" s="7">
        <v>323.315</v>
      </c>
      <c r="J80" s="7">
        <v>1.2079784103847746</v>
      </c>
      <c r="L80" s="7">
        <v>74</v>
      </c>
      <c r="M80" s="7">
        <v>345.01499999999999</v>
      </c>
      <c r="N80" s="7">
        <v>0.87669408123313708</v>
      </c>
      <c r="P80" s="7">
        <v>74</v>
      </c>
      <c r="Q80" s="7">
        <v>301.96499999999997</v>
      </c>
      <c r="R80" s="7">
        <v>4.1948877105357987</v>
      </c>
      <c r="T80" s="7">
        <v>74</v>
      </c>
      <c r="U80" s="7">
        <v>314.33</v>
      </c>
      <c r="V80" s="7">
        <v>3.0589267566976321</v>
      </c>
      <c r="X80" s="7">
        <v>74</v>
      </c>
      <c r="Y80" s="7">
        <v>334.01</v>
      </c>
      <c r="Z80" s="7">
        <v>1.9638201550868115</v>
      </c>
      <c r="AB80" s="12">
        <v>74</v>
      </c>
      <c r="AC80" s="12">
        <v>318.36249999999995</v>
      </c>
      <c r="AD80" s="13">
        <v>1.4119627700949131</v>
      </c>
      <c r="AF80" s="12">
        <v>74</v>
      </c>
      <c r="AG80" s="12">
        <v>304.88499999999999</v>
      </c>
      <c r="AH80" s="13">
        <v>2.3204391902571562</v>
      </c>
    </row>
    <row r="81" spans="4:34" x14ac:dyDescent="0.25">
      <c r="D81" s="7">
        <v>75</v>
      </c>
      <c r="E81" s="7">
        <v>308.25</v>
      </c>
      <c r="F81" s="7">
        <v>1.6504625727621078</v>
      </c>
      <c r="H81" s="7">
        <v>75</v>
      </c>
      <c r="I81" s="7">
        <v>323.77499999999998</v>
      </c>
      <c r="J81" s="7">
        <v>1.1851847943314497</v>
      </c>
      <c r="L81" s="7">
        <v>75</v>
      </c>
      <c r="M81" s="7">
        <v>345.745</v>
      </c>
      <c r="N81" s="7">
        <v>0.85456717815345207</v>
      </c>
      <c r="P81" s="7">
        <v>75</v>
      </c>
      <c r="Q81" s="7">
        <v>302.08499999999998</v>
      </c>
      <c r="R81" s="7">
        <v>4.1394219917698978</v>
      </c>
      <c r="T81" s="7">
        <v>75</v>
      </c>
      <c r="U81" s="7">
        <v>314.72499999999997</v>
      </c>
      <c r="V81" s="7">
        <v>2.9949047132193782</v>
      </c>
      <c r="X81" s="7">
        <v>75</v>
      </c>
      <c r="Y81" s="7">
        <v>334.875</v>
      </c>
      <c r="Z81" s="7">
        <v>1.9053019608479735</v>
      </c>
      <c r="AB81" s="12">
        <v>75</v>
      </c>
      <c r="AC81" s="12">
        <v>318.78249999999997</v>
      </c>
      <c r="AD81" s="13">
        <v>1.3874705423431561</v>
      </c>
      <c r="AF81" s="12">
        <v>75</v>
      </c>
      <c r="AG81" s="12">
        <v>305.09249999999997</v>
      </c>
      <c r="AH81" s="13">
        <v>2.2961908581834747</v>
      </c>
    </row>
    <row r="82" spans="4:34" x14ac:dyDescent="0.25">
      <c r="D82" s="7">
        <v>76</v>
      </c>
      <c r="E82" s="7">
        <v>308.51</v>
      </c>
      <c r="F82" s="7">
        <v>1.6286979653732185</v>
      </c>
      <c r="H82" s="7">
        <v>76</v>
      </c>
      <c r="I82" s="7">
        <v>324.21999999999997</v>
      </c>
      <c r="J82" s="7">
        <v>1.1627478830503462</v>
      </c>
      <c r="L82" s="7">
        <v>76</v>
      </c>
      <c r="M82" s="7">
        <v>346.48</v>
      </c>
      <c r="N82" s="7">
        <v>0.83291709110300094</v>
      </c>
      <c r="P82" s="7">
        <v>76</v>
      </c>
      <c r="Q82" s="7">
        <v>302.20999999999998</v>
      </c>
      <c r="R82" s="7">
        <v>4.0843624723165162</v>
      </c>
      <c r="T82" s="7">
        <v>76</v>
      </c>
      <c r="U82" s="7">
        <v>315.10499999999996</v>
      </c>
      <c r="V82" s="7">
        <v>2.9316515459502055</v>
      </c>
      <c r="X82" s="7">
        <v>76</v>
      </c>
      <c r="Y82" s="7">
        <v>335.76</v>
      </c>
      <c r="Z82" s="7">
        <v>1.8479605057329873</v>
      </c>
      <c r="AB82" s="12">
        <v>76</v>
      </c>
      <c r="AC82" s="12">
        <v>319.19499999999999</v>
      </c>
      <c r="AD82" s="13">
        <v>1.3634480747742181</v>
      </c>
      <c r="AF82" s="12">
        <v>76</v>
      </c>
      <c r="AG82" s="12">
        <v>305.30250000000001</v>
      </c>
      <c r="AH82" s="13">
        <v>2.2721290145776192</v>
      </c>
    </row>
    <row r="83" spans="4:34" x14ac:dyDescent="0.25">
      <c r="D83" s="7">
        <v>77</v>
      </c>
      <c r="E83" s="7">
        <v>308.77</v>
      </c>
      <c r="F83" s="7">
        <v>1.6071616283227332</v>
      </c>
      <c r="H83" s="7">
        <v>77</v>
      </c>
      <c r="I83" s="7">
        <v>324.66999999999996</v>
      </c>
      <c r="J83" s="7">
        <v>1.1406646611858871</v>
      </c>
      <c r="L83" s="7">
        <v>77</v>
      </c>
      <c r="M83" s="7">
        <v>347.21499999999997</v>
      </c>
      <c r="N83" s="7">
        <v>0.81173733832652517</v>
      </c>
      <c r="P83" s="7">
        <v>77</v>
      </c>
      <c r="Q83" s="7">
        <v>302.33499999999998</v>
      </c>
      <c r="R83" s="7">
        <v>4.0297116207672881</v>
      </c>
      <c r="T83" s="7">
        <v>77</v>
      </c>
      <c r="U83" s="7">
        <v>315.46499999999997</v>
      </c>
      <c r="V83" s="7">
        <v>2.8691695641433959</v>
      </c>
      <c r="X83" s="7">
        <v>77</v>
      </c>
      <c r="Y83" s="7">
        <v>336.66499999999996</v>
      </c>
      <c r="Z83" s="7">
        <v>1.7917909922131894</v>
      </c>
      <c r="AB83" s="12">
        <v>77</v>
      </c>
      <c r="AC83" s="12">
        <v>319.60749999999996</v>
      </c>
      <c r="AD83" s="13">
        <v>1.3398896962536566</v>
      </c>
      <c r="AF83" s="12">
        <v>77</v>
      </c>
      <c r="AG83" s="12">
        <v>305.51499999999999</v>
      </c>
      <c r="AH83" s="13">
        <v>2.2482544888180986</v>
      </c>
    </row>
    <row r="84" spans="4:34" x14ac:dyDescent="0.25">
      <c r="D84" s="7">
        <v>78</v>
      </c>
      <c r="E84" s="7">
        <v>309.02999999999997</v>
      </c>
      <c r="F84" s="7">
        <v>1.5858524629743114</v>
      </c>
      <c r="H84" s="7">
        <v>78</v>
      </c>
      <c r="I84" s="7">
        <v>325.125</v>
      </c>
      <c r="J84" s="7">
        <v>1.1189320589520855</v>
      </c>
      <c r="L84" s="7">
        <v>78</v>
      </c>
      <c r="M84" s="7">
        <v>347.93499999999995</v>
      </c>
      <c r="N84" s="7">
        <v>0.79102136328194617</v>
      </c>
      <c r="P84" s="7">
        <v>78</v>
      </c>
      <c r="Q84" s="7">
        <v>302.45999999999998</v>
      </c>
      <c r="R84" s="7">
        <v>3.9754718249504908</v>
      </c>
      <c r="T84" s="7">
        <v>78</v>
      </c>
      <c r="U84" s="7">
        <v>315.80999999999995</v>
      </c>
      <c r="V84" s="7">
        <v>2.8074608584452907</v>
      </c>
      <c r="X84" s="7">
        <v>78</v>
      </c>
      <c r="Y84" s="7">
        <v>337.57</v>
      </c>
      <c r="Z84" s="7">
        <v>1.7367880565881981</v>
      </c>
      <c r="AB84" s="12">
        <v>78</v>
      </c>
      <c r="AC84" s="12">
        <v>320.02</v>
      </c>
      <c r="AD84" s="13">
        <v>1.3167896180361855</v>
      </c>
      <c r="AF84" s="12">
        <v>78</v>
      </c>
      <c r="AG84" s="12">
        <v>305.73249999999996</v>
      </c>
      <c r="AH84" s="13">
        <v>2.2245680555481426</v>
      </c>
    </row>
    <row r="85" spans="4:34" x14ac:dyDescent="0.25">
      <c r="D85" s="7">
        <v>79</v>
      </c>
      <c r="E85" s="7">
        <v>309.27999999999997</v>
      </c>
      <c r="F85" s="7">
        <v>1.5647693492646584</v>
      </c>
      <c r="H85" s="7">
        <v>79</v>
      </c>
      <c r="I85" s="7">
        <v>325.57</v>
      </c>
      <c r="J85" s="7">
        <v>1.0975469549363428</v>
      </c>
      <c r="L85" s="7">
        <v>79</v>
      </c>
      <c r="M85" s="7">
        <v>348.64499999999998</v>
      </c>
      <c r="N85" s="7">
        <v>0.77076254282831524</v>
      </c>
      <c r="P85" s="7">
        <v>79</v>
      </c>
      <c r="Q85" s="7">
        <v>302.58999999999997</v>
      </c>
      <c r="R85" s="7">
        <v>3.921645391285808</v>
      </c>
      <c r="T85" s="7">
        <v>79</v>
      </c>
      <c r="U85" s="7">
        <v>316.17499999999995</v>
      </c>
      <c r="V85" s="7">
        <v>2.7465272996084042</v>
      </c>
      <c r="X85" s="7">
        <v>79</v>
      </c>
      <c r="Y85" s="7">
        <v>338.47999999999996</v>
      </c>
      <c r="Z85" s="7">
        <v>1.6829457781632922</v>
      </c>
      <c r="AB85" s="12">
        <v>79</v>
      </c>
      <c r="AC85" s="12">
        <v>320.435</v>
      </c>
      <c r="AD85" s="13">
        <v>1.2941419453426877</v>
      </c>
      <c r="AF85" s="12">
        <v>79</v>
      </c>
      <c r="AG85" s="12">
        <v>305.95</v>
      </c>
      <c r="AH85" s="13">
        <v>2.2010704351227361</v>
      </c>
    </row>
    <row r="86" spans="4:34" x14ac:dyDescent="0.25">
      <c r="D86" s="7">
        <v>80</v>
      </c>
      <c r="E86" s="7">
        <v>309.5</v>
      </c>
      <c r="F86" s="7">
        <v>1.5439111462855049</v>
      </c>
      <c r="H86" s="7">
        <v>80</v>
      </c>
      <c r="I86" s="7">
        <v>326.02499999999998</v>
      </c>
      <c r="J86" s="7">
        <v>1.076506178873005</v>
      </c>
      <c r="L86" s="7">
        <v>80</v>
      </c>
      <c r="M86" s="7">
        <v>349.34999999999997</v>
      </c>
      <c r="N86" s="7">
        <v>0.75095419521443418</v>
      </c>
      <c r="P86" s="7">
        <v>80</v>
      </c>
      <c r="Q86" s="7">
        <v>302.71999999999997</v>
      </c>
      <c r="R86" s="7">
        <v>3.8682345441729016</v>
      </c>
      <c r="T86" s="7">
        <v>80</v>
      </c>
      <c r="U86" s="7">
        <v>316.54999999999995</v>
      </c>
      <c r="V86" s="7">
        <v>2.6863705373371149</v>
      </c>
      <c r="X86" s="7">
        <v>80</v>
      </c>
      <c r="Y86" s="7">
        <v>339.41999999999996</v>
      </c>
      <c r="Z86" s="7">
        <v>1.6302576890790081</v>
      </c>
      <c r="AB86" s="12">
        <v>80</v>
      </c>
      <c r="AC86" s="12">
        <v>320.84249999999997</v>
      </c>
      <c r="AD86" s="13">
        <v>1.2719406885767999</v>
      </c>
      <c r="AF86" s="12">
        <v>80</v>
      </c>
      <c r="AG86" s="12">
        <v>306.16999999999996</v>
      </c>
      <c r="AH86" s="13">
        <v>2.1777622940776755</v>
      </c>
    </row>
    <row r="87" spans="4:34" x14ac:dyDescent="0.25">
      <c r="D87" s="7">
        <v>81</v>
      </c>
      <c r="E87" s="7">
        <v>309.72999999999996</v>
      </c>
      <c r="F87" s="7">
        <v>1.5232766928638222</v>
      </c>
      <c r="H87" s="7">
        <v>81</v>
      </c>
      <c r="I87" s="7">
        <v>326.47999999999996</v>
      </c>
      <c r="J87" s="7">
        <v>1.0558065143848794</v>
      </c>
      <c r="L87" s="7">
        <v>81</v>
      </c>
      <c r="M87" s="7">
        <v>350.05499999999995</v>
      </c>
      <c r="N87" s="7">
        <v>0.73158958786261508</v>
      </c>
      <c r="P87" s="7">
        <v>81</v>
      </c>
      <c r="Q87" s="7">
        <v>302.85499999999996</v>
      </c>
      <c r="R87" s="7">
        <v>3.8152414254142486</v>
      </c>
      <c r="T87" s="7">
        <v>81</v>
      </c>
      <c r="U87" s="7">
        <v>316.92499999999995</v>
      </c>
      <c r="V87" s="7">
        <v>2.6269919992674904</v>
      </c>
      <c r="X87" s="7">
        <v>81</v>
      </c>
      <c r="Y87" s="7">
        <v>340.36500000000001</v>
      </c>
      <c r="Z87" s="7">
        <v>1.5787167847762547</v>
      </c>
      <c r="AB87" s="12">
        <v>81</v>
      </c>
      <c r="AC87" s="12">
        <v>321.25</v>
      </c>
      <c r="AD87" s="13">
        <v>1.2501797741734533</v>
      </c>
      <c r="AF87" s="12">
        <v>81</v>
      </c>
      <c r="AG87" s="12">
        <v>306.38</v>
      </c>
      <c r="AH87" s="13">
        <v>2.1546442456199486</v>
      </c>
    </row>
    <row r="88" spans="4:34" x14ac:dyDescent="0.25">
      <c r="D88" s="7">
        <v>82</v>
      </c>
      <c r="E88" s="7">
        <v>309.95999999999998</v>
      </c>
      <c r="F88" s="7">
        <v>1.5028648081400571</v>
      </c>
      <c r="H88" s="7">
        <v>82</v>
      </c>
      <c r="I88" s="7">
        <v>326.93499999999995</v>
      </c>
      <c r="J88" s="7">
        <v>1.0354447016910029</v>
      </c>
      <c r="L88" s="7">
        <v>82</v>
      </c>
      <c r="M88" s="7">
        <v>350.76499999999999</v>
      </c>
      <c r="N88" s="7">
        <v>0.71266194494265667</v>
      </c>
      <c r="P88" s="7">
        <v>82</v>
      </c>
      <c r="Q88" s="7">
        <v>302.98999999999995</v>
      </c>
      <c r="R88" s="7">
        <v>3.762668093672688</v>
      </c>
      <c r="T88" s="7">
        <v>82</v>
      </c>
      <c r="U88" s="7">
        <v>317.28499999999997</v>
      </c>
      <c r="V88" s="7">
        <v>2.5683928900840796</v>
      </c>
      <c r="X88" s="7">
        <v>82</v>
      </c>
      <c r="Y88" s="7">
        <v>341.32499999999999</v>
      </c>
      <c r="Z88" s="7">
        <v>1.5283155350788287</v>
      </c>
      <c r="AB88" s="12">
        <v>82</v>
      </c>
      <c r="AC88" s="12">
        <v>321.66249999999997</v>
      </c>
      <c r="AD88" s="13">
        <v>1.2288530550732444</v>
      </c>
      <c r="AF88" s="12">
        <v>82</v>
      </c>
      <c r="AG88" s="12">
        <v>306.59999999999997</v>
      </c>
      <c r="AH88" s="13">
        <v>2.1317168501387842</v>
      </c>
    </row>
    <row r="89" spans="4:34" x14ac:dyDescent="0.25">
      <c r="D89" s="7">
        <v>83</v>
      </c>
      <c r="E89" s="7">
        <v>310.16999999999996</v>
      </c>
      <c r="F89" s="7">
        <v>1.4826742921441596</v>
      </c>
      <c r="H89" s="7">
        <v>83</v>
      </c>
      <c r="I89" s="7">
        <v>327.38</v>
      </c>
      <c r="J89" s="7">
        <v>1.0154174402790341</v>
      </c>
      <c r="L89" s="7">
        <v>83</v>
      </c>
      <c r="M89" s="7">
        <v>351.46499999999997</v>
      </c>
      <c r="N89" s="7">
        <v>0.69416445473172284</v>
      </c>
      <c r="P89" s="7">
        <v>83</v>
      </c>
      <c r="Q89" s="7">
        <v>303.13</v>
      </c>
      <c r="R89" s="7">
        <v>3.7105165239640856</v>
      </c>
      <c r="T89" s="7">
        <v>83</v>
      </c>
      <c r="U89" s="7">
        <v>317.65999999999997</v>
      </c>
      <c r="V89" s="7">
        <v>2.5105741907744576</v>
      </c>
      <c r="X89" s="7">
        <v>83</v>
      </c>
      <c r="Y89" s="7">
        <v>342.30999999999995</v>
      </c>
      <c r="Z89" s="7">
        <v>1.4790458958738706</v>
      </c>
      <c r="AB89" s="12">
        <v>83</v>
      </c>
      <c r="AC89" s="12">
        <v>322.07249999999999</v>
      </c>
      <c r="AD89" s="13">
        <v>1.2079543208179326</v>
      </c>
      <c r="AF89" s="12">
        <v>83</v>
      </c>
      <c r="AG89" s="12">
        <v>306.82249999999999</v>
      </c>
      <c r="AH89" s="13">
        <v>2.108980615736689</v>
      </c>
    </row>
    <row r="90" spans="4:34" x14ac:dyDescent="0.25">
      <c r="D90" s="7">
        <v>84</v>
      </c>
      <c r="E90" s="7">
        <v>310.37</v>
      </c>
      <c r="F90" s="7">
        <v>1.4627039263691954</v>
      </c>
      <c r="H90" s="7">
        <v>84</v>
      </c>
      <c r="I90" s="7">
        <v>327.83499999999998</v>
      </c>
      <c r="J90" s="7">
        <v>0.9957213915407227</v>
      </c>
      <c r="L90" s="7">
        <v>84</v>
      </c>
      <c r="M90" s="7">
        <v>352.16999999999996</v>
      </c>
      <c r="N90" s="7">
        <v>0.67609027675639366</v>
      </c>
      <c r="P90" s="7">
        <v>84</v>
      </c>
      <c r="Q90" s="7">
        <v>303.26499999999999</v>
      </c>
      <c r="R90" s="7">
        <v>3.6587886071855231</v>
      </c>
      <c r="T90" s="7">
        <v>84</v>
      </c>
      <c r="U90" s="7">
        <v>318.08</v>
      </c>
      <c r="V90" s="7">
        <v>2.4535366580254898</v>
      </c>
      <c r="X90" s="7">
        <v>84</v>
      </c>
      <c r="Y90" s="7">
        <v>343.315</v>
      </c>
      <c r="Z90" s="7">
        <v>1.4308993213694701</v>
      </c>
      <c r="AB90" s="12">
        <v>84</v>
      </c>
      <c r="AC90" s="12">
        <v>322.46749999999997</v>
      </c>
      <c r="AD90" s="13">
        <v>1.1874773072637133</v>
      </c>
      <c r="AF90" s="12">
        <v>84</v>
      </c>
      <c r="AG90" s="12">
        <v>307.0575</v>
      </c>
      <c r="AH90" s="13">
        <v>2.0864359987797867</v>
      </c>
    </row>
    <row r="91" spans="4:34" x14ac:dyDescent="0.25">
      <c r="D91" s="7">
        <v>85</v>
      </c>
      <c r="E91" s="7">
        <v>310.57</v>
      </c>
      <c r="F91" s="7">
        <v>1.4429524743423285</v>
      </c>
      <c r="H91" s="7">
        <v>85</v>
      </c>
      <c r="I91" s="7">
        <v>328.28999999999996</v>
      </c>
      <c r="J91" s="7">
        <v>0.97635318136899674</v>
      </c>
      <c r="L91" s="7">
        <v>85</v>
      </c>
      <c r="M91" s="7">
        <v>352.87</v>
      </c>
      <c r="N91" s="7">
        <v>0.65843254871373413</v>
      </c>
      <c r="P91" s="7">
        <v>85</v>
      </c>
      <c r="Q91" s="7">
        <v>303.40999999999997</v>
      </c>
      <c r="R91" s="7">
        <v>3.6074861496793602</v>
      </c>
      <c r="T91" s="7">
        <v>85</v>
      </c>
      <c r="U91" s="7">
        <v>318.52499999999998</v>
      </c>
      <c r="V91" s="7">
        <v>2.3972808237616201</v>
      </c>
      <c r="X91" s="7">
        <v>85</v>
      </c>
      <c r="Y91" s="7">
        <v>344.33499999999998</v>
      </c>
      <c r="Z91" s="7">
        <v>1.3838667769073705</v>
      </c>
      <c r="AB91" s="12">
        <v>85</v>
      </c>
      <c r="AC91" s="12">
        <v>322.86500000000001</v>
      </c>
      <c r="AD91" s="13">
        <v>1.1674157059102153</v>
      </c>
      <c r="AF91" s="12">
        <v>85</v>
      </c>
      <c r="AG91" s="12">
        <v>307.28499999999997</v>
      </c>
      <c r="AH91" s="13">
        <v>2.0640834044667682</v>
      </c>
    </row>
    <row r="92" spans="4:34" x14ac:dyDescent="0.25">
      <c r="D92" s="7">
        <v>86</v>
      </c>
      <c r="E92" s="7">
        <v>310.77</v>
      </c>
      <c r="F92" s="7">
        <v>1.4234186821929724</v>
      </c>
      <c r="H92" s="7">
        <v>86</v>
      </c>
      <c r="I92" s="7">
        <v>328.74</v>
      </c>
      <c r="J92" s="7">
        <v>0.95730940271528886</v>
      </c>
      <c r="L92" s="7">
        <v>86</v>
      </c>
      <c r="M92" s="7">
        <v>353.56499999999994</v>
      </c>
      <c r="N92" s="7">
        <v>0.64118439316878451</v>
      </c>
      <c r="P92" s="7">
        <v>86</v>
      </c>
      <c r="Q92" s="7">
        <v>303.56</v>
      </c>
      <c r="R92" s="7">
        <v>3.5566108728335353</v>
      </c>
      <c r="T92" s="7">
        <v>86</v>
      </c>
      <c r="U92" s="7">
        <v>318.93499999999995</v>
      </c>
      <c r="V92" s="7">
        <v>2.3418069948273317</v>
      </c>
      <c r="X92" s="7">
        <v>86</v>
      </c>
      <c r="Y92" s="7">
        <v>345.37</v>
      </c>
      <c r="Z92" s="7">
        <v>1.3379387523075015</v>
      </c>
      <c r="AB92" s="12">
        <v>86</v>
      </c>
      <c r="AC92" s="12">
        <v>323.25749999999999</v>
      </c>
      <c r="AD92" s="13">
        <v>1.1477631728444</v>
      </c>
      <c r="AF92" s="12">
        <v>86</v>
      </c>
      <c r="AG92" s="12">
        <v>307.5025</v>
      </c>
      <c r="AH92" s="13">
        <v>2.0419231874157715</v>
      </c>
    </row>
    <row r="93" spans="4:34" x14ac:dyDescent="0.25">
      <c r="D93" s="7">
        <v>87</v>
      </c>
      <c r="E93" s="7">
        <v>310.96999999999997</v>
      </c>
      <c r="F93" s="7">
        <v>1.4041012792179079</v>
      </c>
      <c r="H93" s="7">
        <v>87</v>
      </c>
      <c r="I93" s="7">
        <v>329.19</v>
      </c>
      <c r="J93" s="7">
        <v>0.93858661810580446</v>
      </c>
      <c r="L93" s="7">
        <v>87</v>
      </c>
      <c r="M93" s="7">
        <v>354.26</v>
      </c>
      <c r="N93" s="7">
        <v>0.62433892402641755</v>
      </c>
      <c r="P93" s="7">
        <v>87</v>
      </c>
      <c r="Q93" s="7">
        <v>303.70499999999998</v>
      </c>
      <c r="R93" s="7">
        <v>3.5061644127183995</v>
      </c>
      <c r="T93" s="7">
        <v>87</v>
      </c>
      <c r="U93" s="7">
        <v>319.37</v>
      </c>
      <c r="V93" s="7">
        <v>2.287115252815938</v>
      </c>
      <c r="X93" s="7">
        <v>87</v>
      </c>
      <c r="Y93" s="7">
        <v>346.41999999999996</v>
      </c>
      <c r="Z93" s="7">
        <v>1.2931052757199082</v>
      </c>
      <c r="AB93" s="12">
        <v>87</v>
      </c>
      <c r="AC93" s="12">
        <v>323.65249999999997</v>
      </c>
      <c r="AD93" s="13">
        <v>1.1285133372996901</v>
      </c>
      <c r="AF93" s="12">
        <v>87</v>
      </c>
      <c r="AG93" s="12">
        <v>307.72499999999997</v>
      </c>
      <c r="AH93" s="13">
        <v>2.0199556522684845</v>
      </c>
    </row>
    <row r="94" spans="4:34" x14ac:dyDescent="0.25">
      <c r="D94" s="7">
        <v>88</v>
      </c>
      <c r="E94" s="7">
        <v>311.16999999999996</v>
      </c>
      <c r="F94" s="7">
        <v>1.3849989784431758</v>
      </c>
      <c r="H94" s="7">
        <v>88</v>
      </c>
      <c r="I94" s="7">
        <v>329.64</v>
      </c>
      <c r="J94" s="7">
        <v>0.92018136211552026</v>
      </c>
      <c r="L94" s="7">
        <v>88</v>
      </c>
      <c r="M94" s="7">
        <v>354.93999999999994</v>
      </c>
      <c r="N94" s="7">
        <v>0.60788925277603278</v>
      </c>
      <c r="P94" s="7">
        <v>88</v>
      </c>
      <c r="Q94" s="7">
        <v>303.85999999999996</v>
      </c>
      <c r="R94" s="7">
        <v>3.4561483197603975</v>
      </c>
      <c r="T94" s="7">
        <v>88</v>
      </c>
      <c r="U94" s="7">
        <v>319.80499999999995</v>
      </c>
      <c r="V94" s="7">
        <v>2.233205454045287</v>
      </c>
      <c r="X94" s="7">
        <v>88</v>
      </c>
      <c r="Y94" s="7">
        <v>347.48499999999996</v>
      </c>
      <c r="Z94" s="7">
        <v>1.2493559279585493</v>
      </c>
      <c r="AB94" s="12">
        <v>88</v>
      </c>
      <c r="AC94" s="12">
        <v>324.03999999999996</v>
      </c>
      <c r="AD94" s="13">
        <v>1.1096598098317623</v>
      </c>
      <c r="AF94" s="12">
        <v>88</v>
      </c>
      <c r="AG94" s="12">
        <v>307.94</v>
      </c>
      <c r="AH94" s="13">
        <v>1.9981810543107827</v>
      </c>
    </row>
    <row r="95" spans="4:34" x14ac:dyDescent="0.25">
      <c r="D95" s="7">
        <v>89</v>
      </c>
      <c r="E95" s="7">
        <v>311.39</v>
      </c>
      <c r="F95" s="7">
        <v>1.3661104771825501</v>
      </c>
      <c r="H95" s="7">
        <v>89</v>
      </c>
      <c r="I95" s="7">
        <v>330.09499999999997</v>
      </c>
      <c r="J95" s="7">
        <v>0.9020901437987765</v>
      </c>
      <c r="L95" s="7">
        <v>89</v>
      </c>
      <c r="M95" s="7">
        <v>355.62</v>
      </c>
      <c r="N95" s="7">
        <v>0.59182849450806252</v>
      </c>
      <c r="P95" s="7">
        <v>89</v>
      </c>
      <c r="Q95" s="7">
        <v>304.02</v>
      </c>
      <c r="R95" s="7">
        <v>3.406564058452842</v>
      </c>
      <c r="T95" s="7">
        <v>89</v>
      </c>
      <c r="U95" s="7">
        <v>320.22499999999997</v>
      </c>
      <c r="V95" s="7">
        <v>2.1800772296828779</v>
      </c>
      <c r="X95" s="7">
        <v>89</v>
      </c>
      <c r="Y95" s="7">
        <v>348.55499999999995</v>
      </c>
      <c r="Z95" s="7">
        <v>1.2066798572904036</v>
      </c>
      <c r="AB95" s="12">
        <v>89</v>
      </c>
      <c r="AC95" s="12">
        <v>324.42499999999995</v>
      </c>
      <c r="AD95" s="13">
        <v>1.0911961901134475</v>
      </c>
      <c r="AF95" s="12">
        <v>89</v>
      </c>
      <c r="AG95" s="12">
        <v>308.16249999999997</v>
      </c>
      <c r="AH95" s="13">
        <v>1.9765996001091901</v>
      </c>
    </row>
    <row r="96" spans="4:34" x14ac:dyDescent="0.25">
      <c r="D96" s="7">
        <v>90</v>
      </c>
      <c r="E96" s="7">
        <v>311.60999999999996</v>
      </c>
      <c r="F96" s="7">
        <v>1.3474344575924124</v>
      </c>
      <c r="H96" s="7">
        <v>90</v>
      </c>
      <c r="I96" s="7">
        <v>330.53999999999996</v>
      </c>
      <c r="J96" s="7">
        <v>0.88430944907541398</v>
      </c>
      <c r="L96" s="7">
        <v>90</v>
      </c>
      <c r="M96" s="7">
        <v>356.28499999999997</v>
      </c>
      <c r="N96" s="7">
        <v>0.57614977370175569</v>
      </c>
      <c r="P96" s="7">
        <v>90</v>
      </c>
      <c r="Q96" s="7">
        <v>304.19</v>
      </c>
      <c r="R96" s="7">
        <v>3.3574130071040345</v>
      </c>
      <c r="T96" s="7">
        <v>90</v>
      </c>
      <c r="U96" s="7">
        <v>320.69499999999999</v>
      </c>
      <c r="V96" s="7">
        <v>2.1277299860200234</v>
      </c>
      <c r="X96" s="7">
        <v>90</v>
      </c>
      <c r="Y96" s="7">
        <v>349.64</v>
      </c>
      <c r="Z96" s="7">
        <v>1.1650657946523535</v>
      </c>
      <c r="AB96" s="12">
        <v>90</v>
      </c>
      <c r="AC96" s="12">
        <v>324.79999999999995</v>
      </c>
      <c r="AD96" s="13">
        <v>1.0731160743521457</v>
      </c>
      <c r="AF96" s="12">
        <v>90</v>
      </c>
      <c r="AG96" s="12">
        <v>308.39249999999998</v>
      </c>
      <c r="AH96" s="13">
        <v>1.9552114481624843</v>
      </c>
    </row>
    <row r="97" spans="4:34" x14ac:dyDescent="0.25">
      <c r="D97" s="7">
        <v>91</v>
      </c>
      <c r="E97" s="7">
        <v>311.83999999999997</v>
      </c>
      <c r="F97" s="7">
        <v>1.3289695872228422</v>
      </c>
      <c r="H97" s="7">
        <v>91</v>
      </c>
      <c r="I97" s="7">
        <v>330.99</v>
      </c>
      <c r="J97" s="7">
        <v>0.86683574307148015</v>
      </c>
      <c r="L97" s="7">
        <v>91</v>
      </c>
      <c r="M97" s="7">
        <v>356.95</v>
      </c>
      <c r="N97" s="7">
        <v>0.56084622978416943</v>
      </c>
      <c r="P97" s="7">
        <v>91</v>
      </c>
      <c r="Q97" s="7">
        <v>304.35999999999996</v>
      </c>
      <c r="R97" s="7">
        <v>3.3086964576229319</v>
      </c>
      <c r="T97" s="7">
        <v>91</v>
      </c>
      <c r="U97" s="7">
        <v>321.13499999999999</v>
      </c>
      <c r="V97" s="7">
        <v>2.0761629048975414</v>
      </c>
      <c r="X97" s="7">
        <v>91</v>
      </c>
      <c r="Y97" s="7">
        <v>350.71999999999997</v>
      </c>
      <c r="Z97" s="7">
        <v>1.1245020692674272</v>
      </c>
      <c r="AB97" s="12">
        <v>91</v>
      </c>
      <c r="AC97" s="12">
        <v>325.17750000000001</v>
      </c>
      <c r="AD97" s="13">
        <v>1.0554130623340403</v>
      </c>
      <c r="AF97" s="12">
        <v>91</v>
      </c>
      <c r="AG97" s="12">
        <v>308.625</v>
      </c>
      <c r="AH97" s="13">
        <v>1.9340167095677203</v>
      </c>
    </row>
    <row r="98" spans="4:34" x14ac:dyDescent="0.25">
      <c r="D98" s="7">
        <v>92</v>
      </c>
      <c r="E98" s="7">
        <v>312.08999999999997</v>
      </c>
      <c r="F98" s="7">
        <v>1.3107145195647547</v>
      </c>
      <c r="H98" s="7">
        <v>92</v>
      </c>
      <c r="I98" s="7">
        <v>331.43499999999995</v>
      </c>
      <c r="J98" s="7">
        <v>0.84966547241361057</v>
      </c>
      <c r="L98" s="7">
        <v>92</v>
      </c>
      <c r="M98" s="7">
        <v>357.59499999999997</v>
      </c>
      <c r="N98" s="7">
        <v>0.54591102246075152</v>
      </c>
      <c r="P98" s="7">
        <v>92</v>
      </c>
      <c r="Q98" s="7">
        <v>304.52999999999997</v>
      </c>
      <c r="R98" s="7">
        <v>3.2604156153425574</v>
      </c>
      <c r="T98" s="7">
        <v>92</v>
      </c>
      <c r="U98" s="7">
        <v>321.57</v>
      </c>
      <c r="V98" s="7">
        <v>2.0253749442832332</v>
      </c>
      <c r="X98" s="7">
        <v>92</v>
      </c>
      <c r="Y98" s="7">
        <v>351.80499999999995</v>
      </c>
      <c r="Z98" s="7">
        <v>1.0849766246311623</v>
      </c>
      <c r="AB98" s="12">
        <v>92</v>
      </c>
      <c r="AC98" s="12">
        <v>325.54249999999996</v>
      </c>
      <c r="AD98" s="13">
        <v>1.0380807641002203</v>
      </c>
      <c r="AF98" s="12">
        <v>92</v>
      </c>
      <c r="AG98" s="12">
        <v>308.85749999999996</v>
      </c>
      <c r="AH98" s="13">
        <v>1.9130154486999942</v>
      </c>
    </row>
    <row r="99" spans="4:34" x14ac:dyDescent="0.25">
      <c r="D99" s="7">
        <v>93</v>
      </c>
      <c r="E99" s="7">
        <v>312.34999999999997</v>
      </c>
      <c r="F99" s="7">
        <v>1.2926678945929102</v>
      </c>
      <c r="H99" s="7">
        <v>93</v>
      </c>
      <c r="I99" s="7">
        <v>331.87</v>
      </c>
      <c r="J99" s="7">
        <v>0.83279506747626897</v>
      </c>
      <c r="L99" s="7">
        <v>93</v>
      </c>
      <c r="M99" s="7">
        <v>358.24</v>
      </c>
      <c r="N99" s="7">
        <v>0.53133733681832129</v>
      </c>
      <c r="P99" s="7">
        <v>93</v>
      </c>
      <c r="Q99" s="7">
        <v>304.70999999999998</v>
      </c>
      <c r="R99" s="7">
        <v>3.2125715988812975</v>
      </c>
      <c r="T99" s="7">
        <v>93</v>
      </c>
      <c r="U99" s="7">
        <v>322.02499999999998</v>
      </c>
      <c r="V99" s="7">
        <v>1.9753648390012968</v>
      </c>
      <c r="X99" s="7">
        <v>93</v>
      </c>
      <c r="Y99" s="7">
        <v>352.89499999999998</v>
      </c>
      <c r="Z99" s="7">
        <v>1.0464770348381103</v>
      </c>
      <c r="AB99" s="12">
        <v>93</v>
      </c>
      <c r="AC99" s="12">
        <v>325.91499999999996</v>
      </c>
      <c r="AD99" s="13">
        <v>1.0211128062605637</v>
      </c>
      <c r="AF99" s="12">
        <v>93</v>
      </c>
      <c r="AG99" s="12">
        <v>309.10499999999996</v>
      </c>
      <c r="AH99" s="13">
        <v>1.8922076839052411</v>
      </c>
    </row>
    <row r="100" spans="4:34" x14ac:dyDescent="0.25">
      <c r="D100" s="7">
        <v>94</v>
      </c>
      <c r="E100" s="7">
        <v>312.62</v>
      </c>
      <c r="F100" s="7">
        <v>1.2748283393046369</v>
      </c>
      <c r="H100" s="7">
        <v>94</v>
      </c>
      <c r="I100" s="7">
        <v>332.30999999999995</v>
      </c>
      <c r="J100" s="7">
        <v>0.81622094458110384</v>
      </c>
      <c r="L100" s="7">
        <v>94</v>
      </c>
      <c r="M100" s="7">
        <v>358.875</v>
      </c>
      <c r="N100" s="7">
        <v>0.51711838820167055</v>
      </c>
      <c r="P100" s="7">
        <v>94</v>
      </c>
      <c r="Q100" s="7">
        <v>304.89999999999998</v>
      </c>
      <c r="R100" s="7">
        <v>3.1651654400422231</v>
      </c>
      <c r="T100" s="7">
        <v>94</v>
      </c>
      <c r="U100" s="7">
        <v>322.505</v>
      </c>
      <c r="V100" s="7">
        <v>1.9261311016157059</v>
      </c>
      <c r="X100" s="7">
        <v>94</v>
      </c>
      <c r="Y100" s="7">
        <v>353.96499999999997</v>
      </c>
      <c r="Z100" s="7">
        <v>1.0089905212178527</v>
      </c>
      <c r="AB100" s="12">
        <v>94</v>
      </c>
      <c r="AC100" s="12">
        <v>326.27499999999998</v>
      </c>
      <c r="AD100" s="13">
        <v>1.0045028379519183</v>
      </c>
      <c r="AF100" s="12">
        <v>94</v>
      </c>
      <c r="AG100" s="12">
        <v>309.35249999999996</v>
      </c>
      <c r="AH100" s="13">
        <v>1.8715933882053621</v>
      </c>
    </row>
    <row r="101" spans="4:34" x14ac:dyDescent="0.25">
      <c r="D101" s="7">
        <v>95</v>
      </c>
      <c r="E101" s="7">
        <v>312.90999999999997</v>
      </c>
      <c r="F101" s="7">
        <v>1.2571944682541032</v>
      </c>
      <c r="H101" s="7">
        <v>95</v>
      </c>
      <c r="I101" s="7">
        <v>332.755</v>
      </c>
      <c r="J101" s="7">
        <v>0.79993950814775727</v>
      </c>
      <c r="L101" s="7">
        <v>95</v>
      </c>
      <c r="M101" s="7">
        <v>359.5</v>
      </c>
      <c r="N101" s="7">
        <v>0.50324742686538826</v>
      </c>
      <c r="P101" s="7">
        <v>95</v>
      </c>
      <c r="Q101" s="7">
        <v>305.09499999999997</v>
      </c>
      <c r="R101" s="7">
        <v>3.1181980837505301</v>
      </c>
      <c r="T101" s="7">
        <v>95</v>
      </c>
      <c r="U101" s="7">
        <v>322.97499999999997</v>
      </c>
      <c r="V101" s="7">
        <v>1.8776720234661421</v>
      </c>
      <c r="X101" s="7">
        <v>95</v>
      </c>
      <c r="Y101" s="7">
        <v>355.02499999999998</v>
      </c>
      <c r="Z101" s="7">
        <v>0.97250396924931293</v>
      </c>
      <c r="AB101" s="12">
        <v>95</v>
      </c>
      <c r="AC101" s="12">
        <v>326.63249999999999</v>
      </c>
      <c r="AD101" s="13">
        <v>0.98824453644773946</v>
      </c>
      <c r="AF101" s="12">
        <v>95</v>
      </c>
      <c r="AG101" s="12">
        <v>309.58999999999997</v>
      </c>
      <c r="AH101" s="13">
        <v>1.8511724900150037</v>
      </c>
    </row>
    <row r="102" spans="4:34" x14ac:dyDescent="0.25">
      <c r="D102" s="7">
        <v>96</v>
      </c>
      <c r="E102" s="7">
        <v>313.19</v>
      </c>
      <c r="F102" s="7">
        <v>1.2397648840819888</v>
      </c>
      <c r="H102" s="7">
        <v>96</v>
      </c>
      <c r="I102" s="7">
        <v>333.2</v>
      </c>
      <c r="J102" s="7">
        <v>0.78394715279553173</v>
      </c>
      <c r="L102" s="7">
        <v>96</v>
      </c>
      <c r="M102" s="7">
        <v>360.11</v>
      </c>
      <c r="N102" s="7">
        <v>0.48971774240288329</v>
      </c>
      <c r="P102" s="7">
        <v>96</v>
      </c>
      <c r="Q102" s="7">
        <v>305.30499999999995</v>
      </c>
      <c r="R102" s="7">
        <v>3.071670388029176</v>
      </c>
      <c r="T102" s="7">
        <v>96</v>
      </c>
      <c r="U102" s="7">
        <v>323.43499999999995</v>
      </c>
      <c r="V102" s="7">
        <v>1.8299856758583504</v>
      </c>
      <c r="X102" s="7">
        <v>96</v>
      </c>
      <c r="Y102" s="7">
        <v>356.07</v>
      </c>
      <c r="Z102" s="7">
        <v>0.93700394572167223</v>
      </c>
      <c r="AB102" s="12">
        <v>96</v>
      </c>
      <c r="AC102" s="12">
        <v>326.98749999999995</v>
      </c>
      <c r="AD102" s="13">
        <v>0.97233161242688926</v>
      </c>
      <c r="AF102" s="12">
        <v>96</v>
      </c>
      <c r="AG102" s="12">
        <v>309.83499999999998</v>
      </c>
      <c r="AH102" s="13">
        <v>1.8309448738692859</v>
      </c>
    </row>
    <row r="103" spans="4:34" x14ac:dyDescent="0.25">
      <c r="D103" s="7">
        <v>97</v>
      </c>
      <c r="E103" s="7">
        <v>313.46999999999997</v>
      </c>
      <c r="F103" s="7">
        <v>1.2225381780404039</v>
      </c>
      <c r="H103" s="7">
        <v>97</v>
      </c>
      <c r="I103" s="7">
        <v>333.64</v>
      </c>
      <c r="J103" s="7">
        <v>0.76824026539539636</v>
      </c>
      <c r="L103" s="7">
        <v>97</v>
      </c>
      <c r="M103" s="7">
        <v>360.70499999999998</v>
      </c>
      <c r="N103" s="7">
        <v>0.4765226679549267</v>
      </c>
      <c r="P103" s="7">
        <v>97</v>
      </c>
      <c r="Q103" s="7">
        <v>305.52</v>
      </c>
      <c r="R103" s="7">
        <v>3.0255831240127486</v>
      </c>
      <c r="T103" s="7">
        <v>97</v>
      </c>
      <c r="U103" s="7">
        <v>323.92499999999995</v>
      </c>
      <c r="V103" s="7">
        <v>1.7830699114074535</v>
      </c>
      <c r="X103" s="7">
        <v>97</v>
      </c>
      <c r="Y103" s="7">
        <v>357.09999999999997</v>
      </c>
      <c r="Z103" s="7">
        <v>0.90247671610978908</v>
      </c>
      <c r="AB103" s="12">
        <v>97</v>
      </c>
      <c r="AC103" s="12">
        <v>327.33</v>
      </c>
      <c r="AD103" s="13">
        <v>0.9567578149098086</v>
      </c>
      <c r="AF103" s="12">
        <v>97</v>
      </c>
      <c r="AG103" s="12">
        <v>310.08249999999998</v>
      </c>
      <c r="AH103" s="13">
        <v>1.8109103811617959</v>
      </c>
    </row>
    <row r="104" spans="4:34" x14ac:dyDescent="0.25">
      <c r="D104" s="7">
        <v>98</v>
      </c>
      <c r="E104" s="7">
        <v>313.75</v>
      </c>
      <c r="F104" s="7">
        <v>1.2055129305129142</v>
      </c>
      <c r="H104" s="7">
        <v>98</v>
      </c>
      <c r="I104" s="7">
        <v>334.08</v>
      </c>
      <c r="J104" s="7">
        <v>0.75281522707188331</v>
      </c>
      <c r="L104" s="7">
        <v>98</v>
      </c>
      <c r="M104" s="7">
        <v>361.28999999999996</v>
      </c>
      <c r="N104" s="7">
        <v>0.46365558420035824</v>
      </c>
      <c r="P104" s="7">
        <v>98</v>
      </c>
      <c r="Q104" s="7">
        <v>305.745</v>
      </c>
      <c r="R104" s="7">
        <v>2.9799369759995873</v>
      </c>
      <c r="T104" s="7">
        <v>98</v>
      </c>
      <c r="U104" s="7">
        <v>324.43499999999995</v>
      </c>
      <c r="V104" s="7">
        <v>1.7369223655354684</v>
      </c>
      <c r="X104" s="7">
        <v>98</v>
      </c>
      <c r="Y104" s="7">
        <v>358.11500000000001</v>
      </c>
      <c r="Z104" s="7">
        <v>0.86890826213171157</v>
      </c>
      <c r="AB104" s="12">
        <v>98</v>
      </c>
      <c r="AC104" s="12">
        <v>327.66999999999996</v>
      </c>
      <c r="AD104" s="13">
        <v>0.94151693587069385</v>
      </c>
      <c r="AF104" s="12">
        <v>98</v>
      </c>
      <c r="AG104" s="12">
        <v>310.32249999999999</v>
      </c>
      <c r="AH104" s="13">
        <v>1.7910688108921642</v>
      </c>
    </row>
    <row r="105" spans="4:34" x14ac:dyDescent="0.25">
      <c r="D105" s="7">
        <v>99</v>
      </c>
      <c r="E105" s="7">
        <v>314.02999999999997</v>
      </c>
      <c r="F105" s="7">
        <v>1.1886877115295318</v>
      </c>
      <c r="H105" s="7">
        <v>99</v>
      </c>
      <c r="I105" s="7">
        <v>334.52</v>
      </c>
      <c r="J105" s="7">
        <v>0.73766841515449344</v>
      </c>
      <c r="L105" s="7">
        <v>99</v>
      </c>
      <c r="M105" s="7">
        <v>361.86500000000001</v>
      </c>
      <c r="N105" s="7">
        <v>0.4511099231319089</v>
      </c>
      <c r="P105" s="7">
        <v>99</v>
      </c>
      <c r="Q105" s="7">
        <v>305.97499999999997</v>
      </c>
      <c r="R105" s="7">
        <v>2.9347325415421368</v>
      </c>
      <c r="T105" s="7">
        <v>99</v>
      </c>
      <c r="U105" s="7">
        <v>324.97499999999997</v>
      </c>
      <c r="V105" s="7">
        <v>1.6915404581218203</v>
      </c>
      <c r="X105" s="7">
        <v>99</v>
      </c>
      <c r="Y105" s="7">
        <v>359.11500000000001</v>
      </c>
      <c r="Z105" s="7">
        <v>0.83628429945565408</v>
      </c>
      <c r="AB105" s="12">
        <v>99</v>
      </c>
      <c r="AC105" s="12">
        <v>328.0025</v>
      </c>
      <c r="AD105" s="13">
        <v>0.92660281453469384</v>
      </c>
      <c r="AF105" s="12">
        <v>99</v>
      </c>
      <c r="AG105" s="12">
        <v>310.5625</v>
      </c>
      <c r="AH105" s="13">
        <v>1.7714199204225503</v>
      </c>
    </row>
    <row r="106" spans="4:34" x14ac:dyDescent="0.25">
      <c r="D106" s="7">
        <v>100</v>
      </c>
      <c r="E106" s="7">
        <v>314.30999999999995</v>
      </c>
      <c r="F106" s="7">
        <v>1.1720610812765395</v>
      </c>
      <c r="H106" s="7">
        <v>100</v>
      </c>
      <c r="I106" s="7">
        <v>334.96</v>
      </c>
      <c r="J106" s="7">
        <v>0.72279620507829967</v>
      </c>
      <c r="L106" s="7">
        <v>100</v>
      </c>
      <c r="M106" s="7">
        <v>362.41999999999996</v>
      </c>
      <c r="N106" s="7">
        <v>0.43887917162037499</v>
      </c>
      <c r="P106" s="7">
        <v>100</v>
      </c>
      <c r="Q106" s="7">
        <v>306.20499999999998</v>
      </c>
      <c r="R106" s="7">
        <v>2.8899703315754923</v>
      </c>
      <c r="T106" s="7">
        <v>100</v>
      </c>
      <c r="U106" s="7">
        <v>325.5</v>
      </c>
      <c r="V106" s="7">
        <v>1.6469213953062436</v>
      </c>
      <c r="X106" s="7">
        <v>100</v>
      </c>
      <c r="Y106" s="7">
        <v>360.09</v>
      </c>
      <c r="Z106" s="7">
        <v>0.80459029552367367</v>
      </c>
      <c r="AB106" s="12">
        <v>100</v>
      </c>
      <c r="AC106" s="12">
        <v>328.33</v>
      </c>
      <c r="AD106" s="13">
        <v>0.9120093413694591</v>
      </c>
      <c r="AF106" s="12">
        <v>100</v>
      </c>
      <c r="AG106" s="12">
        <v>310.8175</v>
      </c>
      <c r="AH106" s="13">
        <v>1.7519634262423578</v>
      </c>
    </row>
    <row r="107" spans="4:34" x14ac:dyDescent="0.25">
      <c r="D107" s="7">
        <v>101</v>
      </c>
      <c r="E107" s="7">
        <v>314.58</v>
      </c>
      <c r="F107" s="7">
        <v>1.1556315906010215</v>
      </c>
      <c r="H107" s="7">
        <v>101</v>
      </c>
      <c r="I107" s="7">
        <v>335.4</v>
      </c>
      <c r="J107" s="7">
        <v>0.70819497223350181</v>
      </c>
      <c r="L107" s="7">
        <v>101</v>
      </c>
      <c r="M107" s="7">
        <v>362.96499999999997</v>
      </c>
      <c r="N107" s="7">
        <v>0.42695687477064342</v>
      </c>
      <c r="P107" s="7">
        <v>101</v>
      </c>
      <c r="Q107" s="7">
        <v>306.45</v>
      </c>
      <c r="R107" s="7">
        <v>2.8456507705840641</v>
      </c>
      <c r="T107" s="7">
        <v>101</v>
      </c>
      <c r="U107" s="7">
        <v>326.01499999999999</v>
      </c>
      <c r="V107" s="7">
        <v>1.6030621714444375</v>
      </c>
      <c r="X107" s="7">
        <v>101</v>
      </c>
      <c r="Y107" s="7">
        <v>361.04499999999996</v>
      </c>
      <c r="Z107" s="7">
        <v>0.77381148745924777</v>
      </c>
      <c r="AB107" s="12">
        <v>101</v>
      </c>
      <c r="AC107" s="12">
        <v>328.65749999999997</v>
      </c>
      <c r="AD107" s="13">
        <v>0.8977304617806473</v>
      </c>
      <c r="AF107" s="12">
        <v>101</v>
      </c>
      <c r="AG107" s="12">
        <v>311.07749999999999</v>
      </c>
      <c r="AH107" s="13">
        <v>1.7326990047405215</v>
      </c>
    </row>
    <row r="108" spans="4:34" x14ac:dyDescent="0.25">
      <c r="D108" s="7">
        <v>102</v>
      </c>
      <c r="E108" s="7">
        <v>314.84999999999997</v>
      </c>
      <c r="F108" s="7">
        <v>1.1393977815099747</v>
      </c>
      <c r="H108" s="7">
        <v>102</v>
      </c>
      <c r="I108" s="7">
        <v>335.83499999999998</v>
      </c>
      <c r="J108" s="7">
        <v>0.69386109376374994</v>
      </c>
      <c r="L108" s="7">
        <v>102</v>
      </c>
      <c r="M108" s="7">
        <v>363.495</v>
      </c>
      <c r="N108" s="7">
        <v>0.41533663907331297</v>
      </c>
      <c r="P108" s="7">
        <v>102</v>
      </c>
      <c r="Q108" s="7">
        <v>306.69</v>
      </c>
      <c r="R108" s="7">
        <v>2.8017741968062539</v>
      </c>
      <c r="T108" s="7">
        <v>102</v>
      </c>
      <c r="U108" s="7">
        <v>326.59499999999997</v>
      </c>
      <c r="V108" s="7">
        <v>1.5599595712141812</v>
      </c>
      <c r="X108" s="7">
        <v>102</v>
      </c>
      <c r="Y108" s="7">
        <v>361.96499999999997</v>
      </c>
      <c r="Z108" s="7">
        <v>0.74393290002600376</v>
      </c>
      <c r="AB108" s="12">
        <v>102</v>
      </c>
      <c r="AC108" s="12">
        <v>328.97749999999996</v>
      </c>
      <c r="AD108" s="13">
        <v>0.88376017952120323</v>
      </c>
      <c r="AF108" s="12">
        <v>102</v>
      </c>
      <c r="AG108" s="12">
        <v>311.34249999999997</v>
      </c>
      <c r="AH108" s="13">
        <v>1.713626292984701</v>
      </c>
    </row>
    <row r="109" spans="4:34" x14ac:dyDescent="0.25">
      <c r="D109" s="7">
        <v>103</v>
      </c>
      <c r="E109" s="7">
        <v>315.13</v>
      </c>
      <c r="F109" s="7">
        <v>1.1233581876638841</v>
      </c>
      <c r="H109" s="7">
        <v>103</v>
      </c>
      <c r="I109" s="7">
        <v>336.27</v>
      </c>
      <c r="J109" s="7">
        <v>0.67979095031311809</v>
      </c>
      <c r="L109" s="7">
        <v>103</v>
      </c>
      <c r="M109" s="7">
        <v>364.01499999999999</v>
      </c>
      <c r="N109" s="7">
        <v>0.40401213535587793</v>
      </c>
      <c r="P109" s="7">
        <v>103</v>
      </c>
      <c r="Q109" s="7">
        <v>306.92999999999995</v>
      </c>
      <c r="R109" s="7">
        <v>2.7583408624770156</v>
      </c>
      <c r="T109" s="7">
        <v>103</v>
      </c>
      <c r="U109" s="7">
        <v>327.16499999999996</v>
      </c>
      <c r="V109" s="7">
        <v>1.5176101718722927</v>
      </c>
      <c r="X109" s="7">
        <v>103</v>
      </c>
      <c r="Y109" s="7">
        <v>362.85999999999996</v>
      </c>
      <c r="Z109" s="7">
        <v>0.71493936360499544</v>
      </c>
      <c r="AB109" s="12">
        <v>103</v>
      </c>
      <c r="AC109" s="12">
        <v>329.28749999999997</v>
      </c>
      <c r="AD109" s="13">
        <v>0.87009255982439682</v>
      </c>
      <c r="AF109" s="12">
        <v>103</v>
      </c>
      <c r="AG109" s="12">
        <v>311.60249999999996</v>
      </c>
      <c r="AH109" s="13">
        <v>1.6947448895067334</v>
      </c>
    </row>
    <row r="110" spans="4:34" x14ac:dyDescent="0.25">
      <c r="D110" s="7">
        <v>104</v>
      </c>
      <c r="E110" s="7">
        <v>315.40999999999997</v>
      </c>
      <c r="F110" s="7">
        <v>1.107511334864651</v>
      </c>
      <c r="H110" s="7">
        <v>104</v>
      </c>
      <c r="I110" s="7">
        <v>336.70499999999998</v>
      </c>
      <c r="J110" s="7">
        <v>0.66598092772166839</v>
      </c>
      <c r="L110" s="7">
        <v>104</v>
      </c>
      <c r="M110" s="7">
        <v>364.52</v>
      </c>
      <c r="N110" s="7">
        <v>0.39297710153764842</v>
      </c>
      <c r="P110" s="7">
        <v>104</v>
      </c>
      <c r="Q110" s="7">
        <v>307.16999999999996</v>
      </c>
      <c r="R110" s="7">
        <v>2.7153509341081392</v>
      </c>
      <c r="T110" s="7">
        <v>104</v>
      </c>
      <c r="U110" s="7">
        <v>327.71499999999997</v>
      </c>
      <c r="V110" s="7">
        <v>1.4760103456598654</v>
      </c>
      <c r="X110" s="7">
        <v>104</v>
      </c>
      <c r="Y110" s="7">
        <v>363.73499999999996</v>
      </c>
      <c r="Z110" s="7">
        <v>0.68681553215815783</v>
      </c>
      <c r="AB110" s="12">
        <v>104</v>
      </c>
      <c r="AC110" s="12">
        <v>329.59</v>
      </c>
      <c r="AD110" s="13">
        <v>0.85672173227073911</v>
      </c>
      <c r="AF110" s="12">
        <v>104</v>
      </c>
      <c r="AG110" s="12">
        <v>311.85249999999996</v>
      </c>
      <c r="AH110" s="13">
        <v>1.676054355093699</v>
      </c>
    </row>
    <row r="111" spans="4:34" x14ac:dyDescent="0.25">
      <c r="D111" s="7">
        <v>105</v>
      </c>
      <c r="E111" s="7">
        <v>315.67999999999995</v>
      </c>
      <c r="F111" s="7">
        <v>1.0918557415377634</v>
      </c>
      <c r="H111" s="7">
        <v>105</v>
      </c>
      <c r="I111" s="7">
        <v>337.14</v>
      </c>
      <c r="J111" s="7">
        <v>0.65242741866960652</v>
      </c>
      <c r="L111" s="7">
        <v>105</v>
      </c>
      <c r="M111" s="7">
        <v>365.02499999999998</v>
      </c>
      <c r="N111" s="7">
        <v>0.38222534519276435</v>
      </c>
      <c r="P111" s="7">
        <v>105</v>
      </c>
      <c r="Q111" s="7">
        <v>307.40499999999997</v>
      </c>
      <c r="R111" s="7">
        <v>2.6728044928060686</v>
      </c>
      <c r="T111" s="7">
        <v>105</v>
      </c>
      <c r="U111" s="7">
        <v>328.30999999999995</v>
      </c>
      <c r="V111" s="7">
        <v>1.4351562623553469</v>
      </c>
      <c r="X111" s="7">
        <v>105</v>
      </c>
      <c r="Y111" s="7">
        <v>364.57</v>
      </c>
      <c r="Z111" s="7">
        <v>0.65954590114589129</v>
      </c>
      <c r="AB111" s="12">
        <v>105</v>
      </c>
      <c r="AC111" s="12">
        <v>329.89749999999998</v>
      </c>
      <c r="AD111" s="13">
        <v>0.84364189339895779</v>
      </c>
      <c r="AF111" s="12">
        <v>105</v>
      </c>
      <c r="AG111" s="12">
        <v>312.10499999999996</v>
      </c>
      <c r="AH111" s="13">
        <v>1.6575542135839618</v>
      </c>
    </row>
    <row r="112" spans="4:34" x14ac:dyDescent="0.25">
      <c r="D112" s="7">
        <v>106</v>
      </c>
      <c r="E112" s="7">
        <v>315.95</v>
      </c>
      <c r="F112" s="7">
        <v>1.0763899192086066</v>
      </c>
      <c r="H112" s="7">
        <v>106</v>
      </c>
      <c r="I112" s="7">
        <v>337.57</v>
      </c>
      <c r="J112" s="7">
        <v>0.63912682427008494</v>
      </c>
      <c r="L112" s="7">
        <v>106</v>
      </c>
      <c r="M112" s="7">
        <v>365.495</v>
      </c>
      <c r="N112" s="7">
        <v>0.37175074592582796</v>
      </c>
      <c r="P112" s="7">
        <v>106</v>
      </c>
      <c r="Q112" s="7">
        <v>307.64</v>
      </c>
      <c r="R112" s="7">
        <v>2.6307015346270264</v>
      </c>
      <c r="T112" s="7">
        <v>106</v>
      </c>
      <c r="U112" s="7">
        <v>328.90999999999997</v>
      </c>
      <c r="V112" s="7">
        <v>1.3950438919732471</v>
      </c>
      <c r="X112" s="7">
        <v>106</v>
      </c>
      <c r="Y112" s="7">
        <v>365.375</v>
      </c>
      <c r="Z112" s="7">
        <v>0.63311482536714148</v>
      </c>
      <c r="AB112" s="12">
        <v>106</v>
      </c>
      <c r="AC112" s="12">
        <v>330.1925</v>
      </c>
      <c r="AD112" s="13">
        <v>0.83084730907127324</v>
      </c>
      <c r="AF112" s="12">
        <v>106</v>
      </c>
      <c r="AG112" s="12">
        <v>312.36500000000001</v>
      </c>
      <c r="AH112" s="13">
        <v>1.6392439526675651</v>
      </c>
    </row>
    <row r="113" spans="4:34" x14ac:dyDescent="0.25">
      <c r="D113" s="7">
        <v>107</v>
      </c>
      <c r="E113" s="7">
        <v>316.20999999999998</v>
      </c>
      <c r="F113" s="7">
        <v>1.0611123729728176</v>
      </c>
      <c r="H113" s="7">
        <v>107</v>
      </c>
      <c r="I113" s="7">
        <v>337.995</v>
      </c>
      <c r="J113" s="7">
        <v>0.62607555561076766</v>
      </c>
      <c r="L113" s="7">
        <v>107</v>
      </c>
      <c r="M113" s="7">
        <v>365.96</v>
      </c>
      <c r="N113" s="7">
        <v>0.36154725756482869</v>
      </c>
      <c r="P113" s="7">
        <v>107</v>
      </c>
      <c r="Q113" s="7">
        <v>307.86500000000001</v>
      </c>
      <c r="R113" s="7">
        <v>2.5890419709692134</v>
      </c>
      <c r="T113" s="7">
        <v>107</v>
      </c>
      <c r="U113" s="7">
        <v>329.53</v>
      </c>
      <c r="V113" s="7">
        <v>1.3556690076071454</v>
      </c>
      <c r="X113" s="7">
        <v>107</v>
      </c>
      <c r="Y113" s="7">
        <v>366.14</v>
      </c>
      <c r="Z113" s="7">
        <v>0.60750653669083832</v>
      </c>
      <c r="AB113" s="12">
        <v>107</v>
      </c>
      <c r="AC113" s="12">
        <v>330.47999999999996</v>
      </c>
      <c r="AD113" s="13">
        <v>0.81833231660320671</v>
      </c>
      <c r="AF113" s="12">
        <v>107</v>
      </c>
      <c r="AG113" s="12">
        <v>312.63749999999999</v>
      </c>
      <c r="AH113" s="13">
        <v>1.6211230246903525</v>
      </c>
    </row>
    <row r="114" spans="4:34" x14ac:dyDescent="0.25">
      <c r="D114" s="7">
        <v>108</v>
      </c>
      <c r="E114" s="7">
        <v>316.47999999999996</v>
      </c>
      <c r="F114" s="7">
        <v>1.0460216019605888</v>
      </c>
      <c r="H114" s="7">
        <v>108</v>
      </c>
      <c r="I114" s="7">
        <v>338.41999999999996</v>
      </c>
      <c r="J114" s="7">
        <v>0.61327003524431967</v>
      </c>
      <c r="L114" s="7">
        <v>108</v>
      </c>
      <c r="M114" s="7">
        <v>366.41499999999996</v>
      </c>
      <c r="N114" s="7">
        <v>0.3516089101761638</v>
      </c>
      <c r="P114" s="7">
        <v>108</v>
      </c>
      <c r="Q114" s="7">
        <v>308.07499999999999</v>
      </c>
      <c r="R114" s="7">
        <v>2.5478256290017915</v>
      </c>
      <c r="T114" s="7">
        <v>108</v>
      </c>
      <c r="U114" s="7">
        <v>330.15499999999997</v>
      </c>
      <c r="V114" s="7">
        <v>1.3170271884144853</v>
      </c>
      <c r="X114" s="7">
        <v>108</v>
      </c>
      <c r="Y114" s="7">
        <v>366.88499999999999</v>
      </c>
      <c r="Z114" s="7">
        <v>0.58270516164814035</v>
      </c>
      <c r="AB114" s="12">
        <v>108</v>
      </c>
      <c r="AC114" s="12">
        <v>330.77</v>
      </c>
      <c r="AD114" s="13">
        <v>0.80609132666812544</v>
      </c>
      <c r="AF114" s="12">
        <v>108</v>
      </c>
      <c r="AG114" s="12">
        <v>312.91249999999997</v>
      </c>
      <c r="AH114" s="13">
        <v>1.603190847461216</v>
      </c>
    </row>
    <row r="115" spans="4:34" x14ac:dyDescent="0.25">
      <c r="D115" s="7">
        <v>109</v>
      </c>
      <c r="E115" s="7">
        <v>316.72999999999996</v>
      </c>
      <c r="F115" s="7">
        <v>1.031116099794835</v>
      </c>
      <c r="H115" s="7">
        <v>109</v>
      </c>
      <c r="I115" s="7">
        <v>338.84499999999997</v>
      </c>
      <c r="J115" s="7">
        <v>0.60070669862804127</v>
      </c>
      <c r="L115" s="7">
        <v>109</v>
      </c>
      <c r="M115" s="7">
        <v>366.84999999999997</v>
      </c>
      <c r="N115" s="7">
        <v>0.34192981190667177</v>
      </c>
      <c r="P115" s="7">
        <v>109</v>
      </c>
      <c r="Q115" s="7">
        <v>308.27999999999997</v>
      </c>
      <c r="R115" s="7">
        <v>2.5070522521303524</v>
      </c>
      <c r="T115" s="7">
        <v>109</v>
      </c>
      <c r="U115" s="7">
        <v>330.79499999999996</v>
      </c>
      <c r="V115" s="7">
        <v>1.2791138227413557</v>
      </c>
      <c r="X115" s="7">
        <v>109</v>
      </c>
      <c r="Y115" s="7">
        <v>367.59</v>
      </c>
      <c r="Z115" s="7">
        <v>0.55869473885559395</v>
      </c>
      <c r="AB115" s="12">
        <v>109</v>
      </c>
      <c r="AC115" s="12">
        <v>331.03999999999996</v>
      </c>
      <c r="AD115" s="13">
        <v>0.79411882498666198</v>
      </c>
      <c r="AF115" s="12">
        <v>109</v>
      </c>
      <c r="AG115" s="12">
        <v>313.17999999999995</v>
      </c>
      <c r="AH115" s="13">
        <v>1.5854468050618682</v>
      </c>
    </row>
    <row r="116" spans="4:34" x14ac:dyDescent="0.25">
      <c r="D116" s="7">
        <v>110</v>
      </c>
      <c r="E116" s="7">
        <v>317</v>
      </c>
      <c r="F116" s="7">
        <v>1.0163943550431362</v>
      </c>
      <c r="H116" s="7">
        <v>110</v>
      </c>
      <c r="I116" s="7">
        <v>339.255</v>
      </c>
      <c r="J116" s="7">
        <v>0.58838199551291026</v>
      </c>
      <c r="L116" s="7">
        <v>110</v>
      </c>
      <c r="M116" s="7">
        <v>367.27</v>
      </c>
      <c r="N116" s="7">
        <v>0.33250415065769306</v>
      </c>
      <c r="P116" s="7">
        <v>110</v>
      </c>
      <c r="Q116" s="7">
        <v>308.48499999999996</v>
      </c>
      <c r="R116" s="7">
        <v>2.4667215004985361</v>
      </c>
      <c r="T116" s="7">
        <v>110</v>
      </c>
      <c r="U116" s="7">
        <v>331.43499999999995</v>
      </c>
      <c r="V116" s="7">
        <v>1.2419241113846575</v>
      </c>
      <c r="X116" s="7">
        <v>110</v>
      </c>
      <c r="Y116" s="7">
        <v>368.26499999999999</v>
      </c>
      <c r="Z116" s="7">
        <v>0.53545923624006364</v>
      </c>
      <c r="AB116" s="12">
        <v>110</v>
      </c>
      <c r="AC116" s="12">
        <v>331.3075</v>
      </c>
      <c r="AD116" s="13">
        <v>0.78240937381105469</v>
      </c>
      <c r="AF116" s="12">
        <v>110</v>
      </c>
      <c r="AG116" s="12">
        <v>313.4425</v>
      </c>
      <c r="AH116" s="13">
        <v>1.5678902486585455</v>
      </c>
    </row>
    <row r="117" spans="4:34" x14ac:dyDescent="0.25">
      <c r="D117" s="7">
        <v>111</v>
      </c>
      <c r="E117" s="7">
        <v>317.27</v>
      </c>
      <c r="F117" s="7">
        <v>1.0018548516633854</v>
      </c>
      <c r="H117" s="7">
        <v>111</v>
      </c>
      <c r="I117" s="7">
        <v>339.66499999999996</v>
      </c>
      <c r="J117" s="7">
        <v>0.57629239128234822</v>
      </c>
      <c r="L117" s="7">
        <v>111</v>
      </c>
      <c r="M117" s="7">
        <v>367.68999999999994</v>
      </c>
      <c r="N117" s="7">
        <v>0.32332619559625247</v>
      </c>
      <c r="P117" s="7">
        <v>111</v>
      </c>
      <c r="Q117" s="7">
        <v>308.66499999999996</v>
      </c>
      <c r="R117" s="7">
        <v>2.426832951525443</v>
      </c>
      <c r="T117" s="7">
        <v>111</v>
      </c>
      <c r="U117" s="7">
        <v>332.09499999999997</v>
      </c>
      <c r="V117" s="7">
        <v>1.2054530709894171</v>
      </c>
      <c r="X117" s="7">
        <v>111</v>
      </c>
      <c r="Y117" s="7">
        <v>368.90499999999997</v>
      </c>
      <c r="Z117" s="7">
        <v>0.51298256803710574</v>
      </c>
      <c r="AB117" s="12">
        <v>111</v>
      </c>
      <c r="AC117" s="12">
        <v>331.57</v>
      </c>
      <c r="AD117" s="13">
        <v>0.77095761321433187</v>
      </c>
      <c r="AF117" s="12">
        <v>111</v>
      </c>
      <c r="AG117" s="12">
        <v>313.70499999999998</v>
      </c>
      <c r="AH117" s="13">
        <v>1.5505204973150746</v>
      </c>
    </row>
    <row r="118" spans="4:34" x14ac:dyDescent="0.25">
      <c r="D118" s="7">
        <v>112</v>
      </c>
      <c r="E118" s="7">
        <v>317.52999999999997</v>
      </c>
      <c r="F118" s="7">
        <v>0.9874960694430599</v>
      </c>
      <c r="H118" s="7">
        <v>112</v>
      </c>
      <c r="I118" s="7">
        <v>340.08</v>
      </c>
      <c r="J118" s="7">
        <v>0.56443436824106785</v>
      </c>
      <c r="L118" s="7">
        <v>112</v>
      </c>
      <c r="M118" s="7">
        <v>368.09</v>
      </c>
      <c r="N118" s="7">
        <v>0.31439029850852218</v>
      </c>
      <c r="P118" s="7">
        <v>112</v>
      </c>
      <c r="Q118" s="7">
        <v>308.84499999999997</v>
      </c>
      <c r="R118" s="7">
        <v>2.3873861004784414</v>
      </c>
      <c r="T118" s="7">
        <v>112</v>
      </c>
      <c r="U118" s="7">
        <v>332.79499999999996</v>
      </c>
      <c r="V118" s="7">
        <v>1.1696955375779221</v>
      </c>
      <c r="X118" s="7">
        <v>112</v>
      </c>
      <c r="Y118" s="7">
        <v>369.52</v>
      </c>
      <c r="Z118" s="7">
        <v>0.49124861153535493</v>
      </c>
      <c r="AB118" s="12">
        <v>112</v>
      </c>
      <c r="AC118" s="12">
        <v>331.83499999999998</v>
      </c>
      <c r="AD118" s="13">
        <v>0.75975826219411646</v>
      </c>
      <c r="AF118" s="12">
        <v>112</v>
      </c>
      <c r="AG118" s="12">
        <v>313.96249999999998</v>
      </c>
      <c r="AH118" s="13">
        <v>1.5333368388067248</v>
      </c>
    </row>
    <row r="119" spans="4:34" x14ac:dyDescent="0.25">
      <c r="D119" s="7">
        <v>113</v>
      </c>
      <c r="E119" s="7">
        <v>317.78999999999996</v>
      </c>
      <c r="F119" s="7">
        <v>0.97331648443205432</v>
      </c>
      <c r="H119" s="7">
        <v>113</v>
      </c>
      <c r="I119" s="7">
        <v>340.48500000000001</v>
      </c>
      <c r="J119" s="7">
        <v>0.55280442685440667</v>
      </c>
      <c r="L119" s="7">
        <v>113</v>
      </c>
      <c r="M119" s="7">
        <v>368.46999999999997</v>
      </c>
      <c r="N119" s="7">
        <v>0.30569089500077529</v>
      </c>
      <c r="P119" s="7">
        <v>113</v>
      </c>
      <c r="Q119" s="7">
        <v>309.01</v>
      </c>
      <c r="R119" s="7">
        <v>2.3483803610809657</v>
      </c>
      <c r="T119" s="7">
        <v>113</v>
      </c>
      <c r="U119" s="7">
        <v>333.46999999999997</v>
      </c>
      <c r="V119" s="7">
        <v>1.1346461702083919</v>
      </c>
      <c r="X119" s="7">
        <v>113</v>
      </c>
      <c r="Y119" s="7">
        <v>370.09999999999997</v>
      </c>
      <c r="Z119" s="7">
        <v>0.47024122354045073</v>
      </c>
      <c r="AB119" s="12">
        <v>113</v>
      </c>
      <c r="AC119" s="12">
        <v>332.08499999999998</v>
      </c>
      <c r="AD119" s="13">
        <v>0.74880611960065713</v>
      </c>
      <c r="AF119" s="12">
        <v>113</v>
      </c>
      <c r="AG119" s="12">
        <v>314.23749999999995</v>
      </c>
      <c r="AH119" s="13">
        <v>1.5163385304342984</v>
      </c>
    </row>
    <row r="120" spans="4:34" x14ac:dyDescent="0.25">
      <c r="D120" s="7">
        <v>114</v>
      </c>
      <c r="E120" s="7">
        <v>318.04999999999995</v>
      </c>
      <c r="F120" s="7">
        <v>0.95931456936900605</v>
      </c>
      <c r="H120" s="7">
        <v>114</v>
      </c>
      <c r="I120" s="7">
        <v>340.89</v>
      </c>
      <c r="J120" s="7">
        <v>0.54139908693858729</v>
      </c>
      <c r="L120" s="7">
        <v>114</v>
      </c>
      <c r="M120" s="7">
        <v>368.84</v>
      </c>
      <c r="N120" s="7">
        <v>0.29722250555307489</v>
      </c>
      <c r="P120" s="7">
        <v>114</v>
      </c>
      <c r="Q120" s="7">
        <v>309.16499999999996</v>
      </c>
      <c r="R120" s="7">
        <v>2.3098150661548504</v>
      </c>
      <c r="T120" s="7">
        <v>114</v>
      </c>
      <c r="U120" s="7">
        <v>334.12</v>
      </c>
      <c r="V120" s="7">
        <v>1.100299454759706</v>
      </c>
      <c r="X120" s="7">
        <v>114</v>
      </c>
      <c r="Y120" s="7">
        <v>370.65</v>
      </c>
      <c r="Z120" s="7">
        <v>0.44994425653306203</v>
      </c>
      <c r="AB120" s="12">
        <v>114</v>
      </c>
      <c r="AC120" s="12">
        <v>332.33</v>
      </c>
      <c r="AD120" s="13">
        <v>0.73809606489850921</v>
      </c>
      <c r="AF120" s="12">
        <v>114</v>
      </c>
      <c r="AG120" s="12">
        <v>314.51</v>
      </c>
      <c r="AH120" s="13">
        <v>1.4995247998379091</v>
      </c>
    </row>
    <row r="121" spans="4:34" x14ac:dyDescent="0.25">
      <c r="D121" s="7">
        <v>115</v>
      </c>
      <c r="E121" s="7">
        <v>318.30999999999995</v>
      </c>
      <c r="F121" s="7">
        <v>0.94548879410105691</v>
      </c>
      <c r="H121" s="7">
        <v>115</v>
      </c>
      <c r="I121" s="7">
        <v>341.29499999999996</v>
      </c>
      <c r="J121" s="7">
        <v>0.53021488880239198</v>
      </c>
      <c r="L121" s="7">
        <v>115</v>
      </c>
      <c r="M121" s="7">
        <v>369.20499999999998</v>
      </c>
      <c r="N121" s="7">
        <v>0.28897973643096603</v>
      </c>
      <c r="P121" s="7">
        <v>115</v>
      </c>
      <c r="Q121" s="7">
        <v>309.32</v>
      </c>
      <c r="R121" s="7">
        <v>2.2716894682967386</v>
      </c>
      <c r="T121" s="7">
        <v>115</v>
      </c>
      <c r="U121" s="7">
        <v>334.80999999999995</v>
      </c>
      <c r="V121" s="7">
        <v>1.0666497078388337</v>
      </c>
      <c r="X121" s="7">
        <v>115</v>
      </c>
      <c r="Y121" s="7">
        <v>371.17499999999995</v>
      </c>
      <c r="Z121" s="7">
        <v>0.43034157449665389</v>
      </c>
      <c r="AB121" s="12">
        <v>115</v>
      </c>
      <c r="AC121" s="12">
        <v>332.57749999999999</v>
      </c>
      <c r="AD121" s="13">
        <v>0.72762305877107225</v>
      </c>
      <c r="AF121" s="12">
        <v>115</v>
      </c>
      <c r="AG121" s="12">
        <v>314.77499999999998</v>
      </c>
      <c r="AH121" s="13">
        <v>1.4828948458099207</v>
      </c>
    </row>
    <row r="122" spans="4:34" x14ac:dyDescent="0.25">
      <c r="D122" s="7">
        <v>116</v>
      </c>
      <c r="E122" s="7">
        <v>318.57</v>
      </c>
      <c r="F122" s="7">
        <v>0.93183762599699638</v>
      </c>
      <c r="H122" s="7">
        <v>116</v>
      </c>
      <c r="I122" s="7">
        <v>341.68999999999994</v>
      </c>
      <c r="J122" s="7">
        <v>0.51924839434076964</v>
      </c>
      <c r="L122" s="7">
        <v>116</v>
      </c>
      <c r="M122" s="7">
        <v>369.53999999999996</v>
      </c>
      <c r="N122" s="7">
        <v>0.28095728046044638</v>
      </c>
      <c r="P122" s="7">
        <v>116</v>
      </c>
      <c r="Q122" s="7">
        <v>309.45999999999998</v>
      </c>
      <c r="R122" s="7">
        <v>2.2340027405880671</v>
      </c>
      <c r="T122" s="7">
        <v>116</v>
      </c>
      <c r="U122" s="7">
        <v>335.5</v>
      </c>
      <c r="V122" s="7">
        <v>1.0336910808078816</v>
      </c>
      <c r="X122" s="7">
        <v>116</v>
      </c>
      <c r="Y122" s="7">
        <v>371.66499999999996</v>
      </c>
      <c r="Z122" s="7">
        <v>0.41141706839178804</v>
      </c>
      <c r="AB122" s="12">
        <v>116</v>
      </c>
      <c r="AC122" s="12">
        <v>332.82249999999999</v>
      </c>
      <c r="AD122" s="13">
        <v>0.71738214357697694</v>
      </c>
      <c r="AF122" s="12">
        <v>116</v>
      </c>
      <c r="AG122" s="12">
        <v>315.04499999999996</v>
      </c>
      <c r="AH122" s="13">
        <v>1.4664478391065241</v>
      </c>
    </row>
    <row r="123" spans="4:34" x14ac:dyDescent="0.25">
      <c r="D123" s="7">
        <v>117</v>
      </c>
      <c r="E123" s="7">
        <v>318.82</v>
      </c>
      <c r="F123" s="7">
        <v>0.91835953035373341</v>
      </c>
      <c r="H123" s="7">
        <v>117</v>
      </c>
      <c r="I123" s="7">
        <v>342.08499999999998</v>
      </c>
      <c r="J123" s="7">
        <v>0.50849618808093289</v>
      </c>
      <c r="L123" s="7">
        <v>117</v>
      </c>
      <c r="M123" s="7">
        <v>369.88</v>
      </c>
      <c r="N123" s="7">
        <v>0.27314991767148888</v>
      </c>
      <c r="P123" s="7">
        <v>117</v>
      </c>
      <c r="Q123" s="7">
        <v>309.60499999999996</v>
      </c>
      <c r="R123" s="7">
        <v>2.196753977338104</v>
      </c>
      <c r="T123" s="7">
        <v>117</v>
      </c>
      <c r="U123" s="7">
        <v>336.19499999999999</v>
      </c>
      <c r="V123" s="7">
        <v>1.0014175639265264</v>
      </c>
      <c r="X123" s="7">
        <v>117</v>
      </c>
      <c r="Y123" s="7">
        <v>372.13499999999999</v>
      </c>
      <c r="Z123" s="7">
        <v>0.39315467125494435</v>
      </c>
      <c r="AB123" s="12">
        <v>117</v>
      </c>
      <c r="AC123" s="12">
        <v>333.04999999999995</v>
      </c>
      <c r="AD123" s="13">
        <v>0.7073684436670753</v>
      </c>
      <c r="AF123" s="12">
        <v>117</v>
      </c>
      <c r="AG123" s="12">
        <v>315.3125</v>
      </c>
      <c r="AH123" s="13">
        <v>1.4501829232574448</v>
      </c>
    </row>
    <row r="124" spans="4:34" x14ac:dyDescent="0.25">
      <c r="D124" s="7">
        <v>118</v>
      </c>
      <c r="E124" s="7">
        <v>319.07</v>
      </c>
      <c r="F124" s="7">
        <v>0.90505297079605429</v>
      </c>
      <c r="H124" s="7">
        <v>118</v>
      </c>
      <c r="I124" s="7">
        <v>342.46499999999997</v>
      </c>
      <c r="J124" s="7">
        <v>0.4979548781815365</v>
      </c>
      <c r="L124" s="7">
        <v>118</v>
      </c>
      <c r="M124" s="7">
        <v>370.2</v>
      </c>
      <c r="N124" s="7">
        <v>0.2655525158153732</v>
      </c>
      <c r="P124" s="7">
        <v>118</v>
      </c>
      <c r="Q124" s="7">
        <v>309.74</v>
      </c>
      <c r="R124" s="7">
        <v>2.1599421948594935</v>
      </c>
      <c r="T124" s="7">
        <v>118</v>
      </c>
      <c r="U124" s="7">
        <v>336.89499999999998</v>
      </c>
      <c r="V124" s="7">
        <v>0.96982299060673105</v>
      </c>
      <c r="X124" s="7">
        <v>118</v>
      </c>
      <c r="Y124" s="7">
        <v>372.58</v>
      </c>
      <c r="Z124" s="7">
        <v>0.37553837290109848</v>
      </c>
      <c r="AB124" s="12">
        <v>118</v>
      </c>
      <c r="AC124" s="12">
        <v>333.26749999999998</v>
      </c>
      <c r="AD124" s="13">
        <v>0.6975771655705344</v>
      </c>
      <c r="AF124" s="12">
        <v>118</v>
      </c>
      <c r="AG124" s="12">
        <v>315.57499999999999</v>
      </c>
      <c r="AH124" s="13">
        <v>1.4340992153732861</v>
      </c>
    </row>
    <row r="125" spans="4:34" x14ac:dyDescent="0.25">
      <c r="D125" s="7">
        <v>119</v>
      </c>
      <c r="E125" s="7">
        <v>319.32</v>
      </c>
      <c r="F125" s="7">
        <v>0.89191640966962327</v>
      </c>
      <c r="H125" s="7">
        <v>119</v>
      </c>
      <c r="I125" s="7">
        <v>342.84999999999997</v>
      </c>
      <c r="J125" s="7">
        <v>0.48762109738555726</v>
      </c>
      <c r="L125" s="7">
        <v>119</v>
      </c>
      <c r="M125" s="7">
        <v>370.52499999999998</v>
      </c>
      <c r="N125" s="7">
        <v>0.25816003076105837</v>
      </c>
      <c r="P125" s="7">
        <v>119</v>
      </c>
      <c r="Q125" s="7">
        <v>309.88499999999999</v>
      </c>
      <c r="R125" s="7">
        <v>2.1235663322757379</v>
      </c>
      <c r="T125" s="7">
        <v>119</v>
      </c>
      <c r="U125" s="7">
        <v>337.59</v>
      </c>
      <c r="V125" s="7">
        <v>0.93890104177519063</v>
      </c>
      <c r="X125" s="7">
        <v>119</v>
      </c>
      <c r="Y125" s="7">
        <v>373.005</v>
      </c>
      <c r="Z125" s="7">
        <v>0.35855223421057625</v>
      </c>
      <c r="AB125" s="12">
        <v>119</v>
      </c>
      <c r="AC125" s="12">
        <v>333.48249999999996</v>
      </c>
      <c r="AD125" s="13">
        <v>0.68800359805828659</v>
      </c>
      <c r="AF125" s="12">
        <v>119</v>
      </c>
      <c r="AG125" s="12">
        <v>315.85249999999996</v>
      </c>
      <c r="AH125" s="13">
        <v>1.4181958069500271</v>
      </c>
    </row>
    <row r="126" spans="4:34" x14ac:dyDescent="0.25">
      <c r="D126" s="7">
        <v>120</v>
      </c>
      <c r="E126" s="7">
        <v>319.57</v>
      </c>
      <c r="F126" s="7">
        <v>0.87894830842718952</v>
      </c>
      <c r="H126" s="7">
        <v>120</v>
      </c>
      <c r="I126" s="7">
        <v>343.22499999999997</v>
      </c>
      <c r="J126" s="7">
        <v>0.4774915039275297</v>
      </c>
      <c r="L126" s="7">
        <v>120</v>
      </c>
      <c r="M126" s="7">
        <v>370.81499999999994</v>
      </c>
      <c r="N126" s="7">
        <v>0.25096750677579055</v>
      </c>
      <c r="P126" s="7">
        <v>120</v>
      </c>
      <c r="Q126" s="7">
        <v>310.02999999999997</v>
      </c>
      <c r="R126" s="7">
        <v>2.0876252523600192</v>
      </c>
      <c r="T126" s="7">
        <v>120</v>
      </c>
      <c r="U126" s="7">
        <v>338.29999999999995</v>
      </c>
      <c r="V126" s="7">
        <v>0.90864525033961163</v>
      </c>
      <c r="X126" s="7">
        <v>120</v>
      </c>
      <c r="Y126" s="7">
        <v>373.40499999999997</v>
      </c>
      <c r="Z126" s="7">
        <v>0.34218040098203317</v>
      </c>
      <c r="AB126" s="12">
        <v>120</v>
      </c>
      <c r="AC126" s="12">
        <v>333.69499999999999</v>
      </c>
      <c r="AD126" s="13">
        <v>0.67864311209181405</v>
      </c>
      <c r="AF126" s="12">
        <v>120</v>
      </c>
      <c r="AG126" s="12">
        <v>316.13</v>
      </c>
      <c r="AH126" s="13">
        <v>1.4024717646702027</v>
      </c>
    </row>
    <row r="127" spans="4:34" x14ac:dyDescent="0.25">
      <c r="D127" s="7">
        <v>121</v>
      </c>
      <c r="E127" s="7">
        <v>319.82</v>
      </c>
      <c r="F127" s="7">
        <v>0.86614712800796756</v>
      </c>
      <c r="H127" s="7">
        <v>121</v>
      </c>
      <c r="I127" s="7">
        <v>343.59999999999997</v>
      </c>
      <c r="J127" s="7">
        <v>0.46756278239581556</v>
      </c>
      <c r="L127" s="7">
        <v>121</v>
      </c>
      <c r="M127" s="7">
        <v>371.10499999999996</v>
      </c>
      <c r="N127" s="7">
        <v>0.24397007669509471</v>
      </c>
      <c r="P127" s="7">
        <v>121</v>
      </c>
      <c r="Q127" s="7">
        <v>310.17999999999995</v>
      </c>
      <c r="R127" s="7">
        <v>2.0521177424047421</v>
      </c>
      <c r="T127" s="7">
        <v>121</v>
      </c>
      <c r="U127" s="7">
        <v>339.01</v>
      </c>
      <c r="V127" s="7">
        <v>0.87904900575442557</v>
      </c>
      <c r="X127" s="7">
        <v>121</v>
      </c>
      <c r="Y127" s="7">
        <v>373.77499999999998</v>
      </c>
      <c r="Z127" s="7">
        <v>0.32640711733476496</v>
      </c>
      <c r="AB127" s="12">
        <v>121</v>
      </c>
      <c r="AC127" s="12">
        <v>333.89249999999998</v>
      </c>
      <c r="AD127" s="13">
        <v>0.66949116066497771</v>
      </c>
      <c r="AF127" s="12">
        <v>121</v>
      </c>
      <c r="AG127" s="12">
        <v>316.40499999999997</v>
      </c>
      <c r="AH127" s="13">
        <v>1.3869261312003147</v>
      </c>
    </row>
    <row r="128" spans="4:34" x14ac:dyDescent="0.25">
      <c r="D128" s="7">
        <v>122</v>
      </c>
      <c r="E128" s="7">
        <v>320.05999999999995</v>
      </c>
      <c r="F128" s="7">
        <v>0.85351132921016348</v>
      </c>
      <c r="H128" s="7">
        <v>122</v>
      </c>
      <c r="I128" s="7">
        <v>343.96499999999997</v>
      </c>
      <c r="J128" s="7">
        <v>0.45783164455061409</v>
      </c>
      <c r="L128" s="7">
        <v>122</v>
      </c>
      <c r="M128" s="7">
        <v>371.38</v>
      </c>
      <c r="N128" s="7">
        <v>0.23716296198724263</v>
      </c>
      <c r="P128" s="7">
        <v>122</v>
      </c>
      <c r="Q128" s="7">
        <v>310.34499999999997</v>
      </c>
      <c r="R128" s="7">
        <v>2.0170425151211573</v>
      </c>
      <c r="T128" s="7">
        <v>122</v>
      </c>
      <c r="U128" s="7">
        <v>339.71999999999997</v>
      </c>
      <c r="V128" s="7">
        <v>0.85010555868179716</v>
      </c>
      <c r="X128" s="7">
        <v>122</v>
      </c>
      <c r="Y128" s="7">
        <v>374.13499999999999</v>
      </c>
      <c r="Z128" s="7">
        <v>0.31121673864494109</v>
      </c>
      <c r="AB128" s="12">
        <v>122</v>
      </c>
      <c r="AC128" s="12">
        <v>334.09749999999997</v>
      </c>
      <c r="AD128" s="13">
        <v>0.66054327854632422</v>
      </c>
      <c r="AF128" s="12">
        <v>122</v>
      </c>
      <c r="AG128" s="12">
        <v>316.67749999999995</v>
      </c>
      <c r="AH128" s="13">
        <v>1.3715579259840256</v>
      </c>
    </row>
    <row r="129" spans="4:34" x14ac:dyDescent="0.25">
      <c r="D129" s="7">
        <v>123</v>
      </c>
      <c r="E129" s="7">
        <v>320.30999999999995</v>
      </c>
      <c r="F129" s="7">
        <v>0.84103937305662069</v>
      </c>
      <c r="H129" s="7">
        <v>123</v>
      </c>
      <c r="I129" s="7">
        <v>344.32499999999999</v>
      </c>
      <c r="J129" s="7">
        <v>0.44829483009844301</v>
      </c>
      <c r="L129" s="7">
        <v>123</v>
      </c>
      <c r="M129" s="7">
        <v>371.65</v>
      </c>
      <c r="N129" s="7">
        <v>0.23054147271722625</v>
      </c>
      <c r="P129" s="7">
        <v>123</v>
      </c>
      <c r="Q129" s="7">
        <v>310.53499999999997</v>
      </c>
      <c r="R129" s="7">
        <v>1.9823982095683992</v>
      </c>
      <c r="T129" s="7">
        <v>123</v>
      </c>
      <c r="U129" s="7">
        <v>340.46999999999997</v>
      </c>
      <c r="V129" s="7">
        <v>0.82180802574280731</v>
      </c>
      <c r="X129" s="7">
        <v>123</v>
      </c>
      <c r="Y129" s="7">
        <v>374.47999999999996</v>
      </c>
      <c r="Z129" s="7">
        <v>0.29659374400176075</v>
      </c>
      <c r="AB129" s="12">
        <v>123</v>
      </c>
      <c r="AC129" s="12">
        <v>334.28749999999997</v>
      </c>
      <c r="AD129" s="13">
        <v>0.65179508192901847</v>
      </c>
      <c r="AF129" s="12">
        <v>123</v>
      </c>
      <c r="AG129" s="12">
        <v>316.94499999999999</v>
      </c>
      <c r="AH129" s="13">
        <v>1.3563661460307117</v>
      </c>
    </row>
    <row r="130" spans="4:34" x14ac:dyDescent="0.25">
      <c r="D130" s="7">
        <v>124</v>
      </c>
      <c r="E130" s="7">
        <v>320.54999999999995</v>
      </c>
      <c r="F130" s="7">
        <v>0.82872972115356691</v>
      </c>
      <c r="H130" s="7">
        <v>124</v>
      </c>
      <c r="I130" s="7">
        <v>344.67499999999995</v>
      </c>
      <c r="J130" s="7">
        <v>0.43894910742384297</v>
      </c>
      <c r="L130" s="7">
        <v>124</v>
      </c>
      <c r="M130" s="7">
        <v>371.9</v>
      </c>
      <c r="N130" s="7">
        <v>0.22410100741519304</v>
      </c>
      <c r="P130" s="7">
        <v>124</v>
      </c>
      <c r="Q130" s="7">
        <v>310.72999999999996</v>
      </c>
      <c r="R130" s="7">
        <v>1.9481833921112537</v>
      </c>
      <c r="T130" s="7">
        <v>124</v>
      </c>
      <c r="U130" s="7">
        <v>341.16999999999996</v>
      </c>
      <c r="V130" s="7">
        <v>0.79414939435466958</v>
      </c>
      <c r="X130" s="7">
        <v>124</v>
      </c>
      <c r="Y130" s="7">
        <v>374.79999999999995</v>
      </c>
      <c r="Z130" s="7">
        <v>0.28252274817095646</v>
      </c>
      <c r="AB130" s="12">
        <v>124</v>
      </c>
      <c r="AC130" s="12">
        <v>334.47749999999996</v>
      </c>
      <c r="AD130" s="13">
        <v>0.64324226799527728</v>
      </c>
      <c r="AF130" s="12">
        <v>124</v>
      </c>
      <c r="AG130" s="12">
        <v>317.20749999999998</v>
      </c>
      <c r="AH130" s="13">
        <v>1.3413497666989525</v>
      </c>
    </row>
    <row r="131" spans="4:34" x14ac:dyDescent="0.25">
      <c r="D131" s="7">
        <v>125</v>
      </c>
      <c r="E131" s="7">
        <v>320.79999999999995</v>
      </c>
      <c r="F131" s="7">
        <v>0.81658083604244536</v>
      </c>
      <c r="H131" s="7">
        <v>125</v>
      </c>
      <c r="I131" s="7">
        <v>345.02</v>
      </c>
      <c r="J131" s="7">
        <v>0.42979127427907887</v>
      </c>
      <c r="L131" s="7">
        <v>125</v>
      </c>
      <c r="M131" s="7">
        <v>372.15499999999997</v>
      </c>
      <c r="N131" s="7">
        <v>0.21783705285422103</v>
      </c>
      <c r="P131" s="7">
        <v>125</v>
      </c>
      <c r="Q131" s="7">
        <v>310.96499999999997</v>
      </c>
      <c r="R131" s="7">
        <v>1.9143965574059487</v>
      </c>
      <c r="T131" s="7">
        <v>125</v>
      </c>
      <c r="U131" s="7">
        <v>341.83499999999998</v>
      </c>
      <c r="V131" s="7">
        <v>0.76712252764846534</v>
      </c>
      <c r="X131" s="7">
        <v>125</v>
      </c>
      <c r="Y131" s="7">
        <v>375.09999999999997</v>
      </c>
      <c r="Z131" s="7">
        <v>0.26898851305450555</v>
      </c>
      <c r="AB131" s="12">
        <v>125</v>
      </c>
      <c r="AC131" s="12">
        <v>334.65499999999997</v>
      </c>
      <c r="AD131" s="13">
        <v>0.63488061440188581</v>
      </c>
      <c r="AF131" s="12">
        <v>125</v>
      </c>
      <c r="AG131" s="12">
        <v>317.47499999999997</v>
      </c>
      <c r="AH131" s="13">
        <v>1.3265077424745619</v>
      </c>
    </row>
    <row r="132" spans="4:34" x14ac:dyDescent="0.25">
      <c r="D132" s="7">
        <v>126</v>
      </c>
      <c r="E132" s="7">
        <v>321.03999999999996</v>
      </c>
      <c r="F132" s="7">
        <v>0.80459118154481679</v>
      </c>
      <c r="H132" s="7">
        <v>126</v>
      </c>
      <c r="I132" s="7">
        <v>345.36500000000001</v>
      </c>
      <c r="J132" s="7">
        <v>0.42081815843263004</v>
      </c>
      <c r="L132" s="7">
        <v>126</v>
      </c>
      <c r="M132" s="7">
        <v>372.40499999999997</v>
      </c>
      <c r="N132" s="7">
        <v>0.2117451837422252</v>
      </c>
      <c r="P132" s="7">
        <v>126</v>
      </c>
      <c r="Q132" s="7">
        <v>311.21999999999997</v>
      </c>
      <c r="R132" s="7">
        <v>1.8810361294132423</v>
      </c>
      <c r="T132" s="7">
        <v>126</v>
      </c>
      <c r="U132" s="7">
        <v>342.53</v>
      </c>
      <c r="V132" s="7">
        <v>0.74072016946313979</v>
      </c>
      <c r="X132" s="7">
        <v>126</v>
      </c>
      <c r="Y132" s="7">
        <v>375.39</v>
      </c>
      <c r="Z132" s="7">
        <v>0.25597595863685407</v>
      </c>
      <c r="AB132" s="12">
        <v>126</v>
      </c>
      <c r="AC132" s="12">
        <v>334.83749999999998</v>
      </c>
      <c r="AD132" s="13">
        <v>0.62670597869310085</v>
      </c>
      <c r="AF132" s="12">
        <v>126</v>
      </c>
      <c r="AG132" s="12">
        <v>317.75</v>
      </c>
      <c r="AH132" s="13">
        <v>1.3118390077427664</v>
      </c>
    </row>
    <row r="133" spans="4:34" x14ac:dyDescent="0.25">
      <c r="D133" s="7">
        <v>127</v>
      </c>
      <c r="E133" s="7">
        <v>321.28999999999996</v>
      </c>
      <c r="F133" s="7">
        <v>0.79275922310032576</v>
      </c>
      <c r="H133" s="7">
        <v>127</v>
      </c>
      <c r="I133" s="7">
        <v>345.70499999999998</v>
      </c>
      <c r="J133" s="7">
        <v>0.41202661827727954</v>
      </c>
      <c r="L133" s="7">
        <v>127</v>
      </c>
      <c r="M133" s="7">
        <v>372.64</v>
      </c>
      <c r="N133" s="7">
        <v>0.20582106233269554</v>
      </c>
      <c r="P133" s="7">
        <v>127</v>
      </c>
      <c r="Q133" s="7">
        <v>311.495</v>
      </c>
      <c r="R133" s="7">
        <v>1.848100462438057</v>
      </c>
      <c r="T133" s="7">
        <v>127</v>
      </c>
      <c r="U133" s="7">
        <v>343.21</v>
      </c>
      <c r="V133" s="7">
        <v>0.71493494940990798</v>
      </c>
      <c r="X133" s="7">
        <v>127</v>
      </c>
      <c r="Y133" s="7">
        <v>375.64499999999998</v>
      </c>
      <c r="Z133" s="7">
        <v>0.24347017340939967</v>
      </c>
      <c r="AB133" s="12">
        <v>127</v>
      </c>
      <c r="AC133" s="12">
        <v>335.0025</v>
      </c>
      <c r="AD133" s="13">
        <v>0.61871429764696817</v>
      </c>
      <c r="AF133" s="12">
        <v>127</v>
      </c>
      <c r="AG133" s="12">
        <v>318.01499999999999</v>
      </c>
      <c r="AH133" s="13">
        <v>1.29734247755416</v>
      </c>
    </row>
    <row r="134" spans="4:34" x14ac:dyDescent="0.25">
      <c r="D134" s="7">
        <v>128</v>
      </c>
      <c r="E134" s="7">
        <v>321.52999999999997</v>
      </c>
      <c r="F134" s="7">
        <v>0.78108342809772469</v>
      </c>
      <c r="H134" s="7">
        <v>128</v>
      </c>
      <c r="I134" s="7">
        <v>346.03</v>
      </c>
      <c r="J134" s="7">
        <v>0.40341354339862651</v>
      </c>
      <c r="L134" s="7">
        <v>128</v>
      </c>
      <c r="M134" s="7">
        <v>372.86500000000001</v>
      </c>
      <c r="N134" s="7">
        <v>0.20006043795886899</v>
      </c>
      <c r="P134" s="7">
        <v>128</v>
      </c>
      <c r="Q134" s="7">
        <v>311.78999999999996</v>
      </c>
      <c r="R134" s="7">
        <v>1.8155878421949048</v>
      </c>
      <c r="T134" s="7">
        <v>128</v>
      </c>
      <c r="U134" s="7">
        <v>343.89</v>
      </c>
      <c r="V134" s="7">
        <v>0.68975938800254455</v>
      </c>
      <c r="X134" s="7">
        <v>128</v>
      </c>
      <c r="Y134" s="7">
        <v>375.9</v>
      </c>
      <c r="Z134" s="7">
        <v>0.23145642426642127</v>
      </c>
      <c r="AB134" s="12">
        <v>128</v>
      </c>
      <c r="AC134" s="12">
        <v>335.16999999999996</v>
      </c>
      <c r="AD134" s="13">
        <v>0.61090158656079174</v>
      </c>
      <c r="AF134" s="12">
        <v>128</v>
      </c>
      <c r="AG134" s="12">
        <v>318.29499999999996</v>
      </c>
      <c r="AH134" s="13">
        <v>1.2830170483840702</v>
      </c>
    </row>
    <row r="135" spans="4:34" x14ac:dyDescent="0.25">
      <c r="D135" s="7">
        <v>129</v>
      </c>
      <c r="E135" s="7">
        <v>321.78999999999996</v>
      </c>
      <c r="F135" s="7">
        <v>0.76956226619895551</v>
      </c>
      <c r="H135" s="7">
        <v>129</v>
      </c>
      <c r="I135" s="7">
        <v>346.35499999999996</v>
      </c>
      <c r="J135" s="7">
        <v>0.39497585510486188</v>
      </c>
      <c r="L135" s="7">
        <v>129</v>
      </c>
      <c r="M135" s="7">
        <v>373.07499999999999</v>
      </c>
      <c r="N135" s="7">
        <v>0.19445914649583609</v>
      </c>
      <c r="P135" s="7">
        <v>129</v>
      </c>
      <c r="Q135" s="7">
        <v>312.08499999999998</v>
      </c>
      <c r="R135" s="7">
        <v>1.7834964868983088</v>
      </c>
      <c r="T135" s="7">
        <v>129</v>
      </c>
      <c r="U135" s="7">
        <v>344.55499999999995</v>
      </c>
      <c r="V135" s="7">
        <v>0.66518590184744686</v>
      </c>
      <c r="X135" s="7">
        <v>129</v>
      </c>
      <c r="Y135" s="7">
        <v>376.13</v>
      </c>
      <c r="Z135" s="7">
        <v>0.21992016586707339</v>
      </c>
      <c r="AB135" s="12">
        <v>129</v>
      </c>
      <c r="AC135" s="12">
        <v>335.34</v>
      </c>
      <c r="AD135" s="13">
        <v>0.60326393848123017</v>
      </c>
      <c r="AF135" s="12">
        <v>129</v>
      </c>
      <c r="AG135" s="12">
        <v>318.58</v>
      </c>
      <c r="AH135" s="13">
        <v>1.2688615988849934</v>
      </c>
    </row>
    <row r="136" spans="4:34" x14ac:dyDescent="0.25">
      <c r="D136" s="7">
        <v>130</v>
      </c>
      <c r="E136" s="7">
        <v>322.02999999999997</v>
      </c>
      <c r="F136" s="7">
        <v>0.75819420965629181</v>
      </c>
      <c r="H136" s="7">
        <v>130</v>
      </c>
      <c r="I136" s="7">
        <v>346.67499999999995</v>
      </c>
      <c r="J136" s="7">
        <v>0.38671050691865771</v>
      </c>
      <c r="L136" s="7">
        <v>130</v>
      </c>
      <c r="M136" s="7">
        <v>373.28499999999997</v>
      </c>
      <c r="N136" s="7">
        <v>0.18901310975497568</v>
      </c>
      <c r="P136" s="7">
        <v>130</v>
      </c>
      <c r="Q136" s="7">
        <v>312.39</v>
      </c>
      <c r="R136" s="7">
        <v>1.7518245483774308</v>
      </c>
      <c r="T136" s="7">
        <v>130</v>
      </c>
      <c r="U136" s="7">
        <v>345.21</v>
      </c>
      <c r="V136" s="7">
        <v>0.64120680888887027</v>
      </c>
      <c r="X136" s="7">
        <v>130</v>
      </c>
      <c r="Y136" s="7">
        <v>376.35499999999996</v>
      </c>
      <c r="Z136" s="7">
        <v>0.20884704945947935</v>
      </c>
      <c r="AB136" s="12">
        <v>130</v>
      </c>
      <c r="AC136" s="12">
        <v>335.495</v>
      </c>
      <c r="AD136" s="13">
        <v>0.59579752338421332</v>
      </c>
      <c r="AF136" s="12">
        <v>130</v>
      </c>
      <c r="AG136" s="12">
        <v>318.84999999999997</v>
      </c>
      <c r="AH136" s="13">
        <v>1.2548749906317618</v>
      </c>
    </row>
    <row r="137" spans="4:34" x14ac:dyDescent="0.25">
      <c r="D137" s="7">
        <v>131</v>
      </c>
      <c r="E137" s="7">
        <v>322.27</v>
      </c>
      <c r="F137" s="7">
        <v>0.74697773362254583</v>
      </c>
      <c r="H137" s="7">
        <v>131</v>
      </c>
      <c r="I137" s="7">
        <v>346.97999999999996</v>
      </c>
      <c r="J137" s="7">
        <v>0.37861448503203243</v>
      </c>
      <c r="L137" s="7">
        <v>131</v>
      </c>
      <c r="M137" s="7">
        <v>373.48500000000001</v>
      </c>
      <c r="N137" s="7">
        <v>0.18371833481500122</v>
      </c>
      <c r="P137" s="7">
        <v>131</v>
      </c>
      <c r="Q137" s="7">
        <v>312.70499999999998</v>
      </c>
      <c r="R137" s="7">
        <v>1.7205701132140852</v>
      </c>
      <c r="T137" s="7">
        <v>131</v>
      </c>
      <c r="U137" s="7">
        <v>345.84</v>
      </c>
      <c r="V137" s="7">
        <v>0.61781433370308381</v>
      </c>
      <c r="X137" s="7">
        <v>131</v>
      </c>
      <c r="Y137" s="7">
        <v>376.565</v>
      </c>
      <c r="Z137" s="7">
        <v>0.19822293116435613</v>
      </c>
      <c r="AB137" s="12">
        <v>131</v>
      </c>
      <c r="AC137" s="12">
        <v>335.65</v>
      </c>
      <c r="AD137" s="13">
        <v>0.58849858730961779</v>
      </c>
      <c r="AF137" s="12">
        <v>131</v>
      </c>
      <c r="AG137" s="12">
        <v>319.1225</v>
      </c>
      <c r="AH137" s="13">
        <v>1.2410560688591246</v>
      </c>
    </row>
    <row r="138" spans="4:34" x14ac:dyDescent="0.25">
      <c r="D138" s="7">
        <v>132</v>
      </c>
      <c r="E138" s="7">
        <v>322.52</v>
      </c>
      <c r="F138" s="7">
        <v>0.7359113164543527</v>
      </c>
      <c r="H138" s="7">
        <v>132</v>
      </c>
      <c r="I138" s="7">
        <v>347.28</v>
      </c>
      <c r="J138" s="7">
        <v>0.37068480872506415</v>
      </c>
      <c r="L138" s="7">
        <v>132</v>
      </c>
      <c r="M138" s="7">
        <v>373.67999999999995</v>
      </c>
      <c r="N138" s="7">
        <v>0.17857091329378827</v>
      </c>
      <c r="P138" s="7">
        <v>132</v>
      </c>
      <c r="Q138" s="7">
        <v>313.02499999999998</v>
      </c>
      <c r="R138" s="7">
        <v>1.6897312039033043</v>
      </c>
      <c r="T138" s="7">
        <v>132</v>
      </c>
      <c r="U138" s="7">
        <v>346.46499999999997</v>
      </c>
      <c r="V138" s="7">
        <v>0.59500061283631744</v>
      </c>
      <c r="X138" s="7">
        <v>132</v>
      </c>
      <c r="Y138" s="7">
        <v>376.76</v>
      </c>
      <c r="Z138" s="7">
        <v>0.18803387971697774</v>
      </c>
      <c r="AB138" s="12">
        <v>132</v>
      </c>
      <c r="AC138" s="12">
        <v>335.79499999999996</v>
      </c>
      <c r="AD138" s="13">
        <v>0.58136345145536428</v>
      </c>
      <c r="AF138" s="12">
        <v>132</v>
      </c>
      <c r="AG138" s="12">
        <v>319.39249999999998</v>
      </c>
      <c r="AH138" s="13">
        <v>1.2274036631914353</v>
      </c>
    </row>
    <row r="139" spans="4:34" x14ac:dyDescent="0.25">
      <c r="D139" s="7">
        <v>133</v>
      </c>
      <c r="E139" s="7">
        <v>322.76</v>
      </c>
      <c r="F139" s="7">
        <v>0.72499344000854216</v>
      </c>
      <c r="H139" s="7">
        <v>133</v>
      </c>
      <c r="I139" s="7">
        <v>347.57499999999999</v>
      </c>
      <c r="J139" s="7">
        <v>0.3629185307493295</v>
      </c>
      <c r="L139" s="7">
        <v>133</v>
      </c>
      <c r="M139" s="7">
        <v>373.86500000000001</v>
      </c>
      <c r="N139" s="7">
        <v>0.17356702056503573</v>
      </c>
      <c r="P139" s="7">
        <v>133</v>
      </c>
      <c r="Q139" s="7">
        <v>313.35999999999996</v>
      </c>
      <c r="R139" s="7">
        <v>1.6593057800356175</v>
      </c>
      <c r="T139" s="7">
        <v>133</v>
      </c>
      <c r="U139" s="7">
        <v>347.05999999999995</v>
      </c>
      <c r="V139" s="7">
        <v>0.57275770018061356</v>
      </c>
      <c r="X139" s="7">
        <v>133</v>
      </c>
      <c r="Y139" s="7">
        <v>376.94499999999999</v>
      </c>
      <c r="Z139" s="7">
        <v>0.17826618366763031</v>
      </c>
      <c r="AB139" s="12">
        <v>133</v>
      </c>
      <c r="AC139" s="12">
        <v>335.9375</v>
      </c>
      <c r="AD139" s="13">
        <v>0.5743885112353645</v>
      </c>
      <c r="AF139" s="12">
        <v>133</v>
      </c>
      <c r="AG139" s="12">
        <v>319.65249999999997</v>
      </c>
      <c r="AH139" s="13">
        <v>1.2139165883641585</v>
      </c>
    </row>
    <row r="140" spans="4:34" x14ac:dyDescent="0.25">
      <c r="D140" s="7">
        <v>134</v>
      </c>
      <c r="E140" s="7">
        <v>323.01</v>
      </c>
      <c r="F140" s="7">
        <v>0.71422258993161591</v>
      </c>
      <c r="H140" s="7">
        <v>134</v>
      </c>
      <c r="I140" s="7">
        <v>347.86500000000001</v>
      </c>
      <c r="J140" s="7">
        <v>0.3553127376769557</v>
      </c>
      <c r="L140" s="7">
        <v>134</v>
      </c>
      <c r="M140" s="7">
        <v>374.04499999999996</v>
      </c>
      <c r="N140" s="7">
        <v>0.1687029149236946</v>
      </c>
      <c r="P140" s="7">
        <v>134</v>
      </c>
      <c r="Q140" s="7">
        <v>313.69499999999999</v>
      </c>
      <c r="R140" s="7">
        <v>1.6292917395001754</v>
      </c>
      <c r="T140" s="7">
        <v>134</v>
      </c>
      <c r="U140" s="7">
        <v>347.64</v>
      </c>
      <c r="V140" s="7">
        <v>0.55107757238177557</v>
      </c>
      <c r="X140" s="7">
        <v>134</v>
      </c>
      <c r="Y140" s="7">
        <v>377.12</v>
      </c>
      <c r="Z140" s="7">
        <v>0.16890635804202744</v>
      </c>
      <c r="AB140" s="12">
        <v>134</v>
      </c>
      <c r="AC140" s="12">
        <v>336.07249999999999</v>
      </c>
      <c r="AD140" s="13">
        <v>0.56757023530547934</v>
      </c>
      <c r="AF140" s="12">
        <v>134</v>
      </c>
      <c r="AG140" s="12">
        <v>319.92999999999995</v>
      </c>
      <c r="AH140" s="13">
        <v>1.2005936449369086</v>
      </c>
    </row>
    <row r="141" spans="4:34" x14ac:dyDescent="0.25">
      <c r="D141" s="7">
        <v>135</v>
      </c>
      <c r="E141" s="7">
        <v>323.25</v>
      </c>
      <c r="F141" s="7">
        <v>0.70359725594234879</v>
      </c>
      <c r="H141" s="7">
        <v>135</v>
      </c>
      <c r="I141" s="7">
        <v>348.14499999999998</v>
      </c>
      <c r="J141" s="7">
        <v>0.34786455021617402</v>
      </c>
      <c r="L141" s="7">
        <v>135</v>
      </c>
      <c r="M141" s="7">
        <v>374.21999999999997</v>
      </c>
      <c r="N141" s="7">
        <v>0.16397493670397753</v>
      </c>
      <c r="P141" s="7">
        <v>135</v>
      </c>
      <c r="Q141" s="7">
        <v>314.03999999999996</v>
      </c>
      <c r="R141" s="7">
        <v>1.5996869197078527</v>
      </c>
      <c r="T141" s="7">
        <v>135</v>
      </c>
      <c r="U141" s="7">
        <v>348.20499999999998</v>
      </c>
      <c r="V141" s="7">
        <v>0.52995213427389432</v>
      </c>
      <c r="X141" s="7">
        <v>135</v>
      </c>
      <c r="Y141" s="7">
        <v>377.28</v>
      </c>
      <c r="Z141" s="7">
        <v>0.15994115046443186</v>
      </c>
      <c r="AB141" s="12">
        <v>135</v>
      </c>
      <c r="AC141" s="12">
        <v>336.2</v>
      </c>
      <c r="AD141" s="13">
        <v>0.56090516456142048</v>
      </c>
      <c r="AF141" s="12">
        <v>135</v>
      </c>
      <c r="AG141" s="12">
        <v>320.2</v>
      </c>
      <c r="AH141" s="13">
        <v>1.1874336199977666</v>
      </c>
    </row>
    <row r="142" spans="4:34" x14ac:dyDescent="0.25">
      <c r="D142" s="7">
        <v>136</v>
      </c>
      <c r="E142" s="7">
        <v>323.49</v>
      </c>
      <c r="F142" s="7">
        <v>0.69311593210753775</v>
      </c>
      <c r="H142" s="7">
        <v>136</v>
      </c>
      <c r="I142" s="7">
        <v>348.41999999999996</v>
      </c>
      <c r="J142" s="7">
        <v>0.34057112349427043</v>
      </c>
      <c r="L142" s="7">
        <v>136</v>
      </c>
      <c r="M142" s="7">
        <v>374.39</v>
      </c>
      <c r="N142" s="7">
        <v>0.15937950735363857</v>
      </c>
      <c r="P142" s="7">
        <v>136</v>
      </c>
      <c r="Q142" s="7">
        <v>314.38</v>
      </c>
      <c r="R142" s="7">
        <v>1.570489098833443</v>
      </c>
      <c r="T142" s="7">
        <v>136</v>
      </c>
      <c r="U142" s="7">
        <v>348.755</v>
      </c>
      <c r="V142" s="7">
        <v>0.50937322433407906</v>
      </c>
      <c r="X142" s="7">
        <v>136</v>
      </c>
      <c r="Y142" s="7">
        <v>377.42999999999995</v>
      </c>
      <c r="Z142" s="7">
        <v>0.15135754674746862</v>
      </c>
      <c r="AB142" s="12">
        <v>136</v>
      </c>
      <c r="AC142" s="12">
        <v>336.33</v>
      </c>
      <c r="AD142" s="13">
        <v>0.55438991111229097</v>
      </c>
      <c r="AF142" s="12">
        <v>136</v>
      </c>
      <c r="AG142" s="12">
        <v>320.47749999999996</v>
      </c>
      <c r="AH142" s="13">
        <v>1.1744352878586137</v>
      </c>
    </row>
    <row r="143" spans="4:34" x14ac:dyDescent="0.25">
      <c r="D143" s="7">
        <v>137</v>
      </c>
      <c r="E143" s="7">
        <v>323.72999999999996</v>
      </c>
      <c r="F143" s="7">
        <v>0.6827771171109227</v>
      </c>
      <c r="H143" s="7">
        <v>137</v>
      </c>
      <c r="I143" s="7">
        <v>348.68499999999995</v>
      </c>
      <c r="J143" s="7">
        <v>0.33342964730882918</v>
      </c>
      <c r="L143" s="7">
        <v>137</v>
      </c>
      <c r="M143" s="7">
        <v>374.54999999999995</v>
      </c>
      <c r="N143" s="7">
        <v>0.15491312846809069</v>
      </c>
      <c r="P143" s="7">
        <v>137</v>
      </c>
      <c r="Q143" s="7">
        <v>314.72499999999997</v>
      </c>
      <c r="R143" s="7">
        <v>1.5416959970760502</v>
      </c>
      <c r="T143" s="7">
        <v>137</v>
      </c>
      <c r="U143" s="7">
        <v>349.28</v>
      </c>
      <c r="V143" s="7">
        <v>0.48933262015221535</v>
      </c>
      <c r="X143" s="7">
        <v>137</v>
      </c>
      <c r="Y143" s="7">
        <v>377.57499999999999</v>
      </c>
      <c r="Z143" s="7">
        <v>0.14314277595380978</v>
      </c>
      <c r="AB143" s="12">
        <v>137</v>
      </c>
      <c r="AC143" s="12">
        <v>336.46</v>
      </c>
      <c r="AD143" s="13">
        <v>0.54802115723323275</v>
      </c>
      <c r="AF143" s="12">
        <v>137</v>
      </c>
      <c r="AG143" s="12">
        <v>320.74749999999995</v>
      </c>
      <c r="AH143" s="13">
        <v>1.1615974107412503</v>
      </c>
    </row>
    <row r="144" spans="4:34" x14ac:dyDescent="0.25">
      <c r="D144" s="7">
        <v>138</v>
      </c>
      <c r="E144" s="7">
        <v>323.96999999999997</v>
      </c>
      <c r="F144" s="7">
        <v>0.6725793145153095</v>
      </c>
      <c r="H144" s="7">
        <v>138</v>
      </c>
      <c r="I144" s="7">
        <v>348.94499999999994</v>
      </c>
      <c r="J144" s="7">
        <v>0.32643734634816679</v>
      </c>
      <c r="L144" s="7">
        <v>138</v>
      </c>
      <c r="M144" s="7">
        <v>374.70499999999998</v>
      </c>
      <c r="N144" s="7">
        <v>0.1505723807878028</v>
      </c>
      <c r="P144" s="7">
        <v>138</v>
      </c>
      <c r="Q144" s="7">
        <v>315.07499999999999</v>
      </c>
      <c r="R144" s="7">
        <v>1.5133052779367726</v>
      </c>
      <c r="T144" s="7">
        <v>138</v>
      </c>
      <c r="U144" s="7">
        <v>349.79499999999996</v>
      </c>
      <c r="V144" s="7">
        <v>0.46982204390905902</v>
      </c>
      <c r="X144" s="7">
        <v>138</v>
      </c>
      <c r="Y144" s="7">
        <v>377.70499999999998</v>
      </c>
      <c r="Z144" s="7">
        <v>0.13528431493605941</v>
      </c>
      <c r="AB144" s="12">
        <v>138</v>
      </c>
      <c r="AC144" s="12">
        <v>336.58749999999998</v>
      </c>
      <c r="AD144" s="13">
        <v>0.54179565430043419</v>
      </c>
      <c r="AF144" s="12">
        <v>138</v>
      </c>
      <c r="AG144" s="12">
        <v>321.0025</v>
      </c>
      <c r="AH144" s="13">
        <v>1.148918739454073</v>
      </c>
    </row>
    <row r="145" spans="4:34" x14ac:dyDescent="0.25">
      <c r="D145" s="7">
        <v>139</v>
      </c>
      <c r="E145" s="7">
        <v>324.19</v>
      </c>
      <c r="F145" s="7">
        <v>0.66252103301792542</v>
      </c>
      <c r="H145" s="7">
        <v>139</v>
      </c>
      <c r="I145" s="7">
        <v>349.19499999999999</v>
      </c>
      <c r="J145" s="7">
        <v>0.31959148038185464</v>
      </c>
      <c r="L145" s="7">
        <v>139</v>
      </c>
      <c r="M145" s="7">
        <v>374.84499999999997</v>
      </c>
      <c r="N145" s="7">
        <v>0.14635392316229401</v>
      </c>
      <c r="P145" s="7">
        <v>139</v>
      </c>
      <c r="Q145" s="7">
        <v>315.41999999999996</v>
      </c>
      <c r="R145" s="7">
        <v>1.4853145495127633</v>
      </c>
      <c r="T145" s="7">
        <v>139</v>
      </c>
      <c r="U145" s="7">
        <v>350.28999999999996</v>
      </c>
      <c r="V145" s="7">
        <v>0.4508331678574069</v>
      </c>
      <c r="X145" s="7">
        <v>139</v>
      </c>
      <c r="Y145" s="7">
        <v>377.82499999999999</v>
      </c>
      <c r="Z145" s="7">
        <v>0.1277698923622656</v>
      </c>
      <c r="AB145" s="12">
        <v>139</v>
      </c>
      <c r="AC145" s="12">
        <v>336.70749999999998</v>
      </c>
      <c r="AD145" s="13">
        <v>0.53571022171153582</v>
      </c>
      <c r="AF145" s="12">
        <v>139</v>
      </c>
      <c r="AG145" s="12">
        <v>321.26249999999999</v>
      </c>
      <c r="AH145" s="13">
        <v>1.1363980140591001</v>
      </c>
    </row>
    <row r="146" spans="4:34" x14ac:dyDescent="0.25">
      <c r="D146" s="7">
        <v>140</v>
      </c>
      <c r="E146" s="7">
        <v>324.42999999999995</v>
      </c>
      <c r="F146" s="7">
        <v>0.6526007866990422</v>
      </c>
      <c r="H146" s="7">
        <v>140</v>
      </c>
      <c r="I146" s="7">
        <v>349.44499999999999</v>
      </c>
      <c r="J146" s="7">
        <v>0.31288934442222494</v>
      </c>
      <c r="L146" s="7">
        <v>140</v>
      </c>
      <c r="M146" s="7">
        <v>374.99</v>
      </c>
      <c r="N146" s="7">
        <v>0.14225449148391833</v>
      </c>
      <c r="P146" s="7">
        <v>140</v>
      </c>
      <c r="Q146" s="7">
        <v>315.77499999999998</v>
      </c>
      <c r="R146" s="7">
        <v>1.4577213658067474</v>
      </c>
      <c r="T146" s="7">
        <v>140</v>
      </c>
      <c r="U146" s="7">
        <v>350.77499999999998</v>
      </c>
      <c r="V146" s="7">
        <v>0.43235761979980986</v>
      </c>
      <c r="X146" s="7">
        <v>140</v>
      </c>
      <c r="Y146" s="7">
        <v>377.94</v>
      </c>
      <c r="Z146" s="7">
        <v>0.12058749223553381</v>
      </c>
      <c r="AB146" s="12">
        <v>140</v>
      </c>
      <c r="AC146" s="12">
        <v>336.82</v>
      </c>
      <c r="AD146" s="13">
        <v>0.52976174579427637</v>
      </c>
      <c r="AF146" s="12">
        <v>140</v>
      </c>
      <c r="AG146" s="12">
        <v>321.52999999999997</v>
      </c>
      <c r="AH146" s="13">
        <v>1.1240339645291446</v>
      </c>
    </row>
    <row r="147" spans="4:34" x14ac:dyDescent="0.25">
      <c r="D147" s="7">
        <v>141</v>
      </c>
      <c r="E147" s="7">
        <v>324.67999999999995</v>
      </c>
      <c r="F147" s="7">
        <v>0.64281709526390307</v>
      </c>
      <c r="H147" s="7">
        <v>141</v>
      </c>
      <c r="I147" s="7">
        <v>349.68499999999995</v>
      </c>
      <c r="J147" s="7">
        <v>0.30632826885775588</v>
      </c>
      <c r="L147" s="7">
        <v>141</v>
      </c>
      <c r="M147" s="7">
        <v>375.125</v>
      </c>
      <c r="N147" s="7">
        <v>0.13827089759450778</v>
      </c>
      <c r="P147" s="7">
        <v>141</v>
      </c>
      <c r="Q147" s="7">
        <v>316.125</v>
      </c>
      <c r="R147" s="7">
        <v>1.4305232280510618</v>
      </c>
      <c r="T147" s="7">
        <v>141</v>
      </c>
      <c r="U147" s="7">
        <v>351.22999999999996</v>
      </c>
      <c r="V147" s="7">
        <v>0.41438698855741807</v>
      </c>
      <c r="X147" s="7">
        <v>141</v>
      </c>
      <c r="Y147" s="7">
        <v>378.04999999999995</v>
      </c>
      <c r="Z147" s="7">
        <v>0.11372535691720591</v>
      </c>
      <c r="AB147" s="12">
        <v>141</v>
      </c>
      <c r="AC147" s="12">
        <v>336.92750000000001</v>
      </c>
      <c r="AD147" s="13">
        <v>0.52394717870602081</v>
      </c>
      <c r="AF147" s="12">
        <v>141</v>
      </c>
      <c r="AG147" s="12">
        <v>321.79749999999996</v>
      </c>
      <c r="AH147" s="13">
        <v>1.1118253113949517</v>
      </c>
    </row>
    <row r="148" spans="4:34" x14ac:dyDescent="0.25">
      <c r="D148" s="7">
        <v>142</v>
      </c>
      <c r="E148" s="7">
        <v>324.90999999999997</v>
      </c>
      <c r="F148" s="7">
        <v>0.63316848427799433</v>
      </c>
      <c r="H148" s="7">
        <v>142</v>
      </c>
      <c r="I148" s="7">
        <v>349.92499999999995</v>
      </c>
      <c r="J148" s="7">
        <v>0.29990561955922507</v>
      </c>
      <c r="L148" s="7">
        <v>142</v>
      </c>
      <c r="M148" s="7">
        <v>375.25</v>
      </c>
      <c r="N148" s="7">
        <v>0.13440002816781924</v>
      </c>
      <c r="P148" s="7">
        <v>142</v>
      </c>
      <c r="Q148" s="7">
        <v>316.47499999999997</v>
      </c>
      <c r="R148" s="7">
        <v>1.4037175860452875</v>
      </c>
      <c r="T148" s="7">
        <v>142</v>
      </c>
      <c r="U148" s="7">
        <v>351.66499999999996</v>
      </c>
      <c r="V148" s="7">
        <v>0.39691282942351158</v>
      </c>
      <c r="X148" s="7">
        <v>142</v>
      </c>
      <c r="Y148" s="7">
        <v>378.15999999999997</v>
      </c>
      <c r="Z148" s="7">
        <v>0.10717198966400474</v>
      </c>
      <c r="AB148" s="12">
        <v>142</v>
      </c>
      <c r="AC148" s="12">
        <v>337.03249999999997</v>
      </c>
      <c r="AD148" s="13">
        <v>0.51826353732663244</v>
      </c>
      <c r="AF148" s="12">
        <v>142</v>
      </c>
      <c r="AG148" s="12">
        <v>322.0675</v>
      </c>
      <c r="AH148" s="13">
        <v>1.0997707663821272</v>
      </c>
    </row>
    <row r="149" spans="4:34" x14ac:dyDescent="0.25">
      <c r="D149" s="7">
        <v>143</v>
      </c>
      <c r="E149" s="7">
        <v>325.14</v>
      </c>
      <c r="F149" s="7">
        <v>0.62365348539570331</v>
      </c>
      <c r="H149" s="7">
        <v>143</v>
      </c>
      <c r="I149" s="7">
        <v>350.15999999999997</v>
      </c>
      <c r="J149" s="7">
        <v>0.29361879795951723</v>
      </c>
      <c r="L149" s="7">
        <v>143</v>
      </c>
      <c r="M149" s="7">
        <v>375.375</v>
      </c>
      <c r="N149" s="7">
        <v>0.13063884357060623</v>
      </c>
      <c r="P149" s="7">
        <v>143</v>
      </c>
      <c r="Q149" s="7">
        <v>316.84999999999997</v>
      </c>
      <c r="R149" s="7">
        <v>1.3773018395065282</v>
      </c>
      <c r="T149" s="7">
        <v>143</v>
      </c>
      <c r="U149" s="7">
        <v>352.09</v>
      </c>
      <c r="V149" s="7">
        <v>0.3799266695962471</v>
      </c>
      <c r="X149" s="7">
        <v>143</v>
      </c>
      <c r="Y149" s="7">
        <v>378.25</v>
      </c>
      <c r="Z149" s="7">
        <v>0.10091615669041934</v>
      </c>
      <c r="AB149" s="12">
        <v>143</v>
      </c>
      <c r="AC149" s="12">
        <v>337.13499999999999</v>
      </c>
      <c r="AD149" s="13">
        <v>0.51270790214696704</v>
      </c>
      <c r="AF149" s="12">
        <v>143</v>
      </c>
      <c r="AG149" s="12">
        <v>322.33249999999998</v>
      </c>
      <c r="AH149" s="13">
        <v>1.087869033037697</v>
      </c>
    </row>
    <row r="150" spans="4:34" x14ac:dyDescent="0.25">
      <c r="D150" s="7">
        <v>144</v>
      </c>
      <c r="E150" s="7">
        <v>325.37</v>
      </c>
      <c r="F150" s="7">
        <v>0.61427063658240666</v>
      </c>
      <c r="H150" s="7">
        <v>144</v>
      </c>
      <c r="I150" s="7">
        <v>350.38499999999999</v>
      </c>
      <c r="J150" s="7">
        <v>0.28746524110796834</v>
      </c>
      <c r="L150" s="7">
        <v>144</v>
      </c>
      <c r="M150" s="7">
        <v>375.5</v>
      </c>
      <c r="N150" s="7">
        <v>0.12698437670501614</v>
      </c>
      <c r="P150" s="7">
        <v>144</v>
      </c>
      <c r="Q150" s="7">
        <v>317.20999999999998</v>
      </c>
      <c r="R150" s="7">
        <v>1.3512733394313918</v>
      </c>
      <c r="T150" s="7">
        <v>144</v>
      </c>
      <c r="U150" s="7">
        <v>352.49</v>
      </c>
      <c r="V150" s="7">
        <v>0.36342001358434201</v>
      </c>
      <c r="X150" s="7">
        <v>144</v>
      </c>
      <c r="Y150" s="7">
        <v>378.34999999999997</v>
      </c>
      <c r="Z150" s="7">
        <v>9.4946888768421098E-2</v>
      </c>
      <c r="AB150" s="12">
        <v>144</v>
      </c>
      <c r="AC150" s="12">
        <v>337.23749999999995</v>
      </c>
      <c r="AD150" s="13">
        <v>0.50727741615510624</v>
      </c>
      <c r="AF150" s="12">
        <v>144</v>
      </c>
      <c r="AG150" s="12">
        <v>322.58</v>
      </c>
      <c r="AH150" s="13">
        <v>1.0761188073461494</v>
      </c>
    </row>
    <row r="151" spans="4:34" x14ac:dyDescent="0.25">
      <c r="D151" s="7">
        <v>145</v>
      </c>
      <c r="E151" s="7">
        <v>325.60999999999996</v>
      </c>
      <c r="F151" s="7">
        <v>0.60501848233003819</v>
      </c>
      <c r="H151" s="7">
        <v>145</v>
      </c>
      <c r="I151" s="7">
        <v>350.61</v>
      </c>
      <c r="J151" s="7">
        <v>0.28144242170011868</v>
      </c>
      <c r="L151" s="7">
        <v>145</v>
      </c>
      <c r="M151" s="7">
        <v>375.61500000000001</v>
      </c>
      <c r="N151" s="7">
        <v>0.12343373183489213</v>
      </c>
      <c r="P151" s="7">
        <v>145</v>
      </c>
      <c r="Q151" s="7">
        <v>317.57499999999999</v>
      </c>
      <c r="R151" s="7">
        <v>1.3256293894687277</v>
      </c>
      <c r="T151" s="7">
        <v>145</v>
      </c>
      <c r="U151" s="7">
        <v>352.88499999999999</v>
      </c>
      <c r="V151" s="7">
        <v>0.34738434858017464</v>
      </c>
      <c r="X151" s="7">
        <v>145</v>
      </c>
      <c r="Y151" s="7">
        <v>378.43499999999995</v>
      </c>
      <c r="Z151" s="7">
        <v>8.9253482377355101E-2</v>
      </c>
      <c r="AB151" s="12">
        <v>145</v>
      </c>
      <c r="AC151" s="12">
        <v>337.33499999999998</v>
      </c>
      <c r="AD151" s="13">
        <v>0.50196928372227234</v>
      </c>
      <c r="AF151" s="12">
        <v>145</v>
      </c>
      <c r="AG151" s="12">
        <v>322.82749999999999</v>
      </c>
      <c r="AH151" s="13">
        <v>1.0645187783348258</v>
      </c>
    </row>
    <row r="152" spans="4:34" x14ac:dyDescent="0.25">
      <c r="D152" s="7">
        <v>146</v>
      </c>
      <c r="E152" s="7">
        <v>325.83999999999997</v>
      </c>
      <c r="F152" s="7">
        <v>0.59589557386618353</v>
      </c>
      <c r="H152" s="7">
        <v>146</v>
      </c>
      <c r="I152" s="7">
        <v>350.82499999999999</v>
      </c>
      <c r="J152" s="7">
        <v>0.27554784808374339</v>
      </c>
      <c r="L152" s="7">
        <v>146</v>
      </c>
      <c r="M152" s="7">
        <v>375.73500000000001</v>
      </c>
      <c r="N152" s="7">
        <v>0.11998408339844088</v>
      </c>
      <c r="P152" s="7">
        <v>146</v>
      </c>
      <c r="Q152" s="7">
        <v>317.94499999999999</v>
      </c>
      <c r="R152" s="7">
        <v>1.3003672473021646</v>
      </c>
      <c r="T152" s="7">
        <v>146</v>
      </c>
      <c r="U152" s="7">
        <v>353.255</v>
      </c>
      <c r="V152" s="7">
        <v>0.3318111497942714</v>
      </c>
      <c r="X152" s="7">
        <v>146</v>
      </c>
      <c r="Y152" s="7">
        <v>378.51</v>
      </c>
      <c r="Z152" s="7">
        <v>8.3825500417541804E-2</v>
      </c>
      <c r="AB152" s="12">
        <v>146</v>
      </c>
      <c r="AC152" s="12">
        <v>337.43499999999995</v>
      </c>
      <c r="AD152" s="13">
        <v>0.49678076949022981</v>
      </c>
      <c r="AF152" s="12">
        <v>146</v>
      </c>
      <c r="AG152" s="12">
        <v>323.08499999999998</v>
      </c>
      <c r="AH152" s="13">
        <v>1.053067628668535</v>
      </c>
    </row>
    <row r="153" spans="4:34" x14ac:dyDescent="0.25">
      <c r="D153" s="7">
        <v>147</v>
      </c>
      <c r="E153" s="7">
        <v>326.08</v>
      </c>
      <c r="F153" s="7">
        <v>0.58690046935675422</v>
      </c>
      <c r="H153" s="7">
        <v>147</v>
      </c>
      <c r="I153" s="7">
        <v>351.03</v>
      </c>
      <c r="J153" s="7">
        <v>0.26977906424201925</v>
      </c>
      <c r="L153" s="7">
        <v>147</v>
      </c>
      <c r="M153" s="7">
        <v>375.84499999999997</v>
      </c>
      <c r="N153" s="7">
        <v>0.11663267480960997</v>
      </c>
      <c r="P153" s="7">
        <v>147</v>
      </c>
      <c r="Q153" s="7">
        <v>318.32</v>
      </c>
      <c r="R153" s="7">
        <v>1.2754841260415022</v>
      </c>
      <c r="T153" s="7">
        <v>147</v>
      </c>
      <c r="U153" s="7">
        <v>353.61500000000001</v>
      </c>
      <c r="V153" s="7">
        <v>0.31669188574554252</v>
      </c>
      <c r="X153" s="7">
        <v>147</v>
      </c>
      <c r="Y153" s="7">
        <v>378.58499999999998</v>
      </c>
      <c r="Z153" s="7">
        <v>7.8652772501752094E-2</v>
      </c>
      <c r="AB153" s="12">
        <v>147</v>
      </c>
      <c r="AC153" s="12">
        <v>337.52499999999998</v>
      </c>
      <c r="AD153" s="13">
        <v>0.49170919726181878</v>
      </c>
      <c r="AF153" s="12">
        <v>147</v>
      </c>
      <c r="AG153" s="12">
        <v>323.34499999999997</v>
      </c>
      <c r="AH153" s="13">
        <v>1.0417640352332813</v>
      </c>
    </row>
    <row r="154" spans="4:34" x14ac:dyDescent="0.25">
      <c r="D154" s="7">
        <v>148</v>
      </c>
      <c r="E154" s="7">
        <v>326.29999999999995</v>
      </c>
      <c r="F154" s="7">
        <v>0.57803173410229547</v>
      </c>
      <c r="H154" s="7">
        <v>148</v>
      </c>
      <c r="I154" s="7">
        <v>351.24</v>
      </c>
      <c r="J154" s="7">
        <v>0.2641336497546784</v>
      </c>
      <c r="L154" s="7">
        <v>148</v>
      </c>
      <c r="M154" s="7">
        <v>375.94499999999994</v>
      </c>
      <c r="N154" s="7">
        <v>0.11337681725040398</v>
      </c>
      <c r="P154" s="7">
        <v>148</v>
      </c>
      <c r="Q154" s="7">
        <v>318.69499999999999</v>
      </c>
      <c r="R154" s="7">
        <v>1.2509771956219968</v>
      </c>
      <c r="T154" s="7">
        <v>148</v>
      </c>
      <c r="U154" s="7">
        <v>353.95</v>
      </c>
      <c r="V154" s="7">
        <v>0.30201802350160661</v>
      </c>
      <c r="X154" s="7">
        <v>148</v>
      </c>
      <c r="Y154" s="7">
        <v>378.65499999999997</v>
      </c>
      <c r="Z154" s="7">
        <v>7.3725394839283268E-2</v>
      </c>
      <c r="AB154" s="12">
        <v>148</v>
      </c>
      <c r="AC154" s="12">
        <v>337.61249999999995</v>
      </c>
      <c r="AD154" s="13">
        <v>0.48675194889613427</v>
      </c>
      <c r="AF154" s="12">
        <v>148</v>
      </c>
      <c r="AG154" s="12">
        <v>323.59749999999997</v>
      </c>
      <c r="AH154" s="13">
        <v>1.0306066697090057</v>
      </c>
    </row>
    <row r="155" spans="4:34" x14ac:dyDescent="0.25">
      <c r="D155" s="7">
        <v>149</v>
      </c>
      <c r="E155" s="7">
        <v>326.52999999999997</v>
      </c>
      <c r="F155" s="7">
        <v>0.56928794072798272</v>
      </c>
      <c r="H155" s="7">
        <v>149</v>
      </c>
      <c r="I155" s="7">
        <v>351.43999999999994</v>
      </c>
      <c r="J155" s="7">
        <v>0.25860921973798906</v>
      </c>
      <c r="L155" s="7">
        <v>149</v>
      </c>
      <c r="M155" s="7">
        <v>376.03999999999996</v>
      </c>
      <c r="N155" s="7">
        <v>0.11021388845625534</v>
      </c>
      <c r="P155" s="7">
        <v>149</v>
      </c>
      <c r="Q155" s="7">
        <v>319.07499999999999</v>
      </c>
      <c r="R155" s="7">
        <v>1.2268435842105947</v>
      </c>
      <c r="T155" s="7">
        <v>149</v>
      </c>
      <c r="U155" s="7">
        <v>354.28499999999997</v>
      </c>
      <c r="V155" s="7">
        <v>0.28778103386360154</v>
      </c>
      <c r="X155" s="7">
        <v>149</v>
      </c>
      <c r="Y155" s="7">
        <v>378.71999999999997</v>
      </c>
      <c r="Z155" s="7">
        <v>6.9033729727864188E-2</v>
      </c>
      <c r="AB155" s="12">
        <v>149</v>
      </c>
      <c r="AC155" s="12">
        <v>337.69499999999994</v>
      </c>
      <c r="AD155" s="13">
        <v>0.48190646320973474</v>
      </c>
      <c r="AF155" s="12">
        <v>149</v>
      </c>
      <c r="AG155" s="12">
        <v>323.85249999999996</v>
      </c>
      <c r="AH155" s="13">
        <v>1.0195941991312503</v>
      </c>
    </row>
    <row r="156" spans="4:34" x14ac:dyDescent="0.25">
      <c r="D156" s="7">
        <v>150</v>
      </c>
      <c r="E156" s="7">
        <v>326.76</v>
      </c>
      <c r="F156" s="7">
        <v>0.56066766936736512</v>
      </c>
      <c r="H156" s="7">
        <v>150</v>
      </c>
      <c r="I156" s="7">
        <v>351.63</v>
      </c>
      <c r="J156" s="7">
        <v>0.25320342476439589</v>
      </c>
      <c r="L156" s="7">
        <v>150</v>
      </c>
      <c r="M156" s="7">
        <v>376.13499999999999</v>
      </c>
      <c r="N156" s="7">
        <v>0.10714133149645587</v>
      </c>
      <c r="P156" s="7">
        <v>150</v>
      </c>
      <c r="Q156" s="7">
        <v>319.45499999999998</v>
      </c>
      <c r="R156" s="7">
        <v>1.2030803796181593</v>
      </c>
      <c r="T156" s="7">
        <v>150</v>
      </c>
      <c r="U156" s="7">
        <v>354.59499999999997</v>
      </c>
      <c r="V156" s="7">
        <v>0.27397239648996019</v>
      </c>
      <c r="X156" s="7">
        <v>150</v>
      </c>
      <c r="Y156" s="7">
        <v>378.78</v>
      </c>
      <c r="Z156" s="7">
        <v>6.4568404669054849E-2</v>
      </c>
      <c r="AB156" s="12">
        <v>150</v>
      </c>
      <c r="AC156" s="12">
        <v>337.78</v>
      </c>
      <c r="AD156" s="13">
        <v>0.47717023488513544</v>
      </c>
      <c r="AF156" s="12">
        <v>150</v>
      </c>
      <c r="AG156" s="12">
        <v>324.09749999999997</v>
      </c>
      <c r="AH156" s="13">
        <v>1.0087252864416696</v>
      </c>
    </row>
    <row r="157" spans="4:34" x14ac:dyDescent="0.25">
      <c r="D157" s="7">
        <v>151</v>
      </c>
      <c r="E157" s="7">
        <v>326.97999999999996</v>
      </c>
      <c r="F157" s="7">
        <v>0.55216950783991592</v>
      </c>
      <c r="H157" s="7">
        <v>151</v>
      </c>
      <c r="I157" s="7">
        <v>351.82</v>
      </c>
      <c r="J157" s="7">
        <v>0.24791395076263759</v>
      </c>
      <c r="L157" s="7">
        <v>151</v>
      </c>
      <c r="M157" s="7">
        <v>376.23500000000001</v>
      </c>
      <c r="N157" s="7">
        <v>0.10415665355154673</v>
      </c>
      <c r="P157" s="7">
        <v>151</v>
      </c>
      <c r="Q157" s="7">
        <v>319.83999999999997</v>
      </c>
      <c r="R157" s="7">
        <v>1.1796846307167426</v>
      </c>
      <c r="T157" s="7">
        <v>151</v>
      </c>
      <c r="U157" s="7">
        <v>354.89499999999998</v>
      </c>
      <c r="V157" s="7">
        <v>0.26058360495379679</v>
      </c>
      <c r="X157" s="7">
        <v>151</v>
      </c>
      <c r="Y157" s="7">
        <v>378.84499999999997</v>
      </c>
      <c r="Z157" s="7">
        <v>6.0320311123180335E-2</v>
      </c>
      <c r="AB157" s="12">
        <v>151</v>
      </c>
      <c r="AC157" s="12">
        <v>337.85749999999996</v>
      </c>
      <c r="AD157" s="13">
        <v>0.47254081338773168</v>
      </c>
      <c r="AF157" s="12">
        <v>151</v>
      </c>
      <c r="AG157" s="12">
        <v>324.34249999999997</v>
      </c>
      <c r="AH157" s="13">
        <v>0.99799859102732502</v>
      </c>
    </row>
    <row r="158" spans="4:34" x14ac:dyDescent="0.25">
      <c r="D158" s="7">
        <v>152</v>
      </c>
      <c r="E158" s="7">
        <v>327.19</v>
      </c>
      <c r="F158" s="7">
        <v>0.54379205182245083</v>
      </c>
      <c r="H158" s="7">
        <v>152</v>
      </c>
      <c r="I158" s="7">
        <v>352.01</v>
      </c>
      <c r="J158" s="7">
        <v>0.24273851889915199</v>
      </c>
      <c r="L158" s="7">
        <v>152</v>
      </c>
      <c r="M158" s="7">
        <v>376.32</v>
      </c>
      <c r="N158" s="7">
        <v>0.10125742468945893</v>
      </c>
      <c r="P158" s="7">
        <v>152</v>
      </c>
      <c r="Q158" s="7">
        <v>320.23499999999996</v>
      </c>
      <c r="R158" s="7">
        <v>1.1566533488609596</v>
      </c>
      <c r="T158" s="7">
        <v>152</v>
      </c>
      <c r="U158" s="7">
        <v>355.17999999999995</v>
      </c>
      <c r="V158" s="7">
        <v>0.24760617172858929</v>
      </c>
      <c r="X158" s="7">
        <v>152</v>
      </c>
      <c r="Y158" s="7">
        <v>378.9</v>
      </c>
      <c r="Z158" s="7">
        <v>5.628060292015083E-2</v>
      </c>
      <c r="AB158" s="12">
        <v>152</v>
      </c>
      <c r="AC158" s="12">
        <v>337.9375</v>
      </c>
      <c r="AD158" s="13">
        <v>0.46801580189218039</v>
      </c>
      <c r="AF158" s="12">
        <v>152</v>
      </c>
      <c r="AG158" s="12">
        <v>324.58249999999998</v>
      </c>
      <c r="AH158" s="13">
        <v>0.98741276924870092</v>
      </c>
    </row>
    <row r="159" spans="4:34" x14ac:dyDescent="0.25">
      <c r="D159" s="7">
        <v>153</v>
      </c>
      <c r="E159" s="7">
        <v>327.39999999999998</v>
      </c>
      <c r="F159" s="7">
        <v>0.5355339050144784</v>
      </c>
      <c r="H159" s="7">
        <v>153</v>
      </c>
      <c r="I159" s="7">
        <v>352.18499999999995</v>
      </c>
      <c r="J159" s="7">
        <v>0.23767488544156443</v>
      </c>
      <c r="L159" s="7">
        <v>153</v>
      </c>
      <c r="M159" s="7">
        <v>376.40499999999997</v>
      </c>
      <c r="N159" s="7">
        <v>9.8441276642094233E-2</v>
      </c>
      <c r="P159" s="7">
        <v>153</v>
      </c>
      <c r="Q159" s="7">
        <v>320.625</v>
      </c>
      <c r="R159" s="7">
        <v>1.1339835093125203</v>
      </c>
      <c r="T159" s="7">
        <v>153</v>
      </c>
      <c r="U159" s="7">
        <v>355.44</v>
      </c>
      <c r="V159" s="7">
        <v>0.23503163309702146</v>
      </c>
      <c r="X159" s="7">
        <v>153</v>
      </c>
      <c r="Y159" s="7">
        <v>378.95499999999998</v>
      </c>
      <c r="Z159" s="7">
        <v>5.2440694342770426E-2</v>
      </c>
      <c r="AB159" s="12">
        <v>153</v>
      </c>
      <c r="AC159" s="12">
        <v>338.005</v>
      </c>
      <c r="AD159" s="13">
        <v>0.46359285621917262</v>
      </c>
      <c r="AF159" s="12">
        <v>153</v>
      </c>
      <c r="AG159" s="12">
        <v>324.82249999999999</v>
      </c>
      <c r="AH159" s="13">
        <v>0.97696647495640165</v>
      </c>
    </row>
    <row r="160" spans="4:34" x14ac:dyDescent="0.25">
      <c r="D160" s="7">
        <v>154</v>
      </c>
      <c r="E160" s="7">
        <v>327.60999999999996</v>
      </c>
      <c r="F160" s="7">
        <v>0.52739367929754644</v>
      </c>
      <c r="H160" s="7">
        <v>154</v>
      </c>
      <c r="I160" s="7">
        <v>352.36500000000001</v>
      </c>
      <c r="J160" s="7">
        <v>0.23272084160504308</v>
      </c>
      <c r="L160" s="7">
        <v>154</v>
      </c>
      <c r="M160" s="7">
        <v>376.48500000000001</v>
      </c>
      <c r="N160" s="7">
        <v>9.570590158393584E-2</v>
      </c>
      <c r="P160" s="7">
        <v>154</v>
      </c>
      <c r="Q160" s="7">
        <v>321.02</v>
      </c>
      <c r="R160" s="7">
        <v>1.1116720526669863</v>
      </c>
      <c r="T160" s="7">
        <v>154</v>
      </c>
      <c r="U160" s="7">
        <v>355.69499999999999</v>
      </c>
      <c r="V160" s="7">
        <v>0.22285155397794343</v>
      </c>
      <c r="X160" s="7">
        <v>154</v>
      </c>
      <c r="Y160" s="7">
        <v>379.01</v>
      </c>
      <c r="Z160" s="7">
        <v>4.8792257899328E-2</v>
      </c>
      <c r="AB160" s="12">
        <v>154</v>
      </c>
      <c r="AC160" s="12">
        <v>338.08249999999998</v>
      </c>
      <c r="AD160" s="13">
        <v>0.45926968378342758</v>
      </c>
      <c r="AF160" s="12">
        <v>154</v>
      </c>
      <c r="AG160" s="12">
        <v>325.0675</v>
      </c>
      <c r="AH160" s="13">
        <v>0.96665835999649463</v>
      </c>
    </row>
    <row r="161" spans="4:34" x14ac:dyDescent="0.25">
      <c r="D161" s="7">
        <v>155</v>
      </c>
      <c r="E161" s="7">
        <v>327.83</v>
      </c>
      <c r="F161" s="7">
        <v>0.51936999488865199</v>
      </c>
      <c r="H161" s="7">
        <v>155</v>
      </c>
      <c r="I161" s="7">
        <v>352.53499999999997</v>
      </c>
      <c r="J161" s="7">
        <v>0.22787421338229261</v>
      </c>
      <c r="L161" s="7">
        <v>155</v>
      </c>
      <c r="M161" s="7">
        <v>376.57499999999999</v>
      </c>
      <c r="N161" s="7">
        <v>9.3049050914181308E-2</v>
      </c>
      <c r="P161" s="7">
        <v>155</v>
      </c>
      <c r="Q161" s="7">
        <v>321.41999999999996</v>
      </c>
      <c r="R161" s="7">
        <v>1.0897158862818228</v>
      </c>
      <c r="T161" s="7">
        <v>155</v>
      </c>
      <c r="U161" s="7">
        <v>355.94499999999999</v>
      </c>
      <c r="V161" s="7">
        <v>0.21105753266646637</v>
      </c>
      <c r="X161" s="7">
        <v>155</v>
      </c>
      <c r="Y161" s="7">
        <v>379.065</v>
      </c>
      <c r="Z161" s="7">
        <v>4.5327221802395512E-2</v>
      </c>
      <c r="AB161" s="12">
        <v>155</v>
      </c>
      <c r="AC161" s="12">
        <v>338.15499999999997</v>
      </c>
      <c r="AD161" s="13">
        <v>0.45504404255365011</v>
      </c>
      <c r="AF161" s="12">
        <v>155</v>
      </c>
      <c r="AG161" s="12">
        <v>325.315</v>
      </c>
      <c r="AH161" s="13">
        <v>0.95648707470446925</v>
      </c>
    </row>
    <row r="162" spans="4:34" x14ac:dyDescent="0.25">
      <c r="D162" s="7">
        <v>156</v>
      </c>
      <c r="E162" s="7">
        <v>328.04999999999995</v>
      </c>
      <c r="F162" s="7">
        <v>0.51146148048778217</v>
      </c>
      <c r="H162" s="7">
        <v>156</v>
      </c>
      <c r="I162" s="7">
        <v>352.7</v>
      </c>
      <c r="J162" s="7">
        <v>0.22313286135794333</v>
      </c>
      <c r="L162" s="7">
        <v>156</v>
      </c>
      <c r="M162" s="7">
        <v>376.65499999999997</v>
      </c>
      <c r="N162" s="7">
        <v>9.0468534043796053E-2</v>
      </c>
      <c r="P162" s="7">
        <v>156</v>
      </c>
      <c r="Q162" s="7">
        <v>321.82499999999999</v>
      </c>
      <c r="R162" s="7">
        <v>1.0681118857048202</v>
      </c>
      <c r="T162" s="7">
        <v>156</v>
      </c>
      <c r="U162" s="7">
        <v>356.17499999999995</v>
      </c>
      <c r="V162" s="7">
        <v>0.19964120548266306</v>
      </c>
      <c r="X162" s="7">
        <v>156</v>
      </c>
      <c r="Y162" s="7">
        <v>379.10999999999996</v>
      </c>
      <c r="Z162" s="7">
        <v>4.2037767170834309E-2</v>
      </c>
      <c r="AB162" s="12">
        <v>156</v>
      </c>
      <c r="AC162" s="12">
        <v>338.22249999999997</v>
      </c>
      <c r="AD162" s="13">
        <v>0.45091374002510903</v>
      </c>
      <c r="AF162" s="12">
        <v>156</v>
      </c>
      <c r="AG162" s="12">
        <v>325.55499999999995</v>
      </c>
      <c r="AH162" s="13">
        <v>0.94645126838780502</v>
      </c>
    </row>
    <row r="163" spans="4:34" x14ac:dyDescent="0.25">
      <c r="D163" s="7">
        <v>157</v>
      </c>
      <c r="E163" s="7">
        <v>328.22999999999996</v>
      </c>
      <c r="F163" s="7">
        <v>0.50366677341965582</v>
      </c>
      <c r="H163" s="7">
        <v>157</v>
      </c>
      <c r="I163" s="7">
        <v>352.84999999999997</v>
      </c>
      <c r="J163" s="7">
        <v>0.2184946805080796</v>
      </c>
      <c r="L163" s="7">
        <v>157</v>
      </c>
      <c r="M163" s="7">
        <v>376.73</v>
      </c>
      <c r="N163" s="7">
        <v>8.7962217188794045E-2</v>
      </c>
      <c r="P163" s="7">
        <v>157</v>
      </c>
      <c r="Q163" s="7">
        <v>322.22499999999997</v>
      </c>
      <c r="R163" s="7">
        <v>1.0468568961019753</v>
      </c>
      <c r="T163" s="7">
        <v>157</v>
      </c>
      <c r="U163" s="7">
        <v>356.38499999999999</v>
      </c>
      <c r="V163" s="7">
        <v>0.18859425132392554</v>
      </c>
      <c r="X163" s="7">
        <v>157</v>
      </c>
      <c r="Y163" s="7">
        <v>379.15499999999997</v>
      </c>
      <c r="Z163" s="7">
        <v>3.8916324972029605E-2</v>
      </c>
      <c r="AB163" s="12">
        <v>157</v>
      </c>
      <c r="AC163" s="12">
        <v>338.28749999999997</v>
      </c>
      <c r="AD163" s="13">
        <v>0.44687663220541574</v>
      </c>
      <c r="AF163" s="12">
        <v>157</v>
      </c>
      <c r="AG163" s="12">
        <v>325.78749999999997</v>
      </c>
      <c r="AH163" s="13">
        <v>0.93654958979713288</v>
      </c>
    </row>
    <row r="164" spans="4:34" x14ac:dyDescent="0.25">
      <c r="D164" s="7">
        <v>158</v>
      </c>
      <c r="E164" s="7">
        <v>328.42999999999995</v>
      </c>
      <c r="F164" s="7">
        <v>0.49598451976973623</v>
      </c>
      <c r="H164" s="7">
        <v>158</v>
      </c>
      <c r="I164" s="7">
        <v>353.01</v>
      </c>
      <c r="J164" s="7">
        <v>0.21395759998563668</v>
      </c>
      <c r="L164" s="7">
        <v>158</v>
      </c>
      <c r="M164" s="7">
        <v>376.79999999999995</v>
      </c>
      <c r="N164" s="7">
        <v>8.5528022170964585E-2</v>
      </c>
      <c r="P164" s="7">
        <v>158</v>
      </c>
      <c r="Q164" s="7">
        <v>322.625</v>
      </c>
      <c r="R164" s="7">
        <v>1.0259477336839211</v>
      </c>
      <c r="T164" s="7">
        <v>158</v>
      </c>
      <c r="U164" s="7">
        <v>356.59499999999997</v>
      </c>
      <c r="V164" s="7">
        <v>0.17790839611694548</v>
      </c>
      <c r="X164" s="7">
        <v>158</v>
      </c>
      <c r="Y164" s="7">
        <v>379.19499999999999</v>
      </c>
      <c r="Z164" s="7">
        <v>3.5955572721340069E-2</v>
      </c>
      <c r="AB164" s="12">
        <v>158</v>
      </c>
      <c r="AC164" s="12">
        <v>338.34749999999997</v>
      </c>
      <c r="AD164" s="13">
        <v>0.44293062261400568</v>
      </c>
      <c r="AF164" s="12">
        <v>158</v>
      </c>
      <c r="AG164" s="12">
        <v>326.02</v>
      </c>
      <c r="AH164" s="13">
        <v>0.92678068758600107</v>
      </c>
    </row>
    <row r="165" spans="4:34" x14ac:dyDescent="0.25">
      <c r="D165" s="7">
        <v>159</v>
      </c>
      <c r="E165" s="7">
        <v>328.65999999999997</v>
      </c>
      <c r="F165" s="7">
        <v>0.48841337451458811</v>
      </c>
      <c r="H165" s="7">
        <v>159</v>
      </c>
      <c r="I165" s="7">
        <v>353.15999999999997</v>
      </c>
      <c r="J165" s="7">
        <v>0.20951958289238104</v>
      </c>
      <c r="L165" s="7">
        <v>159</v>
      </c>
      <c r="M165" s="7">
        <v>376.87</v>
      </c>
      <c r="N165" s="7">
        <v>8.3163925227178165E-2</v>
      </c>
      <c r="P165" s="7">
        <v>159</v>
      </c>
      <c r="Q165" s="7">
        <v>323.02499999999998</v>
      </c>
      <c r="R165" s="7">
        <v>1.0053811871300131</v>
      </c>
      <c r="T165" s="7">
        <v>159</v>
      </c>
      <c r="U165" s="7">
        <v>356.78999999999996</v>
      </c>
      <c r="V165" s="7">
        <v>0.16757541716467278</v>
      </c>
      <c r="X165" s="7">
        <v>159</v>
      </c>
      <c r="Y165" s="7">
        <v>379.22999999999996</v>
      </c>
      <c r="Z165" s="7">
        <v>3.3148430955665019E-2</v>
      </c>
      <c r="AB165" s="12">
        <v>159</v>
      </c>
      <c r="AC165" s="12">
        <v>338.41499999999996</v>
      </c>
      <c r="AD165" s="13">
        <v>0.43907366129575998</v>
      </c>
      <c r="AF165" s="12">
        <v>159</v>
      </c>
      <c r="AG165" s="12">
        <v>326.25</v>
      </c>
      <c r="AH165" s="13">
        <v>0.9171432107592552</v>
      </c>
    </row>
    <row r="166" spans="4:34" x14ac:dyDescent="0.25">
      <c r="D166" s="7">
        <v>160</v>
      </c>
      <c r="E166" s="7">
        <v>328.87</v>
      </c>
      <c r="F166" s="7">
        <v>0.48095200164665058</v>
      </c>
      <c r="H166" s="7">
        <v>160</v>
      </c>
      <c r="I166" s="7">
        <v>353.30999999999995</v>
      </c>
      <c r="J166" s="7">
        <v>0.20517862603817386</v>
      </c>
      <c r="L166" s="7">
        <v>160</v>
      </c>
      <c r="M166" s="7">
        <v>376.93499999999995</v>
      </c>
      <c r="N166" s="7">
        <v>8.0867955828322541E-2</v>
      </c>
      <c r="P166" s="7">
        <v>160</v>
      </c>
      <c r="Q166" s="7">
        <v>323.42499999999995</v>
      </c>
      <c r="R166" s="7">
        <v>0.9851540190091822</v>
      </c>
      <c r="T166" s="7">
        <v>160</v>
      </c>
      <c r="U166" s="7">
        <v>356.97499999999997</v>
      </c>
      <c r="V166" s="7">
        <v>0.15758714738448187</v>
      </c>
      <c r="X166" s="7">
        <v>160</v>
      </c>
      <c r="Y166" s="7">
        <v>379.26</v>
      </c>
      <c r="Z166" s="7">
        <v>3.0488059497898339E-2</v>
      </c>
      <c r="AB166" s="12">
        <v>160</v>
      </c>
      <c r="AC166" s="12">
        <v>338.46999999999997</v>
      </c>
      <c r="AD166" s="13">
        <v>0.43530374384913895</v>
      </c>
      <c r="AF166" s="12">
        <v>160</v>
      </c>
      <c r="AG166" s="12">
        <v>326.47999999999996</v>
      </c>
      <c r="AH166" s="13">
        <v>0.90763580911005093</v>
      </c>
    </row>
    <row r="167" spans="4:34" x14ac:dyDescent="0.25">
      <c r="D167" s="7">
        <v>161</v>
      </c>
      <c r="E167" s="7">
        <v>329.07</v>
      </c>
      <c r="F167" s="7">
        <v>0.47359907429350206</v>
      </c>
      <c r="H167" s="7">
        <v>161</v>
      </c>
      <c r="I167" s="7">
        <v>353.46</v>
      </c>
      <c r="J167" s="7">
        <v>0.20093275968820293</v>
      </c>
      <c r="L167" s="7">
        <v>161</v>
      </c>
      <c r="M167" s="7">
        <v>376.995</v>
      </c>
      <c r="N167" s="7">
        <v>7.8638195508840936E-2</v>
      </c>
      <c r="P167" s="7">
        <v>161</v>
      </c>
      <c r="Q167" s="7">
        <v>323.82499999999999</v>
      </c>
      <c r="R167" s="7">
        <v>0.96526296719668303</v>
      </c>
      <c r="T167" s="7">
        <v>161</v>
      </c>
      <c r="U167" s="7">
        <v>357.14499999999998</v>
      </c>
      <c r="V167" s="7">
        <v>0.14793547943341945</v>
      </c>
      <c r="X167" s="7">
        <v>161</v>
      </c>
      <c r="Y167" s="7">
        <v>379.29499999999996</v>
      </c>
      <c r="Z167" s="7">
        <v>2.7967853528858777E-2</v>
      </c>
      <c r="AB167" s="12">
        <v>161</v>
      </c>
      <c r="AC167" s="12">
        <v>338.53</v>
      </c>
      <c r="AD167" s="13">
        <v>0.43161891046914347</v>
      </c>
      <c r="AF167" s="12">
        <v>161</v>
      </c>
      <c r="AG167" s="12">
        <v>326.70999999999998</v>
      </c>
      <c r="AH167" s="13">
        <v>0.89825713364553217</v>
      </c>
    </row>
    <row r="168" spans="4:34" x14ac:dyDescent="0.25">
      <c r="D168" s="7">
        <v>162</v>
      </c>
      <c r="E168" s="7">
        <v>329.27</v>
      </c>
      <c r="F168" s="7">
        <v>0.46635327483169153</v>
      </c>
      <c r="H168" s="7">
        <v>162</v>
      </c>
      <c r="I168" s="7">
        <v>353.59999999999997</v>
      </c>
      <c r="J168" s="7">
        <v>0.19678004729885226</v>
      </c>
      <c r="L168" s="7">
        <v>162</v>
      </c>
      <c r="M168" s="7">
        <v>377.05499999999995</v>
      </c>
      <c r="N168" s="7">
        <v>7.6472776707767587E-2</v>
      </c>
      <c r="P168" s="7">
        <v>162</v>
      </c>
      <c r="Q168" s="7">
        <v>324.22499999999997</v>
      </c>
      <c r="R168" s="7">
        <v>0.94570474628587131</v>
      </c>
      <c r="T168" s="7">
        <v>162</v>
      </c>
      <c r="U168" s="7">
        <v>357.30999999999995</v>
      </c>
      <c r="V168" s="7">
        <v>0.13861236971696106</v>
      </c>
      <c r="X168" s="7">
        <v>162</v>
      </c>
      <c r="Y168" s="7">
        <v>379.33</v>
      </c>
      <c r="Z168" s="7">
        <v>2.5581439483062712E-2</v>
      </c>
      <c r="AB168" s="12">
        <v>162</v>
      </c>
      <c r="AC168" s="12">
        <v>338.58749999999998</v>
      </c>
      <c r="AD168" s="13">
        <v>0.42801724500535854</v>
      </c>
      <c r="AF168" s="12">
        <v>162</v>
      </c>
      <c r="AG168" s="12">
        <v>326.9325</v>
      </c>
      <c r="AH168" s="13">
        <v>0.88900583700120894</v>
      </c>
    </row>
    <row r="169" spans="4:34" x14ac:dyDescent="0.25">
      <c r="D169" s="7">
        <v>163</v>
      </c>
      <c r="E169" s="7">
        <v>329.45</v>
      </c>
      <c r="F169" s="7">
        <v>0.45921329499521296</v>
      </c>
      <c r="H169" s="7">
        <v>163</v>
      </c>
      <c r="I169" s="7">
        <v>353.73499999999996</v>
      </c>
      <c r="J169" s="7">
        <v>0.19271858524286339</v>
      </c>
      <c r="L169" s="7">
        <v>163</v>
      </c>
      <c r="M169" s="7">
        <v>377.11500000000001</v>
      </c>
      <c r="N169" s="7">
        <v>7.4369881622083411E-2</v>
      </c>
      <c r="P169" s="7">
        <v>163</v>
      </c>
      <c r="Q169" s="7">
        <v>324.625</v>
      </c>
      <c r="R169" s="7">
        <v>0.92647604899416269</v>
      </c>
      <c r="T169" s="7">
        <v>163</v>
      </c>
      <c r="U169" s="7">
        <v>357.46499999999997</v>
      </c>
      <c r="V169" s="7">
        <v>0.12960984227768463</v>
      </c>
      <c r="X169" s="7">
        <v>163</v>
      </c>
      <c r="Y169" s="7">
        <v>379.35499999999996</v>
      </c>
      <c r="Z169" s="7">
        <v>2.3322670784440835E-2</v>
      </c>
      <c r="AB169" s="12">
        <v>163</v>
      </c>
      <c r="AC169" s="12">
        <v>338.64749999999998</v>
      </c>
      <c r="AD169" s="13">
        <v>0.42449687403529285</v>
      </c>
      <c r="AF169" s="12">
        <v>163</v>
      </c>
      <c r="AG169" s="12">
        <v>327.15249999999997</v>
      </c>
      <c r="AH169" s="13">
        <v>0.87988057384408569</v>
      </c>
    </row>
    <row r="170" spans="4:34" x14ac:dyDescent="0.25">
      <c r="D170" s="7">
        <v>164</v>
      </c>
      <c r="E170" s="7">
        <v>329.64</v>
      </c>
      <c r="F170" s="7">
        <v>0.45217783597870082</v>
      </c>
      <c r="H170" s="7">
        <v>164</v>
      </c>
      <c r="I170" s="7">
        <v>353.875</v>
      </c>
      <c r="J170" s="7">
        <v>0.18874650252442698</v>
      </c>
      <c r="L170" s="7">
        <v>164</v>
      </c>
      <c r="M170" s="7">
        <v>377.16999999999996</v>
      </c>
      <c r="N170" s="7">
        <v>7.2327741073143645E-2</v>
      </c>
      <c r="P170" s="7">
        <v>164</v>
      </c>
      <c r="Q170" s="7">
        <v>325.02999999999997</v>
      </c>
      <c r="R170" s="7">
        <v>0.90757354756233521</v>
      </c>
      <c r="T170" s="7">
        <v>164</v>
      </c>
      <c r="U170" s="7">
        <v>357.62</v>
      </c>
      <c r="V170" s="7">
        <v>0.12091999256058911</v>
      </c>
      <c r="X170" s="7">
        <v>164</v>
      </c>
      <c r="Y170" s="7">
        <v>379.38</v>
      </c>
      <c r="Z170" s="7">
        <v>2.1185623437796883E-2</v>
      </c>
      <c r="AB170" s="12">
        <v>164</v>
      </c>
      <c r="AC170" s="12">
        <v>338.70249999999999</v>
      </c>
      <c r="AD170" s="13">
        <v>0.42105596595317379</v>
      </c>
      <c r="AF170" s="12">
        <v>164</v>
      </c>
      <c r="AG170" s="12">
        <v>327.36749999999995</v>
      </c>
      <c r="AH170" s="13">
        <v>0.8708800012645842</v>
      </c>
    </row>
    <row r="171" spans="4:34" x14ac:dyDescent="0.25">
      <c r="D171" s="7">
        <v>165</v>
      </c>
      <c r="E171" s="7">
        <v>329.84999999999997</v>
      </c>
      <c r="F171" s="7">
        <v>0.4452456085354235</v>
      </c>
      <c r="H171" s="7">
        <v>165</v>
      </c>
      <c r="I171" s="7">
        <v>354.005</v>
      </c>
      <c r="J171" s="7">
        <v>0.18486196048482703</v>
      </c>
      <c r="L171" s="7">
        <v>165</v>
      </c>
      <c r="M171" s="7">
        <v>377.22499999999997</v>
      </c>
      <c r="N171" s="7">
        <v>7.0344633386862726E-2</v>
      </c>
      <c r="P171" s="7">
        <v>165</v>
      </c>
      <c r="Q171" s="7">
        <v>325.42499999999995</v>
      </c>
      <c r="R171" s="7">
        <v>0.88899389514635263</v>
      </c>
      <c r="T171" s="7">
        <v>165</v>
      </c>
      <c r="U171" s="7">
        <v>357.76</v>
      </c>
      <c r="V171" s="7">
        <v>0.11253499105199248</v>
      </c>
      <c r="X171" s="7">
        <v>165</v>
      </c>
      <c r="Y171" s="7">
        <v>379.41499999999996</v>
      </c>
      <c r="Z171" s="7">
        <v>1.9164591491467538E-2</v>
      </c>
      <c r="AB171" s="12">
        <v>165</v>
      </c>
      <c r="AC171" s="12">
        <v>338.75</v>
      </c>
      <c r="AD171" s="13">
        <v>0.41769273007431867</v>
      </c>
      <c r="AF171" s="12">
        <v>165</v>
      </c>
      <c r="AG171" s="12">
        <v>327.58</v>
      </c>
      <c r="AH171" s="13">
        <v>0.8620027791573287</v>
      </c>
    </row>
    <row r="172" spans="4:34" x14ac:dyDescent="0.25">
      <c r="D172" s="7">
        <v>166</v>
      </c>
      <c r="E172" s="7">
        <v>330.03999999999996</v>
      </c>
      <c r="F172" s="7">
        <v>0.43841533307015534</v>
      </c>
      <c r="H172" s="7">
        <v>166</v>
      </c>
      <c r="I172" s="7">
        <v>354.13</v>
      </c>
      <c r="J172" s="7">
        <v>0.1810631524992444</v>
      </c>
      <c r="L172" s="7">
        <v>166</v>
      </c>
      <c r="M172" s="7">
        <v>377.28</v>
      </c>
      <c r="N172" s="7">
        <v>6.8418883288276944E-2</v>
      </c>
      <c r="P172" s="7">
        <v>166</v>
      </c>
      <c r="Q172" s="7">
        <v>325.82</v>
      </c>
      <c r="R172" s="7">
        <v>0.87073372720090181</v>
      </c>
      <c r="T172" s="7">
        <v>166</v>
      </c>
      <c r="U172" s="7">
        <v>357.89</v>
      </c>
      <c r="V172" s="7">
        <v>0.10444708678906497</v>
      </c>
      <c r="X172" s="7">
        <v>166</v>
      </c>
      <c r="Y172" s="7">
        <v>379.44</v>
      </c>
      <c r="Z172" s="7">
        <v>1.7254082386270481E-2</v>
      </c>
      <c r="AB172" s="12">
        <v>166</v>
      </c>
      <c r="AC172" s="12">
        <v>338.80250000000001</v>
      </c>
      <c r="AD172" s="13">
        <v>0.41440541575516238</v>
      </c>
      <c r="AF172" s="12">
        <v>166</v>
      </c>
      <c r="AG172" s="12">
        <v>327.79999999999995</v>
      </c>
      <c r="AH172" s="13">
        <v>0.85324757059085876</v>
      </c>
    </row>
    <row r="173" spans="4:34" x14ac:dyDescent="0.25">
      <c r="D173" s="7">
        <v>167</v>
      </c>
      <c r="E173" s="7">
        <v>330.2</v>
      </c>
      <c r="F173" s="7">
        <v>0.43168573972700564</v>
      </c>
      <c r="H173" s="7">
        <v>167</v>
      </c>
      <c r="I173" s="7">
        <v>354.26</v>
      </c>
      <c r="J173" s="7">
        <v>0.1773483036653104</v>
      </c>
      <c r="L173" s="7">
        <v>167</v>
      </c>
      <c r="M173" s="7">
        <v>377.33</v>
      </c>
      <c r="N173" s="7">
        <v>6.6548860811044164E-2</v>
      </c>
      <c r="P173" s="7">
        <v>167</v>
      </c>
      <c r="Q173" s="7">
        <v>326.20999999999998</v>
      </c>
      <c r="R173" s="7">
        <v>0.85278966285385238</v>
      </c>
      <c r="T173" s="7">
        <v>167</v>
      </c>
      <c r="U173" s="7">
        <v>358.01</v>
      </c>
      <c r="V173" s="7">
        <v>9.6648610737359669E-2</v>
      </c>
      <c r="X173" s="7">
        <v>167</v>
      </c>
      <c r="Y173" s="7">
        <v>379.46499999999997</v>
      </c>
      <c r="Z173" s="7">
        <v>1.5448812205425324E-2</v>
      </c>
      <c r="AB173" s="12">
        <v>167</v>
      </c>
      <c r="AC173" s="12">
        <v>338.84999999999997</v>
      </c>
      <c r="AD173" s="13">
        <v>0.41119231152898733</v>
      </c>
      <c r="AF173" s="12">
        <v>167</v>
      </c>
      <c r="AG173" s="12">
        <v>328.01749999999998</v>
      </c>
      <c r="AH173" s="13">
        <v>0.84461304216633948</v>
      </c>
    </row>
    <row r="174" spans="4:34" x14ac:dyDescent="0.25">
      <c r="D174" s="7">
        <v>168</v>
      </c>
      <c r="E174" s="7">
        <v>330.4</v>
      </c>
      <c r="F174" s="7">
        <v>0.42505556847228537</v>
      </c>
      <c r="H174" s="7">
        <v>168</v>
      </c>
      <c r="I174" s="7">
        <v>354.38499999999999</v>
      </c>
      <c r="J174" s="7">
        <v>0.17371567048398481</v>
      </c>
      <c r="L174" s="7">
        <v>168</v>
      </c>
      <c r="M174" s="7">
        <v>377.39499999999998</v>
      </c>
      <c r="N174" s="7">
        <v>6.4732980222381567E-2</v>
      </c>
      <c r="P174" s="7">
        <v>168</v>
      </c>
      <c r="Q174" s="7">
        <v>326.59999999999997</v>
      </c>
      <c r="R174" s="7">
        <v>0.83515830627086096</v>
      </c>
      <c r="T174" s="7">
        <v>168</v>
      </c>
      <c r="U174" s="7">
        <v>358.13499999999999</v>
      </c>
      <c r="V174" s="7">
        <v>8.913197903393949E-2</v>
      </c>
      <c r="X174" s="7">
        <v>168</v>
      </c>
      <c r="Y174" s="7">
        <v>379.49</v>
      </c>
      <c r="Z174" s="7">
        <v>1.3743700839702399E-2</v>
      </c>
      <c r="AB174" s="12">
        <v>168</v>
      </c>
      <c r="AC174" s="12">
        <v>338.89499999999998</v>
      </c>
      <c r="AD174" s="13">
        <v>0.40805174425736768</v>
      </c>
      <c r="AF174" s="12">
        <v>168</v>
      </c>
      <c r="AG174" s="12">
        <v>328.22999999999996</v>
      </c>
      <c r="AH174" s="13">
        <v>0.83609786436535671</v>
      </c>
    </row>
    <row r="175" spans="4:34" x14ac:dyDescent="0.25">
      <c r="D175" s="7">
        <v>169</v>
      </c>
      <c r="E175" s="7">
        <v>330.58</v>
      </c>
      <c r="F175" s="7">
        <v>0.41852356917249323</v>
      </c>
      <c r="H175" s="7">
        <v>169</v>
      </c>
      <c r="I175" s="7">
        <v>354.505</v>
      </c>
      <c r="J175" s="7">
        <v>0.17016354053331717</v>
      </c>
      <c r="L175" s="7">
        <v>169</v>
      </c>
      <c r="M175" s="7">
        <v>377.43999999999994</v>
      </c>
      <c r="N175" s="7">
        <v>6.2969698963886392E-2</v>
      </c>
      <c r="P175" s="7">
        <v>169</v>
      </c>
      <c r="Q175" s="7">
        <v>326.98499999999996</v>
      </c>
      <c r="R175" s="7">
        <v>0.81783624800936372</v>
      </c>
      <c r="T175" s="7">
        <v>169</v>
      </c>
      <c r="U175" s="7">
        <v>358.25</v>
      </c>
      <c r="V175" s="7">
        <v>8.1889696093855074E-2</v>
      </c>
      <c r="X175" s="7">
        <v>169</v>
      </c>
      <c r="Y175" s="7">
        <v>379.51</v>
      </c>
      <c r="Z175" s="7">
        <v>1.2133867081600172E-2</v>
      </c>
      <c r="AB175" s="12">
        <v>169</v>
      </c>
      <c r="AC175" s="12">
        <v>338.9425</v>
      </c>
      <c r="AD175" s="13">
        <v>0.40498207829730926</v>
      </c>
      <c r="AF175" s="12">
        <v>169</v>
      </c>
      <c r="AG175" s="12">
        <v>328.43499999999995</v>
      </c>
      <c r="AH175" s="13">
        <v>0.82770071188687622</v>
      </c>
    </row>
    <row r="176" spans="4:34" x14ac:dyDescent="0.25">
      <c r="D176" s="7">
        <v>170</v>
      </c>
      <c r="E176" s="7">
        <v>330.75</v>
      </c>
      <c r="F176" s="7">
        <v>0.41208850166750111</v>
      </c>
      <c r="H176" s="7">
        <v>170</v>
      </c>
      <c r="I176" s="7">
        <v>354.625</v>
      </c>
      <c r="J176" s="7">
        <v>0.16669023213563361</v>
      </c>
      <c r="L176" s="7">
        <v>170</v>
      </c>
      <c r="M176" s="7">
        <v>377.48499999999996</v>
      </c>
      <c r="N176" s="7">
        <v>6.1257516608631643E-2</v>
      </c>
      <c r="P176" s="7">
        <v>170</v>
      </c>
      <c r="Q176" s="7">
        <v>327.36500000000001</v>
      </c>
      <c r="R176" s="7">
        <v>0.80082006636121306</v>
      </c>
      <c r="T176" s="7">
        <v>170</v>
      </c>
      <c r="U176" s="7">
        <v>358.35999999999996</v>
      </c>
      <c r="V176" s="7">
        <v>7.4914357577964663E-2</v>
      </c>
      <c r="X176" s="7">
        <v>170</v>
      </c>
      <c r="Y176" s="7">
        <v>379.53999999999996</v>
      </c>
      <c r="Z176" s="7">
        <v>1.0614623661875966E-2</v>
      </c>
      <c r="AB176" s="12">
        <v>170</v>
      </c>
      <c r="AC176" s="12">
        <v>338.98249999999996</v>
      </c>
      <c r="AD176" s="13">
        <v>0.40198171468404376</v>
      </c>
      <c r="AF176" s="12">
        <v>170</v>
      </c>
      <c r="AG176" s="12">
        <v>328.63749999999999</v>
      </c>
      <c r="AH176" s="13">
        <v>0.81942026397346712</v>
      </c>
    </row>
    <row r="177" spans="4:34" x14ac:dyDescent="0.25">
      <c r="D177" s="7">
        <v>171</v>
      </c>
      <c r="E177" s="7">
        <v>330.92999999999995</v>
      </c>
      <c r="F177" s="7">
        <v>0.40574913583902206</v>
      </c>
      <c r="H177" s="7">
        <v>171</v>
      </c>
      <c r="I177" s="7">
        <v>354.745</v>
      </c>
      <c r="J177" s="7">
        <v>0.16329409401867587</v>
      </c>
      <c r="L177" s="7">
        <v>171</v>
      </c>
      <c r="M177" s="7">
        <v>377.53499999999997</v>
      </c>
      <c r="N177" s="7">
        <v>5.9594973834878842E-2</v>
      </c>
      <c r="P177" s="7">
        <v>171</v>
      </c>
      <c r="Q177" s="7">
        <v>327.74</v>
      </c>
      <c r="R177" s="7">
        <v>0.78410632868323737</v>
      </c>
      <c r="T177" s="7">
        <v>171</v>
      </c>
      <c r="U177" s="7">
        <v>358.46</v>
      </c>
      <c r="V177" s="7">
        <v>6.8198653220451461E-2</v>
      </c>
      <c r="X177" s="7">
        <v>171</v>
      </c>
      <c r="Y177" s="7">
        <v>379.565</v>
      </c>
      <c r="Z177" s="7">
        <v>9.1814722412596715E-3</v>
      </c>
      <c r="AB177" s="12">
        <v>171</v>
      </c>
      <c r="AC177" s="12">
        <v>339.02749999999997</v>
      </c>
      <c r="AD177" s="13">
        <v>0.39904909032940528</v>
      </c>
      <c r="AF177" s="12">
        <v>171</v>
      </c>
      <c r="AG177" s="12">
        <v>328.83249999999998</v>
      </c>
      <c r="AH177" s="13">
        <v>0.8112552047268794</v>
      </c>
    </row>
    <row r="178" spans="4:34" x14ac:dyDescent="0.25">
      <c r="D178" s="7">
        <v>172</v>
      </c>
      <c r="E178" s="7">
        <v>331.09</v>
      </c>
      <c r="F178" s="7">
        <v>0.39950425167444226</v>
      </c>
      <c r="H178" s="7">
        <v>172</v>
      </c>
      <c r="I178" s="7">
        <v>354.84999999999997</v>
      </c>
      <c r="J178" s="7">
        <v>0.15997350497120275</v>
      </c>
      <c r="L178" s="7">
        <v>172</v>
      </c>
      <c r="M178" s="7">
        <v>377.58499999999998</v>
      </c>
      <c r="N178" s="7">
        <v>5.798065141670166E-2</v>
      </c>
      <c r="P178" s="7">
        <v>172</v>
      </c>
      <c r="Q178" s="7">
        <v>328.10999999999996</v>
      </c>
      <c r="R178" s="7">
        <v>0.7676915927150163</v>
      </c>
      <c r="T178" s="7">
        <v>172</v>
      </c>
      <c r="U178" s="7">
        <v>358.55499999999995</v>
      </c>
      <c r="V178" s="7">
        <v>6.1735369514384048E-2</v>
      </c>
      <c r="X178" s="7">
        <v>172</v>
      </c>
      <c r="Y178" s="7">
        <v>379.58</v>
      </c>
      <c r="Z178" s="7">
        <v>7.8300983696688257E-3</v>
      </c>
      <c r="AB178" s="12">
        <v>172</v>
      </c>
      <c r="AC178" s="12">
        <v>339.0675</v>
      </c>
      <c r="AD178" s="13">
        <v>0.39618267723570066</v>
      </c>
      <c r="AF178" s="12">
        <v>172</v>
      </c>
      <c r="AG178" s="12">
        <v>329.02499999999998</v>
      </c>
      <c r="AH178" s="13">
        <v>0.80320422341308739</v>
      </c>
    </row>
    <row r="179" spans="4:34" x14ac:dyDescent="0.25">
      <c r="D179" s="7">
        <v>173</v>
      </c>
      <c r="E179" s="7">
        <v>331.28</v>
      </c>
      <c r="F179" s="7">
        <v>0.39335263932610032</v>
      </c>
      <c r="H179" s="7">
        <v>173</v>
      </c>
      <c r="I179" s="7">
        <v>354.96499999999997</v>
      </c>
      <c r="J179" s="7">
        <v>0.15672687349354908</v>
      </c>
      <c r="L179" s="7">
        <v>173</v>
      </c>
      <c r="M179" s="7">
        <v>377.63</v>
      </c>
      <c r="N179" s="7">
        <v>5.6413169231769658E-2</v>
      </c>
      <c r="P179" s="7">
        <v>173</v>
      </c>
      <c r="Q179" s="7">
        <v>328.46999999999997</v>
      </c>
      <c r="R179" s="7">
        <v>0.75157240788318758</v>
      </c>
      <c r="T179" s="7">
        <v>173</v>
      </c>
      <c r="U179" s="7">
        <v>358.64499999999998</v>
      </c>
      <c r="V179" s="7">
        <v>5.5517392254216161E-2</v>
      </c>
      <c r="X179" s="7">
        <v>173</v>
      </c>
      <c r="Y179" s="7">
        <v>379.60999999999996</v>
      </c>
      <c r="Z179" s="7">
        <v>6.5563664247184454E-3</v>
      </c>
      <c r="AB179" s="12">
        <v>173</v>
      </c>
      <c r="AC179" s="12">
        <v>339.11249999999995</v>
      </c>
      <c r="AD179" s="13">
        <v>0.39338098172496233</v>
      </c>
      <c r="AF179" s="12">
        <v>173</v>
      </c>
      <c r="AG179" s="12">
        <v>329.22999999999996</v>
      </c>
      <c r="AH179" s="13">
        <v>0.79526601475690351</v>
      </c>
    </row>
    <row r="180" spans="4:34" x14ac:dyDescent="0.25">
      <c r="D180" s="7">
        <v>174</v>
      </c>
      <c r="E180" s="7">
        <v>331.44</v>
      </c>
      <c r="F180" s="7">
        <v>0.38729309916609611</v>
      </c>
      <c r="H180" s="7">
        <v>174</v>
      </c>
      <c r="I180" s="7">
        <v>355.06499999999994</v>
      </c>
      <c r="J180" s="7">
        <v>0.15355263744362033</v>
      </c>
      <c r="L180" s="7">
        <v>174</v>
      </c>
      <c r="M180" s="7">
        <v>377.67499999999995</v>
      </c>
      <c r="N180" s="7">
        <v>5.4891185286498431E-2</v>
      </c>
      <c r="P180" s="7">
        <v>174</v>
      </c>
      <c r="Q180" s="7">
        <v>328.83499999999998</v>
      </c>
      <c r="R180" s="7">
        <v>0.73574531659161768</v>
      </c>
      <c r="T180" s="7">
        <v>174</v>
      </c>
      <c r="U180" s="7">
        <v>358.73499999999996</v>
      </c>
      <c r="V180" s="7">
        <v>4.9537708934012478E-2</v>
      </c>
      <c r="X180" s="7">
        <v>174</v>
      </c>
      <c r="Y180" s="7">
        <v>379.625</v>
      </c>
      <c r="Z180" s="7">
        <v>5.3563145407831674E-3</v>
      </c>
      <c r="AB180" s="12">
        <v>174</v>
      </c>
      <c r="AC180" s="12">
        <v>339.15</v>
      </c>
      <c r="AD180" s="13">
        <v>0.39064254368345541</v>
      </c>
      <c r="AF180" s="12">
        <v>174</v>
      </c>
      <c r="AG180" s="12">
        <v>329.42749999999995</v>
      </c>
      <c r="AH180" s="13">
        <v>0.78743927922627432</v>
      </c>
    </row>
    <row r="181" spans="4:34" x14ac:dyDescent="0.25">
      <c r="D181" s="7">
        <v>175</v>
      </c>
      <c r="E181" s="7">
        <v>331.59</v>
      </c>
      <c r="F181" s="7">
        <v>0.38132444183671227</v>
      </c>
      <c r="H181" s="7">
        <v>175</v>
      </c>
      <c r="I181" s="7">
        <v>355.17499999999995</v>
      </c>
      <c r="J181" s="7">
        <v>0.15044926367878655</v>
      </c>
      <c r="L181" s="7">
        <v>175</v>
      </c>
      <c r="M181" s="7">
        <v>377.71499999999997</v>
      </c>
      <c r="N181" s="7">
        <v>5.3413394758732434E-2</v>
      </c>
      <c r="P181" s="7">
        <v>175</v>
      </c>
      <c r="Q181" s="7">
        <v>329.19499999999999</v>
      </c>
      <c r="R181" s="7">
        <v>0.72020685549679064</v>
      </c>
      <c r="T181" s="7">
        <v>175</v>
      </c>
      <c r="U181" s="7">
        <v>358.815</v>
      </c>
      <c r="V181" s="7">
        <v>4.3789411000731054E-2</v>
      </c>
      <c r="X181" s="7">
        <v>175</v>
      </c>
      <c r="Y181" s="7">
        <v>379.65</v>
      </c>
      <c r="Z181" s="7">
        <v>4.2261495393247969E-3</v>
      </c>
      <c r="AB181" s="12">
        <v>175</v>
      </c>
      <c r="AC181" s="12">
        <v>339.1875</v>
      </c>
      <c r="AD181" s="13">
        <v>0.3879659358212954</v>
      </c>
      <c r="AF181" s="12">
        <v>175</v>
      </c>
      <c r="AG181" s="12">
        <v>329.61499999999995</v>
      </c>
      <c r="AH181" s="13">
        <v>0.77972272330638359</v>
      </c>
    </row>
    <row r="182" spans="4:34" x14ac:dyDescent="0.25">
      <c r="D182" s="7">
        <v>176</v>
      </c>
      <c r="E182" s="7">
        <v>331.75</v>
      </c>
      <c r="F182" s="7">
        <v>0.37544548829653251</v>
      </c>
      <c r="H182" s="7">
        <v>176</v>
      </c>
      <c r="I182" s="7">
        <v>355.27499999999998</v>
      </c>
      <c r="J182" s="7">
        <v>0.14741524769412259</v>
      </c>
      <c r="L182" s="7">
        <v>176</v>
      </c>
      <c r="M182" s="7">
        <v>377.76</v>
      </c>
      <c r="N182" s="7">
        <v>5.1978529058088793E-2</v>
      </c>
      <c r="P182" s="7">
        <v>176</v>
      </c>
      <c r="Q182" s="7">
        <v>329.54499999999996</v>
      </c>
      <c r="R182" s="7">
        <v>0.70495355676778737</v>
      </c>
      <c r="T182" s="7">
        <v>176</v>
      </c>
      <c r="U182" s="7">
        <v>358.89499999999998</v>
      </c>
      <c r="V182" s="7">
        <v>3.8265695961971956E-2</v>
      </c>
      <c r="X182" s="7">
        <v>176</v>
      </c>
      <c r="Y182" s="7">
        <v>379.66999999999996</v>
      </c>
      <c r="Z182" s="7">
        <v>3.162241870647944E-3</v>
      </c>
      <c r="AB182" s="12">
        <v>176</v>
      </c>
      <c r="AC182" s="12">
        <v>339.22249999999997</v>
      </c>
      <c r="AD182" s="13">
        <v>0.385349762947017</v>
      </c>
      <c r="AF182" s="12">
        <v>176</v>
      </c>
      <c r="AG182" s="12">
        <v>329.79499999999996</v>
      </c>
      <c r="AH182" s="13">
        <v>0.77211505976367856</v>
      </c>
    </row>
    <row r="183" spans="4:34" x14ac:dyDescent="0.25">
      <c r="D183" s="7">
        <v>177</v>
      </c>
      <c r="E183" s="7">
        <v>331.9</v>
      </c>
      <c r="F183" s="7">
        <v>0.36965506986233893</v>
      </c>
      <c r="H183" s="7">
        <v>177</v>
      </c>
      <c r="I183" s="7">
        <v>355.375</v>
      </c>
      <c r="J183" s="7">
        <v>0.14444911325742701</v>
      </c>
      <c r="L183" s="7">
        <v>177</v>
      </c>
      <c r="M183" s="7">
        <v>377.79499999999996</v>
      </c>
      <c r="N183" s="7">
        <v>5.0585354904054969E-2</v>
      </c>
      <c r="P183" s="7">
        <v>177</v>
      </c>
      <c r="Q183" s="7">
        <v>329.88499999999999</v>
      </c>
      <c r="R183" s="7">
        <v>0.68998194933025248</v>
      </c>
      <c r="T183" s="7">
        <v>177</v>
      </c>
      <c r="U183" s="7">
        <v>358.96999999999997</v>
      </c>
      <c r="V183" s="7">
        <v>3.2959869347826132E-2</v>
      </c>
      <c r="X183" s="7">
        <v>177</v>
      </c>
      <c r="Y183" s="7">
        <v>379.69</v>
      </c>
      <c r="Z183" s="7">
        <v>2.1611205766922971E-3</v>
      </c>
      <c r="AB183" s="12">
        <v>177</v>
      </c>
      <c r="AC183" s="12">
        <v>339.25749999999999</v>
      </c>
      <c r="AD183" s="13">
        <v>0.3827926612569269</v>
      </c>
      <c r="AF183" s="12">
        <v>177</v>
      </c>
      <c r="AG183" s="12">
        <v>329.97999999999996</v>
      </c>
      <c r="AH183" s="13">
        <v>0.76461500789994885</v>
      </c>
    </row>
    <row r="184" spans="4:34" x14ac:dyDescent="0.25">
      <c r="D184" s="7">
        <v>178</v>
      </c>
      <c r="E184" s="7">
        <v>332.03999999999996</v>
      </c>
      <c r="F184" s="7">
        <v>0.36395202824687245</v>
      </c>
      <c r="H184" s="7">
        <v>178</v>
      </c>
      <c r="I184" s="7">
        <v>355.46999999999997</v>
      </c>
      <c r="J184" s="7">
        <v>0.14154941204143648</v>
      </c>
      <c r="L184" s="7">
        <v>178</v>
      </c>
      <c r="M184" s="7">
        <v>377.83</v>
      </c>
      <c r="N184" s="7">
        <v>4.9232673421899659E-2</v>
      </c>
      <c r="P184" s="7">
        <v>178</v>
      </c>
      <c r="Q184" s="7">
        <v>330.21999999999997</v>
      </c>
      <c r="R184" s="7">
        <v>0.67528856009376215</v>
      </c>
      <c r="T184" s="7">
        <v>178</v>
      </c>
      <c r="U184" s="7">
        <v>359.04499999999996</v>
      </c>
      <c r="V184" s="7">
        <v>2.7865346526792789E-2</v>
      </c>
      <c r="X184" s="7">
        <v>178</v>
      </c>
      <c r="Y184" s="7">
        <v>379.71</v>
      </c>
      <c r="Z184" s="7">
        <v>1.2194682839145442E-3</v>
      </c>
      <c r="AB184" s="12">
        <v>178</v>
      </c>
      <c r="AC184" s="12">
        <v>339.29249999999996</v>
      </c>
      <c r="AD184" s="13">
        <v>0.38029329763905539</v>
      </c>
      <c r="AF184" s="12">
        <v>178</v>
      </c>
      <c r="AG184" s="12">
        <v>330.15749999999997</v>
      </c>
      <c r="AH184" s="13">
        <v>0.75722129379659242</v>
      </c>
    </row>
    <row r="185" spans="4:34" x14ac:dyDescent="0.25">
      <c r="D185" s="7">
        <v>179</v>
      </c>
      <c r="E185" s="7">
        <v>332.19</v>
      </c>
      <c r="F185" s="7">
        <v>0.35833521559253978</v>
      </c>
      <c r="H185" s="7">
        <v>179</v>
      </c>
      <c r="I185" s="7">
        <v>355.56499999999994</v>
      </c>
      <c r="J185" s="7">
        <v>0.13871472325363682</v>
      </c>
      <c r="L185" s="7">
        <v>179</v>
      </c>
      <c r="M185" s="7">
        <v>377.875</v>
      </c>
      <c r="N185" s="7">
        <v>4.7919319256425133E-2</v>
      </c>
      <c r="P185" s="7">
        <v>179</v>
      </c>
      <c r="Q185" s="7">
        <v>330.54999999999995</v>
      </c>
      <c r="R185" s="7">
        <v>0.66086991516203097</v>
      </c>
      <c r="T185" s="7">
        <v>179</v>
      </c>
      <c r="U185" s="7">
        <v>359.10999999999996</v>
      </c>
      <c r="V185" s="7">
        <v>2.2975654375906589E-2</v>
      </c>
      <c r="X185" s="7">
        <v>179</v>
      </c>
      <c r="Y185" s="7">
        <v>379.73499999999996</v>
      </c>
      <c r="Z185" s="7">
        <v>3.3411623475806777E-4</v>
      </c>
      <c r="AB185" s="12">
        <v>179</v>
      </c>
      <c r="AC185" s="12">
        <v>339.32749999999999</v>
      </c>
      <c r="AD185" s="13">
        <v>0.37785036899151908</v>
      </c>
      <c r="AF185" s="12">
        <v>179</v>
      </c>
      <c r="AG185" s="12">
        <v>330.34249999999997</v>
      </c>
      <c r="AH185" s="13">
        <v>0.74993265054919345</v>
      </c>
    </row>
    <row r="186" spans="4:34" x14ac:dyDescent="0.25">
      <c r="D186" s="7">
        <v>180</v>
      </c>
      <c r="E186" s="7">
        <v>332.34999999999997</v>
      </c>
      <c r="F186" s="7">
        <v>0.35280349450115001</v>
      </c>
      <c r="H186" s="7">
        <v>180</v>
      </c>
      <c r="I186" s="7">
        <v>355.65999999999997</v>
      </c>
      <c r="J186" s="7">
        <v>0.13594365326405816</v>
      </c>
      <c r="L186" s="7">
        <v>180</v>
      </c>
      <c r="M186" s="7">
        <v>377.91499999999996</v>
      </c>
      <c r="N186" s="7">
        <v>4.6644159703560006E-2</v>
      </c>
      <c r="P186" s="7">
        <v>180</v>
      </c>
      <c r="Q186" s="7">
        <v>330.87</v>
      </c>
      <c r="R186" s="7">
        <v>0.64672254102541726</v>
      </c>
      <c r="T186" s="7">
        <v>180</v>
      </c>
      <c r="U186" s="7">
        <v>359.17499999999995</v>
      </c>
      <c r="V186" s="7">
        <v>1.8284432805408701E-2</v>
      </c>
      <c r="X186" s="7">
        <v>180</v>
      </c>
      <c r="Y186" s="7">
        <v>379.755</v>
      </c>
      <c r="Z186" s="7">
        <v>-4.979606343435989E-4</v>
      </c>
      <c r="AB186" s="12">
        <v>180</v>
      </c>
      <c r="AC186" s="12">
        <v>339.36</v>
      </c>
      <c r="AD186" s="13">
        <v>0.37546260155509448</v>
      </c>
      <c r="AF186" s="12">
        <v>180</v>
      </c>
      <c r="AG186" s="12">
        <v>330.52</v>
      </c>
      <c r="AH186" s="13">
        <v>0.742747818492562</v>
      </c>
    </row>
    <row r="187" spans="4:34" x14ac:dyDescent="0.25">
      <c r="D187" s="7">
        <v>181</v>
      </c>
      <c r="E187" s="7">
        <v>332.49</v>
      </c>
      <c r="F187" s="7">
        <v>0.34735573805976444</v>
      </c>
      <c r="H187" s="7">
        <v>181</v>
      </c>
      <c r="I187" s="7">
        <v>355.745</v>
      </c>
      <c r="J187" s="7">
        <v>0.13323483523142562</v>
      </c>
      <c r="L187" s="7">
        <v>181</v>
      </c>
      <c r="M187" s="7">
        <v>377.95</v>
      </c>
      <c r="N187" s="7">
        <v>4.5406093859764254E-2</v>
      </c>
      <c r="P187" s="7">
        <v>181</v>
      </c>
      <c r="Q187" s="7">
        <v>331.19</v>
      </c>
      <c r="R187" s="7">
        <v>0.6328429657352076</v>
      </c>
      <c r="T187" s="7">
        <v>181</v>
      </c>
      <c r="U187" s="7">
        <v>359.24</v>
      </c>
      <c r="V187" s="7">
        <v>1.3785436138652591E-2</v>
      </c>
      <c r="X187" s="7">
        <v>181</v>
      </c>
      <c r="Y187" s="7">
        <v>379.77499999999998</v>
      </c>
      <c r="Z187" s="7">
        <v>-1.2796485610310476E-3</v>
      </c>
      <c r="AB187" s="12">
        <v>181</v>
      </c>
      <c r="AC187" s="12">
        <v>339.39749999999998</v>
      </c>
      <c r="AD187" s="13">
        <v>0.37312875025979692</v>
      </c>
      <c r="AF187" s="12">
        <v>181</v>
      </c>
      <c r="AG187" s="12">
        <v>330.69499999999999</v>
      </c>
      <c r="AH187" s="13">
        <v>0.73566554541636653</v>
      </c>
    </row>
    <row r="188" spans="4:34" x14ac:dyDescent="0.25">
      <c r="D188" s="7">
        <v>182</v>
      </c>
      <c r="E188" s="7">
        <v>332.62</v>
      </c>
      <c r="F188" s="7">
        <v>0.34199082986274237</v>
      </c>
      <c r="H188" s="7">
        <v>182</v>
      </c>
      <c r="I188" s="7">
        <v>355.82</v>
      </c>
      <c r="J188" s="7">
        <v>0.13058692872802349</v>
      </c>
      <c r="L188" s="7">
        <v>182</v>
      </c>
      <c r="M188" s="7">
        <v>377.98500000000001</v>
      </c>
      <c r="N188" s="7">
        <v>4.4204051789192837E-2</v>
      </c>
      <c r="P188" s="7">
        <v>182</v>
      </c>
      <c r="Q188" s="7">
        <v>331.49</v>
      </c>
      <c r="R188" s="7">
        <v>0.61922772005918303</v>
      </c>
      <c r="T188" s="7">
        <v>182</v>
      </c>
      <c r="U188" s="7">
        <v>359.29999999999995</v>
      </c>
      <c r="V188" s="7">
        <v>9.4725343480127761E-3</v>
      </c>
      <c r="X188" s="7">
        <v>182</v>
      </c>
      <c r="Y188" s="7">
        <v>379.79499999999996</v>
      </c>
      <c r="Z188" s="7">
        <v>-2.0136997642935996E-3</v>
      </c>
      <c r="AB188" s="12">
        <v>182</v>
      </c>
      <c r="AC188" s="12">
        <v>339.42999999999995</v>
      </c>
      <c r="AD188" s="13">
        <v>0.37084759808525508</v>
      </c>
      <c r="AF188" s="12">
        <v>182</v>
      </c>
      <c r="AG188" s="12">
        <v>330.86500000000001</v>
      </c>
      <c r="AH188" s="13">
        <v>0.72868458677150794</v>
      </c>
    </row>
    <row r="189" spans="4:34" x14ac:dyDescent="0.25">
      <c r="D189" s="7">
        <v>183</v>
      </c>
      <c r="E189" s="7">
        <v>332.75</v>
      </c>
      <c r="F189" s="7">
        <v>0.33670766403006636</v>
      </c>
      <c r="H189" s="7">
        <v>183</v>
      </c>
      <c r="I189" s="7">
        <v>355.90999999999997</v>
      </c>
      <c r="J189" s="7">
        <v>0.12799861936361578</v>
      </c>
      <c r="L189" s="7">
        <v>183</v>
      </c>
      <c r="M189" s="7">
        <v>378.02499999999998</v>
      </c>
      <c r="N189" s="7">
        <v>4.3036993708540985E-2</v>
      </c>
      <c r="P189" s="7">
        <v>183</v>
      </c>
      <c r="Q189" s="7">
        <v>331.78999999999996</v>
      </c>
      <c r="R189" s="7">
        <v>0.60587333861799419</v>
      </c>
      <c r="T189" s="7">
        <v>183</v>
      </c>
      <c r="U189" s="7">
        <v>359.35499999999996</v>
      </c>
      <c r="V189" s="7">
        <v>5.3397141478953433E-3</v>
      </c>
      <c r="X189" s="7">
        <v>183</v>
      </c>
      <c r="Y189" s="7">
        <v>379.815</v>
      </c>
      <c r="Z189" s="7">
        <v>-2.7027371846297804E-3</v>
      </c>
      <c r="AB189" s="12">
        <v>183</v>
      </c>
      <c r="AC189" s="12">
        <v>339.46249999999998</v>
      </c>
      <c r="AD189" s="13">
        <v>0.36861795543466075</v>
      </c>
      <c r="AF189" s="12">
        <v>183</v>
      </c>
      <c r="AG189" s="12">
        <v>331.03249999999997</v>
      </c>
      <c r="AH189" s="13">
        <v>0.72180370586738163</v>
      </c>
    </row>
    <row r="190" spans="4:34" x14ac:dyDescent="0.25">
      <c r="D190" s="7">
        <v>184</v>
      </c>
      <c r="E190" s="7">
        <v>332.88</v>
      </c>
      <c r="F190" s="7">
        <v>0.33150514522202912</v>
      </c>
      <c r="H190" s="7">
        <v>184</v>
      </c>
      <c r="I190" s="7">
        <v>355.98499999999996</v>
      </c>
      <c r="J190" s="7">
        <v>0.12546861840875279</v>
      </c>
      <c r="L190" s="7">
        <v>184</v>
      </c>
      <c r="M190" s="7">
        <v>378.04999999999995</v>
      </c>
      <c r="N190" s="7">
        <v>4.1903909189472344E-2</v>
      </c>
      <c r="P190" s="7">
        <v>184</v>
      </c>
      <c r="Q190" s="7">
        <v>332.08499999999998</v>
      </c>
      <c r="R190" s="7">
        <v>0.59277636100189202</v>
      </c>
      <c r="T190" s="7">
        <v>184</v>
      </c>
      <c r="U190" s="7">
        <v>359.40999999999997</v>
      </c>
      <c r="V190" s="7">
        <v>1.3810799461324644E-3</v>
      </c>
      <c r="X190" s="7">
        <v>184</v>
      </c>
      <c r="Y190" s="7">
        <v>379.82499999999999</v>
      </c>
      <c r="Z190" s="7">
        <v>-3.3492591512926332E-3</v>
      </c>
      <c r="AB190" s="12">
        <v>184</v>
      </c>
      <c r="AC190" s="12">
        <v>339.48999999999995</v>
      </c>
      <c r="AD190" s="13">
        <v>0.36643865952207899</v>
      </c>
      <c r="AF190" s="12">
        <v>184</v>
      </c>
      <c r="AG190" s="12">
        <v>331.19749999999999</v>
      </c>
      <c r="AH190" s="13">
        <v>0.71502167406017381</v>
      </c>
    </row>
    <row r="191" spans="4:34" x14ac:dyDescent="0.25">
      <c r="D191" s="7">
        <v>185</v>
      </c>
      <c r="E191" s="7">
        <v>333.03</v>
      </c>
      <c r="F191" s="7">
        <v>0.32638218865036484</v>
      </c>
      <c r="H191" s="7">
        <v>185</v>
      </c>
      <c r="I191" s="7">
        <v>356.07499999999999</v>
      </c>
      <c r="J191" s="7">
        <v>0.12299566241777847</v>
      </c>
      <c r="L191" s="7">
        <v>185</v>
      </c>
      <c r="M191" s="7">
        <v>378.09</v>
      </c>
      <c r="N191" s="7">
        <v>4.0803816378511E-2</v>
      </c>
      <c r="P191" s="7">
        <v>185</v>
      </c>
      <c r="Q191" s="7">
        <v>332.36500000000001</v>
      </c>
      <c r="R191" s="7">
        <v>0.57993333286738746</v>
      </c>
      <c r="T191" s="7">
        <v>185</v>
      </c>
      <c r="U191" s="7">
        <v>359.46</v>
      </c>
      <c r="V191" s="7">
        <v>-2.4091453447771041E-3</v>
      </c>
      <c r="X191" s="7">
        <v>185</v>
      </c>
      <c r="Y191" s="7">
        <v>379.84</v>
      </c>
      <c r="Z191" s="7">
        <v>-3.9556439713310364E-3</v>
      </c>
      <c r="AB191" s="12">
        <v>185</v>
      </c>
      <c r="AC191" s="12">
        <v>339.52</v>
      </c>
      <c r="AD191" s="13">
        <v>0.36430857377288972</v>
      </c>
      <c r="AF191" s="12">
        <v>185</v>
      </c>
      <c r="AG191" s="12">
        <v>331.36499999999995</v>
      </c>
      <c r="AH191" s="13">
        <v>0.70833727093234666</v>
      </c>
    </row>
    <row r="192" spans="4:34" x14ac:dyDescent="0.25">
      <c r="D192" s="7">
        <v>186</v>
      </c>
      <c r="E192" s="7">
        <v>333.15999999999997</v>
      </c>
      <c r="F192" s="7">
        <v>0.32133772008590705</v>
      </c>
      <c r="H192" s="7">
        <v>186</v>
      </c>
      <c r="I192" s="7">
        <v>356.14499999999998</v>
      </c>
      <c r="J192" s="7">
        <v>0.12057851285184126</v>
      </c>
      <c r="L192" s="7">
        <v>186</v>
      </c>
      <c r="M192" s="7">
        <v>378.11500000000001</v>
      </c>
      <c r="N192" s="7">
        <v>3.9735761234260154E-2</v>
      </c>
      <c r="P192" s="7">
        <v>186</v>
      </c>
      <c r="Q192" s="7">
        <v>332.625</v>
      </c>
      <c r="R192" s="7">
        <v>0.56734080701343137</v>
      </c>
      <c r="T192" s="7">
        <v>186</v>
      </c>
      <c r="U192" s="7">
        <v>359.51</v>
      </c>
      <c r="V192" s="7">
        <v>-6.0366196348402516E-3</v>
      </c>
      <c r="X192" s="7">
        <v>186</v>
      </c>
      <c r="Y192" s="7">
        <v>379.84999999999997</v>
      </c>
      <c r="Z192" s="7">
        <v>-4.5241544356382796E-3</v>
      </c>
      <c r="AB192" s="12">
        <v>186</v>
      </c>
      <c r="AC192" s="12">
        <v>339.54749999999996</v>
      </c>
      <c r="AD192" s="13">
        <v>0.36222658723713941</v>
      </c>
      <c r="AF192" s="12">
        <v>186</v>
      </c>
      <c r="AG192" s="12">
        <v>331.53249999999997</v>
      </c>
      <c r="AH192" s="13">
        <v>0.70174928446346396</v>
      </c>
    </row>
    <row r="193" spans="4:34" x14ac:dyDescent="0.25">
      <c r="D193" s="7">
        <v>187</v>
      </c>
      <c r="E193" s="7">
        <v>333.28999999999996</v>
      </c>
      <c r="F193" s="7">
        <v>0.31637067586285467</v>
      </c>
      <c r="H193" s="7">
        <v>187</v>
      </c>
      <c r="I193" s="7">
        <v>356.22499999999997</v>
      </c>
      <c r="J193" s="7">
        <v>0.11821595570219622</v>
      </c>
      <c r="L193" s="7">
        <v>187</v>
      </c>
      <c r="M193" s="7">
        <v>378.14</v>
      </c>
      <c r="N193" s="7">
        <v>3.8698816781793086E-2</v>
      </c>
      <c r="P193" s="7">
        <v>187</v>
      </c>
      <c r="Q193" s="7">
        <v>332.89</v>
      </c>
      <c r="R193" s="7">
        <v>0.55499534443673515</v>
      </c>
      <c r="T193" s="7">
        <v>187</v>
      </c>
      <c r="U193" s="7">
        <v>359.57</v>
      </c>
      <c r="V193" s="7">
        <v>-9.5068811202585445E-3</v>
      </c>
      <c r="X193" s="7">
        <v>187</v>
      </c>
      <c r="Y193" s="7">
        <v>379.87</v>
      </c>
      <c r="Z193" s="7">
        <v>-5.0569422377055254E-3</v>
      </c>
      <c r="AB193" s="12">
        <v>187</v>
      </c>
      <c r="AC193" s="12">
        <v>339.57499999999999</v>
      </c>
      <c r="AD193" s="13">
        <v>0.3601916140155737</v>
      </c>
      <c r="AF193" s="12">
        <v>187</v>
      </c>
      <c r="AG193" s="12">
        <v>331.7</v>
      </c>
      <c r="AH193" s="13">
        <v>0.69525651119251231</v>
      </c>
    </row>
    <row r="194" spans="4:34" x14ac:dyDescent="0.25">
      <c r="D194" s="7">
        <v>188</v>
      </c>
      <c r="E194" s="7">
        <v>333.39</v>
      </c>
      <c r="F194" s="7">
        <v>0.31148000287972738</v>
      </c>
      <c r="H194" s="7">
        <v>188</v>
      </c>
      <c r="I194" s="7">
        <v>356.29999999999995</v>
      </c>
      <c r="J194" s="7">
        <v>0.11590680111407428</v>
      </c>
      <c r="L194" s="7">
        <v>188</v>
      </c>
      <c r="M194" s="7">
        <v>378.17499999999995</v>
      </c>
      <c r="N194" s="7">
        <v>3.7692082384046574E-2</v>
      </c>
      <c r="P194" s="7">
        <v>188</v>
      </c>
      <c r="Q194" s="7">
        <v>333.15499999999997</v>
      </c>
      <c r="R194" s="7">
        <v>0.54289351536586983</v>
      </c>
      <c r="T194" s="7">
        <v>188</v>
      </c>
      <c r="U194" s="7">
        <v>359.60999999999996</v>
      </c>
      <c r="V194" s="7">
        <v>-1.2825347881597997E-2</v>
      </c>
      <c r="X194" s="7">
        <v>188</v>
      </c>
      <c r="Y194" s="7">
        <v>379.88</v>
      </c>
      <c r="Z194" s="7">
        <v>-5.5560523012497792E-3</v>
      </c>
      <c r="AB194" s="12">
        <v>188</v>
      </c>
      <c r="AC194" s="12">
        <v>339.60249999999996</v>
      </c>
      <c r="AD194" s="13">
        <v>0.35820259269812255</v>
      </c>
      <c r="AF194" s="12">
        <v>188</v>
      </c>
      <c r="AG194" s="12">
        <v>331.85499999999996</v>
      </c>
      <c r="AH194" s="13">
        <v>0.68885775637187596</v>
      </c>
    </row>
    <row r="195" spans="4:34" x14ac:dyDescent="0.25">
      <c r="D195" s="7">
        <v>189</v>
      </c>
      <c r="E195" s="7">
        <v>333.52</v>
      </c>
      <c r="F195" s="7">
        <v>0.30666465859709191</v>
      </c>
      <c r="H195" s="7">
        <v>189</v>
      </c>
      <c r="I195" s="7">
        <v>356.37</v>
      </c>
      <c r="J195" s="7">
        <v>0.11364988301138165</v>
      </c>
      <c r="L195" s="7">
        <v>189</v>
      </c>
      <c r="M195" s="7">
        <v>378.2</v>
      </c>
      <c r="N195" s="7">
        <v>3.6714683030032877E-2</v>
      </c>
      <c r="P195" s="7">
        <v>189</v>
      </c>
      <c r="Q195" s="7">
        <v>333.40499999999997</v>
      </c>
      <c r="R195" s="7">
        <v>0.53103190027380687</v>
      </c>
      <c r="T195" s="7">
        <v>189</v>
      </c>
      <c r="U195" s="7">
        <v>359.65499999999997</v>
      </c>
      <c r="V195" s="7">
        <v>-1.5997317613996326E-2</v>
      </c>
      <c r="X195" s="7">
        <v>189</v>
      </c>
      <c r="Y195" s="7">
        <v>379.89499999999998</v>
      </c>
      <c r="Z195" s="7">
        <v>-6.0234270133424292E-3</v>
      </c>
      <c r="AB195" s="12">
        <v>189</v>
      </c>
      <c r="AC195" s="12">
        <v>339.625</v>
      </c>
      <c r="AD195" s="13">
        <v>0.35625848581460906</v>
      </c>
      <c r="AF195" s="12">
        <v>189</v>
      </c>
      <c r="AG195" s="12">
        <v>332.01499999999999</v>
      </c>
      <c r="AH195" s="13">
        <v>0.68255183411312026</v>
      </c>
    </row>
    <row r="196" spans="4:34" x14ac:dyDescent="0.25">
      <c r="D196" s="7">
        <v>190</v>
      </c>
      <c r="E196" s="7">
        <v>333.64</v>
      </c>
      <c r="F196" s="7">
        <v>0.30192361103213888</v>
      </c>
      <c r="H196" s="7">
        <v>190</v>
      </c>
      <c r="I196" s="7">
        <v>356.43499999999995</v>
      </c>
      <c r="J196" s="7">
        <v>0.11144405872247927</v>
      </c>
      <c r="L196" s="7">
        <v>190</v>
      </c>
      <c r="M196" s="7">
        <v>378.23500000000001</v>
      </c>
      <c r="N196" s="7">
        <v>3.5765768639673554E-2</v>
      </c>
      <c r="P196" s="7">
        <v>190</v>
      </c>
      <c r="Q196" s="7">
        <v>333.64499999999998</v>
      </c>
      <c r="R196" s="7">
        <v>0.51940709086858972</v>
      </c>
      <c r="T196" s="7">
        <v>190</v>
      </c>
      <c r="U196" s="7">
        <v>359.7</v>
      </c>
      <c r="V196" s="7">
        <v>-1.9027967487134718E-2</v>
      </c>
      <c r="X196" s="7">
        <v>190</v>
      </c>
      <c r="Y196" s="7">
        <v>379.91499999999996</v>
      </c>
      <c r="Z196" s="7">
        <v>-6.4609103601046963E-3</v>
      </c>
      <c r="AB196" s="12">
        <v>190</v>
      </c>
      <c r="AC196" s="12">
        <v>339.64499999999998</v>
      </c>
      <c r="AD196" s="13">
        <v>0.35435827929745539</v>
      </c>
      <c r="AF196" s="12">
        <v>190</v>
      </c>
      <c r="AG196" s="12">
        <v>332.16499999999996</v>
      </c>
      <c r="AH196" s="13">
        <v>0.67633756752474949</v>
      </c>
    </row>
    <row r="197" spans="4:34" x14ac:dyDescent="0.25">
      <c r="D197" s="7">
        <v>191</v>
      </c>
      <c r="E197" s="7">
        <v>333.76</v>
      </c>
      <c r="F197" s="7">
        <v>0.29725583875019085</v>
      </c>
      <c r="H197" s="7">
        <v>191</v>
      </c>
      <c r="I197" s="7">
        <v>356.505</v>
      </c>
      <c r="J197" s="7">
        <v>0.1092882086072806</v>
      </c>
      <c r="L197" s="7">
        <v>191</v>
      </c>
      <c r="M197" s="7">
        <v>378.26499999999999</v>
      </c>
      <c r="N197" s="7">
        <v>3.4844513385046863E-2</v>
      </c>
      <c r="P197" s="7">
        <v>191</v>
      </c>
      <c r="Q197" s="7">
        <v>333.88499999999999</v>
      </c>
      <c r="R197" s="7">
        <v>0.50801569106184252</v>
      </c>
      <c r="T197" s="7">
        <v>191</v>
      </c>
      <c r="U197" s="7">
        <v>359.745</v>
      </c>
      <c r="V197" s="7">
        <v>-2.1922354132136331E-2</v>
      </c>
      <c r="X197" s="7">
        <v>191</v>
      </c>
      <c r="Y197" s="7">
        <v>379.92499999999995</v>
      </c>
      <c r="Z197" s="7">
        <v>-6.8702519624595695E-3</v>
      </c>
      <c r="AB197" s="12">
        <v>191</v>
      </c>
      <c r="AC197" s="12">
        <v>339.67499999999995</v>
      </c>
      <c r="AD197" s="13">
        <v>0.35250098195615348</v>
      </c>
      <c r="AF197" s="12">
        <v>191</v>
      </c>
      <c r="AG197" s="12">
        <v>332.315</v>
      </c>
      <c r="AH197" s="13">
        <v>0.67021378884209126</v>
      </c>
    </row>
    <row r="198" spans="4:34" x14ac:dyDescent="0.25">
      <c r="D198" s="7">
        <v>192</v>
      </c>
      <c r="E198" s="7">
        <v>333.88</v>
      </c>
      <c r="F198" s="7">
        <v>0.29266033085322052</v>
      </c>
      <c r="H198" s="7">
        <v>192</v>
      </c>
      <c r="I198" s="7">
        <v>356.56499999999994</v>
      </c>
      <c r="J198" s="7">
        <v>0.10718123568589408</v>
      </c>
      <c r="L198" s="7">
        <v>192</v>
      </c>
      <c r="M198" s="7">
        <v>378.28499999999997</v>
      </c>
      <c r="N198" s="7">
        <v>3.3950115027830116E-2</v>
      </c>
      <c r="P198" s="7">
        <v>192</v>
      </c>
      <c r="Q198" s="7">
        <v>334.10499999999996</v>
      </c>
      <c r="R198" s="7">
        <v>0.49685431791484963</v>
      </c>
      <c r="T198" s="7">
        <v>192</v>
      </c>
      <c r="U198" s="7">
        <v>359.78499999999997</v>
      </c>
      <c r="V198" s="7">
        <v>-2.4685413752702227E-2</v>
      </c>
      <c r="X198" s="7">
        <v>192</v>
      </c>
      <c r="Y198" s="7">
        <v>379.94</v>
      </c>
      <c r="Z198" s="7">
        <v>-7.253111009835677E-3</v>
      </c>
      <c r="AB198" s="12">
        <v>192</v>
      </c>
      <c r="AC198" s="12">
        <v>339.7</v>
      </c>
      <c r="AD198" s="13">
        <v>0.3506856249632781</v>
      </c>
      <c r="AF198" s="12">
        <v>192</v>
      </c>
      <c r="AG198" s="12">
        <v>332.46249999999998</v>
      </c>
      <c r="AH198" s="13">
        <v>0.66417933954947628</v>
      </c>
    </row>
    <row r="199" spans="4:34" x14ac:dyDescent="0.25">
      <c r="D199" s="7">
        <v>193</v>
      </c>
      <c r="E199" s="7">
        <v>333.99</v>
      </c>
      <c r="F199" s="7">
        <v>0.28813608696545778</v>
      </c>
      <c r="H199" s="7">
        <v>193</v>
      </c>
      <c r="I199" s="7">
        <v>356.625</v>
      </c>
      <c r="J199" s="7">
        <v>0.10512206526902473</v>
      </c>
      <c r="L199" s="7">
        <v>193</v>
      </c>
      <c r="M199" s="7">
        <v>378.32</v>
      </c>
      <c r="N199" s="7">
        <v>3.3081794272709096E-2</v>
      </c>
      <c r="P199" s="7">
        <v>193</v>
      </c>
      <c r="Q199" s="7">
        <v>334.33499999999998</v>
      </c>
      <c r="R199" s="7">
        <v>0.48591960256196232</v>
      </c>
      <c r="T199" s="7">
        <v>193</v>
      </c>
      <c r="U199" s="7">
        <v>359.83</v>
      </c>
      <c r="V199" s="7">
        <v>-2.7321962357458599E-2</v>
      </c>
      <c r="X199" s="7">
        <v>193</v>
      </c>
      <c r="Y199" s="7">
        <v>379.95499999999998</v>
      </c>
      <c r="Z199" s="7">
        <v>-7.6110600901063766E-3</v>
      </c>
      <c r="AB199" s="12">
        <v>193</v>
      </c>
      <c r="AC199" s="12">
        <v>339.72499999999997</v>
      </c>
      <c r="AD199" s="13">
        <v>0.34891126135181261</v>
      </c>
      <c r="AF199" s="12">
        <v>193</v>
      </c>
      <c r="AG199" s="12">
        <v>332.60749999999996</v>
      </c>
      <c r="AH199" s="13">
        <v>0.65823307049487023</v>
      </c>
    </row>
    <row r="200" spans="4:34" x14ac:dyDescent="0.25">
      <c r="D200" s="7">
        <v>194</v>
      </c>
      <c r="E200" s="7">
        <v>334.10999999999996</v>
      </c>
      <c r="F200" s="7">
        <v>0.28368211721616465</v>
      </c>
      <c r="H200" s="7">
        <v>194</v>
      </c>
      <c r="I200" s="7">
        <v>356.68499999999995</v>
      </c>
      <c r="J200" s="7">
        <v>0.10310964459033806</v>
      </c>
      <c r="L200" s="7">
        <v>194</v>
      </c>
      <c r="M200" s="7">
        <v>378.34999999999997</v>
      </c>
      <c r="N200" s="7">
        <v>3.2238794136518527E-2</v>
      </c>
      <c r="P200" s="7">
        <v>194</v>
      </c>
      <c r="Q200" s="7">
        <v>334.54499999999996</v>
      </c>
      <c r="R200" s="7">
        <v>0.4752081911111094</v>
      </c>
      <c r="T200" s="7">
        <v>194</v>
      </c>
      <c r="U200" s="7">
        <v>359.87</v>
      </c>
      <c r="V200" s="7">
        <v>-2.9836696110365199E-2</v>
      </c>
      <c r="X200" s="7">
        <v>194</v>
      </c>
      <c r="Y200" s="7">
        <v>379.96999999999997</v>
      </c>
      <c r="Z200" s="7">
        <v>-7.9455889144169067E-3</v>
      </c>
      <c r="AB200" s="12">
        <v>194</v>
      </c>
      <c r="AC200" s="12">
        <v>339.74749999999995</v>
      </c>
      <c r="AD200" s="13">
        <v>0.34717696552356486</v>
      </c>
      <c r="AF200" s="12">
        <v>194</v>
      </c>
      <c r="AG200" s="12">
        <v>332.745</v>
      </c>
      <c r="AH200" s="13">
        <v>0.65237384199712534</v>
      </c>
    </row>
    <row r="201" spans="4:34" x14ac:dyDescent="0.25">
      <c r="D201" s="7">
        <v>195</v>
      </c>
      <c r="E201" s="7">
        <v>334.21999999999997</v>
      </c>
      <c r="F201" s="7">
        <v>0.27929744221965441</v>
      </c>
      <c r="H201" s="7">
        <v>195</v>
      </c>
      <c r="I201" s="7">
        <v>356.745</v>
      </c>
      <c r="J201" s="7">
        <v>0.10114294244097867</v>
      </c>
      <c r="L201" s="7">
        <v>195</v>
      </c>
      <c r="M201" s="7">
        <v>378.37</v>
      </c>
      <c r="N201" s="7">
        <v>3.1420379332870382E-2</v>
      </c>
      <c r="P201" s="7">
        <v>195</v>
      </c>
      <c r="Q201" s="7">
        <v>334.745</v>
      </c>
      <c r="R201" s="7">
        <v>0.46471674552121323</v>
      </c>
      <c r="T201" s="7">
        <v>195</v>
      </c>
      <c r="U201" s="7">
        <v>359.9</v>
      </c>
      <c r="V201" s="7">
        <v>-3.2234191795972755E-2</v>
      </c>
      <c r="X201" s="7">
        <v>195</v>
      </c>
      <c r="Y201" s="7">
        <v>379.98499999999996</v>
      </c>
      <c r="Z201" s="7">
        <v>-8.2581079359034838E-3</v>
      </c>
      <c r="AB201" s="12">
        <v>195</v>
      </c>
      <c r="AC201" s="12">
        <v>339.77249999999998</v>
      </c>
      <c r="AD201" s="13">
        <v>0.34548183276845107</v>
      </c>
      <c r="AF201" s="12">
        <v>195</v>
      </c>
      <c r="AG201" s="12">
        <v>332.88749999999999</v>
      </c>
      <c r="AH201" s="13">
        <v>0.64660052394600864</v>
      </c>
    </row>
    <row r="202" spans="4:34" x14ac:dyDescent="0.25">
      <c r="D202" s="7">
        <v>196</v>
      </c>
      <c r="E202" s="7">
        <v>334.34</v>
      </c>
      <c r="F202" s="7">
        <v>0.27498109305263302</v>
      </c>
      <c r="H202" s="7">
        <v>196</v>
      </c>
      <c r="I202" s="7">
        <v>356.79999999999995</v>
      </c>
      <c r="J202" s="7">
        <v>9.9220948806425041E-2</v>
      </c>
      <c r="L202" s="7">
        <v>196</v>
      </c>
      <c r="M202" s="7">
        <v>378.38499999999999</v>
      </c>
      <c r="N202" s="7">
        <v>3.062583567202052E-2</v>
      </c>
      <c r="P202" s="7">
        <v>196</v>
      </c>
      <c r="Q202" s="7">
        <v>334.93499999999995</v>
      </c>
      <c r="R202" s="7">
        <v>0.45444194445633473</v>
      </c>
      <c r="T202" s="7">
        <v>196</v>
      </c>
      <c r="U202" s="7">
        <v>359.94</v>
      </c>
      <c r="V202" s="7">
        <v>-3.4518907396075896E-2</v>
      </c>
      <c r="X202" s="7">
        <v>196</v>
      </c>
      <c r="Y202" s="7">
        <v>380</v>
      </c>
      <c r="Z202" s="7">
        <v>-8.5499518616405246E-3</v>
      </c>
      <c r="AB202" s="12">
        <v>196</v>
      </c>
      <c r="AC202" s="12">
        <v>339.79499999999996</v>
      </c>
      <c r="AD202" s="13">
        <v>0.34382497879442658</v>
      </c>
      <c r="AF202" s="12">
        <v>196</v>
      </c>
      <c r="AG202" s="12">
        <v>333.02499999999998</v>
      </c>
      <c r="AH202" s="13">
        <v>0.640911995895175</v>
      </c>
    </row>
    <row r="203" spans="4:34" x14ac:dyDescent="0.25">
      <c r="D203" s="7">
        <v>197</v>
      </c>
      <c r="E203" s="7">
        <v>334.44</v>
      </c>
      <c r="F203" s="7">
        <v>0.27073211122893837</v>
      </c>
      <c r="H203" s="7">
        <v>197</v>
      </c>
      <c r="I203" s="7">
        <v>356.85500000000002</v>
      </c>
      <c r="J203" s="7">
        <v>9.7342674505851309E-2</v>
      </c>
      <c r="L203" s="7">
        <v>197</v>
      </c>
      <c r="M203" s="7">
        <v>378.40999999999997</v>
      </c>
      <c r="N203" s="7">
        <v>2.9854469475718941E-2</v>
      </c>
      <c r="P203" s="7">
        <v>197</v>
      </c>
      <c r="Q203" s="7">
        <v>335.13</v>
      </c>
      <c r="R203" s="7">
        <v>0.44438048411639297</v>
      </c>
      <c r="T203" s="7">
        <v>197</v>
      </c>
      <c r="U203" s="7">
        <v>359.97499999999997</v>
      </c>
      <c r="V203" s="7">
        <v>-3.6695182774248061E-2</v>
      </c>
      <c r="X203" s="7">
        <v>197</v>
      </c>
      <c r="Y203" s="7">
        <v>380.01</v>
      </c>
      <c r="Z203" s="7">
        <v>-8.8223830574657609E-3</v>
      </c>
      <c r="AB203" s="12">
        <v>197</v>
      </c>
      <c r="AC203" s="12">
        <v>339.80999999999995</v>
      </c>
      <c r="AD203" s="13">
        <v>0.34220553926784597</v>
      </c>
      <c r="AF203" s="12">
        <v>197</v>
      </c>
      <c r="AG203" s="12">
        <v>333.16999999999996</v>
      </c>
      <c r="AH203" s="13">
        <v>0.63530714714824477</v>
      </c>
    </row>
    <row r="204" spans="4:34" x14ac:dyDescent="0.25">
      <c r="D204" s="7">
        <v>198</v>
      </c>
      <c r="E204" s="7">
        <v>334.54999999999995</v>
      </c>
      <c r="F204" s="7">
        <v>0.2665495486717529</v>
      </c>
      <c r="H204" s="7">
        <v>198</v>
      </c>
      <c r="I204" s="7">
        <v>356.90499999999997</v>
      </c>
      <c r="J204" s="7">
        <v>9.5507150834157228E-2</v>
      </c>
      <c r="L204" s="7">
        <v>198</v>
      </c>
      <c r="M204" s="7">
        <v>378.43499999999995</v>
      </c>
      <c r="N204" s="7">
        <v>2.9105607006784232E-2</v>
      </c>
      <c r="P204" s="7">
        <v>198</v>
      </c>
      <c r="Q204" s="7">
        <v>335.315</v>
      </c>
      <c r="R204" s="7">
        <v>0.43452907904432692</v>
      </c>
      <c r="T204" s="7">
        <v>198</v>
      </c>
      <c r="U204" s="7">
        <v>360.01</v>
      </c>
      <c r="V204" s="7">
        <v>-3.8767240464627803E-2</v>
      </c>
      <c r="X204" s="7">
        <v>198</v>
      </c>
      <c r="Y204" s="7">
        <v>380.02499999999998</v>
      </c>
      <c r="Z204" s="7">
        <v>-9.0765948456278216E-3</v>
      </c>
      <c r="AB204" s="12">
        <v>198</v>
      </c>
      <c r="AC204" s="12">
        <v>339.82749999999999</v>
      </c>
      <c r="AD204" s="13">
        <v>0.34062266936403723</v>
      </c>
      <c r="AF204" s="12">
        <v>198</v>
      </c>
      <c r="AG204" s="12">
        <v>333.29749999999996</v>
      </c>
      <c r="AH204" s="13">
        <v>0.62978487683815221</v>
      </c>
    </row>
    <row r="205" spans="4:34" x14ac:dyDescent="0.25">
      <c r="D205" s="7">
        <v>199</v>
      </c>
      <c r="E205" s="7">
        <v>334.65999999999997</v>
      </c>
      <c r="F205" s="7">
        <v>0.26243246768336437</v>
      </c>
      <c r="H205" s="7">
        <v>199</v>
      </c>
      <c r="I205" s="7">
        <v>356.95499999999998</v>
      </c>
      <c r="J205" s="7">
        <v>9.3713429206817023E-2</v>
      </c>
      <c r="L205" s="7">
        <v>199</v>
      </c>
      <c r="M205" s="7">
        <v>378.45499999999998</v>
      </c>
      <c r="N205" s="7">
        <v>2.8378593913139256E-2</v>
      </c>
      <c r="P205" s="7">
        <v>199</v>
      </c>
      <c r="Q205" s="7">
        <v>335.495</v>
      </c>
      <c r="R205" s="7">
        <v>0.42488446290958948</v>
      </c>
      <c r="T205" s="7">
        <v>199</v>
      </c>
      <c r="U205" s="7">
        <v>360.04499999999996</v>
      </c>
      <c r="V205" s="7">
        <v>-4.0739186561183728E-2</v>
      </c>
      <c r="X205" s="7">
        <v>199</v>
      </c>
      <c r="Y205" s="7">
        <v>380.03999999999996</v>
      </c>
      <c r="Z205" s="7">
        <v>-9.3137146954770274E-3</v>
      </c>
      <c r="AB205" s="12">
        <v>199</v>
      </c>
      <c r="AC205" s="12">
        <v>339.85249999999996</v>
      </c>
      <c r="AD205" s="13">
        <v>0.33907554332787843</v>
      </c>
      <c r="AF205" s="12">
        <v>199</v>
      </c>
      <c r="AG205" s="12">
        <v>333.4325</v>
      </c>
      <c r="AH205" s="13">
        <v>0.62434409399992374</v>
      </c>
    </row>
    <row r="206" spans="4:34" x14ac:dyDescent="0.25">
      <c r="D206" s="7">
        <v>200</v>
      </c>
      <c r="E206" s="7">
        <v>334.76</v>
      </c>
      <c r="F206" s="7">
        <v>0.25837994091254918</v>
      </c>
      <c r="H206" s="7">
        <v>200</v>
      </c>
      <c r="I206" s="7">
        <v>357.005</v>
      </c>
      <c r="J206" s="7">
        <v>9.1960580807688944E-2</v>
      </c>
      <c r="L206" s="7">
        <v>200</v>
      </c>
      <c r="M206" s="7">
        <v>378.47499999999997</v>
      </c>
      <c r="N206" s="7">
        <v>2.7672794686041932E-2</v>
      </c>
      <c r="P206" s="7">
        <v>200</v>
      </c>
      <c r="Q206" s="7">
        <v>335.66499999999996</v>
      </c>
      <c r="R206" s="7">
        <v>0.41544338926788471</v>
      </c>
      <c r="T206" s="7">
        <v>200</v>
      </c>
      <c r="U206" s="7">
        <v>360.08</v>
      </c>
      <c r="V206" s="7">
        <v>-4.2615011703612787E-2</v>
      </c>
      <c r="X206" s="7">
        <v>200</v>
      </c>
      <c r="Y206" s="7">
        <v>380.04999999999995</v>
      </c>
      <c r="Z206" s="7">
        <v>-9.5348073076779085E-3</v>
      </c>
      <c r="AB206" s="12">
        <v>200</v>
      </c>
      <c r="AC206" s="12">
        <v>339.87249999999995</v>
      </c>
      <c r="AD206" s="13">
        <v>0.33756335404416637</v>
      </c>
      <c r="AF206" s="12">
        <v>200</v>
      </c>
      <c r="AG206" s="12">
        <v>333.55999999999995</v>
      </c>
      <c r="AH206" s="13">
        <v>0.61898371763705085</v>
      </c>
    </row>
    <row r="207" spans="4:34" x14ac:dyDescent="0.25">
      <c r="D207" s="7">
        <v>201</v>
      </c>
      <c r="E207" s="7">
        <v>334.87</v>
      </c>
      <c r="F207" s="7">
        <v>0.25439105131965073</v>
      </c>
      <c r="H207" s="7">
        <v>201</v>
      </c>
      <c r="I207" s="7">
        <v>357.04999999999995</v>
      </c>
      <c r="J207" s="7">
        <v>9.0247696239917338E-2</v>
      </c>
      <c r="L207" s="7">
        <v>201</v>
      </c>
      <c r="M207" s="7">
        <v>378.495</v>
      </c>
      <c r="N207" s="7">
        <v>2.6987592132242819E-2</v>
      </c>
      <c r="P207" s="7">
        <v>201</v>
      </c>
      <c r="Q207" s="7">
        <v>335.84499999999997</v>
      </c>
      <c r="R207" s="7">
        <v>0.40620263229708126</v>
      </c>
      <c r="T207" s="7">
        <v>201</v>
      </c>
      <c r="U207" s="7">
        <v>360.10999999999996</v>
      </c>
      <c r="V207" s="7">
        <v>-4.4398592156003946E-2</v>
      </c>
      <c r="X207" s="7">
        <v>201</v>
      </c>
      <c r="Y207" s="7">
        <v>380.05999999999995</v>
      </c>
      <c r="Z207" s="7">
        <v>-9.7408775926614115E-3</v>
      </c>
      <c r="AB207" s="12">
        <v>201</v>
      </c>
      <c r="AC207" s="12">
        <v>339.88749999999999</v>
      </c>
      <c r="AD207" s="13">
        <v>0.33608531261757024</v>
      </c>
      <c r="AF207" s="12">
        <v>201</v>
      </c>
      <c r="AG207" s="12">
        <v>333.68499999999995</v>
      </c>
      <c r="AH207" s="13">
        <v>0.61370267678161816</v>
      </c>
    </row>
    <row r="208" spans="4:34" x14ac:dyDescent="0.25">
      <c r="D208" s="7">
        <v>202</v>
      </c>
      <c r="E208" s="7">
        <v>334.96</v>
      </c>
      <c r="F208" s="7">
        <v>0.2504648921394253</v>
      </c>
      <c r="H208" s="7">
        <v>202</v>
      </c>
      <c r="I208" s="7">
        <v>357.09499999999997</v>
      </c>
      <c r="J208" s="7">
        <v>8.8573885180050743E-2</v>
      </c>
      <c r="L208" s="7">
        <v>202</v>
      </c>
      <c r="M208" s="7">
        <v>378.51</v>
      </c>
      <c r="N208" s="7">
        <v>2.6322386859799353E-2</v>
      </c>
      <c r="P208" s="7">
        <v>202</v>
      </c>
      <c r="Q208" s="7">
        <v>336</v>
      </c>
      <c r="R208" s="7">
        <v>0.39715898750925538</v>
      </c>
      <c r="T208" s="7">
        <v>202</v>
      </c>
      <c r="U208" s="7">
        <v>360.14</v>
      </c>
      <c r="V208" s="7">
        <v>-4.6093690974138395E-2</v>
      </c>
      <c r="X208" s="7">
        <v>202</v>
      </c>
      <c r="Y208" s="7">
        <v>380.07</v>
      </c>
      <c r="Z208" s="7">
        <v>-9.9328735442564438E-3</v>
      </c>
      <c r="AB208" s="12">
        <v>202</v>
      </c>
      <c r="AC208" s="12">
        <v>339.90499999999997</v>
      </c>
      <c r="AD208" s="13">
        <v>0.33464064796196757</v>
      </c>
      <c r="AF208" s="12">
        <v>202</v>
      </c>
      <c r="AG208" s="12">
        <v>333.80999999999995</v>
      </c>
      <c r="AH208" s="13">
        <v>0.60849991054834918</v>
      </c>
    </row>
    <row r="209" spans="4:34" x14ac:dyDescent="0.25">
      <c r="D209" s="7">
        <v>203</v>
      </c>
      <c r="E209" s="7">
        <v>335.04999999999995</v>
      </c>
      <c r="F209" s="7">
        <v>0.24660056684172785</v>
      </c>
      <c r="H209" s="7">
        <v>203</v>
      </c>
      <c r="I209" s="7">
        <v>357.14</v>
      </c>
      <c r="J209" s="7">
        <v>8.6938276035490383E-2</v>
      </c>
      <c r="L209" s="7">
        <v>203</v>
      </c>
      <c r="M209" s="7">
        <v>378.53</v>
      </c>
      <c r="N209" s="7">
        <v>2.5676596777275688E-2</v>
      </c>
      <c r="P209" s="7">
        <v>203</v>
      </c>
      <c r="Q209" s="7">
        <v>336.15499999999997</v>
      </c>
      <c r="R209" s="7">
        <v>0.38830927243883784</v>
      </c>
      <c r="T209" s="7">
        <v>203</v>
      </c>
      <c r="U209" s="7">
        <v>360.15999999999997</v>
      </c>
      <c r="V209" s="7">
        <v>-4.7703959257478744E-2</v>
      </c>
      <c r="X209" s="7">
        <v>203</v>
      </c>
      <c r="Y209" s="7">
        <v>380.08</v>
      </c>
      <c r="Z209" s="7">
        <v>-1.0111689009644384E-2</v>
      </c>
      <c r="AB209" s="12">
        <v>203</v>
      </c>
      <c r="AC209" s="12">
        <v>339.91999999999996</v>
      </c>
      <c r="AD209" s="13">
        <v>0.33322860639896362</v>
      </c>
      <c r="AF209" s="12">
        <v>203</v>
      </c>
      <c r="AG209" s="12">
        <v>333.94</v>
      </c>
      <c r="AH209" s="13">
        <v>0.60337436818272738</v>
      </c>
    </row>
    <row r="210" spans="4:34" x14ac:dyDescent="0.25">
      <c r="D210" s="7">
        <v>204</v>
      </c>
      <c r="E210" s="7">
        <v>335.16999999999996</v>
      </c>
      <c r="F210" s="7">
        <v>0.24279718909010684</v>
      </c>
      <c r="H210" s="7">
        <v>204</v>
      </c>
      <c r="I210" s="7">
        <v>357.17999999999995</v>
      </c>
      <c r="J210" s="7">
        <v>8.5340015605375213E-2</v>
      </c>
      <c r="L210" s="7">
        <v>204</v>
      </c>
      <c r="M210" s="7">
        <v>378.54999999999995</v>
      </c>
      <c r="N210" s="7">
        <v>2.504965660605633E-2</v>
      </c>
      <c r="P210" s="7">
        <v>204</v>
      </c>
      <c r="Q210" s="7">
        <v>336.315</v>
      </c>
      <c r="R210" s="7">
        <v>0.37965032730685999</v>
      </c>
      <c r="T210" s="7">
        <v>204</v>
      </c>
      <c r="U210" s="7">
        <v>360.19</v>
      </c>
      <c r="V210" s="7">
        <v>-4.9232937481636527E-2</v>
      </c>
      <c r="X210" s="7">
        <v>204</v>
      </c>
      <c r="Y210" s="7">
        <v>380.09499999999997</v>
      </c>
      <c r="Z210" s="7">
        <v>-1.0278166356967166E-2</v>
      </c>
      <c r="AB210" s="12">
        <v>204</v>
      </c>
      <c r="AC210" s="12">
        <v>339.93999999999994</v>
      </c>
      <c r="AD210" s="13">
        <v>0.33184845126539331</v>
      </c>
      <c r="AF210" s="12">
        <v>204</v>
      </c>
      <c r="AG210" s="12">
        <v>334.06</v>
      </c>
      <c r="AH210" s="13">
        <v>0.59832500910335451</v>
      </c>
    </row>
    <row r="211" spans="4:34" x14ac:dyDescent="0.25">
      <c r="D211" s="7">
        <v>205</v>
      </c>
      <c r="E211" s="7">
        <v>335.27</v>
      </c>
      <c r="F211" s="7">
        <v>0.23905388269837952</v>
      </c>
      <c r="H211" s="7">
        <v>205</v>
      </c>
      <c r="I211" s="7">
        <v>357.22499999999997</v>
      </c>
      <c r="J211" s="7">
        <v>8.3778268745001591E-2</v>
      </c>
      <c r="L211" s="7">
        <v>205</v>
      </c>
      <c r="M211" s="7">
        <v>378.57499999999999</v>
      </c>
      <c r="N211" s="7">
        <v>2.4441017405501964E-2</v>
      </c>
      <c r="P211" s="7">
        <v>205</v>
      </c>
      <c r="Q211" s="7">
        <v>336.45</v>
      </c>
      <c r="R211" s="7">
        <v>0.37117901566131295</v>
      </c>
      <c r="T211" s="7">
        <v>205</v>
      </c>
      <c r="U211" s="7">
        <v>360.21999999999997</v>
      </c>
      <c r="V211" s="7">
        <v>-5.0684056907177762E-2</v>
      </c>
      <c r="X211" s="7">
        <v>205</v>
      </c>
      <c r="Y211" s="7">
        <v>380.09999999999997</v>
      </c>
      <c r="Z211" s="7">
        <v>-1.0433099042089843E-2</v>
      </c>
      <c r="AB211" s="12">
        <v>205</v>
      </c>
      <c r="AC211" s="12">
        <v>339.95749999999998</v>
      </c>
      <c r="AD211" s="13">
        <v>0.33049946252961698</v>
      </c>
      <c r="AF211" s="12">
        <v>205</v>
      </c>
      <c r="AG211" s="12">
        <v>334.17750000000001</v>
      </c>
      <c r="AH211" s="13">
        <v>0.59335080293870412</v>
      </c>
    </row>
    <row r="212" spans="4:34" x14ac:dyDescent="0.25">
      <c r="D212" s="7">
        <v>206</v>
      </c>
      <c r="E212" s="7">
        <v>335.37</v>
      </c>
      <c r="F212" s="7">
        <v>0.2353697815852554</v>
      </c>
      <c r="H212" s="7">
        <v>206</v>
      </c>
      <c r="I212" s="7">
        <v>357.26499999999999</v>
      </c>
      <c r="J212" s="7">
        <v>8.2252218033867536E-2</v>
      </c>
      <c r="L212" s="7">
        <v>206</v>
      </c>
      <c r="M212" s="7">
        <v>378.59</v>
      </c>
      <c r="N212" s="7">
        <v>2.3850146110676089E-2</v>
      </c>
      <c r="P212" s="7">
        <v>206</v>
      </c>
      <c r="Q212" s="7">
        <v>336.59999999999997</v>
      </c>
      <c r="R212" s="7">
        <v>0.36289222499365464</v>
      </c>
      <c r="T212" s="7">
        <v>206</v>
      </c>
      <c r="U212" s="7">
        <v>360.245</v>
      </c>
      <c r="V212" s="7">
        <v>-5.2060641060564822E-2</v>
      </c>
      <c r="X212" s="7">
        <v>206</v>
      </c>
      <c r="Y212" s="7">
        <v>380.10499999999996</v>
      </c>
      <c r="Z212" s="7">
        <v>-1.0577234076172577E-2</v>
      </c>
      <c r="AB212" s="12">
        <v>206</v>
      </c>
      <c r="AC212" s="12">
        <v>339.97249999999997</v>
      </c>
      <c r="AD212" s="13">
        <v>0.32918093641641488</v>
      </c>
      <c r="AF212" s="12">
        <v>206</v>
      </c>
      <c r="AG212" s="12">
        <v>334.29249999999996</v>
      </c>
      <c r="AH212" s="13">
        <v>0.58845072955842448</v>
      </c>
    </row>
    <row r="213" spans="4:34" x14ac:dyDescent="0.25">
      <c r="D213" s="7">
        <v>207</v>
      </c>
      <c r="E213" s="7">
        <v>335.46999999999997</v>
      </c>
      <c r="F213" s="7">
        <v>0.23174402972707639</v>
      </c>
      <c r="H213" s="7">
        <v>207</v>
      </c>
      <c r="I213" s="7">
        <v>357.30999999999995</v>
      </c>
      <c r="J213" s="7">
        <v>8.0761063447424522E-2</v>
      </c>
      <c r="L213" s="7">
        <v>207</v>
      </c>
      <c r="M213" s="7">
        <v>378.60499999999996</v>
      </c>
      <c r="N213" s="7">
        <v>2.3276525082372136E-2</v>
      </c>
      <c r="P213" s="7">
        <v>207</v>
      </c>
      <c r="Q213" s="7">
        <v>336.745</v>
      </c>
      <c r="R213" s="7">
        <v>0.35478686733151837</v>
      </c>
      <c r="T213" s="7">
        <v>207</v>
      </c>
      <c r="U213" s="7">
        <v>360.27499999999998</v>
      </c>
      <c r="V213" s="7">
        <v>-5.336590728293511E-2</v>
      </c>
      <c r="X213" s="7">
        <v>207</v>
      </c>
      <c r="Y213" s="7">
        <v>380.10999999999996</v>
      </c>
      <c r="Z213" s="7">
        <v>-1.0711274395845552E-2</v>
      </c>
      <c r="AB213" s="12">
        <v>207</v>
      </c>
      <c r="AC213" s="12">
        <v>339.98249999999996</v>
      </c>
      <c r="AD213" s="13">
        <v>0.32789218504029877</v>
      </c>
      <c r="AF213" s="12">
        <v>207</v>
      </c>
      <c r="AG213" s="12">
        <v>334.40499999999997</v>
      </c>
      <c r="AH213" s="13">
        <v>0.58362377909935115</v>
      </c>
    </row>
    <row r="214" spans="4:34" x14ac:dyDescent="0.25">
      <c r="D214" s="7">
        <v>208</v>
      </c>
      <c r="E214" s="7">
        <v>335.55999999999995</v>
      </c>
      <c r="F214" s="7">
        <v>0.22817578110874076</v>
      </c>
      <c r="H214" s="7">
        <v>208</v>
      </c>
      <c r="I214" s="7">
        <v>357.34</v>
      </c>
      <c r="J214" s="7">
        <v>7.9304022032611707E-2</v>
      </c>
      <c r="L214" s="7">
        <v>208</v>
      </c>
      <c r="M214" s="7">
        <v>378.61</v>
      </c>
      <c r="N214" s="7">
        <v>2.2719651669171857E-2</v>
      </c>
      <c r="P214" s="7">
        <v>208</v>
      </c>
      <c r="Q214" s="7">
        <v>336.88</v>
      </c>
      <c r="R214" s="7">
        <v>0.34685987980769462</v>
      </c>
      <c r="T214" s="7">
        <v>208</v>
      </c>
      <c r="U214" s="7">
        <v>360.29999999999995</v>
      </c>
      <c r="V214" s="7">
        <v>-5.4602968342567955E-2</v>
      </c>
      <c r="X214" s="7">
        <v>208</v>
      </c>
      <c r="Y214" s="7">
        <v>380.125</v>
      </c>
      <c r="Z214" s="7">
        <v>-1.0835881137903706E-2</v>
      </c>
      <c r="AB214" s="12">
        <v>208</v>
      </c>
      <c r="AC214" s="12">
        <v>340</v>
      </c>
      <c r="AD214" s="13">
        <v>0.32663253604705056</v>
      </c>
      <c r="AF214" s="12">
        <v>208</v>
      </c>
      <c r="AG214" s="12">
        <v>334.52499999999998</v>
      </c>
      <c r="AH214" s="13">
        <v>0.57886895198638022</v>
      </c>
    </row>
    <row r="215" spans="4:34" x14ac:dyDescent="0.25">
      <c r="D215" s="7">
        <v>209</v>
      </c>
      <c r="E215" s="7">
        <v>335.65</v>
      </c>
      <c r="F215" s="7">
        <v>0.22466419967287685</v>
      </c>
      <c r="H215" s="7">
        <v>209</v>
      </c>
      <c r="I215" s="7">
        <v>357.375</v>
      </c>
      <c r="J215" s="7">
        <v>7.7880327587241352E-2</v>
      </c>
      <c r="L215" s="7">
        <v>209</v>
      </c>
      <c r="M215" s="7">
        <v>378.63499999999999</v>
      </c>
      <c r="N215" s="7">
        <v>2.2179037781267608E-2</v>
      </c>
      <c r="P215" s="7">
        <v>209</v>
      </c>
      <c r="Q215" s="7">
        <v>337.01</v>
      </c>
      <c r="R215" s="7">
        <v>0.33910822520547734</v>
      </c>
      <c r="T215" s="7">
        <v>209</v>
      </c>
      <c r="U215" s="7">
        <v>360.32</v>
      </c>
      <c r="V215" s="7">
        <v>-5.5774834106676219E-2</v>
      </c>
      <c r="X215" s="7">
        <v>209</v>
      </c>
      <c r="Y215" s="7">
        <v>380.13499999999999</v>
      </c>
      <c r="Z215" s="7">
        <v>-1.0951675820547116E-2</v>
      </c>
      <c r="AB215" s="12">
        <v>209</v>
      </c>
      <c r="AC215" s="12">
        <v>340.01249999999999</v>
      </c>
      <c r="AD215" s="13">
        <v>0.32540133226331558</v>
      </c>
      <c r="AF215" s="12">
        <v>209</v>
      </c>
      <c r="AG215" s="12">
        <v>334.63749999999999</v>
      </c>
      <c r="AH215" s="13">
        <v>0.57418525894835715</v>
      </c>
    </row>
    <row r="216" spans="4:34" x14ac:dyDescent="0.25">
      <c r="D216" s="7">
        <v>210</v>
      </c>
      <c r="E216" s="7">
        <v>335.74</v>
      </c>
      <c r="F216" s="7">
        <v>0.22120845926733185</v>
      </c>
      <c r="H216" s="7">
        <v>210</v>
      </c>
      <c r="I216" s="7">
        <v>357.40999999999997</v>
      </c>
      <c r="J216" s="7">
        <v>7.6489230343296633E-2</v>
      </c>
      <c r="L216" s="7">
        <v>210</v>
      </c>
      <c r="M216" s="7">
        <v>378.65</v>
      </c>
      <c r="N216" s="7">
        <v>2.1654209475782886E-2</v>
      </c>
      <c r="P216" s="7">
        <v>210</v>
      </c>
      <c r="Q216" s="7">
        <v>337.13499999999999</v>
      </c>
      <c r="R216" s="7">
        <v>0.33152889248048351</v>
      </c>
      <c r="T216" s="7">
        <v>210</v>
      </c>
      <c r="U216" s="7">
        <v>360.34</v>
      </c>
      <c r="V216" s="7">
        <v>-5.6884413268338534E-2</v>
      </c>
      <c r="X216" s="7">
        <v>210</v>
      </c>
      <c r="Y216" s="7">
        <v>380.14499999999998</v>
      </c>
      <c r="Z216" s="7">
        <v>-1.1059242433288081E-2</v>
      </c>
      <c r="AB216" s="12">
        <v>210</v>
      </c>
      <c r="AC216" s="12">
        <v>340.03</v>
      </c>
      <c r="AD216" s="13">
        <v>0.32419793135406655</v>
      </c>
      <c r="AF216" s="12">
        <v>210</v>
      </c>
      <c r="AG216" s="12">
        <v>334.73749999999995</v>
      </c>
      <c r="AH216" s="13">
        <v>0.56957172102913312</v>
      </c>
    </row>
    <row r="217" spans="4:34" x14ac:dyDescent="0.25">
      <c r="D217" s="7">
        <v>211</v>
      </c>
      <c r="E217" s="7">
        <v>335.84</v>
      </c>
      <c r="F217" s="7">
        <v>0.21780774359103985</v>
      </c>
      <c r="H217" s="7">
        <v>211</v>
      </c>
      <c r="I217" s="7">
        <v>357.45</v>
      </c>
      <c r="J217" s="7">
        <v>7.5129996654197145E-2</v>
      </c>
      <c r="L217" s="7">
        <v>211</v>
      </c>
      <c r="M217" s="7">
        <v>378.66499999999996</v>
      </c>
      <c r="N217" s="7">
        <v>2.1144706553328035E-2</v>
      </c>
      <c r="P217" s="7">
        <v>211</v>
      </c>
      <c r="Q217" s="7">
        <v>337.255</v>
      </c>
      <c r="R217" s="7">
        <v>0.32411889725907073</v>
      </c>
      <c r="T217" s="7">
        <v>211</v>
      </c>
      <c r="U217" s="7">
        <v>360.36500000000001</v>
      </c>
      <c r="V217" s="7">
        <v>-5.7934515124284214E-2</v>
      </c>
      <c r="X217" s="7">
        <v>211</v>
      </c>
      <c r="Y217" s="7">
        <v>380.14499999999998</v>
      </c>
      <c r="Z217" s="7">
        <v>-1.1159129437727676E-2</v>
      </c>
      <c r="AB217" s="12">
        <v>211</v>
      </c>
      <c r="AC217" s="12">
        <v>340.04249999999996</v>
      </c>
      <c r="AD217" s="13">
        <v>0.32302170548777082</v>
      </c>
      <c r="AF217" s="12">
        <v>211</v>
      </c>
      <c r="AG217" s="12">
        <v>334.84749999999997</v>
      </c>
      <c r="AH217" s="13">
        <v>0.56502736959393574</v>
      </c>
    </row>
    <row r="218" spans="4:34" x14ac:dyDescent="0.25">
      <c r="D218" s="7">
        <v>212</v>
      </c>
      <c r="E218" s="7">
        <v>335.92999999999995</v>
      </c>
      <c r="F218" s="7">
        <v>0.21446124613833253</v>
      </c>
      <c r="H218" s="7">
        <v>212</v>
      </c>
      <c r="I218" s="7">
        <v>357.47999999999996</v>
      </c>
      <c r="J218" s="7">
        <v>7.3801908686080858E-2</v>
      </c>
      <c r="L218" s="7">
        <v>212</v>
      </c>
      <c r="M218" s="7">
        <v>378.67999999999995</v>
      </c>
      <c r="N218" s="7">
        <v>2.065008216553034E-2</v>
      </c>
      <c r="P218" s="7">
        <v>212</v>
      </c>
      <c r="Q218" s="7">
        <v>337.35999999999996</v>
      </c>
      <c r="R218" s="7">
        <v>0.31687528231349793</v>
      </c>
      <c r="T218" s="7">
        <v>212</v>
      </c>
      <c r="U218" s="7">
        <v>360.39</v>
      </c>
      <c r="V218" s="7">
        <v>-5.8927851399331439E-2</v>
      </c>
      <c r="X218" s="7">
        <v>212</v>
      </c>
      <c r="Y218" s="7">
        <v>380.15</v>
      </c>
      <c r="Z218" s="7">
        <v>-1.125185168147403E-2</v>
      </c>
      <c r="AB218" s="12">
        <v>212</v>
      </c>
      <c r="AC218" s="12">
        <v>340.05999999999995</v>
      </c>
      <c r="AD218" s="13">
        <v>0.32187204100908662</v>
      </c>
      <c r="AF218" s="12">
        <v>212</v>
      </c>
      <c r="AG218" s="12">
        <v>334.95499999999998</v>
      </c>
      <c r="AH218" s="13">
        <v>0.5605512463312069</v>
      </c>
    </row>
    <row r="219" spans="4:34" x14ac:dyDescent="0.25">
      <c r="D219" s="7">
        <v>213</v>
      </c>
      <c r="E219" s="7">
        <v>336.02</v>
      </c>
      <c r="F219" s="7">
        <v>0.2111681701417546</v>
      </c>
      <c r="H219" s="7">
        <v>213</v>
      </c>
      <c r="I219" s="7">
        <v>357.52499999999998</v>
      </c>
      <c r="J219" s="7">
        <v>7.2504264113145395E-2</v>
      </c>
      <c r="L219" s="7">
        <v>213</v>
      </c>
      <c r="M219" s="7">
        <v>378.68499999999995</v>
      </c>
      <c r="N219" s="7">
        <v>2.0169902433280724E-2</v>
      </c>
      <c r="P219" s="7">
        <v>213</v>
      </c>
      <c r="Q219" s="7">
        <v>337.48499999999996</v>
      </c>
      <c r="R219" s="7">
        <v>0.30979511801398663</v>
      </c>
      <c r="T219" s="7">
        <v>213</v>
      </c>
      <c r="U219" s="7">
        <v>360.40999999999997</v>
      </c>
      <c r="V219" s="7">
        <v>-5.9867038113290534E-2</v>
      </c>
      <c r="X219" s="7">
        <v>213</v>
      </c>
      <c r="Y219" s="7">
        <v>380.15499999999997</v>
      </c>
      <c r="Z219" s="7">
        <v>-1.1337892227531822E-2</v>
      </c>
      <c r="AB219" s="12">
        <v>213</v>
      </c>
      <c r="AC219" s="12">
        <v>340.07</v>
      </c>
      <c r="AD219" s="13">
        <v>0.32074833811892584</v>
      </c>
      <c r="AF219" s="12">
        <v>213</v>
      </c>
      <c r="AG219" s="12">
        <v>335.05250000000001</v>
      </c>
      <c r="AH219" s="13">
        <v>0.55614240325005071</v>
      </c>
    </row>
    <row r="220" spans="4:34" x14ac:dyDescent="0.25">
      <c r="D220" s="7">
        <v>214</v>
      </c>
      <c r="E220" s="7">
        <v>336.09</v>
      </c>
      <c r="F220" s="7">
        <v>0.20792772851344551</v>
      </c>
      <c r="H220" s="7">
        <v>214</v>
      </c>
      <c r="I220" s="7">
        <v>357.55999999999995</v>
      </c>
      <c r="J220" s="7">
        <v>7.123637581708589E-2</v>
      </c>
      <c r="L220" s="7">
        <v>214</v>
      </c>
      <c r="M220" s="7">
        <v>378.7</v>
      </c>
      <c r="N220" s="7">
        <v>1.9703746075442265E-2</v>
      </c>
      <c r="P220" s="7">
        <v>214</v>
      </c>
      <c r="Q220" s="7">
        <v>337.59999999999997</v>
      </c>
      <c r="R220" s="7">
        <v>0.30287550275785974</v>
      </c>
      <c r="T220" s="7">
        <v>214</v>
      </c>
      <c r="U220" s="7">
        <v>360.42999999999995</v>
      </c>
      <c r="V220" s="7">
        <v>-6.0754597486141718E-2</v>
      </c>
      <c r="X220" s="7">
        <v>214</v>
      </c>
      <c r="Y220" s="7">
        <v>380.16499999999996</v>
      </c>
      <c r="Z220" s="7">
        <v>-1.1417704101538669E-2</v>
      </c>
      <c r="AB220" s="12">
        <v>214</v>
      </c>
      <c r="AC220" s="12">
        <v>340.08499999999998</v>
      </c>
      <c r="AD220" s="13">
        <v>0.31965001056171649</v>
      </c>
      <c r="AF220" s="12">
        <v>214</v>
      </c>
      <c r="AG220" s="12">
        <v>335.15</v>
      </c>
      <c r="AH220" s="13">
        <v>0.55179990267343881</v>
      </c>
    </row>
    <row r="221" spans="4:34" x14ac:dyDescent="0.25">
      <c r="D221" s="7">
        <v>215</v>
      </c>
      <c r="E221" s="7">
        <v>336.17999999999995</v>
      </c>
      <c r="F221" s="7">
        <v>0.2047391437851476</v>
      </c>
      <c r="H221" s="7">
        <v>215</v>
      </c>
      <c r="I221" s="7">
        <v>357.59</v>
      </c>
      <c r="J221" s="7">
        <v>6.9997571590661001E-2</v>
      </c>
      <c r="L221" s="7">
        <v>215</v>
      </c>
      <c r="M221" s="7">
        <v>378.71499999999997</v>
      </c>
      <c r="N221" s="7">
        <v>1.9251204047768877E-2</v>
      </c>
      <c r="P221" s="7">
        <v>215</v>
      </c>
      <c r="Q221" s="7">
        <v>337.70499999999998</v>
      </c>
      <c r="R221" s="7">
        <v>0.2961135633759488</v>
      </c>
      <c r="T221" s="7">
        <v>215</v>
      </c>
      <c r="U221" s="7">
        <v>360.45</v>
      </c>
      <c r="V221" s="7">
        <v>-6.1592959877445841E-2</v>
      </c>
      <c r="X221" s="7">
        <v>215</v>
      </c>
      <c r="Y221" s="7">
        <v>380.17499999999995</v>
      </c>
      <c r="Z221" s="7">
        <v>-1.1491711959259488E-2</v>
      </c>
      <c r="AB221" s="12">
        <v>215</v>
      </c>
      <c r="AC221" s="12">
        <v>340.10249999999996</v>
      </c>
      <c r="AD221" s="13">
        <v>0.31857648531970778</v>
      </c>
      <c r="AF221" s="12">
        <v>215</v>
      </c>
      <c r="AG221" s="12">
        <v>335.24749999999995</v>
      </c>
      <c r="AH221" s="13">
        <v>0.54752281722731133</v>
      </c>
    </row>
    <row r="222" spans="4:34" x14ac:dyDescent="0.25">
      <c r="D222" s="7">
        <v>216</v>
      </c>
      <c r="E222" s="7">
        <v>336.26</v>
      </c>
      <c r="F222" s="7">
        <v>0.20160164804690014</v>
      </c>
      <c r="H222" s="7">
        <v>216</v>
      </c>
      <c r="I222" s="7">
        <v>357.62</v>
      </c>
      <c r="J222" s="7">
        <v>6.8787193845413389E-2</v>
      </c>
      <c r="L222" s="7">
        <v>216</v>
      </c>
      <c r="M222" s="7">
        <v>378.71999999999997</v>
      </c>
      <c r="N222" s="7">
        <v>1.8811879191786091E-2</v>
      </c>
      <c r="P222" s="7">
        <v>216</v>
      </c>
      <c r="Q222" s="7">
        <v>337.80999999999995</v>
      </c>
      <c r="R222" s="7">
        <v>0.28950645551647469</v>
      </c>
      <c r="T222" s="7">
        <v>216</v>
      </c>
      <c r="U222" s="7">
        <v>360.46999999999997</v>
      </c>
      <c r="V222" s="7">
        <v>-6.2384465755868299E-2</v>
      </c>
      <c r="X222" s="7">
        <v>216</v>
      </c>
      <c r="Y222" s="7">
        <v>380.17499999999995</v>
      </c>
      <c r="Z222" s="7">
        <v>-1.1560313676775437E-2</v>
      </c>
      <c r="AB222" s="12">
        <v>216</v>
      </c>
      <c r="AC222" s="12">
        <v>340.11500000000001</v>
      </c>
      <c r="AD222" s="13">
        <v>0.31752720231415971</v>
      </c>
      <c r="AF222" s="12">
        <v>216</v>
      </c>
      <c r="AG222" s="12">
        <v>335.34249999999997</v>
      </c>
      <c r="AH222" s="13">
        <v>0.54331022982572141</v>
      </c>
    </row>
    <row r="223" spans="4:34" x14ac:dyDescent="0.25">
      <c r="D223" s="7">
        <v>217</v>
      </c>
      <c r="E223" s="7">
        <v>336.33</v>
      </c>
      <c r="F223" s="7">
        <v>0.19851448288447734</v>
      </c>
      <c r="H223" s="7">
        <v>217</v>
      </c>
      <c r="I223" s="7">
        <v>357.65499999999997</v>
      </c>
      <c r="J223" s="7">
        <v>6.760459932356648E-2</v>
      </c>
      <c r="L223" s="7">
        <v>217</v>
      </c>
      <c r="M223" s="7">
        <v>378.72999999999996</v>
      </c>
      <c r="N223" s="7">
        <v>1.8385385893389335E-2</v>
      </c>
      <c r="P223" s="7">
        <v>217</v>
      </c>
      <c r="Q223" s="7">
        <v>337.92499999999995</v>
      </c>
      <c r="R223" s="7">
        <v>0.28305136400662373</v>
      </c>
      <c r="T223" s="7">
        <v>217</v>
      </c>
      <c r="U223" s="7">
        <v>360.49</v>
      </c>
      <c r="V223" s="7">
        <v>-6.3131367694885435E-2</v>
      </c>
      <c r="X223" s="7">
        <v>217</v>
      </c>
      <c r="Y223" s="7">
        <v>380.17499999999995</v>
      </c>
      <c r="Z223" s="7">
        <v>-1.1623881865820166E-2</v>
      </c>
      <c r="AB223" s="12">
        <v>217</v>
      </c>
      <c r="AC223" s="12">
        <v>340.1275</v>
      </c>
      <c r="AD223" s="13">
        <v>0.316501614113265</v>
      </c>
      <c r="AF223" s="12">
        <v>217</v>
      </c>
      <c r="AG223" s="12">
        <v>335.435</v>
      </c>
      <c r="AH223" s="13">
        <v>0.53916123365215529</v>
      </c>
    </row>
    <row r="224" spans="4:34" x14ac:dyDescent="0.25">
      <c r="D224" s="7">
        <v>218</v>
      </c>
      <c r="E224" s="7">
        <v>336.40999999999997</v>
      </c>
      <c r="F224" s="7">
        <v>0.19547689931562792</v>
      </c>
      <c r="H224" s="7">
        <v>218</v>
      </c>
      <c r="I224" s="7">
        <v>357.68499999999995</v>
      </c>
      <c r="J224" s="7">
        <v>6.644915881411359E-2</v>
      </c>
      <c r="L224" s="7">
        <v>218</v>
      </c>
      <c r="M224" s="7">
        <v>378.74</v>
      </c>
      <c r="N224" s="7">
        <v>1.7971349750918884E-2</v>
      </c>
      <c r="P224" s="7">
        <v>218</v>
      </c>
      <c r="Q224" s="7">
        <v>338.02499999999998</v>
      </c>
      <c r="R224" s="7">
        <v>0.27674550319205243</v>
      </c>
      <c r="T224" s="7">
        <v>218</v>
      </c>
      <c r="U224" s="7">
        <v>360.5</v>
      </c>
      <c r="V224" s="7">
        <v>-6.3835832390742378E-2</v>
      </c>
      <c r="X224" s="7">
        <v>218</v>
      </c>
      <c r="Y224" s="7">
        <v>380.18499999999995</v>
      </c>
      <c r="Z224" s="7">
        <v>-1.1682765316723596E-2</v>
      </c>
      <c r="AB224" s="12">
        <v>218</v>
      </c>
      <c r="AC224" s="12">
        <v>340.13499999999999</v>
      </c>
      <c r="AD224" s="13">
        <v>0.31549918564665252</v>
      </c>
      <c r="AF224" s="12">
        <v>218</v>
      </c>
      <c r="AG224" s="12">
        <v>335.52749999999997</v>
      </c>
      <c r="AH224" s="13">
        <v>0.53507493213716784</v>
      </c>
    </row>
    <row r="225" spans="4:34" x14ac:dyDescent="0.25">
      <c r="D225" s="7">
        <v>219</v>
      </c>
      <c r="E225" s="7">
        <v>336.46999999999997</v>
      </c>
      <c r="F225" s="7">
        <v>0.19248815772517222</v>
      </c>
      <c r="H225" s="7">
        <v>219</v>
      </c>
      <c r="I225" s="7">
        <v>357.71</v>
      </c>
      <c r="J225" s="7">
        <v>6.5320256873111882E-2</v>
      </c>
      <c r="L225" s="7">
        <v>219</v>
      </c>
      <c r="M225" s="7">
        <v>378.76</v>
      </c>
      <c r="N225" s="7">
        <v>1.7569407252474446E-2</v>
      </c>
      <c r="P225" s="7">
        <v>219</v>
      </c>
      <c r="Q225" s="7">
        <v>338.125</v>
      </c>
      <c r="R225" s="7">
        <v>0.27058611725456999</v>
      </c>
      <c r="T225" s="7">
        <v>219</v>
      </c>
      <c r="U225" s="7">
        <v>360.51499999999999</v>
      </c>
      <c r="V225" s="7">
        <v>-6.4499942698808932E-2</v>
      </c>
      <c r="X225" s="7">
        <v>219</v>
      </c>
      <c r="Y225" s="7">
        <v>380.19499999999999</v>
      </c>
      <c r="Z225" s="7">
        <v>-1.1737290371422772E-2</v>
      </c>
      <c r="AB225" s="12">
        <v>219</v>
      </c>
      <c r="AC225" s="12">
        <v>340.14</v>
      </c>
      <c r="AD225" s="13">
        <v>0.31451939392632566</v>
      </c>
      <c r="AF225" s="12">
        <v>219</v>
      </c>
      <c r="AG225" s="12">
        <v>335.61749999999995</v>
      </c>
      <c r="AH225" s="13">
        <v>0.53105043893246817</v>
      </c>
    </row>
    <row r="226" spans="4:34" x14ac:dyDescent="0.25">
      <c r="D226" s="7">
        <v>220</v>
      </c>
      <c r="E226" s="7">
        <v>336.55999999999995</v>
      </c>
      <c r="F226" s="7">
        <v>0.18954752779901235</v>
      </c>
      <c r="H226" s="7">
        <v>220</v>
      </c>
      <c r="I226" s="7">
        <v>357.73</v>
      </c>
      <c r="J226" s="7">
        <v>6.4217291548188782E-2</v>
      </c>
      <c r="L226" s="7">
        <v>220</v>
      </c>
      <c r="M226" s="7">
        <v>378.77</v>
      </c>
      <c r="N226" s="7">
        <v>1.7179205462236384E-2</v>
      </c>
      <c r="P226" s="7">
        <v>220</v>
      </c>
      <c r="Q226" s="7">
        <v>338.22999999999996</v>
      </c>
      <c r="R226" s="7">
        <v>0.26457048050825782</v>
      </c>
      <c r="T226" s="7">
        <v>220</v>
      </c>
      <c r="U226" s="7">
        <v>360.53</v>
      </c>
      <c r="V226" s="7">
        <v>-6.5125699684595473E-2</v>
      </c>
      <c r="X226" s="7">
        <v>220</v>
      </c>
      <c r="Y226" s="7">
        <v>380.2</v>
      </c>
      <c r="Z226" s="7">
        <v>-1.1787762228991309E-2</v>
      </c>
      <c r="AB226" s="12">
        <v>220</v>
      </c>
      <c r="AC226" s="12">
        <v>340.14749999999998</v>
      </c>
      <c r="AD226" s="13">
        <v>0.31356172777389107</v>
      </c>
      <c r="AF226" s="12">
        <v>220</v>
      </c>
      <c r="AG226" s="12">
        <v>335.70499999999998</v>
      </c>
      <c r="AH226" s="13">
        <v>0.52708687788158781</v>
      </c>
    </row>
    <row r="227" spans="4:34" x14ac:dyDescent="0.25">
      <c r="D227" s="7">
        <v>221</v>
      </c>
      <c r="E227" s="7">
        <v>336.63</v>
      </c>
      <c r="F227" s="7">
        <v>0.18665428845710949</v>
      </c>
      <c r="H227" s="7">
        <v>221</v>
      </c>
      <c r="I227" s="7">
        <v>357.76</v>
      </c>
      <c r="J227" s="7">
        <v>6.313967410726426E-2</v>
      </c>
      <c r="L227" s="7">
        <v>221</v>
      </c>
      <c r="M227" s="7">
        <v>378.78499999999997</v>
      </c>
      <c r="N227" s="7">
        <v>1.6800401715564489E-2</v>
      </c>
      <c r="P227" s="7">
        <v>221</v>
      </c>
      <c r="Q227" s="7">
        <v>338.32</v>
      </c>
      <c r="R227" s="7">
        <v>0.25869589767430051</v>
      </c>
      <c r="T227" s="7">
        <v>221</v>
      </c>
      <c r="U227" s="7">
        <v>360.53499999999997</v>
      </c>
      <c r="V227" s="7">
        <v>-6.571502468579718E-2</v>
      </c>
      <c r="X227" s="7">
        <v>221</v>
      </c>
      <c r="Y227" s="7">
        <v>380.19499999999999</v>
      </c>
      <c r="Z227" s="7">
        <v>-1.183446618612396E-2</v>
      </c>
      <c r="AB227" s="12">
        <v>221</v>
      </c>
      <c r="AC227" s="12">
        <v>340.15499999999997</v>
      </c>
      <c r="AD227" s="13">
        <v>0.3126256875539391</v>
      </c>
      <c r="AF227" s="12">
        <v>221</v>
      </c>
      <c r="AG227" s="12">
        <v>335.78999999999996</v>
      </c>
      <c r="AH227" s="13">
        <v>0.52318338298725842</v>
      </c>
    </row>
    <row r="228" spans="4:34" x14ac:dyDescent="0.25">
      <c r="D228" s="7">
        <v>222</v>
      </c>
      <c r="E228" s="7">
        <v>336.71</v>
      </c>
      <c r="F228" s="7">
        <v>0.18380772778548149</v>
      </c>
      <c r="H228" s="7">
        <v>222</v>
      </c>
      <c r="I228" s="7">
        <v>357.79499999999996</v>
      </c>
      <c r="J228" s="7">
        <v>6.2086828771488925E-2</v>
      </c>
      <c r="L228" s="7">
        <v>222</v>
      </c>
      <c r="M228" s="7">
        <v>378.79499999999996</v>
      </c>
      <c r="N228" s="7">
        <v>1.6432663322649442E-2</v>
      </c>
      <c r="P228" s="7">
        <v>222</v>
      </c>
      <c r="Q228" s="7">
        <v>338.40499999999997</v>
      </c>
      <c r="R228" s="7">
        <v>0.25295970413481256</v>
      </c>
      <c r="T228" s="7">
        <v>222</v>
      </c>
      <c r="U228" s="7">
        <v>360.54499999999996</v>
      </c>
      <c r="V228" s="7">
        <v>-6.6269761381730505E-2</v>
      </c>
      <c r="X228" s="7">
        <v>222</v>
      </c>
      <c r="Y228" s="7">
        <v>380.2</v>
      </c>
      <c r="Z228" s="7">
        <v>-1.1877668814991629E-2</v>
      </c>
      <c r="AB228" s="12">
        <v>222</v>
      </c>
      <c r="AC228" s="12">
        <v>340.16499999999996</v>
      </c>
      <c r="AD228" s="13">
        <v>0.31171078491343546</v>
      </c>
      <c r="AF228" s="12">
        <v>222</v>
      </c>
      <c r="AG228" s="12">
        <v>335.875</v>
      </c>
      <c r="AH228" s="13">
        <v>0.51933909837563386</v>
      </c>
    </row>
    <row r="229" spans="4:34" x14ac:dyDescent="0.25">
      <c r="D229" s="7">
        <v>223</v>
      </c>
      <c r="E229" s="7">
        <v>336.78</v>
      </c>
      <c r="F229" s="7">
        <v>0.18100714296727324</v>
      </c>
      <c r="H229" s="7">
        <v>223</v>
      </c>
      <c r="I229" s="7">
        <v>357.82</v>
      </c>
      <c r="J229" s="7">
        <v>6.1058192452393467E-2</v>
      </c>
      <c r="L229" s="7">
        <v>223</v>
      </c>
      <c r="M229" s="7">
        <v>378.815</v>
      </c>
      <c r="N229" s="7">
        <v>1.6075667280496191E-2</v>
      </c>
      <c r="P229" s="7">
        <v>223</v>
      </c>
      <c r="Q229" s="7">
        <v>338.5</v>
      </c>
      <c r="R229" s="7">
        <v>0.24735926616595635</v>
      </c>
      <c r="T229" s="7">
        <v>223</v>
      </c>
      <c r="U229" s="7">
        <v>360.55499999999995</v>
      </c>
      <c r="V229" s="7">
        <v>-6.679167786680057E-2</v>
      </c>
      <c r="X229" s="7">
        <v>223</v>
      </c>
      <c r="Y229" s="7">
        <v>380.20499999999998</v>
      </c>
      <c r="Z229" s="7">
        <v>-1.1917619080855148E-2</v>
      </c>
      <c r="AB229" s="12">
        <v>223</v>
      </c>
      <c r="AC229" s="12">
        <v>340.17250000000001</v>
      </c>
      <c r="AD229" s="13">
        <v>0.31081654252699159</v>
      </c>
      <c r="AF229" s="12">
        <v>223</v>
      </c>
      <c r="AG229" s="12">
        <v>335.95249999999999</v>
      </c>
      <c r="AH229" s="13">
        <v>0.51555317825747393</v>
      </c>
    </row>
    <row r="230" spans="4:34" x14ac:dyDescent="0.25">
      <c r="D230" s="7">
        <v>224</v>
      </c>
      <c r="E230" s="7">
        <v>336.84999999999997</v>
      </c>
      <c r="F230" s="7">
        <v>0.17825184021295049</v>
      </c>
      <c r="H230" s="7">
        <v>224</v>
      </c>
      <c r="I230" s="7">
        <v>357.84999999999997</v>
      </c>
      <c r="J230" s="7">
        <v>6.0053214493242288E-2</v>
      </c>
      <c r="L230" s="7">
        <v>224</v>
      </c>
      <c r="M230" s="7">
        <v>378.83</v>
      </c>
      <c r="N230" s="7">
        <v>1.5729099993022709E-2</v>
      </c>
      <c r="P230" s="7">
        <v>224</v>
      </c>
      <c r="Q230" s="7">
        <v>338.58499999999998</v>
      </c>
      <c r="R230" s="7">
        <v>0.24189198115065974</v>
      </c>
      <c r="T230" s="7">
        <v>224</v>
      </c>
      <c r="U230" s="7">
        <v>360.565</v>
      </c>
      <c r="V230" s="7">
        <v>-6.7282468724565128E-2</v>
      </c>
      <c r="X230" s="7">
        <v>224</v>
      </c>
      <c r="Y230" s="7">
        <v>380.20499999999998</v>
      </c>
      <c r="Z230" s="7">
        <v>-1.1954549401794056E-2</v>
      </c>
      <c r="AB230" s="12">
        <v>224</v>
      </c>
      <c r="AC230" s="12">
        <v>340.18499999999995</v>
      </c>
      <c r="AD230" s="13">
        <v>0.30994249384788047</v>
      </c>
      <c r="AF230" s="12">
        <v>224</v>
      </c>
      <c r="AG230" s="12">
        <v>336.03499999999997</v>
      </c>
      <c r="AH230" s="13">
        <v>0.5118247868864213</v>
      </c>
    </row>
    <row r="231" spans="4:34" x14ac:dyDescent="0.25">
      <c r="D231" s="7">
        <v>225</v>
      </c>
      <c r="E231" s="7">
        <v>336.9</v>
      </c>
      <c r="F231" s="7">
        <v>0.17554113468966764</v>
      </c>
      <c r="H231" s="7">
        <v>225</v>
      </c>
      <c r="I231" s="7">
        <v>357.875</v>
      </c>
      <c r="J231" s="7">
        <v>5.9071356414579917E-2</v>
      </c>
      <c r="L231" s="7">
        <v>225</v>
      </c>
      <c r="M231" s="7">
        <v>378.84499999999997</v>
      </c>
      <c r="N231" s="7">
        <v>1.5392656999061893E-2</v>
      </c>
      <c r="P231" s="7">
        <v>225</v>
      </c>
      <c r="Q231" s="7">
        <v>338.66499999999996</v>
      </c>
      <c r="R231" s="7">
        <v>0.23655527777124818</v>
      </c>
      <c r="T231" s="7">
        <v>225</v>
      </c>
      <c r="U231" s="7">
        <v>360.57499999999999</v>
      </c>
      <c r="V231" s="7">
        <v>-6.7743757099202231E-2</v>
      </c>
      <c r="X231" s="7">
        <v>225</v>
      </c>
      <c r="Y231" s="7">
        <v>380.20499999999998</v>
      </c>
      <c r="Z231" s="7">
        <v>-1.1988676652869741E-2</v>
      </c>
      <c r="AB231" s="12">
        <v>225</v>
      </c>
      <c r="AC231" s="12">
        <v>340.1925</v>
      </c>
      <c r="AD231" s="13">
        <v>0.30908818286466988</v>
      </c>
      <c r="AF231" s="12">
        <v>225</v>
      </c>
      <c r="AG231" s="12">
        <v>336.11500000000001</v>
      </c>
      <c r="AH231" s="13">
        <v>0.50815309851448554</v>
      </c>
    </row>
    <row r="232" spans="4:34" x14ac:dyDescent="0.25">
      <c r="D232" s="7">
        <v>226</v>
      </c>
      <c r="E232" s="7">
        <v>336.96</v>
      </c>
      <c r="F232" s="7">
        <v>0.17287435044985863</v>
      </c>
      <c r="H232" s="7">
        <v>226</v>
      </c>
      <c r="I232" s="7">
        <v>357.9</v>
      </c>
      <c r="J232" s="7">
        <v>5.8112091663956401E-2</v>
      </c>
      <c r="L232" s="7">
        <v>226</v>
      </c>
      <c r="M232" s="7">
        <v>378.85499999999996</v>
      </c>
      <c r="N232" s="7">
        <v>1.5066042708058515E-2</v>
      </c>
      <c r="P232" s="7">
        <v>226</v>
      </c>
      <c r="Q232" s="7">
        <v>338.75</v>
      </c>
      <c r="R232" s="7">
        <v>0.23134661618231936</v>
      </c>
      <c r="T232" s="7">
        <v>226</v>
      </c>
      <c r="U232" s="7">
        <v>360.58499999999998</v>
      </c>
      <c r="V232" s="7">
        <v>-6.8177096761239814E-2</v>
      </c>
      <c r="X232" s="7">
        <v>226</v>
      </c>
      <c r="Y232" s="7">
        <v>380.21</v>
      </c>
      <c r="Z232" s="7">
        <v>-1.2020203117001371E-2</v>
      </c>
      <c r="AB232" s="12">
        <v>226</v>
      </c>
      <c r="AC232" s="12">
        <v>340.20249999999999</v>
      </c>
      <c r="AD232" s="13">
        <v>0.30825316386334672</v>
      </c>
      <c r="AF232" s="12">
        <v>226</v>
      </c>
      <c r="AG232" s="12">
        <v>336.19499999999999</v>
      </c>
      <c r="AH232" s="13">
        <v>0.50453729734485842</v>
      </c>
    </row>
    <row r="233" spans="4:34" x14ac:dyDescent="0.25">
      <c r="D233" s="7">
        <v>227</v>
      </c>
      <c r="E233" s="7">
        <v>337.03</v>
      </c>
      <c r="F233" s="7">
        <v>0.17025082035909853</v>
      </c>
      <c r="H233" s="7">
        <v>227</v>
      </c>
      <c r="I233" s="7">
        <v>357.92499999999995</v>
      </c>
      <c r="J233" s="7">
        <v>5.7174905369814386E-2</v>
      </c>
      <c r="L233" s="7">
        <v>227</v>
      </c>
      <c r="M233" s="7">
        <v>378.86500000000001</v>
      </c>
      <c r="N233" s="7">
        <v>1.4748970143257578E-2</v>
      </c>
      <c r="P233" s="7">
        <v>227</v>
      </c>
      <c r="Q233" s="7">
        <v>338.83</v>
      </c>
      <c r="R233" s="7">
        <v>0.22626348816419525</v>
      </c>
      <c r="T233" s="7">
        <v>227</v>
      </c>
      <c r="U233" s="7">
        <v>360.59</v>
      </c>
      <c r="V233" s="7">
        <v>-6.8583974164571557E-2</v>
      </c>
      <c r="X233" s="7">
        <v>227</v>
      </c>
      <c r="Y233" s="7">
        <v>380.21999999999997</v>
      </c>
      <c r="Z233" s="7">
        <v>-1.2049317384788391E-2</v>
      </c>
      <c r="AB233" s="12">
        <v>227</v>
      </c>
      <c r="AC233" s="12">
        <v>340.21499999999997</v>
      </c>
      <c r="AD233" s="13">
        <v>0.30743700119480849</v>
      </c>
      <c r="AF233" s="12">
        <v>227</v>
      </c>
      <c r="AG233" s="12">
        <v>336.27</v>
      </c>
      <c r="AH233" s="13">
        <v>0.50097657748217561</v>
      </c>
    </row>
    <row r="234" spans="4:34" x14ac:dyDescent="0.25">
      <c r="D234" s="7">
        <v>228</v>
      </c>
      <c r="E234" s="7">
        <v>337.09999999999997</v>
      </c>
      <c r="F234" s="7">
        <v>0.16766988602328356</v>
      </c>
      <c r="H234" s="7">
        <v>228</v>
      </c>
      <c r="I234" s="7">
        <v>357.95499999999998</v>
      </c>
      <c r="J234" s="7">
        <v>5.6259294099517985E-2</v>
      </c>
      <c r="L234" s="7">
        <v>228</v>
      </c>
      <c r="M234" s="7">
        <v>378.88</v>
      </c>
      <c r="N234" s="7">
        <v>1.4441160692184611E-2</v>
      </c>
      <c r="P234" s="7">
        <v>228</v>
      </c>
      <c r="Q234" s="7">
        <v>338.9</v>
      </c>
      <c r="R234" s="7">
        <v>0.22130341725729555</v>
      </c>
      <c r="T234" s="7">
        <v>228</v>
      </c>
      <c r="U234" s="7">
        <v>360.60499999999996</v>
      </c>
      <c r="V234" s="7">
        <v>-6.8965810491847496E-2</v>
      </c>
      <c r="X234" s="7">
        <v>228</v>
      </c>
      <c r="Y234" s="7">
        <v>380.21</v>
      </c>
      <c r="Z234" s="7">
        <v>-1.2076195205465405E-2</v>
      </c>
      <c r="AB234" s="12">
        <v>228</v>
      </c>
      <c r="AC234" s="12">
        <v>340.22499999999997</v>
      </c>
      <c r="AD234" s="13">
        <v>0.3066392690476013</v>
      </c>
      <c r="AF234" s="12">
        <v>228</v>
      </c>
      <c r="AG234" s="12">
        <v>336.34499999999997</v>
      </c>
      <c r="AH234" s="13">
        <v>0.49747014288033464</v>
      </c>
    </row>
    <row r="235" spans="4:34" x14ac:dyDescent="0.25">
      <c r="D235" s="7">
        <v>229</v>
      </c>
      <c r="E235" s="7">
        <v>337.15999999999997</v>
      </c>
      <c r="F235" s="7">
        <v>0.16513089771517508</v>
      </c>
      <c r="H235" s="7">
        <v>229</v>
      </c>
      <c r="I235" s="7">
        <v>357.96999999999997</v>
      </c>
      <c r="J235" s="7">
        <v>5.5364765621500889E-2</v>
      </c>
      <c r="L235" s="7">
        <v>229</v>
      </c>
      <c r="M235" s="7">
        <v>378.88499999999999</v>
      </c>
      <c r="N235" s="7">
        <v>1.4142343864222756E-2</v>
      </c>
      <c r="P235" s="7">
        <v>229</v>
      </c>
      <c r="Q235" s="7">
        <v>338.96999999999997</v>
      </c>
      <c r="R235" s="7">
        <v>0.21646395887778444</v>
      </c>
      <c r="T235" s="7">
        <v>229</v>
      </c>
      <c r="U235" s="7">
        <v>360.60999999999996</v>
      </c>
      <c r="V235" s="7">
        <v>-6.9323963685529982E-2</v>
      </c>
      <c r="X235" s="7">
        <v>229</v>
      </c>
      <c r="Y235" s="7">
        <v>380.21499999999997</v>
      </c>
      <c r="Z235" s="7">
        <v>-1.2101000291124649E-2</v>
      </c>
      <c r="AB235" s="12">
        <v>229</v>
      </c>
      <c r="AC235" s="12">
        <v>340.23249999999996</v>
      </c>
      <c r="AD235" s="13">
        <v>0.30585955122578817</v>
      </c>
      <c r="AF235" s="12">
        <v>229</v>
      </c>
      <c r="AG235" s="12">
        <v>336.41749999999996</v>
      </c>
      <c r="AH235" s="13">
        <v>0.49401720728798815</v>
      </c>
    </row>
    <row r="236" spans="4:34" x14ac:dyDescent="0.25">
      <c r="D236" s="7">
        <v>230</v>
      </c>
      <c r="E236" s="7">
        <v>337.21999999999997</v>
      </c>
      <c r="F236" s="7">
        <v>0.16263321430035271</v>
      </c>
      <c r="H236" s="7">
        <v>230</v>
      </c>
      <c r="I236" s="7">
        <v>358</v>
      </c>
      <c r="J236" s="7">
        <v>5.4490838671508675E-2</v>
      </c>
      <c r="L236" s="7">
        <v>230</v>
      </c>
      <c r="M236" s="7">
        <v>378.89</v>
      </c>
      <c r="N236" s="7">
        <v>1.3852257055095771E-2</v>
      </c>
      <c r="P236" s="7">
        <v>230</v>
      </c>
      <c r="Q236" s="7">
        <v>339.04499999999996</v>
      </c>
      <c r="R236" s="7">
        <v>0.21174270041485016</v>
      </c>
      <c r="T236" s="7">
        <v>230</v>
      </c>
      <c r="U236" s="7">
        <v>360.61500000000001</v>
      </c>
      <c r="V236" s="7">
        <v>-6.9659730461958211E-2</v>
      </c>
      <c r="X236" s="7">
        <v>230</v>
      </c>
      <c r="Y236" s="7">
        <v>380.21999999999997</v>
      </c>
      <c r="Z236" s="7">
        <v>-1.2123885076288088E-2</v>
      </c>
      <c r="AB236" s="12">
        <v>230</v>
      </c>
      <c r="AC236" s="12">
        <v>340.24749999999995</v>
      </c>
      <c r="AD236" s="13">
        <v>0.30509744093182878</v>
      </c>
      <c r="AF236" s="12">
        <v>230</v>
      </c>
      <c r="AG236" s="12">
        <v>336.48499999999996</v>
      </c>
      <c r="AH236" s="13">
        <v>0.49061699419181576</v>
      </c>
    </row>
    <row r="237" spans="4:34" x14ac:dyDescent="0.25">
      <c r="D237" s="7">
        <v>231</v>
      </c>
      <c r="E237" s="7">
        <v>337.28</v>
      </c>
      <c r="F237" s="7">
        <v>0.16017620316262068</v>
      </c>
      <c r="H237" s="7">
        <v>231</v>
      </c>
      <c r="I237" s="7">
        <v>358.02499999999998</v>
      </c>
      <c r="J237" s="7">
        <v>5.3637042722907757E-2</v>
      </c>
      <c r="L237" s="7">
        <v>231</v>
      </c>
      <c r="M237" s="7">
        <v>378.9</v>
      </c>
      <c r="N237" s="7">
        <v>1.3570645318070371E-2</v>
      </c>
      <c r="P237" s="7">
        <v>231</v>
      </c>
      <c r="Q237" s="7">
        <v>339.11500000000001</v>
      </c>
      <c r="R237" s="7">
        <v>0.207137261309983</v>
      </c>
      <c r="T237" s="7">
        <v>231</v>
      </c>
      <c r="U237" s="7">
        <v>360.62</v>
      </c>
      <c r="V237" s="7">
        <v>-6.997434830597099E-2</v>
      </c>
      <c r="X237" s="7">
        <v>231</v>
      </c>
      <c r="Y237" s="7">
        <v>380.21999999999997</v>
      </c>
      <c r="Z237" s="7">
        <v>-1.2144991434856115E-2</v>
      </c>
      <c r="AB237" s="12">
        <v>231</v>
      </c>
      <c r="AC237" s="12">
        <v>340.25249999999994</v>
      </c>
      <c r="AD237" s="13">
        <v>0.30435254055436123</v>
      </c>
      <c r="AF237" s="12">
        <v>231</v>
      </c>
      <c r="AG237" s="12">
        <v>336.55999999999995</v>
      </c>
      <c r="AH237" s="13">
        <v>0.48726873675768267</v>
      </c>
    </row>
    <row r="238" spans="4:34" x14ac:dyDescent="0.25">
      <c r="D238" s="7">
        <v>232</v>
      </c>
      <c r="E238" s="7">
        <v>337.34</v>
      </c>
      <c r="F238" s="7">
        <v>0.15775924012891054</v>
      </c>
      <c r="H238" s="7">
        <v>232</v>
      </c>
      <c r="I238" s="7">
        <v>358.04999999999995</v>
      </c>
      <c r="J238" s="7">
        <v>5.2802917761031659E-2</v>
      </c>
      <c r="L238" s="7">
        <v>232</v>
      </c>
      <c r="M238" s="7">
        <v>378.91499999999996</v>
      </c>
      <c r="N238" s="7">
        <v>1.329726114169545E-2</v>
      </c>
      <c r="P238" s="7">
        <v>232</v>
      </c>
      <c r="Q238" s="7">
        <v>339.16999999999996</v>
      </c>
      <c r="R238" s="7">
        <v>0.202645293118625</v>
      </c>
      <c r="T238" s="7">
        <v>232</v>
      </c>
      <c r="U238" s="7">
        <v>360.63</v>
      </c>
      <c r="V238" s="7">
        <v>-7.0268997443712733E-2</v>
      </c>
      <c r="X238" s="7">
        <v>232</v>
      </c>
      <c r="Y238" s="7">
        <v>380.21999999999997</v>
      </c>
      <c r="Z238" s="7">
        <v>-1.2164451356403067E-2</v>
      </c>
      <c r="AB238" s="12">
        <v>232</v>
      </c>
      <c r="AC238" s="12">
        <v>340.25749999999994</v>
      </c>
      <c r="AD238" s="13">
        <v>0.30362446146077393</v>
      </c>
      <c r="AF238" s="12">
        <v>232</v>
      </c>
      <c r="AG238" s="12">
        <v>336.62249999999995</v>
      </c>
      <c r="AH238" s="13">
        <v>0.48397167776979239</v>
      </c>
    </row>
    <row r="239" spans="4:34" x14ac:dyDescent="0.25">
      <c r="D239" s="7">
        <v>233</v>
      </c>
      <c r="E239" s="7">
        <v>337.39</v>
      </c>
      <c r="F239" s="7">
        <v>0.1553817093937217</v>
      </c>
      <c r="H239" s="7">
        <v>233</v>
      </c>
      <c r="I239" s="7">
        <v>358.08</v>
      </c>
      <c r="J239" s="7">
        <v>5.1988014061532695E-2</v>
      </c>
      <c r="L239" s="7">
        <v>233</v>
      </c>
      <c r="M239" s="7">
        <v>378.92499999999995</v>
      </c>
      <c r="N239" s="7">
        <v>1.3031864233900084E-2</v>
      </c>
      <c r="P239" s="7">
        <v>233</v>
      </c>
      <c r="Q239" s="7">
        <v>339.22999999999996</v>
      </c>
      <c r="R239" s="7">
        <v>0.19826447955456847</v>
      </c>
      <c r="T239" s="7">
        <v>233</v>
      </c>
      <c r="U239" s="7">
        <v>360.63499999999999</v>
      </c>
      <c r="V239" s="7">
        <v>-7.0544802791402419E-2</v>
      </c>
      <c r="X239" s="7">
        <v>233</v>
      </c>
      <c r="Y239" s="7">
        <v>380.21999999999997</v>
      </c>
      <c r="Z239" s="7">
        <v>-1.2182387583731667E-2</v>
      </c>
      <c r="AB239" s="12">
        <v>233</v>
      </c>
      <c r="AC239" s="12">
        <v>340.27</v>
      </c>
      <c r="AD239" s="13">
        <v>0.30291282379445905</v>
      </c>
      <c r="AF239" s="12">
        <v>233</v>
      </c>
      <c r="AG239" s="12">
        <v>336.68499999999995</v>
      </c>
      <c r="AH239" s="13">
        <v>0.48072506956793198</v>
      </c>
    </row>
    <row r="240" spans="4:34" x14ac:dyDescent="0.25">
      <c r="D240" s="7">
        <v>234</v>
      </c>
      <c r="E240" s="7">
        <v>337.45</v>
      </c>
      <c r="F240" s="7">
        <v>0.15304300344314165</v>
      </c>
      <c r="H240" s="7">
        <v>234</v>
      </c>
      <c r="I240" s="7">
        <v>358.09999999999997</v>
      </c>
      <c r="J240" s="7">
        <v>5.1191891972705801E-2</v>
      </c>
      <c r="L240" s="7">
        <v>234</v>
      </c>
      <c r="M240" s="7">
        <v>378.92999999999995</v>
      </c>
      <c r="N240" s="7">
        <v>1.2774221312276198E-2</v>
      </c>
      <c r="P240" s="7">
        <v>234</v>
      </c>
      <c r="Q240" s="7">
        <v>339.28999999999996</v>
      </c>
      <c r="R240" s="7">
        <v>0.19399253651748785</v>
      </c>
      <c r="T240" s="7">
        <v>234</v>
      </c>
      <c r="U240" s="7">
        <v>360.64499999999998</v>
      </c>
      <c r="V240" s="7">
        <v>-7.080283587800118E-2</v>
      </c>
      <c r="X240" s="7">
        <v>234</v>
      </c>
      <c r="Y240" s="7">
        <v>380.21999999999997</v>
      </c>
      <c r="Z240" s="7">
        <v>-1.21989142135395E-2</v>
      </c>
      <c r="AB240" s="12">
        <v>234</v>
      </c>
      <c r="AC240" s="12">
        <v>340.28</v>
      </c>
      <c r="AD240" s="13">
        <v>0.3022172562766437</v>
      </c>
      <c r="AF240" s="12">
        <v>234</v>
      </c>
      <c r="AG240" s="12">
        <v>336.755</v>
      </c>
      <c r="AH240" s="13">
        <v>0.47752817398291081</v>
      </c>
    </row>
    <row r="241" spans="4:34" x14ac:dyDescent="0.25">
      <c r="D241" s="7">
        <v>235</v>
      </c>
      <c r="E241" s="7">
        <v>337.5</v>
      </c>
      <c r="F241" s="7">
        <v>0.15074252297848501</v>
      </c>
      <c r="H241" s="7">
        <v>235</v>
      </c>
      <c r="I241" s="7">
        <v>358.13499999999999</v>
      </c>
      <c r="J241" s="7">
        <v>5.0414121701749096E-2</v>
      </c>
      <c r="L241" s="7">
        <v>235</v>
      </c>
      <c r="M241" s="7">
        <v>378.93999999999994</v>
      </c>
      <c r="N241" s="7">
        <v>1.2524105900376066E-2</v>
      </c>
      <c r="P241" s="7">
        <v>235</v>
      </c>
      <c r="Q241" s="7">
        <v>339.34499999999997</v>
      </c>
      <c r="R241" s="7">
        <v>0.18982721210399234</v>
      </c>
      <c r="T241" s="7">
        <v>235</v>
      </c>
      <c r="U241" s="7">
        <v>360.64499999999998</v>
      </c>
      <c r="V241" s="7">
        <v>-7.1044116739814978E-2</v>
      </c>
      <c r="X241" s="7">
        <v>235</v>
      </c>
      <c r="Y241" s="7">
        <v>380.22499999999997</v>
      </c>
      <c r="Z241" s="7">
        <v>-1.2214137261990806E-2</v>
      </c>
      <c r="AB241" s="12">
        <v>235</v>
      </c>
      <c r="AC241" s="12">
        <v>340.28999999999996</v>
      </c>
      <c r="AD241" s="13">
        <v>0.30153739601269347</v>
      </c>
      <c r="AF241" s="12">
        <v>235</v>
      </c>
      <c r="AG241" s="12">
        <v>336.815</v>
      </c>
      <c r="AH241" s="13">
        <v>0.47438026227029129</v>
      </c>
    </row>
    <row r="242" spans="4:34" x14ac:dyDescent="0.25">
      <c r="D242" s="7">
        <v>236</v>
      </c>
      <c r="E242" s="7">
        <v>337.54999999999995</v>
      </c>
      <c r="F242" s="7">
        <v>0.14847967683959123</v>
      </c>
      <c r="H242" s="7">
        <v>236</v>
      </c>
      <c r="I242" s="7">
        <v>358.15999999999997</v>
      </c>
      <c r="J242" s="7">
        <v>4.9654283104924271E-2</v>
      </c>
      <c r="L242" s="7">
        <v>236</v>
      </c>
      <c r="M242" s="7">
        <v>378.94499999999999</v>
      </c>
      <c r="N242" s="7">
        <v>1.2281298129858736E-2</v>
      </c>
      <c r="P242" s="7">
        <v>236</v>
      </c>
      <c r="Q242" s="7">
        <v>339.4</v>
      </c>
      <c r="R242" s="7">
        <v>0.18576628660259203</v>
      </c>
      <c r="T242" s="7">
        <v>236</v>
      </c>
      <c r="U242" s="7">
        <v>360.65499999999997</v>
      </c>
      <c r="V242" s="7">
        <v>-7.1269615785215984E-2</v>
      </c>
      <c r="X242" s="7">
        <v>236</v>
      </c>
      <c r="Y242" s="7">
        <v>380.22499999999997</v>
      </c>
      <c r="Z242" s="7">
        <v>-1.2228155196926702E-2</v>
      </c>
      <c r="AB242" s="12">
        <v>236</v>
      </c>
      <c r="AC242" s="12">
        <v>340.29999999999995</v>
      </c>
      <c r="AD242" s="13">
        <v>0.30087288830279096</v>
      </c>
      <c r="AF242" s="12">
        <v>236</v>
      </c>
      <c r="AG242" s="12">
        <v>336.88</v>
      </c>
      <c r="AH242" s="13">
        <v>0.47128061504250407</v>
      </c>
    </row>
    <row r="243" spans="4:34" x14ac:dyDescent="0.25">
      <c r="D243" s="7">
        <v>237</v>
      </c>
      <c r="E243" s="7">
        <v>337.60999999999996</v>
      </c>
      <c r="F243" s="7">
        <v>0.14625388192781855</v>
      </c>
      <c r="H243" s="7">
        <v>237</v>
      </c>
      <c r="I243" s="7">
        <v>358.18999999999994</v>
      </c>
      <c r="J243" s="7">
        <v>4.8911965481578459E-2</v>
      </c>
      <c r="L243" s="7">
        <v>237</v>
      </c>
      <c r="M243" s="7">
        <v>378.96</v>
      </c>
      <c r="N243" s="7">
        <v>1.2045584548323638E-2</v>
      </c>
      <c r="P243" s="7">
        <v>237</v>
      </c>
      <c r="Q243" s="7">
        <v>339.46</v>
      </c>
      <c r="R243" s="7">
        <v>0.18180757247297361</v>
      </c>
      <c r="T243" s="7">
        <v>237</v>
      </c>
      <c r="U243" s="7">
        <v>360.66499999999996</v>
      </c>
      <c r="V243" s="7">
        <v>-7.1480255627836747E-2</v>
      </c>
      <c r="X243" s="7">
        <v>237</v>
      </c>
      <c r="Y243" s="7">
        <v>380.23499999999996</v>
      </c>
      <c r="Z243" s="7">
        <v>-1.2241059438386539E-2</v>
      </c>
      <c r="AB243" s="12">
        <v>237</v>
      </c>
      <c r="AC243" s="12">
        <v>340.3075</v>
      </c>
      <c r="AD243" s="13">
        <v>0.30022338645688634</v>
      </c>
      <c r="AF243" s="12">
        <v>237</v>
      </c>
      <c r="AG243" s="12">
        <v>336.9425</v>
      </c>
      <c r="AH243" s="13">
        <v>0.46822852219944316</v>
      </c>
    </row>
    <row r="244" spans="4:34" x14ac:dyDescent="0.25">
      <c r="D244" s="7">
        <v>238</v>
      </c>
      <c r="E244" s="7">
        <v>337.65999999999997</v>
      </c>
      <c r="F244" s="7">
        <v>0.14406456312877128</v>
      </c>
      <c r="H244" s="7">
        <v>238</v>
      </c>
      <c r="I244" s="7">
        <v>358.21999999999997</v>
      </c>
      <c r="J244" s="7">
        <v>4.8186767371987703E-2</v>
      </c>
      <c r="L244" s="7">
        <v>238</v>
      </c>
      <c r="M244" s="7">
        <v>378.96999999999997</v>
      </c>
      <c r="N244" s="7">
        <v>1.1816757932673463E-2</v>
      </c>
      <c r="P244" s="7">
        <v>238</v>
      </c>
      <c r="Q244" s="7">
        <v>339.505</v>
      </c>
      <c r="R244" s="7">
        <v>0.17794891430998505</v>
      </c>
      <c r="T244" s="7">
        <v>238</v>
      </c>
      <c r="U244" s="7">
        <v>360.66999999999996</v>
      </c>
      <c r="V244" s="7">
        <v>-7.167691288667484E-2</v>
      </c>
      <c r="X244" s="7">
        <v>238</v>
      </c>
      <c r="Y244" s="7">
        <v>380.23499999999996</v>
      </c>
      <c r="Z244" s="7">
        <v>-1.2252934829052793E-2</v>
      </c>
      <c r="AB244" s="12">
        <v>238</v>
      </c>
      <c r="AC244" s="12">
        <v>340.3175</v>
      </c>
      <c r="AD244" s="13">
        <v>0.29958855161382764</v>
      </c>
      <c r="AF244" s="12">
        <v>238</v>
      </c>
      <c r="AG244" s="12">
        <v>337.0025</v>
      </c>
      <c r="AH244" s="13">
        <v>0.46522328285762821</v>
      </c>
    </row>
    <row r="245" spans="4:34" x14ac:dyDescent="0.25">
      <c r="D245" s="7">
        <v>239</v>
      </c>
      <c r="E245" s="7">
        <v>337.71</v>
      </c>
      <c r="F245" s="7">
        <v>0.14191115323479697</v>
      </c>
      <c r="H245" s="7">
        <v>239</v>
      </c>
      <c r="I245" s="7">
        <v>358.245</v>
      </c>
      <c r="J245" s="7">
        <v>4.7478296358981015E-2</v>
      </c>
      <c r="L245" s="7">
        <v>239</v>
      </c>
      <c r="M245" s="7">
        <v>378.96499999999997</v>
      </c>
      <c r="N245" s="7">
        <v>1.1594617107852423E-2</v>
      </c>
      <c r="P245" s="7">
        <v>239</v>
      </c>
      <c r="Q245" s="7">
        <v>339.54999999999995</v>
      </c>
      <c r="R245" s="7">
        <v>0.17418818879273115</v>
      </c>
      <c r="T245" s="7">
        <v>239</v>
      </c>
      <c r="U245" s="7">
        <v>360.66999999999996</v>
      </c>
      <c r="V245" s="7">
        <v>-7.186041995166384E-2</v>
      </c>
      <c r="X245" s="7">
        <v>239</v>
      </c>
      <c r="Y245" s="7">
        <v>380.23499999999996</v>
      </c>
      <c r="Z245" s="7">
        <v>-1.2263860076171777E-2</v>
      </c>
      <c r="AB245" s="12">
        <v>239</v>
      </c>
      <c r="AC245" s="12">
        <v>340.32249999999999</v>
      </c>
      <c r="AD245" s="13">
        <v>0.29896805256457248</v>
      </c>
      <c r="AF245" s="12">
        <v>239</v>
      </c>
      <c r="AG245" s="12">
        <v>337.06</v>
      </c>
      <c r="AH245" s="13">
        <v>0.46226420527802309</v>
      </c>
    </row>
    <row r="246" spans="4:34" x14ac:dyDescent="0.25">
      <c r="D246" s="7">
        <v>240</v>
      </c>
      <c r="E246" s="7">
        <v>337.75</v>
      </c>
      <c r="F246" s="7">
        <v>0.13979309286728839</v>
      </c>
      <c r="H246" s="7">
        <v>240</v>
      </c>
      <c r="I246" s="7">
        <v>358.27</v>
      </c>
      <c r="J246" s="7">
        <v>4.6786168873302725E-2</v>
      </c>
      <c r="L246" s="7">
        <v>240</v>
      </c>
      <c r="M246" s="7">
        <v>378.97999999999996</v>
      </c>
      <c r="N246" s="7">
        <v>1.1378966770809795E-2</v>
      </c>
      <c r="P246" s="7">
        <v>240</v>
      </c>
      <c r="Q246" s="7">
        <v>339.59499999999997</v>
      </c>
      <c r="R246" s="7">
        <v>0.17052330461918447</v>
      </c>
      <c r="T246" s="7">
        <v>240</v>
      </c>
      <c r="U246" s="7">
        <v>360.67499999999995</v>
      </c>
      <c r="V246" s="7">
        <v>-7.2031566713540884E-2</v>
      </c>
      <c r="X246" s="7">
        <v>240</v>
      </c>
      <c r="Y246" s="7">
        <v>380.245</v>
      </c>
      <c r="Z246" s="7">
        <v>-1.2273908166442825E-2</v>
      </c>
      <c r="AB246" s="12">
        <v>240</v>
      </c>
      <c r="AC246" s="12">
        <v>340.32749999999999</v>
      </c>
      <c r="AD246" s="13">
        <v>0.29836156557939419</v>
      </c>
      <c r="AF246" s="12">
        <v>240</v>
      </c>
      <c r="AG246" s="12">
        <v>337.11749999999995</v>
      </c>
      <c r="AH246" s="13">
        <v>0.45935060679259743</v>
      </c>
    </row>
    <row r="247" spans="4:34" x14ac:dyDescent="0.25">
      <c r="D247" s="7">
        <v>241</v>
      </c>
      <c r="E247" s="7">
        <v>337.79999999999995</v>
      </c>
      <c r="F247" s="7">
        <v>0.13770983039882437</v>
      </c>
      <c r="H247" s="7">
        <v>241</v>
      </c>
      <c r="I247" s="7">
        <v>358.29999999999995</v>
      </c>
      <c r="J247" s="7">
        <v>4.6110010002669878E-2</v>
      </c>
      <c r="L247" s="7">
        <v>241</v>
      </c>
      <c r="M247" s="7">
        <v>378.97999999999996</v>
      </c>
      <c r="N247" s="7">
        <v>1.1169617319542476E-2</v>
      </c>
      <c r="P247" s="7">
        <v>241</v>
      </c>
      <c r="Q247" s="7">
        <v>339.63499999999999</v>
      </c>
      <c r="R247" s="7">
        <v>0.16695220242671749</v>
      </c>
      <c r="T247" s="7">
        <v>241</v>
      </c>
      <c r="U247" s="7">
        <v>360.68499999999995</v>
      </c>
      <c r="V247" s="7">
        <v>-7.2191102256721318E-2</v>
      </c>
      <c r="X247" s="7">
        <v>241</v>
      </c>
      <c r="Y247" s="7">
        <v>380.24</v>
      </c>
      <c r="Z247" s="7">
        <v>-1.2283146755309622E-2</v>
      </c>
      <c r="AB247" s="12">
        <v>241</v>
      </c>
      <c r="AC247" s="12">
        <v>340.33499999999998</v>
      </c>
      <c r="AD247" s="13">
        <v>0.29776877423898696</v>
      </c>
      <c r="AF247" s="12">
        <v>241</v>
      </c>
      <c r="AG247" s="12">
        <v>337.17249999999996</v>
      </c>
      <c r="AH247" s="13">
        <v>0.45648181372971014</v>
      </c>
    </row>
    <row r="248" spans="4:34" x14ac:dyDescent="0.25">
      <c r="D248" s="7">
        <v>242</v>
      </c>
      <c r="E248" s="7">
        <v>337.84999999999997</v>
      </c>
      <c r="F248" s="7">
        <v>0.13566082187518347</v>
      </c>
      <c r="H248" s="7">
        <v>242</v>
      </c>
      <c r="I248" s="7">
        <v>358.31999999999994</v>
      </c>
      <c r="J248" s="7">
        <v>4.5449453304480351E-2</v>
      </c>
      <c r="L248" s="7">
        <v>242</v>
      </c>
      <c r="M248" s="7">
        <v>378.99</v>
      </c>
      <c r="N248" s="7">
        <v>1.0966384687073959E-2</v>
      </c>
      <c r="P248" s="7">
        <v>242</v>
      </c>
      <c r="Q248" s="7">
        <v>339.66999999999996</v>
      </c>
      <c r="R248" s="7">
        <v>0.16347285469896392</v>
      </c>
      <c r="T248" s="7">
        <v>242</v>
      </c>
      <c r="U248" s="7">
        <v>360.69</v>
      </c>
      <c r="V248" s="7">
        <v>-7.2339736514290043E-2</v>
      </c>
      <c r="X248" s="7">
        <v>242</v>
      </c>
      <c r="Y248" s="7">
        <v>380.245</v>
      </c>
      <c r="Z248" s="7">
        <v>-1.2291638532029053E-2</v>
      </c>
      <c r="AB248" s="12">
        <v>242</v>
      </c>
      <c r="AC248" s="12">
        <v>340.34249999999997</v>
      </c>
      <c r="AD248" s="13">
        <v>0.29718936926938555</v>
      </c>
      <c r="AF248" s="12">
        <v>242</v>
      </c>
      <c r="AG248" s="12">
        <v>337.23249999999996</v>
      </c>
      <c r="AH248" s="13">
        <v>0.453657161338403</v>
      </c>
    </row>
    <row r="249" spans="4:34" x14ac:dyDescent="0.25">
      <c r="D249" s="7">
        <v>243</v>
      </c>
      <c r="E249" s="7">
        <v>337.89</v>
      </c>
      <c r="F249" s="7">
        <v>0.133645530937262</v>
      </c>
      <c r="H249" s="7">
        <v>243</v>
      </c>
      <c r="I249" s="7">
        <v>358.34499999999997</v>
      </c>
      <c r="J249" s="7">
        <v>4.4804140622126697E-2</v>
      </c>
      <c r="L249" s="7">
        <v>243</v>
      </c>
      <c r="M249" s="7">
        <v>378.995</v>
      </c>
      <c r="N249" s="7">
        <v>1.0769090180230865E-2</v>
      </c>
      <c r="P249" s="7">
        <v>243</v>
      </c>
      <c r="Q249" s="7">
        <v>339.70499999999998</v>
      </c>
      <c r="R249" s="7">
        <v>0.16008326565941675</v>
      </c>
      <c r="T249" s="7">
        <v>243</v>
      </c>
      <c r="U249" s="7">
        <v>360.7</v>
      </c>
      <c r="V249" s="7">
        <v>-7.247814188413923E-2</v>
      </c>
      <c r="X249" s="7">
        <v>243</v>
      </c>
      <c r="Y249" s="7">
        <v>380.245</v>
      </c>
      <c r="Z249" s="7">
        <v>-1.2299441561835671E-2</v>
      </c>
      <c r="AB249" s="12">
        <v>243</v>
      </c>
      <c r="AC249" s="12">
        <v>340.35249999999996</v>
      </c>
      <c r="AD249" s="13">
        <v>0.29662304838061276</v>
      </c>
      <c r="AF249" s="12">
        <v>243</v>
      </c>
      <c r="AG249" s="12">
        <v>337.28499999999997</v>
      </c>
      <c r="AH249" s="13">
        <v>0.45087599371167381</v>
      </c>
    </row>
    <row r="250" spans="4:34" x14ac:dyDescent="0.25">
      <c r="D250" s="7">
        <v>244</v>
      </c>
      <c r="E250" s="7">
        <v>337.94</v>
      </c>
      <c r="F250" s="7">
        <v>0.13166342874292883</v>
      </c>
      <c r="H250" s="7">
        <v>244</v>
      </c>
      <c r="I250" s="7">
        <v>358.37</v>
      </c>
      <c r="J250" s="7">
        <v>4.4173721904869685E-2</v>
      </c>
      <c r="L250" s="7">
        <v>244</v>
      </c>
      <c r="M250" s="7">
        <v>379.005</v>
      </c>
      <c r="N250" s="7">
        <v>1.0577560323081728E-2</v>
      </c>
      <c r="P250" s="7">
        <v>244</v>
      </c>
      <c r="Q250" s="7">
        <v>339.73499999999996</v>
      </c>
      <c r="R250" s="7">
        <v>0.15678147115217247</v>
      </c>
      <c r="T250" s="7">
        <v>244</v>
      </c>
      <c r="U250" s="7">
        <v>360.71</v>
      </c>
      <c r="V250" s="7">
        <v>-7.2606954805494561E-2</v>
      </c>
      <c r="X250" s="7">
        <v>244</v>
      </c>
      <c r="Y250" s="7">
        <v>380.245</v>
      </c>
      <c r="Z250" s="7">
        <v>-1.2306609606463506E-2</v>
      </c>
      <c r="AB250" s="12">
        <v>244</v>
      </c>
      <c r="AC250" s="12">
        <v>340.35999999999996</v>
      </c>
      <c r="AD250" s="13">
        <v>0.29606951610896859</v>
      </c>
      <c r="AF250" s="12">
        <v>244</v>
      </c>
      <c r="AG250" s="12">
        <v>337.33749999999998</v>
      </c>
      <c r="AH250" s="13">
        <v>0.4481376637088117</v>
      </c>
    </row>
    <row r="251" spans="4:34" x14ac:dyDescent="0.25">
      <c r="D251" s="7">
        <v>245</v>
      </c>
      <c r="E251" s="7">
        <v>337.97999999999996</v>
      </c>
      <c r="F251" s="7">
        <v>0.12971399388884683</v>
      </c>
      <c r="H251" s="7">
        <v>245</v>
      </c>
      <c r="I251" s="7">
        <v>358.39499999999998</v>
      </c>
      <c r="J251" s="7">
        <v>4.3557855031225133E-2</v>
      </c>
      <c r="L251" s="7">
        <v>245</v>
      </c>
      <c r="M251" s="7">
        <v>379.01</v>
      </c>
      <c r="N251" s="7">
        <v>1.0391626704906225E-2</v>
      </c>
      <c r="P251" s="7">
        <v>245</v>
      </c>
      <c r="Q251" s="7">
        <v>339.76</v>
      </c>
      <c r="R251" s="7">
        <v>0.15356553851022972</v>
      </c>
      <c r="T251" s="7">
        <v>245</v>
      </c>
      <c r="U251" s="7">
        <v>360.71499999999997</v>
      </c>
      <c r="V251" s="7">
        <v>-7.2726777295203604E-2</v>
      </c>
      <c r="X251" s="7">
        <v>245</v>
      </c>
      <c r="Y251" s="7">
        <v>380.245</v>
      </c>
      <c r="Z251" s="7">
        <v>-1.2313192424231881E-2</v>
      </c>
      <c r="AB251" s="12">
        <v>245</v>
      </c>
      <c r="AC251" s="12">
        <v>340.36749999999995</v>
      </c>
      <c r="AD251" s="13">
        <v>0.29552848366288265</v>
      </c>
      <c r="AF251" s="12">
        <v>245</v>
      </c>
      <c r="AG251" s="12">
        <v>337.39</v>
      </c>
      <c r="AH251" s="13">
        <v>0.44544153287686938</v>
      </c>
    </row>
    <row r="252" spans="4:34" x14ac:dyDescent="0.25">
      <c r="D252" s="7">
        <v>246</v>
      </c>
      <c r="E252" s="7">
        <v>338.02</v>
      </c>
      <c r="F252" s="7">
        <v>0.12779671233229098</v>
      </c>
      <c r="H252" s="7">
        <v>246</v>
      </c>
      <c r="I252" s="7">
        <v>358.41499999999996</v>
      </c>
      <c r="J252" s="7">
        <v>4.2956205635816785E-2</v>
      </c>
      <c r="L252" s="7">
        <v>246</v>
      </c>
      <c r="M252" s="7">
        <v>379.02</v>
      </c>
      <c r="N252" s="7">
        <v>1.0211125832566611E-2</v>
      </c>
      <c r="P252" s="7">
        <v>246</v>
      </c>
      <c r="Q252" s="7">
        <v>339.79499999999996</v>
      </c>
      <c r="R252" s="7">
        <v>0.15043356641175104</v>
      </c>
      <c r="T252" s="7">
        <v>246</v>
      </c>
      <c r="U252" s="7">
        <v>360.72499999999997</v>
      </c>
      <c r="V252" s="7">
        <v>-7.2838178443223059E-2</v>
      </c>
      <c r="X252" s="7">
        <v>246</v>
      </c>
      <c r="Y252" s="7">
        <v>380.25</v>
      </c>
      <c r="Z252" s="7">
        <v>-1.2319236050847879E-2</v>
      </c>
      <c r="AB252" s="12">
        <v>246</v>
      </c>
      <c r="AC252" s="12">
        <v>340.37249999999995</v>
      </c>
      <c r="AD252" s="13">
        <v>0.29499966877224598</v>
      </c>
      <c r="AF252" s="12">
        <v>246</v>
      </c>
      <c r="AG252" s="12">
        <v>337.44</v>
      </c>
      <c r="AH252" s="13">
        <v>0.44278697137133721</v>
      </c>
    </row>
    <row r="253" spans="4:34" x14ac:dyDescent="0.25">
      <c r="D253" s="7">
        <v>247</v>
      </c>
      <c r="E253" s="7">
        <v>338.07</v>
      </c>
      <c r="F253" s="7">
        <v>0.12591107731299195</v>
      </c>
      <c r="H253" s="7">
        <v>247</v>
      </c>
      <c r="I253" s="7">
        <v>358.43999999999994</v>
      </c>
      <c r="J253" s="7">
        <v>4.2368446939647607E-2</v>
      </c>
      <c r="L253" s="7">
        <v>247</v>
      </c>
      <c r="M253" s="7">
        <v>379.03</v>
      </c>
      <c r="N253" s="7">
        <v>1.0035898987156375E-2</v>
      </c>
      <c r="P253" s="7">
        <v>247</v>
      </c>
      <c r="Q253" s="7">
        <v>339.815</v>
      </c>
      <c r="R253" s="7">
        <v>0.14738368472469496</v>
      </c>
      <c r="T253" s="7">
        <v>247</v>
      </c>
      <c r="U253" s="7">
        <v>360.72499999999997</v>
      </c>
      <c r="V253" s="7">
        <v>-7.2941695866880138E-2</v>
      </c>
      <c r="X253" s="7">
        <v>247</v>
      </c>
      <c r="Y253" s="7">
        <v>380.25</v>
      </c>
      <c r="Z253" s="7">
        <v>-1.232478306202554E-2</v>
      </c>
      <c r="AB253" s="12">
        <v>247</v>
      </c>
      <c r="AC253" s="12">
        <v>340.38</v>
      </c>
      <c r="AD253" s="13">
        <v>0.29448279554114493</v>
      </c>
      <c r="AF253" s="12">
        <v>247</v>
      </c>
      <c r="AG253" s="12">
        <v>337.48749999999995</v>
      </c>
      <c r="AH253" s="13">
        <v>0.44017335787609668</v>
      </c>
    </row>
    <row r="254" spans="4:34" x14ac:dyDescent="0.25">
      <c r="D254" s="7">
        <v>248</v>
      </c>
      <c r="E254" s="7">
        <v>338.10999999999996</v>
      </c>
      <c r="F254" s="7">
        <v>0.12405658927503306</v>
      </c>
      <c r="H254" s="7">
        <v>248</v>
      </c>
      <c r="I254" s="7">
        <v>358.46</v>
      </c>
      <c r="J254" s="7">
        <v>4.1794259583741382E-2</v>
      </c>
      <c r="L254" s="7">
        <v>248</v>
      </c>
      <c r="M254" s="7">
        <v>379.03499999999997</v>
      </c>
      <c r="N254" s="7">
        <v>9.865792084804554E-3</v>
      </c>
      <c r="P254" s="7">
        <v>248</v>
      </c>
      <c r="Q254" s="7">
        <v>339.84499999999997</v>
      </c>
      <c r="R254" s="7">
        <v>0.14441405434022506</v>
      </c>
      <c r="T254" s="7">
        <v>248</v>
      </c>
      <c r="U254" s="7">
        <v>360.72499999999997</v>
      </c>
      <c r="V254" s="7">
        <v>-7.3037837123617527E-2</v>
      </c>
      <c r="X254" s="7">
        <v>248</v>
      </c>
      <c r="Y254" s="7">
        <v>380.255</v>
      </c>
      <c r="Z254" s="7">
        <v>-1.2329872818970605E-2</v>
      </c>
      <c r="AB254" s="12">
        <v>248</v>
      </c>
      <c r="AC254" s="12">
        <v>340.39</v>
      </c>
      <c r="AD254" s="13">
        <v>0.29397759430392079</v>
      </c>
      <c r="AF254" s="12">
        <v>248</v>
      </c>
      <c r="AG254" s="12">
        <v>337.53499999999997</v>
      </c>
      <c r="AH254" s="13">
        <v>0.43760007952271573</v>
      </c>
    </row>
    <row r="255" spans="4:34" x14ac:dyDescent="0.25">
      <c r="D255" s="7">
        <v>249</v>
      </c>
      <c r="E255" s="7">
        <v>338.14</v>
      </c>
      <c r="F255" s="7">
        <v>0.1222327557888277</v>
      </c>
      <c r="H255" s="7">
        <v>249</v>
      </c>
      <c r="I255" s="7">
        <v>358.48500000000001</v>
      </c>
      <c r="J255" s="7">
        <v>4.12333314661062E-2</v>
      </c>
      <c r="L255" s="7">
        <v>249</v>
      </c>
      <c r="M255" s="7">
        <v>379.04499999999996</v>
      </c>
      <c r="N255" s="7">
        <v>9.7006555415173733E-3</v>
      </c>
      <c r="P255" s="7">
        <v>249</v>
      </c>
      <c r="Q255" s="7">
        <v>339.875</v>
      </c>
      <c r="R255" s="7">
        <v>0.14152286699530051</v>
      </c>
      <c r="T255" s="7">
        <v>249</v>
      </c>
      <c r="U255" s="7">
        <v>360.73499999999996</v>
      </c>
      <c r="V255" s="7">
        <v>-7.3127081081989731E-2</v>
      </c>
      <c r="X255" s="7">
        <v>249</v>
      </c>
      <c r="Y255" s="7">
        <v>380.255</v>
      </c>
      <c r="Z255" s="7">
        <v>-1.2334541697729868E-2</v>
      </c>
      <c r="AB255" s="12">
        <v>249</v>
      </c>
      <c r="AC255" s="12">
        <v>340.39749999999998</v>
      </c>
      <c r="AD255" s="13">
        <v>0.29348380148447961</v>
      </c>
      <c r="AF255" s="12">
        <v>249</v>
      </c>
      <c r="AG255" s="12">
        <v>337.58</v>
      </c>
      <c r="AH255" s="13">
        <v>0.43506653180915356</v>
      </c>
    </row>
    <row r="256" spans="4:34" x14ac:dyDescent="0.25">
      <c r="D256" s="7">
        <v>250</v>
      </c>
      <c r="E256" s="7">
        <v>338.17999999999995</v>
      </c>
      <c r="F256" s="7">
        <v>0.12043909147320342</v>
      </c>
      <c r="H256" s="7">
        <v>250</v>
      </c>
      <c r="I256" s="7">
        <v>358.505</v>
      </c>
      <c r="J256" s="7">
        <v>4.0685357581970991E-2</v>
      </c>
      <c r="L256" s="7">
        <v>250</v>
      </c>
      <c r="M256" s="7">
        <v>379.04499999999996</v>
      </c>
      <c r="N256" s="7">
        <v>9.5403441419420199E-3</v>
      </c>
      <c r="P256" s="7">
        <v>250</v>
      </c>
      <c r="Q256" s="7">
        <v>339.89499999999998</v>
      </c>
      <c r="R256" s="7">
        <v>0.13870834508485114</v>
      </c>
      <c r="T256" s="7">
        <v>250</v>
      </c>
      <c r="U256" s="7">
        <v>360.745</v>
      </c>
      <c r="V256" s="7">
        <v>-7.3209879250777668E-2</v>
      </c>
      <c r="X256" s="7">
        <v>250</v>
      </c>
      <c r="Y256" s="7">
        <v>380.255</v>
      </c>
      <c r="Z256" s="7">
        <v>-1.2338823303355796E-2</v>
      </c>
      <c r="AB256" s="12">
        <v>250</v>
      </c>
      <c r="AC256" s="12">
        <v>340.39749999999998</v>
      </c>
      <c r="AD256" s="13">
        <v>0.29300115945877925</v>
      </c>
      <c r="AF256" s="12">
        <v>250</v>
      </c>
      <c r="AG256" s="12">
        <v>337.6275</v>
      </c>
      <c r="AH256" s="13">
        <v>0.4325721185179382</v>
      </c>
    </row>
    <row r="257" spans="4:34" x14ac:dyDescent="0.25">
      <c r="D257" s="7">
        <v>251</v>
      </c>
      <c r="E257" s="7">
        <v>338.21999999999997</v>
      </c>
      <c r="F257" s="7">
        <v>0.1186751179176182</v>
      </c>
      <c r="H257" s="7">
        <v>251</v>
      </c>
      <c r="I257" s="7">
        <v>358.52</v>
      </c>
      <c r="J257" s="7">
        <v>4.0150039867246211E-2</v>
      </c>
      <c r="L257" s="7">
        <v>251</v>
      </c>
      <c r="M257" s="7">
        <v>379.04999999999995</v>
      </c>
      <c r="N257" s="7">
        <v>9.3847169119405383E-3</v>
      </c>
      <c r="P257" s="7">
        <v>251</v>
      </c>
      <c r="Q257" s="7">
        <v>339.92499999999995</v>
      </c>
      <c r="R257" s="7">
        <v>0.13596874146393712</v>
      </c>
      <c r="T257" s="7">
        <v>251</v>
      </c>
      <c r="U257" s="7">
        <v>360.745</v>
      </c>
      <c r="V257" s="7">
        <v>-7.3286657066275074E-2</v>
      </c>
      <c r="X257" s="7">
        <v>251</v>
      </c>
      <c r="Y257" s="7">
        <v>380.26</v>
      </c>
      <c r="Z257" s="7">
        <v>-1.2342748669790349E-2</v>
      </c>
      <c r="AB257" s="12">
        <v>251</v>
      </c>
      <c r="AC257" s="12">
        <v>340.40999999999997</v>
      </c>
      <c r="AD257" s="13">
        <v>0.29252941642042091</v>
      </c>
      <c r="AF257" s="12">
        <v>251</v>
      </c>
      <c r="AG257" s="12">
        <v>337.67249999999996</v>
      </c>
      <c r="AH257" s="13">
        <v>0.4301162516338749</v>
      </c>
    </row>
    <row r="258" spans="4:34" x14ac:dyDescent="0.25">
      <c r="D258" s="7">
        <v>252</v>
      </c>
      <c r="E258" s="7">
        <v>338.26</v>
      </c>
      <c r="F258" s="7">
        <v>0.11694036360453335</v>
      </c>
      <c r="H258" s="7">
        <v>252</v>
      </c>
      <c r="I258" s="7">
        <v>358.54499999999996</v>
      </c>
      <c r="J258" s="7">
        <v>3.9627087045159458E-2</v>
      </c>
      <c r="L258" s="7">
        <v>252</v>
      </c>
      <c r="M258" s="7">
        <v>379.05499999999995</v>
      </c>
      <c r="N258" s="7">
        <v>9.2336369948648259E-3</v>
      </c>
      <c r="P258" s="7">
        <v>252</v>
      </c>
      <c r="Q258" s="7">
        <v>339.95</v>
      </c>
      <c r="R258" s="7">
        <v>0.13330233924029181</v>
      </c>
      <c r="T258" s="7">
        <v>252</v>
      </c>
      <c r="U258" s="7">
        <v>360.76</v>
      </c>
      <c r="V258" s="7">
        <v>-7.3357815137746474E-2</v>
      </c>
      <c r="X258" s="7">
        <v>252</v>
      </c>
      <c r="Y258" s="7">
        <v>380.26</v>
      </c>
      <c r="Z258" s="7">
        <v>-1.2346346446326593E-2</v>
      </c>
      <c r="AB258" s="12">
        <v>252</v>
      </c>
      <c r="AC258" s="12">
        <v>340.41499999999996</v>
      </c>
      <c r="AD258" s="13">
        <v>0.29206832624927637</v>
      </c>
      <c r="AF258" s="12">
        <v>252</v>
      </c>
      <c r="AG258" s="12">
        <v>337.71999999999997</v>
      </c>
      <c r="AH258" s="13">
        <v>0.42769835126134964</v>
      </c>
    </row>
    <row r="259" spans="4:34" x14ac:dyDescent="0.25">
      <c r="D259" s="7">
        <v>253</v>
      </c>
      <c r="E259" s="7">
        <v>338.29999999999995</v>
      </c>
      <c r="F259" s="7">
        <v>0.1152343638319669</v>
      </c>
      <c r="H259" s="7">
        <v>253</v>
      </c>
      <c r="I259" s="7">
        <v>358.55999999999995</v>
      </c>
      <c r="J259" s="7">
        <v>3.911621447601682E-2</v>
      </c>
      <c r="L259" s="7">
        <v>253</v>
      </c>
      <c r="M259" s="7">
        <v>379.05999999999995</v>
      </c>
      <c r="N259" s="7">
        <v>9.0869715314267074E-3</v>
      </c>
      <c r="P259" s="7">
        <v>253</v>
      </c>
      <c r="Q259" s="7">
        <v>339.96999999999997</v>
      </c>
      <c r="R259" s="7">
        <v>0.13070745155764171</v>
      </c>
      <c r="T259" s="7">
        <v>253</v>
      </c>
      <c r="U259" s="7">
        <v>360.76499999999999</v>
      </c>
      <c r="V259" s="7">
        <v>-7.3423730451278674E-2</v>
      </c>
      <c r="X259" s="7">
        <v>253</v>
      </c>
      <c r="Y259" s="7">
        <v>380.26499999999999</v>
      </c>
      <c r="Z259" s="7">
        <v>-1.2349643071463048E-2</v>
      </c>
      <c r="AB259" s="12">
        <v>253</v>
      </c>
      <c r="AC259" s="12">
        <v>340.41749999999996</v>
      </c>
      <c r="AD259" s="13">
        <v>0.29161764838308152</v>
      </c>
      <c r="AF259" s="12">
        <v>253</v>
      </c>
      <c r="AG259" s="12">
        <v>337.76499999999999</v>
      </c>
      <c r="AH259" s="13">
        <v>0.42531784554128177</v>
      </c>
    </row>
    <row r="260" spans="4:34" x14ac:dyDescent="0.25">
      <c r="D260" s="7">
        <v>254</v>
      </c>
      <c r="E260" s="7">
        <v>338.33</v>
      </c>
      <c r="F260" s="7">
        <v>0.11355666063625051</v>
      </c>
      <c r="H260" s="7">
        <v>254</v>
      </c>
      <c r="I260" s="7">
        <v>358.58</v>
      </c>
      <c r="J260" s="7">
        <v>3.8617144010040544E-2</v>
      </c>
      <c r="L260" s="7">
        <v>254</v>
      </c>
      <c r="M260" s="7">
        <v>379.07</v>
      </c>
      <c r="N260" s="7">
        <v>8.9445915430599564E-3</v>
      </c>
      <c r="P260" s="7">
        <v>254</v>
      </c>
      <c r="Q260" s="7">
        <v>340</v>
      </c>
      <c r="R260" s="7">
        <v>0.12818242137019623</v>
      </c>
      <c r="T260" s="7">
        <v>254</v>
      </c>
      <c r="U260" s="7">
        <v>360.77</v>
      </c>
      <c r="V260" s="7">
        <v>-7.3484757532211731E-2</v>
      </c>
      <c r="X260" s="7">
        <v>254</v>
      </c>
      <c r="Y260" s="7">
        <v>380.26</v>
      </c>
      <c r="Z260" s="7">
        <v>-1.2352662934923467E-2</v>
      </c>
      <c r="AB260" s="12">
        <v>254</v>
      </c>
      <c r="AC260" s="12">
        <v>340.42750000000001</v>
      </c>
      <c r="AD260" s="13">
        <v>0.29117714769192915</v>
      </c>
      <c r="AF260" s="12">
        <v>254</v>
      </c>
      <c r="AG260" s="12">
        <v>337.80999999999995</v>
      </c>
      <c r="AH260" s="13">
        <v>0.42297417056777981</v>
      </c>
    </row>
    <row r="261" spans="4:34" x14ac:dyDescent="0.25">
      <c r="D261" s="7">
        <v>255</v>
      </c>
      <c r="E261" s="7">
        <v>338.35999999999996</v>
      </c>
      <c r="F261" s="7">
        <v>0.1119068027150118</v>
      </c>
      <c r="H261" s="7">
        <v>255</v>
      </c>
      <c r="I261" s="7">
        <v>358.59999999999997</v>
      </c>
      <c r="J261" s="7">
        <v>3.8129603843233849E-2</v>
      </c>
      <c r="L261" s="7">
        <v>255</v>
      </c>
      <c r="M261" s="7">
        <v>379.07</v>
      </c>
      <c r="N261" s="7">
        <v>8.806371818673997E-3</v>
      </c>
      <c r="P261" s="7">
        <v>255</v>
      </c>
      <c r="Q261" s="7">
        <v>340.02499999999998</v>
      </c>
      <c r="R261" s="7">
        <v>0.1257256212086941</v>
      </c>
      <c r="T261" s="7">
        <v>255</v>
      </c>
      <c r="U261" s="7">
        <v>360.77499999999998</v>
      </c>
      <c r="V261" s="7">
        <v>-7.3541229566550556E-2</v>
      </c>
      <c r="X261" s="7">
        <v>255</v>
      </c>
      <c r="Y261" s="7">
        <v>380.26</v>
      </c>
      <c r="Z261" s="7">
        <v>-1.2355428528574283E-2</v>
      </c>
      <c r="AB261" s="12">
        <v>255</v>
      </c>
      <c r="AC261" s="12">
        <v>340.43499999999995</v>
      </c>
      <c r="AD261" s="13">
        <v>0.29074659435559708</v>
      </c>
      <c r="AF261" s="12">
        <v>255</v>
      </c>
      <c r="AG261" s="12">
        <v>337.85249999999996</v>
      </c>
      <c r="AH261" s="13">
        <v>0.42066677030455746</v>
      </c>
    </row>
    <row r="262" spans="4:34" x14ac:dyDescent="0.25">
      <c r="D262" s="7">
        <v>256</v>
      </c>
      <c r="E262" s="7">
        <v>338.4</v>
      </c>
      <c r="F262" s="7">
        <v>0.11028434535040388</v>
      </c>
      <c r="H262" s="7">
        <v>256</v>
      </c>
      <c r="I262" s="7">
        <v>358.61500000000001</v>
      </c>
      <c r="J262" s="7">
        <v>3.7653328376223504E-2</v>
      </c>
      <c r="L262" s="7">
        <v>256</v>
      </c>
      <c r="M262" s="7">
        <v>379.07499999999999</v>
      </c>
      <c r="N262" s="7">
        <v>8.6721908047017425E-3</v>
      </c>
      <c r="P262" s="7">
        <v>256</v>
      </c>
      <c r="Q262" s="7">
        <v>340.05499999999995</v>
      </c>
      <c r="R262" s="7">
        <v>0.12333545293839156</v>
      </c>
      <c r="T262" s="7">
        <v>256</v>
      </c>
      <c r="U262" s="7">
        <v>360.78499999999997</v>
      </c>
      <c r="V262" s="7">
        <v>-7.3593459481700707E-2</v>
      </c>
      <c r="X262" s="7">
        <v>256</v>
      </c>
      <c r="Y262" s="7">
        <v>380.26499999999999</v>
      </c>
      <c r="Z262" s="7">
        <v>-1.2357960586932804E-2</v>
      </c>
      <c r="AB262" s="12">
        <v>256</v>
      </c>
      <c r="AC262" s="12">
        <v>340.43999999999994</v>
      </c>
      <c r="AD262" s="13">
        <v>0.29032576374364466</v>
      </c>
      <c r="AF262" s="12">
        <v>256</v>
      </c>
      <c r="AG262" s="12">
        <v>337.89</v>
      </c>
      <c r="AH262" s="13">
        <v>0.41839509650115853</v>
      </c>
    </row>
    <row r="263" spans="4:34" x14ac:dyDescent="0.25">
      <c r="D263" s="7">
        <v>257</v>
      </c>
      <c r="E263" s="7">
        <v>338.42999999999995</v>
      </c>
      <c r="F263" s="7">
        <v>0.10868885033260242</v>
      </c>
      <c r="H263" s="7">
        <v>257</v>
      </c>
      <c r="I263" s="7">
        <v>358.63</v>
      </c>
      <c r="J263" s="7">
        <v>3.7188058076031073E-2</v>
      </c>
      <c r="L263" s="7">
        <v>257</v>
      </c>
      <c r="M263" s="7">
        <v>379.06499999999994</v>
      </c>
      <c r="N263" s="7">
        <v>8.5419304983467906E-3</v>
      </c>
      <c r="P263" s="7">
        <v>257</v>
      </c>
      <c r="Q263" s="7">
        <v>340.08499999999998</v>
      </c>
      <c r="R263" s="7">
        <v>0.12101034750937156</v>
      </c>
      <c r="T263" s="7">
        <v>257</v>
      </c>
      <c r="U263" s="7">
        <v>360.79499999999996</v>
      </c>
      <c r="V263" s="7">
        <v>-7.3641740986995774E-2</v>
      </c>
      <c r="X263" s="7">
        <v>257</v>
      </c>
      <c r="Y263" s="7">
        <v>380.27</v>
      </c>
      <c r="Z263" s="7">
        <v>-1.236027821792186E-2</v>
      </c>
      <c r="AB263" s="12">
        <v>257</v>
      </c>
      <c r="AC263" s="12">
        <v>340.43999999999994</v>
      </c>
      <c r="AD263" s="13">
        <v>0.28991443629821828</v>
      </c>
      <c r="AF263" s="12">
        <v>257</v>
      </c>
      <c r="AG263" s="12">
        <v>337.92750000000001</v>
      </c>
      <c r="AH263" s="13">
        <v>0.41615860860903892</v>
      </c>
    </row>
    <row r="264" spans="4:34" x14ac:dyDescent="0.25">
      <c r="D264" s="7">
        <v>258</v>
      </c>
      <c r="E264" s="7">
        <v>338.46999999999997</v>
      </c>
      <c r="F264" s="7">
        <v>0.10711988588359043</v>
      </c>
      <c r="H264" s="7">
        <v>258</v>
      </c>
      <c r="I264" s="7">
        <v>358.64499999999998</v>
      </c>
      <c r="J264" s="7">
        <v>3.673353934072373E-2</v>
      </c>
      <c r="L264" s="7">
        <v>258</v>
      </c>
      <c r="M264" s="7">
        <v>379.06499999999994</v>
      </c>
      <c r="N264" s="7">
        <v>8.4154763439377757E-3</v>
      </c>
      <c r="P264" s="7">
        <v>258</v>
      </c>
      <c r="Q264" s="7">
        <v>340.10499999999996</v>
      </c>
      <c r="R264" s="7">
        <v>0.11874876469954998</v>
      </c>
      <c r="T264" s="7">
        <v>258</v>
      </c>
      <c r="U264" s="7">
        <v>360.79999999999995</v>
      </c>
      <c r="V264" s="7">
        <v>-7.368634957456377E-2</v>
      </c>
      <c r="X264" s="7">
        <v>258</v>
      </c>
      <c r="Y264" s="7">
        <v>380.27499999999998</v>
      </c>
      <c r="Z264" s="7">
        <v>-1.2362399024490607E-2</v>
      </c>
      <c r="AB264" s="12">
        <v>258</v>
      </c>
      <c r="AC264" s="12">
        <v>340.4425</v>
      </c>
      <c r="AD264" s="13">
        <v>0.2895123974195028</v>
      </c>
      <c r="AF264" s="12">
        <v>258</v>
      </c>
      <c r="AG264" s="12">
        <v>337.96499999999997</v>
      </c>
      <c r="AH264" s="13">
        <v>0.41395677369755807</v>
      </c>
    </row>
    <row r="265" spans="4:34" x14ac:dyDescent="0.25">
      <c r="D265" s="7">
        <v>259</v>
      </c>
      <c r="E265" s="7">
        <v>338.5</v>
      </c>
      <c r="F265" s="7">
        <v>0.10557702658124953</v>
      </c>
      <c r="H265" s="7">
        <v>259</v>
      </c>
      <c r="I265" s="7">
        <v>358.66499999999996</v>
      </c>
      <c r="J265" s="7">
        <v>3.6289524366895934E-2</v>
      </c>
      <c r="L265" s="7">
        <v>259</v>
      </c>
      <c r="M265" s="7">
        <v>379.07</v>
      </c>
      <c r="N265" s="7">
        <v>8.2927171323002695E-3</v>
      </c>
      <c r="P265" s="7">
        <v>259</v>
      </c>
      <c r="Q265" s="7">
        <v>340.13499999999999</v>
      </c>
      <c r="R265" s="7">
        <v>0.11654919285074933</v>
      </c>
      <c r="T265" s="7">
        <v>259</v>
      </c>
      <c r="U265" s="7">
        <v>360.80499999999995</v>
      </c>
      <c r="V265" s="7">
        <v>-7.3727543481143978E-2</v>
      </c>
      <c r="X265" s="7">
        <v>259</v>
      </c>
      <c r="Y265" s="7">
        <v>380.28</v>
      </c>
      <c r="Z265" s="7">
        <v>-1.2364339217686798E-2</v>
      </c>
      <c r="AB265" s="12">
        <v>259</v>
      </c>
      <c r="AC265" s="12">
        <v>340.45</v>
      </c>
      <c r="AD265" s="13">
        <v>0.28911943735375939</v>
      </c>
      <c r="AF265" s="12">
        <v>259</v>
      </c>
      <c r="AG265" s="12">
        <v>338.005</v>
      </c>
      <c r="AH265" s="13">
        <v>0.41178906636992124</v>
      </c>
    </row>
    <row r="266" spans="4:34" x14ac:dyDescent="0.25">
      <c r="D266" s="7">
        <v>260</v>
      </c>
      <c r="E266" s="7">
        <v>338.53</v>
      </c>
      <c r="F266" s="7">
        <v>0.10405985328377651</v>
      </c>
      <c r="H266" s="7">
        <v>260</v>
      </c>
      <c r="I266" s="7">
        <v>358.66999999999996</v>
      </c>
      <c r="J266" s="7">
        <v>3.5855771019933161E-2</v>
      </c>
      <c r="L266" s="7">
        <v>260</v>
      </c>
      <c r="M266" s="7">
        <v>379.07499999999999</v>
      </c>
      <c r="N266" s="7">
        <v>8.1735449030591618E-3</v>
      </c>
      <c r="P266" s="7">
        <v>260</v>
      </c>
      <c r="Q266" s="7">
        <v>340.15999999999997</v>
      </c>
      <c r="R266" s="7">
        <v>0.11441014859820618</v>
      </c>
      <c r="T266" s="7">
        <v>260</v>
      </c>
      <c r="U266" s="7">
        <v>360.82</v>
      </c>
      <c r="V266" s="7">
        <v>-7.3765564611414911E-2</v>
      </c>
      <c r="X266" s="7">
        <v>260</v>
      </c>
      <c r="Y266" s="7">
        <v>380.28999999999996</v>
      </c>
      <c r="Z266" s="7">
        <v>-1.2366113721732887E-2</v>
      </c>
      <c r="AB266" s="12">
        <v>260</v>
      </c>
      <c r="AC266" s="12">
        <v>340.45749999999998</v>
      </c>
      <c r="AD266" s="13">
        <v>0.28873535108389237</v>
      </c>
      <c r="AF266" s="12">
        <v>260</v>
      </c>
      <c r="AG266" s="12">
        <v>338.04249999999996</v>
      </c>
      <c r="AH266" s="13">
        <v>0.4096549686791176</v>
      </c>
    </row>
    <row r="267" spans="4:34" x14ac:dyDescent="0.25">
      <c r="D267" s="7">
        <v>261</v>
      </c>
      <c r="E267" s="7">
        <v>338.57</v>
      </c>
      <c r="F267" s="7">
        <v>0.10256795305444279</v>
      </c>
      <c r="H267" s="7">
        <v>261</v>
      </c>
      <c r="I267" s="7">
        <v>358.68499999999995</v>
      </c>
      <c r="J267" s="7">
        <v>3.5432042707009483E-2</v>
      </c>
      <c r="L267" s="7">
        <v>261</v>
      </c>
      <c r="M267" s="7">
        <v>379.07499999999999</v>
      </c>
      <c r="N267" s="7">
        <v>8.0578548497868257E-3</v>
      </c>
      <c r="P267" s="7">
        <v>261</v>
      </c>
      <c r="Q267" s="7">
        <v>340.18499999999995</v>
      </c>
      <c r="R267" s="7">
        <v>0.11233017659387305</v>
      </c>
      <c r="T267" s="7">
        <v>261</v>
      </c>
      <c r="U267" s="7">
        <v>360.82499999999999</v>
      </c>
      <c r="V267" s="7">
        <v>-7.3800639423648742E-2</v>
      </c>
      <c r="X267" s="7">
        <v>261</v>
      </c>
      <c r="Y267" s="7">
        <v>380.28999999999996</v>
      </c>
      <c r="Z267" s="7">
        <v>-1.2367736271626859E-2</v>
      </c>
      <c r="AB267" s="12">
        <v>261</v>
      </c>
      <c r="AC267" s="12">
        <v>340.45749999999998</v>
      </c>
      <c r="AD267" s="13">
        <v>0.28835993822248646</v>
      </c>
      <c r="AF267" s="12">
        <v>261</v>
      </c>
      <c r="AG267" s="12">
        <v>338.08</v>
      </c>
      <c r="AH267" s="13">
        <v>0.40755397004389937</v>
      </c>
    </row>
    <row r="268" spans="4:34" x14ac:dyDescent="0.25">
      <c r="D268" s="7">
        <v>262</v>
      </c>
      <c r="E268" s="7">
        <v>338.59999999999997</v>
      </c>
      <c r="F268" s="7">
        <v>0.10110091908671358</v>
      </c>
      <c r="H268" s="7">
        <v>262</v>
      </c>
      <c r="I268" s="7">
        <v>358.69499999999999</v>
      </c>
      <c r="J268" s="7">
        <v>3.5018108252770838E-2</v>
      </c>
      <c r="L268" s="7">
        <v>262</v>
      </c>
      <c r="M268" s="7">
        <v>379.07499999999999</v>
      </c>
      <c r="N268" s="7">
        <v>7.9455452279148346E-3</v>
      </c>
      <c r="P268" s="7">
        <v>262</v>
      </c>
      <c r="Q268" s="7">
        <v>340.21499999999997</v>
      </c>
      <c r="R268" s="7">
        <v>0.11030784922386992</v>
      </c>
      <c r="T268" s="7">
        <v>262</v>
      </c>
      <c r="U268" s="7">
        <v>360.83</v>
      </c>
      <c r="V268" s="7">
        <v>-7.3832979778314767E-2</v>
      </c>
      <c r="X268" s="7">
        <v>262</v>
      </c>
      <c r="Y268" s="7">
        <v>380.28499999999997</v>
      </c>
      <c r="Z268" s="7">
        <v>-1.2369219503758631E-2</v>
      </c>
      <c r="AB268" s="12">
        <v>262</v>
      </c>
      <c r="AC268" s="12">
        <v>340.46499999999997</v>
      </c>
      <c r="AD268" s="13">
        <v>0.2879930029072596</v>
      </c>
      <c r="AF268" s="12">
        <v>262</v>
      </c>
      <c r="AG268" s="12">
        <v>338.11749999999995</v>
      </c>
      <c r="AH268" s="13">
        <v>0.40548556716483869</v>
      </c>
    </row>
    <row r="269" spans="4:34" x14ac:dyDescent="0.25">
      <c r="D269" s="7">
        <v>263</v>
      </c>
      <c r="E269" s="7">
        <v>338.64</v>
      </c>
      <c r="F269" s="7">
        <v>9.9658350629743417E-2</v>
      </c>
      <c r="H269" s="7">
        <v>263</v>
      </c>
      <c r="I269" s="7">
        <v>358.71</v>
      </c>
      <c r="J269" s="7">
        <v>3.4613741777656241E-2</v>
      </c>
      <c r="L269" s="7">
        <v>263</v>
      </c>
      <c r="M269" s="7">
        <v>379.08499999999998</v>
      </c>
      <c r="N269" s="7">
        <v>7.8365172653292493E-3</v>
      </c>
      <c r="P269" s="7">
        <v>263</v>
      </c>
      <c r="Q269" s="7">
        <v>340.23499999999996</v>
      </c>
      <c r="R269" s="7">
        <v>0.10834176632043582</v>
      </c>
      <c r="T269" s="7">
        <v>263</v>
      </c>
      <c r="U269" s="7">
        <v>360.84</v>
      </c>
      <c r="V269" s="7">
        <v>-7.3862783750493835E-2</v>
      </c>
      <c r="X269" s="7">
        <v>263</v>
      </c>
      <c r="Y269" s="7">
        <v>380.28999999999996</v>
      </c>
      <c r="Z269" s="7">
        <v>-1.2370575040004255E-2</v>
      </c>
      <c r="AB269" s="12">
        <v>263</v>
      </c>
      <c r="AC269" s="12">
        <v>340.47249999999997</v>
      </c>
      <c r="AD269" s="13">
        <v>0.2876343536988778</v>
      </c>
      <c r="AF269" s="12">
        <v>263</v>
      </c>
      <c r="AG269" s="12">
        <v>338.15249999999997</v>
      </c>
      <c r="AH269" s="13">
        <v>0.40344926394050284</v>
      </c>
    </row>
    <row r="270" spans="4:34" x14ac:dyDescent="0.25">
      <c r="D270" s="7">
        <v>264</v>
      </c>
      <c r="E270" s="7">
        <v>338.65999999999997</v>
      </c>
      <c r="F270" s="7">
        <v>9.8239852914263501E-2</v>
      </c>
      <c r="H270" s="7">
        <v>264</v>
      </c>
      <c r="I270" s="7">
        <v>358.71999999999997</v>
      </c>
      <c r="J270" s="7">
        <v>3.4218722578809577E-2</v>
      </c>
      <c r="L270" s="7">
        <v>264</v>
      </c>
      <c r="M270" s="7">
        <v>379.08499999999998</v>
      </c>
      <c r="N270" s="7">
        <v>7.7306750755717999E-3</v>
      </c>
      <c r="P270" s="7">
        <v>264</v>
      </c>
      <c r="Q270" s="7">
        <v>340.26499999999999</v>
      </c>
      <c r="R270" s="7">
        <v>0.10643055486872402</v>
      </c>
      <c r="T270" s="7">
        <v>264</v>
      </c>
      <c r="U270" s="7">
        <v>360.84499999999997</v>
      </c>
      <c r="V270" s="7">
        <v>-7.3890236406865914E-2</v>
      </c>
      <c r="X270" s="7">
        <v>264</v>
      </c>
      <c r="Y270" s="7">
        <v>380.29999999999995</v>
      </c>
      <c r="Z270" s="7">
        <v>-1.2371813565732828E-2</v>
      </c>
      <c r="AB270" s="12">
        <v>264</v>
      </c>
      <c r="AC270" s="12">
        <v>340.47999999999996</v>
      </c>
      <c r="AD270" s="13">
        <v>0.28728380348107529</v>
      </c>
      <c r="AF270" s="12">
        <v>264</v>
      </c>
      <c r="AG270" s="12">
        <v>338.1925</v>
      </c>
      <c r="AH270" s="13">
        <v>0.4014445713837877</v>
      </c>
    </row>
    <row r="271" spans="4:34" x14ac:dyDescent="0.25">
      <c r="D271" s="7">
        <v>265</v>
      </c>
      <c r="E271" s="7">
        <v>338.67999999999995</v>
      </c>
      <c r="F271" s="7">
        <v>9.6845037078875901E-2</v>
      </c>
      <c r="H271" s="7">
        <v>265</v>
      </c>
      <c r="I271" s="7">
        <v>358.73500000000001</v>
      </c>
      <c r="J271" s="7">
        <v>3.3832835013534873E-2</v>
      </c>
      <c r="L271" s="7">
        <v>265</v>
      </c>
      <c r="M271" s="7">
        <v>379.09499999999997</v>
      </c>
      <c r="N271" s="7">
        <v>7.6279255735714662E-3</v>
      </c>
      <c r="P271" s="7">
        <v>265</v>
      </c>
      <c r="Q271" s="7">
        <v>340.28499999999997</v>
      </c>
      <c r="R271" s="7">
        <v>0.10457286870877969</v>
      </c>
      <c r="T271" s="7">
        <v>265</v>
      </c>
      <c r="U271" s="7">
        <v>360.84999999999997</v>
      </c>
      <c r="V271" s="7">
        <v>-7.3915510548165905E-2</v>
      </c>
      <c r="X271" s="7">
        <v>265</v>
      </c>
      <c r="Y271" s="7">
        <v>380.30499999999995</v>
      </c>
      <c r="Z271" s="7">
        <v>-1.2372944902135096E-2</v>
      </c>
      <c r="AB271" s="12">
        <v>265</v>
      </c>
      <c r="AC271" s="12">
        <v>340.48249999999996</v>
      </c>
      <c r="AD271" s="13">
        <v>0.28694116936303199</v>
      </c>
      <c r="AF271" s="12">
        <v>265</v>
      </c>
      <c r="AG271" s="12">
        <v>338.22749999999996</v>
      </c>
      <c r="AH271" s="13">
        <v>0.39947100753844006</v>
      </c>
    </row>
    <row r="272" spans="4:34" x14ac:dyDescent="0.25">
      <c r="D272" s="7">
        <v>266</v>
      </c>
      <c r="E272" s="7">
        <v>338.7</v>
      </c>
      <c r="F272" s="7">
        <v>9.5473520096768974E-2</v>
      </c>
      <c r="H272" s="7">
        <v>266</v>
      </c>
      <c r="I272" s="7">
        <v>358.74</v>
      </c>
      <c r="J272" s="7">
        <v>3.3455868385248548E-2</v>
      </c>
      <c r="L272" s="7">
        <v>266</v>
      </c>
      <c r="M272" s="7">
        <v>379.09499999999997</v>
      </c>
      <c r="N272" s="7">
        <v>7.528178393833098E-3</v>
      </c>
      <c r="P272" s="7">
        <v>266</v>
      </c>
      <c r="Q272" s="7">
        <v>340.315</v>
      </c>
      <c r="R272" s="7">
        <v>0.10276738823303162</v>
      </c>
      <c r="T272" s="7">
        <v>266</v>
      </c>
      <c r="U272" s="7">
        <v>360.85499999999996</v>
      </c>
      <c r="V272" s="7">
        <v>-7.3938767417940809E-2</v>
      </c>
      <c r="X272" s="7">
        <v>266</v>
      </c>
      <c r="Y272" s="7">
        <v>380.30999999999995</v>
      </c>
      <c r="Z272" s="7">
        <v>-1.2373978073258071E-2</v>
      </c>
      <c r="AB272" s="12">
        <v>266</v>
      </c>
      <c r="AC272" s="12">
        <v>340.49</v>
      </c>
      <c r="AD272" s="13">
        <v>0.28660627258395532</v>
      </c>
      <c r="AF272" s="12">
        <v>266</v>
      </c>
      <c r="AG272" s="12">
        <v>338.26</v>
      </c>
      <c r="AH272" s="13">
        <v>0.39752809739580891</v>
      </c>
    </row>
    <row r="273" spans="4:34" x14ac:dyDescent="0.25">
      <c r="D273" s="7">
        <v>267</v>
      </c>
      <c r="E273" s="7">
        <v>338.72999999999996</v>
      </c>
      <c r="F273" s="7">
        <v>9.4124924702867818E-2</v>
      </c>
      <c r="H273" s="7">
        <v>267</v>
      </c>
      <c r="I273" s="7">
        <v>358.75</v>
      </c>
      <c r="J273" s="7">
        <v>3.3087616831882299E-2</v>
      </c>
      <c r="L273" s="7">
        <v>267</v>
      </c>
      <c r="M273" s="7">
        <v>379.09499999999997</v>
      </c>
      <c r="N273" s="7">
        <v>7.431345811011833E-3</v>
      </c>
      <c r="P273" s="7">
        <v>267</v>
      </c>
      <c r="Q273" s="7">
        <v>340.34</v>
      </c>
      <c r="R273" s="7">
        <v>0.10101282007962455</v>
      </c>
      <c r="T273" s="7">
        <v>267</v>
      </c>
      <c r="U273" s="7">
        <v>360.86500000000001</v>
      </c>
      <c r="V273" s="7">
        <v>-7.3960157378540975E-2</v>
      </c>
      <c r="X273" s="7">
        <v>267</v>
      </c>
      <c r="Y273" s="7">
        <v>380.30999999999995</v>
      </c>
      <c r="Z273" s="7">
        <v>-1.2374921368106468E-2</v>
      </c>
      <c r="AB273" s="12">
        <v>267</v>
      </c>
      <c r="AC273" s="12">
        <v>340.49</v>
      </c>
      <c r="AD273" s="13">
        <v>0.28627893841981528</v>
      </c>
      <c r="AF273" s="12">
        <v>267</v>
      </c>
      <c r="AG273" s="12">
        <v>338.29249999999996</v>
      </c>
      <c r="AH273" s="13">
        <v>0.39561537281185261</v>
      </c>
    </row>
    <row r="274" spans="4:34" x14ac:dyDescent="0.25">
      <c r="D274" s="7">
        <v>268</v>
      </c>
      <c r="E274" s="7">
        <v>338.76</v>
      </c>
      <c r="F274" s="7">
        <v>9.2798879321432604E-2</v>
      </c>
      <c r="H274" s="7">
        <v>268</v>
      </c>
      <c r="I274" s="7">
        <v>358.76</v>
      </c>
      <c r="J274" s="7">
        <v>3.2727879216691007E-2</v>
      </c>
      <c r="L274" s="7">
        <v>268</v>
      </c>
      <c r="M274" s="7">
        <v>379.09</v>
      </c>
      <c r="N274" s="7">
        <v>7.3373426628040653E-3</v>
      </c>
      <c r="P274" s="7">
        <v>268</v>
      </c>
      <c r="Q274" s="7">
        <v>340.36500000000001</v>
      </c>
      <c r="R274" s="7">
        <v>9.9307896821911185E-2</v>
      </c>
      <c r="T274" s="7">
        <v>268</v>
      </c>
      <c r="U274" s="7">
        <v>360.88</v>
      </c>
      <c r="V274" s="7">
        <v>-7.3979820555236192E-2</v>
      </c>
      <c r="X274" s="7">
        <v>268</v>
      </c>
      <c r="Y274" s="7">
        <v>380.30999999999995</v>
      </c>
      <c r="Z274" s="7">
        <v>-1.2375782398149699E-2</v>
      </c>
      <c r="AB274" s="12">
        <v>268</v>
      </c>
      <c r="AC274" s="12">
        <v>340.495</v>
      </c>
      <c r="AD274" s="13">
        <v>0.28595899609218711</v>
      </c>
      <c r="AF274" s="12">
        <v>268</v>
      </c>
      <c r="AG274" s="12">
        <v>338.32749999999999</v>
      </c>
      <c r="AH274" s="13">
        <v>0.39373237242443815</v>
      </c>
    </row>
    <row r="275" spans="4:34" x14ac:dyDescent="0.25">
      <c r="D275" s="7">
        <v>269</v>
      </c>
      <c r="E275" s="7">
        <v>338.78</v>
      </c>
      <c r="F275" s="7">
        <v>9.1495017994117564E-2</v>
      </c>
      <c r="H275" s="7">
        <v>269</v>
      </c>
      <c r="I275" s="7">
        <v>358.77</v>
      </c>
      <c r="J275" s="7">
        <v>3.2376459021420313E-2</v>
      </c>
      <c r="L275" s="7">
        <v>269</v>
      </c>
      <c r="M275" s="7">
        <v>379.09499999999997</v>
      </c>
      <c r="N275" s="7">
        <v>7.246086275087711E-3</v>
      </c>
      <c r="P275" s="7">
        <v>269</v>
      </c>
      <c r="Q275" s="7">
        <v>340.39499999999998</v>
      </c>
      <c r="R275" s="7">
        <v>9.7651376654417352E-2</v>
      </c>
      <c r="T275" s="7">
        <v>269</v>
      </c>
      <c r="U275" s="7">
        <v>360.88</v>
      </c>
      <c r="V275" s="7">
        <v>-7.3997887449435862E-2</v>
      </c>
      <c r="X275" s="7">
        <v>269</v>
      </c>
      <c r="Y275" s="7">
        <v>380.32</v>
      </c>
      <c r="Z275" s="7">
        <v>-1.2376568150551936E-2</v>
      </c>
      <c r="AB275" s="12">
        <v>269</v>
      </c>
      <c r="AC275" s="12">
        <v>340.49249999999995</v>
      </c>
      <c r="AD275" s="13">
        <v>0.28564627867915238</v>
      </c>
      <c r="AF275" s="12">
        <v>269</v>
      </c>
      <c r="AG275" s="12">
        <v>338.35749999999996</v>
      </c>
      <c r="AH275" s="13">
        <v>0.39187864157095953</v>
      </c>
    </row>
    <row r="276" spans="4:34" x14ac:dyDescent="0.25">
      <c r="D276" s="7">
        <v>270</v>
      </c>
      <c r="E276" s="7">
        <v>338.80999999999995</v>
      </c>
      <c r="F276" s="7">
        <v>9.0212980308502361E-2</v>
      </c>
      <c r="H276" s="7">
        <v>270</v>
      </c>
      <c r="I276" s="7">
        <v>358.78</v>
      </c>
      <c r="J276" s="7">
        <v>3.2033164241789105E-2</v>
      </c>
      <c r="L276" s="7">
        <v>270</v>
      </c>
      <c r="M276" s="7">
        <v>379.09999999999997</v>
      </c>
      <c r="N276" s="7">
        <v>7.1574963892464434E-3</v>
      </c>
      <c r="P276" s="7">
        <v>270</v>
      </c>
      <c r="Q276" s="7">
        <v>340.41499999999996</v>
      </c>
      <c r="R276" s="7">
        <v>9.6042043075586753E-2</v>
      </c>
      <c r="T276" s="7">
        <v>270</v>
      </c>
      <c r="U276" s="7">
        <v>360.88499999999999</v>
      </c>
      <c r="V276" s="7">
        <v>-7.4014479521912785E-2</v>
      </c>
      <c r="X276" s="7">
        <v>270</v>
      </c>
      <c r="Y276" s="7">
        <v>380.32499999999999</v>
      </c>
      <c r="Z276" s="7">
        <v>-1.23772850374229E-2</v>
      </c>
      <c r="AB276" s="12">
        <v>270</v>
      </c>
      <c r="AC276" s="12">
        <v>340.5025</v>
      </c>
      <c r="AD276" s="13">
        <v>0.28534062302821062</v>
      </c>
      <c r="AF276" s="12">
        <v>270</v>
      </c>
      <c r="AG276" s="12">
        <v>338.38499999999999</v>
      </c>
      <c r="AH276" s="13">
        <v>0.39005373220630657</v>
      </c>
    </row>
    <row r="277" spans="4:34" x14ac:dyDescent="0.25">
      <c r="D277" s="7">
        <v>271</v>
      </c>
      <c r="E277" s="7">
        <v>338.84</v>
      </c>
      <c r="F277" s="7">
        <v>8.8952411327107156E-2</v>
      </c>
      <c r="H277" s="7">
        <v>271</v>
      </c>
      <c r="I277" s="7">
        <v>358.78999999999996</v>
      </c>
      <c r="J277" s="7">
        <v>3.1697807285242567E-2</v>
      </c>
      <c r="L277" s="7">
        <v>271</v>
      </c>
      <c r="M277" s="7">
        <v>379.09499999999997</v>
      </c>
      <c r="N277" s="7">
        <v>7.0714950916144293E-3</v>
      </c>
      <c r="P277" s="7">
        <v>271</v>
      </c>
      <c r="Q277" s="7">
        <v>340.44</v>
      </c>
      <c r="R277" s="7">
        <v>9.4478704567605029E-2</v>
      </c>
      <c r="T277" s="7">
        <v>271</v>
      </c>
      <c r="U277" s="7">
        <v>360.89</v>
      </c>
      <c r="V277" s="7">
        <v>-7.4029709747010009E-2</v>
      </c>
      <c r="X277" s="7">
        <v>271</v>
      </c>
      <c r="Y277" s="7">
        <v>380.33</v>
      </c>
      <c r="Z277" s="7">
        <v>-1.2377938941368153E-2</v>
      </c>
      <c r="AB277" s="12">
        <v>271</v>
      </c>
      <c r="AC277" s="12">
        <v>340.505</v>
      </c>
      <c r="AD277" s="13">
        <v>0.2850418696711598</v>
      </c>
      <c r="AF277" s="12">
        <v>271</v>
      </c>
      <c r="AG277" s="12">
        <v>338.41749999999996</v>
      </c>
      <c r="AH277" s="13">
        <v>0.38825720282120468</v>
      </c>
    </row>
    <row r="278" spans="4:34" x14ac:dyDescent="0.25">
      <c r="D278" s="7">
        <v>272</v>
      </c>
      <c r="E278" s="7">
        <v>338.84999999999997</v>
      </c>
      <c r="F278" s="7">
        <v>8.7712961516902208E-2</v>
      </c>
      <c r="H278" s="7">
        <v>272</v>
      </c>
      <c r="I278" s="7">
        <v>358.79999999999995</v>
      </c>
      <c r="J278" s="7">
        <v>3.1370204870932138E-2</v>
      </c>
      <c r="L278" s="7">
        <v>272</v>
      </c>
      <c r="M278" s="7">
        <v>379.10500000000002</v>
      </c>
      <c r="N278" s="7">
        <v>6.9880067449799256E-3</v>
      </c>
      <c r="P278" s="7">
        <v>272</v>
      </c>
      <c r="Q278" s="7">
        <v>340.46</v>
      </c>
      <c r="R278" s="7">
        <v>9.2960194273596322E-2</v>
      </c>
      <c r="T278" s="7">
        <v>272</v>
      </c>
      <c r="U278" s="7">
        <v>360.91999999999996</v>
      </c>
      <c r="V278" s="7">
        <v>-7.4043683138834193E-2</v>
      </c>
      <c r="X278" s="7">
        <v>272</v>
      </c>
      <c r="Y278" s="7">
        <v>380.34</v>
      </c>
      <c r="Z278" s="7">
        <v>-1.2378535257599811E-2</v>
      </c>
      <c r="AB278" s="12">
        <v>272</v>
      </c>
      <c r="AC278" s="12">
        <v>340.505</v>
      </c>
      <c r="AD278" s="13">
        <v>0.28474986274089692</v>
      </c>
      <c r="AF278" s="12">
        <v>272</v>
      </c>
      <c r="AG278" s="12">
        <v>338.44749999999999</v>
      </c>
      <c r="AH278" s="13">
        <v>0.38648861836096116</v>
      </c>
    </row>
    <row r="279" spans="4:34" x14ac:dyDescent="0.25">
      <c r="D279" s="7">
        <v>273</v>
      </c>
      <c r="E279" s="7">
        <v>338.88</v>
      </c>
      <c r="F279" s="7">
        <v>8.6494286679322019E-2</v>
      </c>
      <c r="H279" s="7">
        <v>273</v>
      </c>
      <c r="I279" s="7">
        <v>358.80999999999995</v>
      </c>
      <c r="J279" s="7">
        <v>3.1050177931878992E-2</v>
      </c>
      <c r="L279" s="7">
        <v>273</v>
      </c>
      <c r="M279" s="7">
        <v>379.11</v>
      </c>
      <c r="N279" s="7">
        <v>6.9069579220878653E-3</v>
      </c>
      <c r="P279" s="7">
        <v>273</v>
      </c>
      <c r="Q279" s="7">
        <v>340.47999999999996</v>
      </c>
      <c r="R279" s="7">
        <v>9.1485369672478445E-2</v>
      </c>
      <c r="T279" s="7">
        <v>273</v>
      </c>
      <c r="U279" s="7">
        <v>360.91999999999996</v>
      </c>
      <c r="V279" s="7">
        <v>-7.4056497250293118E-2</v>
      </c>
      <c r="X279" s="7">
        <v>273</v>
      </c>
      <c r="Y279" s="7">
        <v>380.34</v>
      </c>
      <c r="Z279" s="7">
        <v>-1.237907893285174E-2</v>
      </c>
      <c r="AB279" s="12">
        <v>273</v>
      </c>
      <c r="AC279" s="12">
        <v>340.51</v>
      </c>
      <c r="AD279" s="13">
        <v>0.28446444989009867</v>
      </c>
      <c r="AF279" s="12">
        <v>273</v>
      </c>
      <c r="AG279" s="12">
        <v>338.47499999999997</v>
      </c>
      <c r="AH279" s="13">
        <v>0.38474755014463402</v>
      </c>
    </row>
    <row r="280" spans="4:34" x14ac:dyDescent="0.25">
      <c r="D280" s="7">
        <v>274</v>
      </c>
      <c r="E280" s="7">
        <v>338.9</v>
      </c>
      <c r="F280" s="7">
        <v>8.5296047880793924E-2</v>
      </c>
      <c r="H280" s="7">
        <v>274</v>
      </c>
      <c r="I280" s="7">
        <v>358.81499999999994</v>
      </c>
      <c r="J280" s="7">
        <v>3.0737551519278445E-2</v>
      </c>
      <c r="L280" s="7">
        <v>274</v>
      </c>
      <c r="M280" s="7">
        <v>379.11500000000001</v>
      </c>
      <c r="N280" s="7">
        <v>6.8282773410832717E-3</v>
      </c>
      <c r="P280" s="7">
        <v>274</v>
      </c>
      <c r="Q280" s="7">
        <v>340.51</v>
      </c>
      <c r="R280" s="7">
        <v>9.0053112251755843E-2</v>
      </c>
      <c r="T280" s="7">
        <v>274</v>
      </c>
      <c r="U280" s="7">
        <v>360.91999999999996</v>
      </c>
      <c r="V280" s="7">
        <v>-7.4068242646109533E-2</v>
      </c>
      <c r="X280" s="7">
        <v>274</v>
      </c>
      <c r="Y280" s="7">
        <v>380.34999999999997</v>
      </c>
      <c r="Z280" s="7">
        <v>-1.2379574501327472E-2</v>
      </c>
      <c r="AB280" s="12">
        <v>274</v>
      </c>
      <c r="AC280" s="12">
        <v>340.51749999999998</v>
      </c>
      <c r="AD280" s="13">
        <v>0.28418548221173778</v>
      </c>
      <c r="AF280" s="12">
        <v>274</v>
      </c>
      <c r="AG280" s="12">
        <v>338.5025</v>
      </c>
      <c r="AH280" s="13">
        <v>0.38303357578465058</v>
      </c>
    </row>
    <row r="281" spans="4:34" x14ac:dyDescent="0.25">
      <c r="D281" s="7">
        <v>275</v>
      </c>
      <c r="E281" s="7">
        <v>338.92999999999995</v>
      </c>
      <c r="F281" s="7">
        <v>8.4117911383789906E-2</v>
      </c>
      <c r="H281" s="7">
        <v>275</v>
      </c>
      <c r="I281" s="7">
        <v>358.83</v>
      </c>
      <c r="J281" s="7">
        <v>3.0432154708903078E-2</v>
      </c>
      <c r="L281" s="7">
        <v>275</v>
      </c>
      <c r="M281" s="7">
        <v>379.11500000000001</v>
      </c>
      <c r="N281" s="7">
        <v>6.7518958028390252E-3</v>
      </c>
      <c r="AB281" s="12">
        <v>275</v>
      </c>
      <c r="AC281" s="12">
        <v>340.52499999999998</v>
      </c>
      <c r="AD281" s="13">
        <v>0.28391281416139513</v>
      </c>
      <c r="AF281" s="12">
        <v>275</v>
      </c>
      <c r="AG281" s="12">
        <v>338.52749999999997</v>
      </c>
      <c r="AH281" s="13">
        <v>0.38134627910689772</v>
      </c>
    </row>
    <row r="282" spans="4:34" x14ac:dyDescent="0.25">
      <c r="D282" s="7">
        <v>276</v>
      </c>
      <c r="E282" s="7">
        <v>338.96</v>
      </c>
      <c r="F282" s="7">
        <v>8.2959548578410536E-2</v>
      </c>
      <c r="H282" s="7">
        <v>276</v>
      </c>
      <c r="I282" s="7">
        <v>358.84</v>
      </c>
      <c r="J282" s="7">
        <v>3.0133820509563029E-2</v>
      </c>
      <c r="L282" s="7">
        <v>276</v>
      </c>
      <c r="M282" s="7">
        <v>379.12</v>
      </c>
      <c r="N282" s="7">
        <v>6.677746130113146E-3</v>
      </c>
      <c r="AB282" s="12">
        <v>276</v>
      </c>
      <c r="AC282" s="12">
        <v>340.53</v>
      </c>
      <c r="AD282" s="13">
        <v>0.28364630348132441</v>
      </c>
      <c r="AF282" s="12">
        <v>276</v>
      </c>
      <c r="AG282" s="12">
        <v>338.55499999999995</v>
      </c>
      <c r="AH282" s="13">
        <v>0.37968525007130294</v>
      </c>
    </row>
    <row r="283" spans="4:34" x14ac:dyDescent="0.25">
      <c r="D283" s="7">
        <v>277</v>
      </c>
      <c r="E283" s="7">
        <v>338.97999999999996</v>
      </c>
      <c r="F283" s="7">
        <v>8.1820635914508902E-2</v>
      </c>
      <c r="H283" s="7">
        <v>277</v>
      </c>
      <c r="I283" s="7">
        <v>358.84999999999997</v>
      </c>
      <c r="J283" s="7">
        <v>2.9842385773582416E-2</v>
      </c>
      <c r="L283" s="7">
        <v>277</v>
      </c>
      <c r="M283" s="7">
        <v>379.12</v>
      </c>
      <c r="N283" s="7">
        <v>6.6057631084822915E-3</v>
      </c>
      <c r="AB283" s="12">
        <v>277</v>
      </c>
      <c r="AC283" s="12">
        <v>340.53499999999997</v>
      </c>
      <c r="AD283" s="13">
        <v>0.28338581112623418</v>
      </c>
      <c r="AF283" s="12">
        <v>277</v>
      </c>
      <c r="AG283" s="12">
        <v>338.58</v>
      </c>
      <c r="AH283" s="13">
        <v>0.37805008469292745</v>
      </c>
    </row>
    <row r="284" spans="4:34" x14ac:dyDescent="0.25">
      <c r="D284" s="7">
        <v>278</v>
      </c>
      <c r="E284" s="7">
        <v>339</v>
      </c>
      <c r="F284" s="7">
        <v>8.0700854834362165E-2</v>
      </c>
      <c r="H284" s="7">
        <v>278</v>
      </c>
      <c r="I284" s="7">
        <v>358.84999999999997</v>
      </c>
      <c r="J284" s="7">
        <v>2.9557691109251445E-2</v>
      </c>
      <c r="L284" s="7">
        <v>278</v>
      </c>
      <c r="M284" s="7">
        <v>379.12</v>
      </c>
      <c r="N284" s="7">
        <v>6.5358834289997577E-3</v>
      </c>
      <c r="AB284" s="12">
        <v>278</v>
      </c>
      <c r="AC284" s="12">
        <v>340.53999999999996</v>
      </c>
      <c r="AD284" s="13">
        <v>0.28313120119074331</v>
      </c>
      <c r="AF284" s="12">
        <v>278</v>
      </c>
      <c r="AG284" s="12">
        <v>338.60499999999996</v>
      </c>
      <c r="AH284" s="13">
        <v>0.37644038496358961</v>
      </c>
    </row>
    <row r="285" spans="4:34" x14ac:dyDescent="0.25">
      <c r="D285" s="7">
        <v>279</v>
      </c>
      <c r="E285" s="7">
        <v>339.02</v>
      </c>
      <c r="F285" s="7">
        <v>7.9599891705897957E-2</v>
      </c>
      <c r="H285" s="7">
        <v>279</v>
      </c>
      <c r="I285" s="7">
        <v>358.86500000000001</v>
      </c>
      <c r="J285" s="7">
        <v>2.9279580795214359E-2</v>
      </c>
      <c r="L285" s="7">
        <v>279</v>
      </c>
      <c r="M285" s="7">
        <v>379.13</v>
      </c>
      <c r="N285" s="7">
        <v>6.4680456325277459E-3</v>
      </c>
      <c r="AB285" s="12">
        <v>279</v>
      </c>
      <c r="AC285" s="12">
        <v>340.54249999999996</v>
      </c>
      <c r="AD285" s="13">
        <v>0.28288234083847635</v>
      </c>
      <c r="AF285" s="12">
        <v>279</v>
      </c>
      <c r="AG285" s="12">
        <v>338.63749999999999</v>
      </c>
      <c r="AH285" s="13">
        <v>0.37485575877403465</v>
      </c>
    </row>
    <row r="286" spans="4:34" x14ac:dyDescent="0.25">
      <c r="D286" s="7">
        <v>280</v>
      </c>
      <c r="E286" s="7">
        <v>339.03999999999996</v>
      </c>
      <c r="F286" s="7">
        <v>7.8517437756482067E-2</v>
      </c>
      <c r="H286" s="7">
        <v>280</v>
      </c>
      <c r="I286" s="7">
        <v>358.87</v>
      </c>
      <c r="J286" s="7">
        <v>2.9007902696753945E-2</v>
      </c>
      <c r="L286" s="7">
        <v>280</v>
      </c>
      <c r="M286" s="7">
        <v>379.13499999999999</v>
      </c>
      <c r="N286" s="7">
        <v>6.4021900556950895E-3</v>
      </c>
      <c r="AB286" s="12">
        <v>280</v>
      </c>
      <c r="AC286" s="12">
        <v>340.54749999999996</v>
      </c>
      <c r="AD286" s="13">
        <v>0.28263910023275907</v>
      </c>
      <c r="AF286" s="12">
        <v>280</v>
      </c>
      <c r="AG286" s="12">
        <v>338.65999999999997</v>
      </c>
      <c r="AH286" s="13">
        <v>0.37329581983666965</v>
      </c>
    </row>
    <row r="287" spans="4:34" x14ac:dyDescent="0.25">
      <c r="D287" s="7">
        <v>281</v>
      </c>
      <c r="E287" s="7">
        <v>339.05999999999995</v>
      </c>
      <c r="F287" s="7">
        <v>7.7453189007273771E-2</v>
      </c>
      <c r="H287" s="7">
        <v>281</v>
      </c>
      <c r="I287" s="7">
        <v>358.88</v>
      </c>
      <c r="J287" s="7">
        <v>2.8742508183933951E-2</v>
      </c>
      <c r="L287" s="7">
        <v>281</v>
      </c>
      <c r="M287" s="7">
        <v>379.14499999999998</v>
      </c>
      <c r="N287" s="7">
        <v>6.3382587784330943E-3</v>
      </c>
      <c r="AB287" s="12">
        <v>281</v>
      </c>
      <c r="AC287" s="12">
        <v>340.55250000000001</v>
      </c>
      <c r="AD287" s="13">
        <v>0.28240135246887965</v>
      </c>
      <c r="AF287" s="12">
        <v>281</v>
      </c>
      <c r="AG287" s="12">
        <v>338.6875</v>
      </c>
      <c r="AH287" s="13">
        <v>0.37176018760887719</v>
      </c>
    </row>
    <row r="288" spans="4:34" x14ac:dyDescent="0.25">
      <c r="D288" s="7">
        <v>282</v>
      </c>
      <c r="E288" s="7">
        <v>339.08</v>
      </c>
      <c r="F288" s="7">
        <v>7.6406846208154314E-2</v>
      </c>
      <c r="H288" s="7">
        <v>282</v>
      </c>
      <c r="I288" s="7">
        <v>358.89</v>
      </c>
      <c r="J288" s="7">
        <v>2.848325205156127E-2</v>
      </c>
      <c r="L288" s="7">
        <v>282</v>
      </c>
      <c r="M288" s="7">
        <v>379.14499999999998</v>
      </c>
      <c r="N288" s="7">
        <v>6.2761955730434634E-3</v>
      </c>
      <c r="AB288" s="12">
        <v>282</v>
      </c>
      <c r="AC288" s="12">
        <v>340.55999999999995</v>
      </c>
      <c r="AD288" s="13">
        <v>0.28216897350787967</v>
      </c>
      <c r="AF288" s="12">
        <v>282</v>
      </c>
      <c r="AG288" s="12">
        <v>338.71749999999997</v>
      </c>
      <c r="AH288" s="13">
        <v>0.37024848721692222</v>
      </c>
    </row>
    <row r="289" spans="4:34" x14ac:dyDescent="0.25">
      <c r="D289" s="7">
        <v>283</v>
      </c>
      <c r="E289" s="7">
        <v>339.09999999999997</v>
      </c>
      <c r="F289" s="7">
        <v>7.5378114773234139E-2</v>
      </c>
      <c r="H289" s="7">
        <v>283</v>
      </c>
      <c r="I289" s="7">
        <v>358.89499999999998</v>
      </c>
      <c r="J289" s="7">
        <v>2.8229992440930454E-2</v>
      </c>
      <c r="L289" s="7">
        <v>283</v>
      </c>
      <c r="M289" s="7">
        <v>379.15</v>
      </c>
      <c r="N289" s="7">
        <v>6.2159458547536494E-3</v>
      </c>
      <c r="AB289" s="12">
        <v>283</v>
      </c>
      <c r="AC289" s="12">
        <v>340.5575</v>
      </c>
      <c r="AD289" s="13">
        <v>0.28194184211183926</v>
      </c>
      <c r="AF289" s="12">
        <v>283</v>
      </c>
      <c r="AG289" s="12">
        <v>338.73749999999995</v>
      </c>
      <c r="AH289" s="13">
        <v>0.36876034938046615</v>
      </c>
    </row>
    <row r="290" spans="4:34" x14ac:dyDescent="0.25">
      <c r="D290" s="7">
        <v>284</v>
      </c>
      <c r="E290" s="7">
        <v>339.12</v>
      </c>
      <c r="F290" s="7">
        <v>7.4366704716943441E-2</v>
      </c>
      <c r="H290" s="7">
        <v>284</v>
      </c>
      <c r="I290" s="7">
        <v>358.9</v>
      </c>
      <c r="J290" s="7">
        <v>2.7982590763313667E-2</v>
      </c>
      <c r="L290" s="7">
        <v>284</v>
      </c>
      <c r="M290" s="7">
        <v>379.15499999999997</v>
      </c>
      <c r="N290" s="7">
        <v>6.157456633716263E-3</v>
      </c>
      <c r="AB290" s="12">
        <v>284</v>
      </c>
      <c r="AC290" s="12">
        <v>340.5625</v>
      </c>
      <c r="AD290" s="13">
        <v>0.28171983978062431</v>
      </c>
      <c r="AF290" s="12">
        <v>284</v>
      </c>
      <c r="AG290" s="12">
        <v>338.75749999999994</v>
      </c>
      <c r="AH290" s="13">
        <v>0.36729541033770197</v>
      </c>
    </row>
    <row r="291" spans="4:34" x14ac:dyDescent="0.25">
      <c r="D291" s="7">
        <v>285</v>
      </c>
      <c r="E291" s="7">
        <v>339.13</v>
      </c>
      <c r="F291" s="7">
        <v>7.3372330590710674E-2</v>
      </c>
      <c r="H291" s="7">
        <v>285</v>
      </c>
      <c r="I291" s="7">
        <v>358.90999999999997</v>
      </c>
      <c r="J291" s="7">
        <v>2.7740911625159743E-2</v>
      </c>
      <c r="L291" s="7">
        <v>285</v>
      </c>
      <c r="M291" s="7">
        <v>379.15999999999997</v>
      </c>
      <c r="N291" s="7">
        <v>6.100676468410407E-3</v>
      </c>
      <c r="AB291" s="12">
        <v>285</v>
      </c>
      <c r="AC291" s="12">
        <v>340.565</v>
      </c>
      <c r="AD291" s="13">
        <v>0.28150285069006253</v>
      </c>
      <c r="AF291" s="12">
        <v>285</v>
      </c>
      <c r="AG291" s="12">
        <v>338.77749999999997</v>
      </c>
      <c r="AH291" s="13">
        <v>0.36585331177111768</v>
      </c>
    </row>
    <row r="292" spans="4:34" x14ac:dyDescent="0.25">
      <c r="D292" s="7">
        <v>286</v>
      </c>
      <c r="E292" s="7">
        <v>339.15</v>
      </c>
      <c r="F292" s="7">
        <v>7.2394711420232988E-2</v>
      </c>
      <c r="H292" s="7">
        <v>286</v>
      </c>
      <c r="I292" s="7">
        <v>358.91999999999996</v>
      </c>
      <c r="J292" s="7">
        <v>2.7504822754966705E-2</v>
      </c>
      <c r="L292" s="7">
        <v>286</v>
      </c>
      <c r="M292" s="7">
        <v>379.15999999999997</v>
      </c>
      <c r="N292" s="7">
        <v>6.0455554204040581E-3</v>
      </c>
      <c r="AB292" s="12">
        <v>286</v>
      </c>
      <c r="AC292" s="12">
        <v>340.5625</v>
      </c>
      <c r="AD292" s="13">
        <v>0.28129076163151479</v>
      </c>
      <c r="AF292" s="12">
        <v>286</v>
      </c>
      <c r="AG292" s="12">
        <v>338.79750000000001</v>
      </c>
      <c r="AH292" s="13">
        <v>0.36443370073390507</v>
      </c>
    </row>
    <row r="293" spans="4:34" x14ac:dyDescent="0.25">
      <c r="D293" s="7">
        <v>287</v>
      </c>
      <c r="E293" s="7">
        <v>339.16999999999996</v>
      </c>
      <c r="F293" s="7">
        <v>7.1433570643342395E-2</v>
      </c>
      <c r="H293" s="7">
        <v>287</v>
      </c>
      <c r="I293" s="7">
        <v>358.92499999999995</v>
      </c>
      <c r="J293" s="7">
        <v>2.7274194931792631E-2</v>
      </c>
      <c r="L293" s="7">
        <v>287</v>
      </c>
      <c r="M293" s="7">
        <v>379.15999999999997</v>
      </c>
      <c r="N293" s="7">
        <v>5.9920450104377744E-3</v>
      </c>
      <c r="AB293" s="12">
        <v>287</v>
      </c>
      <c r="AC293" s="12">
        <v>340.57249999999999</v>
      </c>
      <c r="AD293" s="13">
        <v>0.28108346195281081</v>
      </c>
      <c r="AF293" s="12">
        <v>287</v>
      </c>
      <c r="AG293" s="12">
        <v>338.82249999999999</v>
      </c>
      <c r="AH293" s="13">
        <v>0.36303622957701748</v>
      </c>
    </row>
    <row r="294" spans="4:34" x14ac:dyDescent="0.25">
      <c r="D294" s="7">
        <v>288</v>
      </c>
      <c r="E294" s="7">
        <v>339.2</v>
      </c>
      <c r="F294" s="7">
        <v>7.0488636048470693E-2</v>
      </c>
      <c r="H294" s="7">
        <v>288</v>
      </c>
      <c r="I294" s="7">
        <v>358.93499999999995</v>
      </c>
      <c r="J294" s="7">
        <v>2.7048901915370363E-2</v>
      </c>
      <c r="L294" s="7">
        <v>288</v>
      </c>
      <c r="M294" s="7">
        <v>379.16499999999996</v>
      </c>
      <c r="N294" s="7">
        <v>5.9400981757911833E-3</v>
      </c>
      <c r="AB294" s="12">
        <v>288</v>
      </c>
      <c r="AC294" s="12">
        <v>340.57</v>
      </c>
      <c r="AD294" s="13">
        <v>0.28088084350052006</v>
      </c>
      <c r="AF294" s="12">
        <v>288</v>
      </c>
      <c r="AG294" s="12">
        <v>338.84</v>
      </c>
      <c r="AH294" s="13">
        <v>0.36166055587689011</v>
      </c>
    </row>
    <row r="295" spans="4:34" x14ac:dyDescent="0.25">
      <c r="D295" s="7">
        <v>289</v>
      </c>
      <c r="E295" s="7">
        <v>339.21999999999997</v>
      </c>
      <c r="F295" s="7">
        <v>6.955963971371644E-2</v>
      </c>
      <c r="H295" s="7">
        <v>289</v>
      </c>
      <c r="I295" s="7">
        <v>358.93499999999995</v>
      </c>
      <c r="J295" s="7">
        <v>2.6828820377792155E-2</v>
      </c>
      <c r="L295" s="7">
        <v>289</v>
      </c>
      <c r="M295" s="7">
        <v>379.17999999999995</v>
      </c>
      <c r="N295" s="7">
        <v>5.8896692288948243E-3</v>
      </c>
      <c r="AB295" s="12">
        <v>289</v>
      </c>
      <c r="AC295" s="12">
        <v>340.57</v>
      </c>
      <c r="AD295" s="13">
        <v>0.28068280056352501</v>
      </c>
      <c r="AF295" s="12">
        <v>289</v>
      </c>
      <c r="AG295" s="12">
        <v>338.86500000000001</v>
      </c>
      <c r="AH295" s="13">
        <v>0.36030634236382947</v>
      </c>
    </row>
    <row r="296" spans="4:34" x14ac:dyDescent="0.25">
      <c r="D296" s="7">
        <v>290</v>
      </c>
      <c r="E296" s="7">
        <v>339.24</v>
      </c>
      <c r="F296" s="7">
        <v>6.8646317946516197E-2</v>
      </c>
      <c r="H296" s="7">
        <v>290</v>
      </c>
      <c r="I296" s="7">
        <v>358.94499999999999</v>
      </c>
      <c r="J296" s="7">
        <v>2.6613829836730971E-2</v>
      </c>
      <c r="L296" s="7">
        <v>290</v>
      </c>
      <c r="M296" s="7">
        <v>379.18499999999995</v>
      </c>
      <c r="N296" s="7">
        <v>5.8407138171509831E-3</v>
      </c>
      <c r="AB296" s="12">
        <v>290</v>
      </c>
      <c r="AC296" s="12">
        <v>340.57749999999999</v>
      </c>
      <c r="AD296" s="13">
        <v>0.28048922981786872</v>
      </c>
      <c r="AF296" s="12">
        <v>290</v>
      </c>
      <c r="AG296" s="12">
        <v>338.88</v>
      </c>
      <c r="AH296" s="13">
        <v>0.3589732568510795</v>
      </c>
    </row>
    <row r="297" spans="4:34" x14ac:dyDescent="0.25">
      <c r="D297" s="7">
        <v>291</v>
      </c>
      <c r="E297" s="7">
        <v>339.26</v>
      </c>
      <c r="F297" s="7">
        <v>6.7748411223922445E-2</v>
      </c>
      <c r="H297" s="7">
        <v>291</v>
      </c>
      <c r="I297" s="7">
        <v>358.95499999999998</v>
      </c>
      <c r="J297" s="7">
        <v>2.6403812590165696E-2</v>
      </c>
      <c r="L297" s="7">
        <v>291</v>
      </c>
      <c r="M297" s="7">
        <v>379.19499999999999</v>
      </c>
      <c r="N297" s="7">
        <v>5.7931888839282469E-3</v>
      </c>
      <c r="AB297" s="12">
        <v>291</v>
      </c>
      <c r="AC297" s="12">
        <v>340.58249999999998</v>
      </c>
      <c r="AD297" s="13">
        <v>0.28030003027284861</v>
      </c>
      <c r="AF297" s="12">
        <v>291</v>
      </c>
      <c r="AG297" s="12">
        <v>338.9</v>
      </c>
      <c r="AH297" s="13">
        <v>0.35766097216457127</v>
      </c>
    </row>
    <row r="298" spans="4:34" x14ac:dyDescent="0.25">
      <c r="D298" s="7">
        <v>292</v>
      </c>
      <c r="E298" s="7">
        <v>339.28</v>
      </c>
      <c r="F298" s="7">
        <v>6.6865664133490127E-2</v>
      </c>
      <c r="H298" s="7">
        <v>292</v>
      </c>
      <c r="I298" s="7">
        <v>358.96499999999997</v>
      </c>
      <c r="J298" s="7">
        <v>2.6198653652578105E-2</v>
      </c>
      <c r="L298" s="7">
        <v>292</v>
      </c>
      <c r="M298" s="7">
        <v>379.2</v>
      </c>
      <c r="N298" s="7">
        <v>5.7470526306955157E-3</v>
      </c>
      <c r="AB298" s="12">
        <v>292</v>
      </c>
      <c r="AC298" s="12">
        <v>340.58249999999998</v>
      </c>
      <c r="AD298" s="13">
        <v>0.2801151032183265</v>
      </c>
      <c r="AF298" s="12">
        <v>292</v>
      </c>
      <c r="AG298" s="12">
        <v>338.91749999999996</v>
      </c>
      <c r="AH298" s="13">
        <v>0.35636916607336272</v>
      </c>
    </row>
    <row r="299" spans="4:34" x14ac:dyDescent="0.25">
      <c r="D299" s="7">
        <v>293</v>
      </c>
      <c r="E299" s="7">
        <v>339.28999999999996</v>
      </c>
      <c r="F299" s="7">
        <v>6.5997825314773176E-2</v>
      </c>
      <c r="H299" s="7">
        <v>293</v>
      </c>
      <c r="I299" s="7">
        <v>358.96999999999997</v>
      </c>
      <c r="J299" s="7">
        <v>2.5998240692590074E-2</v>
      </c>
      <c r="L299" s="7">
        <v>293</v>
      </c>
      <c r="M299" s="7">
        <v>379.21</v>
      </c>
      <c r="N299" s="7">
        <v>5.7022644802622053E-3</v>
      </c>
      <c r="AB299" s="12">
        <v>293</v>
      </c>
      <c r="AC299" s="12">
        <v>340.58749999999998</v>
      </c>
      <c r="AD299" s="13">
        <v>0.27993435217323009</v>
      </c>
      <c r="AF299" s="12">
        <v>293</v>
      </c>
      <c r="AG299" s="12">
        <v>338.93999999999994</v>
      </c>
      <c r="AH299" s="13">
        <v>0.35509752122077409</v>
      </c>
    </row>
    <row r="300" spans="4:34" x14ac:dyDescent="0.25">
      <c r="D300" s="7">
        <v>294</v>
      </c>
      <c r="E300" s="7">
        <v>339.29999999999995</v>
      </c>
      <c r="F300" s="7">
        <v>6.5144647401432457E-2</v>
      </c>
      <c r="H300" s="7">
        <v>294</v>
      </c>
      <c r="I300" s="7">
        <v>358.98500000000001</v>
      </c>
      <c r="J300" s="7">
        <v>2.5802463972010019E-2</v>
      </c>
      <c r="L300" s="7">
        <v>294</v>
      </c>
      <c r="M300" s="7">
        <v>379.21499999999997</v>
      </c>
      <c r="N300" s="7">
        <v>5.6587850410923434E-3</v>
      </c>
      <c r="AB300" s="12">
        <v>294</v>
      </c>
      <c r="AC300" s="12">
        <v>340.59499999999997</v>
      </c>
      <c r="AD300" s="13">
        <v>0.27975768283521502</v>
      </c>
      <c r="AF300" s="12">
        <v>294</v>
      </c>
      <c r="AG300" s="12">
        <v>338.95499999999998</v>
      </c>
      <c r="AH300" s="13">
        <v>0.3538457250562233</v>
      </c>
    </row>
    <row r="301" spans="4:34" x14ac:dyDescent="0.25">
      <c r="D301" s="7">
        <v>295</v>
      </c>
      <c r="E301" s="7">
        <v>339.32</v>
      </c>
      <c r="F301" s="7">
        <v>6.4305886963955963E-2</v>
      </c>
      <c r="H301" s="7">
        <v>295</v>
      </c>
      <c r="I301" s="7">
        <v>358.99</v>
      </c>
      <c r="J301" s="7">
        <v>2.5611216286258183E-2</v>
      </c>
      <c r="L301" s="7">
        <v>295</v>
      </c>
      <c r="M301" s="7">
        <v>379.21999999999997</v>
      </c>
      <c r="N301" s="7">
        <v>5.6165760726612172E-3</v>
      </c>
      <c r="AB301" s="12">
        <v>295</v>
      </c>
      <c r="AC301" s="12">
        <v>340.59999999999997</v>
      </c>
      <c r="AD301" s="13">
        <v>0.27958500303146611</v>
      </c>
      <c r="AF301" s="12">
        <v>295</v>
      </c>
      <c r="AG301" s="12">
        <v>338.97749999999996</v>
      </c>
      <c r="AH301" s="13">
        <v>0.35261346976776559</v>
      </c>
    </row>
    <row r="302" spans="4:34" x14ac:dyDescent="0.25">
      <c r="D302" s="7">
        <v>296</v>
      </c>
      <c r="E302" s="7">
        <v>339.33</v>
      </c>
      <c r="F302" s="7">
        <v>6.3481304452992007E-2</v>
      </c>
      <c r="H302" s="7">
        <v>296</v>
      </c>
      <c r="I302" s="7">
        <v>358.99</v>
      </c>
      <c r="J302" s="7">
        <v>2.5424392906140927E-2</v>
      </c>
      <c r="L302" s="7">
        <v>296</v>
      </c>
      <c r="M302" s="7">
        <v>379.22999999999996</v>
      </c>
      <c r="N302" s="7">
        <v>5.5756004518241172E-3</v>
      </c>
      <c r="AB302" s="12">
        <v>296</v>
      </c>
      <c r="AC302" s="12">
        <v>340.59999999999997</v>
      </c>
      <c r="AD302" s="13">
        <v>0.27941622267060773</v>
      </c>
      <c r="AF302" s="12">
        <v>296</v>
      </c>
      <c r="AG302" s="12">
        <v>338.995</v>
      </c>
      <c r="AH302" s="13">
        <v>0.35140045221534227</v>
      </c>
    </row>
    <row r="303" spans="4:34" x14ac:dyDescent="0.25">
      <c r="D303" s="7">
        <v>297</v>
      </c>
      <c r="E303" s="7">
        <v>339.34999999999997</v>
      </c>
      <c r="F303" s="7">
        <v>6.2670664143295682E-2</v>
      </c>
      <c r="H303" s="7">
        <v>297</v>
      </c>
      <c r="I303" s="7">
        <v>358.995</v>
      </c>
      <c r="J303" s="7">
        <v>2.5241891520944727E-2</v>
      </c>
      <c r="L303" s="7">
        <v>297</v>
      </c>
      <c r="M303" s="7">
        <v>379.22999999999996</v>
      </c>
      <c r="N303" s="7">
        <v>5.5358221401676346E-3</v>
      </c>
      <c r="AB303" s="12">
        <v>297</v>
      </c>
      <c r="AC303" s="12">
        <v>340.60499999999996</v>
      </c>
      <c r="AD303" s="13">
        <v>0.2792512536957017</v>
      </c>
      <c r="AF303" s="12">
        <v>297</v>
      </c>
      <c r="AG303" s="12">
        <v>339.01499999999999</v>
      </c>
      <c r="AH303" s="13">
        <v>0.35020637386473863</v>
      </c>
    </row>
    <row r="304" spans="4:34" x14ac:dyDescent="0.25">
      <c r="D304" s="7">
        <v>298</v>
      </c>
      <c r="E304" s="7">
        <v>339.35999999999996</v>
      </c>
      <c r="F304" s="7">
        <v>6.1873734078288764E-2</v>
      </c>
      <c r="H304" s="7">
        <v>298</v>
      </c>
      <c r="I304" s="7">
        <v>359</v>
      </c>
      <c r="J304" s="7">
        <v>2.5063612182821222E-2</v>
      </c>
      <c r="L304" s="7">
        <v>298</v>
      </c>
      <c r="M304" s="7">
        <v>379.23499999999996</v>
      </c>
      <c r="N304" s="7">
        <v>5.4972061523148111E-3</v>
      </c>
      <c r="AB304" s="12">
        <v>298</v>
      </c>
      <c r="AC304" s="12">
        <v>340.60999999999996</v>
      </c>
      <c r="AD304" s="13">
        <v>0.27909001003830486</v>
      </c>
      <c r="AF304" s="12">
        <v>298</v>
      </c>
      <c r="AG304" s="12">
        <v>339.03</v>
      </c>
      <c r="AH304" s="13">
        <v>0.34903094072225771</v>
      </c>
    </row>
    <row r="305" spans="4:34" x14ac:dyDescent="0.25">
      <c r="D305" s="7">
        <v>299</v>
      </c>
      <c r="E305" s="7">
        <v>339.37</v>
      </c>
      <c r="F305" s="7">
        <v>6.1090286015232857E-2</v>
      </c>
      <c r="H305" s="7">
        <v>299</v>
      </c>
      <c r="I305" s="7">
        <v>359.01</v>
      </c>
      <c r="J305" s="7">
        <v>2.4889457252435038E-2</v>
      </c>
      <c r="L305" s="7">
        <v>299</v>
      </c>
      <c r="M305" s="7">
        <v>379.245</v>
      </c>
      <c r="N305" s="7">
        <v>5.4597185251562992E-3</v>
      </c>
      <c r="AB305" s="12">
        <v>299</v>
      </c>
      <c r="AC305" s="12">
        <v>340.60999999999996</v>
      </c>
      <c r="AD305" s="13">
        <v>0.27893240757356552</v>
      </c>
      <c r="AF305" s="12">
        <v>299</v>
      </c>
      <c r="AG305" s="12">
        <v>339.04499999999996</v>
      </c>
      <c r="AH305" s="13">
        <v>0.34787386327010822</v>
      </c>
    </row>
    <row r="306" spans="4:34" x14ac:dyDescent="0.25">
      <c r="D306" s="7">
        <v>300</v>
      </c>
      <c r="E306" s="7">
        <v>339.39</v>
      </c>
      <c r="F306" s="7">
        <v>6.0320095371015285E-2</v>
      </c>
      <c r="H306" s="7">
        <v>300</v>
      </c>
      <c r="I306" s="7">
        <v>359.01499999999999</v>
      </c>
      <c r="J306" s="7">
        <v>2.4719331345846911E-2</v>
      </c>
      <c r="L306" s="7">
        <v>300</v>
      </c>
      <c r="M306" s="7">
        <v>379.25</v>
      </c>
      <c r="N306" s="7">
        <v>5.4233262879804685E-3</v>
      </c>
      <c r="AB306" s="12">
        <v>300</v>
      </c>
      <c r="AC306" s="12">
        <v>340.60999999999996</v>
      </c>
      <c r="AD306" s="13">
        <v>0.27877836407633327</v>
      </c>
      <c r="AF306" s="12">
        <v>300</v>
      </c>
      <c r="AG306" s="12">
        <v>339.06499999999994</v>
      </c>
      <c r="AH306" s="13">
        <v>0.34673485640251028</v>
      </c>
    </row>
    <row r="307" spans="4:34" x14ac:dyDescent="0.25">
      <c r="D307" s="7">
        <v>301</v>
      </c>
      <c r="E307" s="7">
        <v>339.4</v>
      </c>
      <c r="F307" s="7">
        <v>5.9562941168547164E-2</v>
      </c>
      <c r="H307" s="7">
        <v>301</v>
      </c>
      <c r="I307" s="7">
        <v>359.01499999999999</v>
      </c>
      <c r="J307" s="7">
        <v>2.4553141282604871E-2</v>
      </c>
      <c r="L307" s="7">
        <v>301</v>
      </c>
      <c r="M307" s="7">
        <v>379.26</v>
      </c>
      <c r="N307" s="7">
        <v>5.3879974334762231E-3</v>
      </c>
      <c r="AB307" s="12">
        <v>301</v>
      </c>
      <c r="AC307" s="12">
        <v>340.61749999999995</v>
      </c>
      <c r="AD307" s="13">
        <v>0.27862779917826025</v>
      </c>
      <c r="AF307" s="12">
        <v>301</v>
      </c>
      <c r="AG307" s="12">
        <v>339.08499999999998</v>
      </c>
      <c r="AH307" s="13">
        <v>0.34561363936251904</v>
      </c>
    </row>
    <row r="308" spans="4:34" x14ac:dyDescent="0.25">
      <c r="D308" s="7">
        <v>302</v>
      </c>
      <c r="E308" s="7">
        <v>339.40999999999997</v>
      </c>
      <c r="F308" s="7">
        <v>5.8818605983772684E-2</v>
      </c>
      <c r="H308" s="7">
        <v>302</v>
      </c>
      <c r="I308" s="7">
        <v>359.02499999999998</v>
      </c>
      <c r="J308" s="7">
        <v>2.4390796035017058E-2</v>
      </c>
      <c r="L308" s="7">
        <v>302</v>
      </c>
      <c r="M308" s="7">
        <v>379.255</v>
      </c>
      <c r="N308" s="7">
        <v>5.3537008895830291E-3</v>
      </c>
      <c r="AB308" s="12">
        <v>302</v>
      </c>
      <c r="AC308" s="12">
        <v>340.61749999999995</v>
      </c>
      <c r="AD308" s="13">
        <v>0.27848063432587089</v>
      </c>
      <c r="AF308" s="12">
        <v>302</v>
      </c>
      <c r="AG308" s="12">
        <v>339.10249999999996</v>
      </c>
      <c r="AH308" s="13">
        <v>0.34450993567956678</v>
      </c>
    </row>
    <row r="309" spans="4:34" x14ac:dyDescent="0.25">
      <c r="D309" s="7">
        <v>303</v>
      </c>
      <c r="E309" s="7">
        <v>339.42999999999995</v>
      </c>
      <c r="F309" s="7">
        <v>5.8086875893288453E-2</v>
      </c>
      <c r="H309" s="7">
        <v>303</v>
      </c>
      <c r="I309" s="7">
        <v>359.02499999999998</v>
      </c>
      <c r="J309" s="7">
        <v>2.4232206678580056E-2</v>
      </c>
      <c r="L309" s="7">
        <v>303</v>
      </c>
      <c r="M309" s="7">
        <v>379.26499999999999</v>
      </c>
      <c r="N309" s="7">
        <v>5.3204064921634122E-3</v>
      </c>
      <c r="AB309" s="12">
        <v>303</v>
      </c>
      <c r="AC309" s="12">
        <v>340.62</v>
      </c>
      <c r="AD309" s="13">
        <v>0.2783367927395784</v>
      </c>
      <c r="AF309" s="12">
        <v>303</v>
      </c>
      <c r="AG309" s="12">
        <v>339.12</v>
      </c>
      <c r="AH309" s="13">
        <v>0.34342347310772386</v>
      </c>
    </row>
    <row r="310" spans="4:34" x14ac:dyDescent="0.25">
      <c r="D310" s="7">
        <v>304</v>
      </c>
      <c r="E310" s="7">
        <v>339.44</v>
      </c>
      <c r="F310" s="7">
        <v>5.7367540422571514E-2</v>
      </c>
      <c r="H310" s="7">
        <v>304</v>
      </c>
      <c r="I310" s="7">
        <v>359.03499999999997</v>
      </c>
      <c r="J310" s="7">
        <v>2.407728634353732E-2</v>
      </c>
      <c r="L310" s="7">
        <v>304</v>
      </c>
      <c r="M310" s="7">
        <v>379.27</v>
      </c>
      <c r="N310" s="7">
        <v>5.2880849584738925E-3</v>
      </c>
      <c r="AB310" s="12">
        <v>304</v>
      </c>
      <c r="AC310" s="12">
        <v>340.62249999999995</v>
      </c>
      <c r="AD310" s="13">
        <v>0.27819619937362705</v>
      </c>
      <c r="AF310" s="12">
        <v>304</v>
      </c>
      <c r="AG310" s="12">
        <v>339.13249999999999</v>
      </c>
      <c r="AH310" s="13">
        <v>0.34235398356467861</v>
      </c>
    </row>
    <row r="311" spans="4:34" x14ac:dyDescent="0.25">
      <c r="D311" s="7">
        <v>305</v>
      </c>
      <c r="E311" s="7">
        <v>339.46</v>
      </c>
      <c r="F311" s="7">
        <v>5.666039249481454E-2</v>
      </c>
      <c r="H311" s="7">
        <v>305</v>
      </c>
      <c r="I311" s="7">
        <v>359.04999999999995</v>
      </c>
      <c r="J311" s="7">
        <v>2.3925950167542603E-2</v>
      </c>
      <c r="L311" s="7">
        <v>305</v>
      </c>
      <c r="M311" s="7">
        <v>379.27</v>
      </c>
      <c r="N311" s="7">
        <v>5.2567078614110512E-3</v>
      </c>
      <c r="AB311" s="12">
        <v>305</v>
      </c>
      <c r="AC311" s="12">
        <v>340.6275</v>
      </c>
      <c r="AD311" s="13">
        <v>0.27805878087693919</v>
      </c>
      <c r="AF311" s="12">
        <v>305</v>
      </c>
      <c r="AG311" s="12">
        <v>339.15249999999997</v>
      </c>
      <c r="AH311" s="13">
        <v>0.34130120307143347</v>
      </c>
    </row>
    <row r="312" spans="4:34" x14ac:dyDescent="0.25">
      <c r="D312" s="7">
        <v>306</v>
      </c>
      <c r="E312" s="7">
        <v>339.47999999999996</v>
      </c>
      <c r="F312" s="7">
        <v>5.5965228380366307E-2</v>
      </c>
      <c r="H312" s="7">
        <v>306</v>
      </c>
      <c r="I312" s="7">
        <v>359.04499999999996</v>
      </c>
      <c r="J312" s="7">
        <v>2.3778115249403972E-2</v>
      </c>
      <c r="L312" s="7">
        <v>306</v>
      </c>
      <c r="M312" s="7">
        <v>379.28</v>
      </c>
      <c r="N312" s="7">
        <v>5.2262476045100677E-3</v>
      </c>
      <c r="AB312" s="12">
        <v>306</v>
      </c>
      <c r="AC312" s="12">
        <v>340.625</v>
      </c>
      <c r="AD312" s="13">
        <v>0.27792446555484585</v>
      </c>
      <c r="AF312" s="12">
        <v>306</v>
      </c>
      <c r="AG312" s="12">
        <v>339.16749999999996</v>
      </c>
      <c r="AH312" s="13">
        <v>0.34026487169271985</v>
      </c>
    </row>
    <row r="313" spans="4:34" x14ac:dyDescent="0.25">
      <c r="D313" s="7">
        <v>307</v>
      </c>
      <c r="E313" s="7">
        <v>339.49</v>
      </c>
      <c r="F313" s="7">
        <v>5.5281847646775566E-2</v>
      </c>
      <c r="H313" s="7">
        <v>307</v>
      </c>
      <c r="I313" s="7">
        <v>359.04999999999995</v>
      </c>
      <c r="J313" s="7">
        <v>2.3633700603884367E-2</v>
      </c>
      <c r="L313" s="7">
        <v>307</v>
      </c>
      <c r="M313" s="7">
        <v>379.28499999999997</v>
      </c>
      <c r="N313" s="7">
        <v>5.196677397673757E-3</v>
      </c>
      <c r="AB313" s="12">
        <v>307</v>
      </c>
      <c r="AC313" s="12">
        <v>340.625</v>
      </c>
      <c r="AD313" s="13">
        <v>0.27779318333168168</v>
      </c>
      <c r="AF313" s="12">
        <v>307</v>
      </c>
      <c r="AG313" s="12">
        <v>339.1825</v>
      </c>
      <c r="AH313" s="13">
        <v>0.33924473347812567</v>
      </c>
    </row>
    <row r="314" spans="4:34" x14ac:dyDescent="0.25">
      <c r="D314" s="7">
        <v>308</v>
      </c>
      <c r="E314" s="7">
        <v>339.51</v>
      </c>
      <c r="F314" s="7">
        <v>5.4610053109436098E-2</v>
      </c>
      <c r="H314" s="7">
        <v>308</v>
      </c>
      <c r="I314" s="7">
        <v>359.04999999999995</v>
      </c>
      <c r="J314" s="7">
        <v>2.349262711753523E-2</v>
      </c>
      <c r="L314" s="7">
        <v>308</v>
      </c>
      <c r="M314" s="7">
        <v>379.28999999999996</v>
      </c>
      <c r="N314" s="7">
        <v>5.1679712336107648E-3</v>
      </c>
      <c r="AB314" s="12">
        <v>308</v>
      </c>
      <c r="AC314" s="12">
        <v>340.62749999999994</v>
      </c>
      <c r="AD314" s="13">
        <v>0.27766486571422522</v>
      </c>
      <c r="AF314" s="12">
        <v>308</v>
      </c>
      <c r="AG314" s="12">
        <v>339.1925</v>
      </c>
      <c r="AH314" s="13">
        <v>0.33824053640393814</v>
      </c>
    </row>
    <row r="315" spans="4:34" x14ac:dyDescent="0.25">
      <c r="D315" s="7">
        <v>309</v>
      </c>
      <c r="E315" s="7">
        <v>339.52</v>
      </c>
      <c r="F315" s="7">
        <v>5.3949650782830601E-2</v>
      </c>
      <c r="H315" s="7">
        <v>309</v>
      </c>
      <c r="I315" s="7">
        <v>359.05499999999995</v>
      </c>
      <c r="J315" s="7">
        <v>2.3354817505540162E-2</v>
      </c>
      <c r="L315" s="7">
        <v>309</v>
      </c>
      <c r="M315" s="7">
        <v>379.28999999999996</v>
      </c>
      <c r="N315" s="7">
        <v>5.1401038649622052E-3</v>
      </c>
      <c r="AB315" s="12">
        <v>309</v>
      </c>
      <c r="AC315" s="12">
        <v>340.63</v>
      </c>
      <c r="AD315" s="13">
        <v>0.27753944575596373</v>
      </c>
      <c r="AF315" s="12">
        <v>309</v>
      </c>
      <c r="AG315" s="12">
        <v>339.20249999999999</v>
      </c>
      <c r="AH315" s="13">
        <v>0.33725203231569645</v>
      </c>
    </row>
    <row r="316" spans="4:34" x14ac:dyDescent="0.25">
      <c r="D316" s="7">
        <v>310</v>
      </c>
      <c r="E316" s="7">
        <v>339.53</v>
      </c>
      <c r="F316" s="7">
        <v>5.3300449832370866E-2</v>
      </c>
      <c r="H316" s="7">
        <v>310</v>
      </c>
      <c r="I316" s="7">
        <v>359.06499999999994</v>
      </c>
      <c r="J316" s="7">
        <v>2.3220196269546037E-2</v>
      </c>
      <c r="L316" s="7">
        <v>310</v>
      </c>
      <c r="M316" s="7">
        <v>379.28999999999996</v>
      </c>
      <c r="N316" s="7">
        <v>5.1130507820966297E-3</v>
      </c>
      <c r="AB316" s="12">
        <v>310</v>
      </c>
      <c r="AC316" s="12">
        <v>340.63249999999999</v>
      </c>
      <c r="AD316" s="13">
        <v>0.27741685802216626</v>
      </c>
      <c r="AF316" s="12">
        <v>310</v>
      </c>
      <c r="AG316" s="12">
        <v>339.22499999999997</v>
      </c>
      <c r="AH316" s="13">
        <v>0.33627897687145336</v>
      </c>
    </row>
    <row r="317" spans="4:34" x14ac:dyDescent="0.25">
      <c r="D317" s="7">
        <v>311</v>
      </c>
      <c r="E317" s="7">
        <v>339.53999999999996</v>
      </c>
      <c r="F317" s="7">
        <v>5.2662262526831635E-2</v>
      </c>
      <c r="H317" s="7">
        <v>311</v>
      </c>
      <c r="I317" s="7">
        <v>359.06999999999994</v>
      </c>
      <c r="J317" s="7">
        <v>2.308868965645957E-2</v>
      </c>
      <c r="L317" s="7">
        <v>311</v>
      </c>
      <c r="M317" s="7">
        <v>379.29499999999996</v>
      </c>
      <c r="N317" s="7">
        <v>5.0867881915537894E-3</v>
      </c>
      <c r="AB317" s="12">
        <v>311</v>
      </c>
      <c r="AC317" s="12">
        <v>340.63499999999999</v>
      </c>
      <c r="AD317" s="13">
        <v>0.27729703855574389</v>
      </c>
      <c r="AF317" s="12">
        <v>311</v>
      </c>
      <c r="AG317" s="12">
        <v>339.23749999999995</v>
      </c>
      <c r="AH317" s="13">
        <v>0.33532112948574339</v>
      </c>
    </row>
    <row r="318" spans="4:34" x14ac:dyDescent="0.25">
      <c r="D318" s="7">
        <v>312</v>
      </c>
      <c r="E318" s="7">
        <v>339.55999999999995</v>
      </c>
      <c r="F318" s="7">
        <v>5.2034904191375179E-2</v>
      </c>
      <c r="H318" s="7">
        <v>312</v>
      </c>
      <c r="I318" s="7">
        <v>359.07499999999999</v>
      </c>
      <c r="J318" s="7">
        <v>2.2960225618187606E-2</v>
      </c>
      <c r="L318" s="7">
        <v>312</v>
      </c>
      <c r="M318" s="7">
        <v>379.29499999999996</v>
      </c>
      <c r="N318" s="7">
        <v>5.0612929951182597E-3</v>
      </c>
      <c r="AB318" s="12">
        <v>312</v>
      </c>
      <c r="AC318" s="12">
        <v>340.63749999999999</v>
      </c>
      <c r="AD318" s="13">
        <v>0.27717992484388193</v>
      </c>
      <c r="AF318" s="12">
        <v>312</v>
      </c>
      <c r="AG318" s="12">
        <v>339.25</v>
      </c>
      <c r="AH318" s="13">
        <v>0.33437825327425258</v>
      </c>
    </row>
    <row r="319" spans="4:34" x14ac:dyDescent="0.25">
      <c r="D319" s="7">
        <v>313</v>
      </c>
      <c r="E319" s="7">
        <v>339.58</v>
      </c>
      <c r="F319" s="7">
        <v>5.1418193161163694E-2</v>
      </c>
      <c r="H319" s="7">
        <v>313</v>
      </c>
      <c r="I319" s="7">
        <v>359.08</v>
      </c>
      <c r="J319" s="7">
        <v>2.2834733772300088E-2</v>
      </c>
      <c r="L319" s="7">
        <v>313</v>
      </c>
      <c r="M319" s="7">
        <v>379.29999999999995</v>
      </c>
      <c r="N319" s="7">
        <v>5.0365427695045085E-3</v>
      </c>
      <c r="AB319" s="12">
        <v>313</v>
      </c>
      <c r="AC319" s="12">
        <v>340.63499999999999</v>
      </c>
      <c r="AD319" s="13">
        <v>0.27706545578542596</v>
      </c>
      <c r="AF319" s="12">
        <v>313</v>
      </c>
      <c r="AG319" s="12">
        <v>339.26</v>
      </c>
      <c r="AH319" s="13">
        <v>0.33345011499918842</v>
      </c>
    </row>
    <row r="320" spans="4:34" x14ac:dyDescent="0.25">
      <c r="D320" s="7">
        <v>314</v>
      </c>
      <c r="E320" s="7">
        <v>339.59999999999997</v>
      </c>
      <c r="F320" s="7">
        <v>5.0811950735556305E-2</v>
      </c>
      <c r="H320" s="7">
        <v>314</v>
      </c>
      <c r="I320" s="7">
        <v>359.08499999999998</v>
      </c>
      <c r="J320" s="7">
        <v>2.2712145363594845E-2</v>
      </c>
      <c r="L320" s="7">
        <v>314</v>
      </c>
      <c r="M320" s="7">
        <v>379.29499999999996</v>
      </c>
      <c r="N320" s="7">
        <v>5.0125157466355463E-3</v>
      </c>
      <c r="AB320" s="12">
        <v>314</v>
      </c>
      <c r="AC320" s="12">
        <v>340.63749999999999</v>
      </c>
      <c r="AD320" s="13">
        <v>0.27695357165900336</v>
      </c>
      <c r="AF320" s="12">
        <v>314</v>
      </c>
      <c r="AG320" s="12">
        <v>339.27</v>
      </c>
      <c r="AH320" s="13">
        <v>0.33253648501534622</v>
      </c>
    </row>
    <row r="321" spans="4:34" x14ac:dyDescent="0.25">
      <c r="D321" s="7">
        <v>315</v>
      </c>
      <c r="E321" s="7">
        <v>339.60999999999996</v>
      </c>
      <c r="F321" s="7">
        <v>5.0216001132887406E-2</v>
      </c>
      <c r="H321" s="7">
        <v>315</v>
      </c>
      <c r="I321" s="7">
        <v>359.09</v>
      </c>
      <c r="J321" s="7">
        <v>2.259239322654406E-2</v>
      </c>
      <c r="L321" s="7">
        <v>315</v>
      </c>
      <c r="M321" s="7">
        <v>379.28999999999996</v>
      </c>
      <c r="N321" s="7">
        <v>4.9891907944978192E-3</v>
      </c>
      <c r="AB321" s="12">
        <v>315</v>
      </c>
      <c r="AC321" s="12">
        <v>340.64249999999998</v>
      </c>
      <c r="AD321" s="13">
        <v>0.27684421409186483</v>
      </c>
      <c r="AF321" s="12">
        <v>315</v>
      </c>
      <c r="AG321" s="12">
        <v>339.28749999999997</v>
      </c>
      <c r="AH321" s="13">
        <v>0.33163713721686638</v>
      </c>
    </row>
    <row r="322" spans="4:34" x14ac:dyDescent="0.25">
      <c r="D322" s="7">
        <v>316</v>
      </c>
      <c r="E322" s="7">
        <v>339.63</v>
      </c>
      <c r="F322" s="7">
        <v>4.9630171445822942E-2</v>
      </c>
      <c r="H322" s="7">
        <v>316</v>
      </c>
      <c r="I322" s="7">
        <v>359.09999999999997</v>
      </c>
      <c r="J322" s="7">
        <v>2.2475411748602431E-2</v>
      </c>
      <c r="L322" s="7">
        <v>316</v>
      </c>
      <c r="M322" s="7">
        <v>379.29499999999996</v>
      </c>
      <c r="N322" s="7">
        <v>4.9665473985555115E-3</v>
      </c>
      <c r="AB322" s="12">
        <v>316</v>
      </c>
      <c r="AC322" s="12">
        <v>340.64249999999998</v>
      </c>
      <c r="AD322" s="13">
        <v>0.27673732602943074</v>
      </c>
      <c r="AF322" s="12">
        <v>316</v>
      </c>
      <c r="AG322" s="12">
        <v>339.30250000000001</v>
      </c>
      <c r="AH322" s="13">
        <v>0.33075184898468124</v>
      </c>
    </row>
    <row r="323" spans="4:34" x14ac:dyDescent="0.25">
      <c r="D323" s="7">
        <v>317</v>
      </c>
      <c r="E323" s="7">
        <v>339.65</v>
      </c>
      <c r="F323" s="7">
        <v>4.9054291597291112E-2</v>
      </c>
      <c r="H323" s="7">
        <v>317</v>
      </c>
      <c r="I323" s="7">
        <v>359.10500000000002</v>
      </c>
      <c r="J323" s="7">
        <v>2.2361136834357687E-2</v>
      </c>
      <c r="L323" s="7">
        <v>317</v>
      </c>
      <c r="M323" s="7">
        <v>379.29499999999996</v>
      </c>
      <c r="N323" s="7">
        <v>4.9445656437079053E-3</v>
      </c>
      <c r="AB323" s="12">
        <v>317</v>
      </c>
      <c r="AC323" s="12">
        <v>340.64249999999998</v>
      </c>
      <c r="AD323" s="13">
        <v>0.27663285170552382</v>
      </c>
      <c r="AF323" s="12">
        <v>317</v>
      </c>
      <c r="AG323" s="12">
        <v>339.31499999999994</v>
      </c>
      <c r="AH323" s="13">
        <v>0.32988040113464395</v>
      </c>
    </row>
    <row r="324" spans="4:34" x14ac:dyDescent="0.25">
      <c r="D324" s="7">
        <v>318</v>
      </c>
      <c r="E324" s="7">
        <v>339.66999999999996</v>
      </c>
      <c r="F324" s="7">
        <v>4.8488194296983755E-2</v>
      </c>
      <c r="H324" s="7">
        <v>318</v>
      </c>
      <c r="I324" s="7">
        <v>359.11</v>
      </c>
      <c r="J324" s="7">
        <v>2.2249505870504397E-2</v>
      </c>
      <c r="L324" s="7">
        <v>318</v>
      </c>
      <c r="M324" s="7">
        <v>379.29499999999996</v>
      </c>
      <c r="N324" s="7">
        <v>4.9232261967739385E-3</v>
      </c>
      <c r="AB324" s="12">
        <v>318</v>
      </c>
      <c r="AC324" s="12">
        <v>340.64749999999998</v>
      </c>
      <c r="AD324" s="13">
        <v>0.27653073661327449</v>
      </c>
      <c r="AF324" s="12">
        <v>318</v>
      </c>
      <c r="AG324" s="12">
        <v>339.32749999999999</v>
      </c>
      <c r="AH324" s="13">
        <v>0.32902257786633921</v>
      </c>
    </row>
    <row r="325" spans="4:34" x14ac:dyDescent="0.25">
      <c r="D325" s="7">
        <v>319</v>
      </c>
      <c r="E325" s="7">
        <v>339.69</v>
      </c>
      <c r="F325" s="7">
        <v>4.7931714998424718E-2</v>
      </c>
      <c r="H325" s="7">
        <v>319</v>
      </c>
      <c r="I325" s="7">
        <v>359.11500000000001</v>
      </c>
      <c r="J325" s="7">
        <v>2.214045769162247E-2</v>
      </c>
      <c r="L325" s="7">
        <v>319</v>
      </c>
      <c r="M325" s="7">
        <v>379.28999999999996</v>
      </c>
      <c r="N325" s="7">
        <v>4.9025102894885578E-3</v>
      </c>
      <c r="AB325" s="12">
        <v>319</v>
      </c>
      <c r="AC325" s="12">
        <v>340.65249999999997</v>
      </c>
      <c r="AD325" s="13">
        <v>0.27643092747668341</v>
      </c>
      <c r="AF325" s="12">
        <v>319</v>
      </c>
      <c r="AG325" s="12">
        <v>339.33749999999998</v>
      </c>
      <c r="AH325" s="13">
        <v>0.32817816671256583</v>
      </c>
    </row>
    <row r="326" spans="4:34" x14ac:dyDescent="0.25">
      <c r="AB326" s="12">
        <v>320</v>
      </c>
      <c r="AC326" s="12">
        <v>340.65749999999997</v>
      </c>
      <c r="AD326" s="13">
        <v>0.27633337222282572</v>
      </c>
      <c r="AF326" s="12">
        <v>320</v>
      </c>
      <c r="AG326" s="12">
        <v>339.34499999999997</v>
      </c>
      <c r="AH326" s="13">
        <v>0.32734695848949252</v>
      </c>
    </row>
    <row r="327" spans="4:34" x14ac:dyDescent="0.25">
      <c r="AB327" s="12">
        <v>321</v>
      </c>
      <c r="AC327" s="12">
        <v>340.65499999999997</v>
      </c>
      <c r="AD327" s="13">
        <v>0.27623801995468422</v>
      </c>
      <c r="AF327" s="12">
        <v>321</v>
      </c>
      <c r="AG327" s="12">
        <v>339.35749999999996</v>
      </c>
      <c r="AH327" s="13">
        <v>0.32652874724747583</v>
      </c>
    </row>
    <row r="328" spans="4:34" x14ac:dyDescent="0.25">
      <c r="AB328" s="12">
        <v>322</v>
      </c>
      <c r="AC328" s="12">
        <v>340.65999999999997</v>
      </c>
      <c r="AD328" s="13">
        <v>0.27614482092459403</v>
      </c>
      <c r="AF328" s="12">
        <v>322</v>
      </c>
      <c r="AG328" s="12">
        <v>339.37</v>
      </c>
      <c r="AH328" s="13">
        <v>0.3257233302225398</v>
      </c>
    </row>
    <row r="329" spans="4:34" x14ac:dyDescent="0.25">
      <c r="AB329" s="12">
        <v>323</v>
      </c>
      <c r="AC329" s="12">
        <v>340.65999999999997</v>
      </c>
      <c r="AD329" s="13">
        <v>0.27605372650828841</v>
      </c>
      <c r="AF329" s="12">
        <v>323</v>
      </c>
      <c r="AG329" s="12">
        <v>339.375</v>
      </c>
      <c r="AH329" s="13">
        <v>0.32493050778851013</v>
      </c>
    </row>
    <row r="330" spans="4:34" x14ac:dyDescent="0.25">
      <c r="AB330" s="12">
        <v>324</v>
      </c>
      <c r="AC330" s="12">
        <v>340.66499999999996</v>
      </c>
      <c r="AD330" s="13">
        <v>0.27596468917953054</v>
      </c>
      <c r="AF330" s="12">
        <v>324</v>
      </c>
      <c r="AG330" s="12">
        <v>339.38249999999999</v>
      </c>
      <c r="AH330" s="13">
        <v>0.32415008340979645</v>
      </c>
    </row>
    <row r="331" spans="4:34" x14ac:dyDescent="0.25">
      <c r="AB331" s="12">
        <v>325</v>
      </c>
      <c r="AC331" s="12">
        <v>340.66499999999996</v>
      </c>
      <c r="AD331" s="13">
        <v>0.2758776624853177</v>
      </c>
      <c r="AF331" s="12">
        <v>325</v>
      </c>
      <c r="AG331" s="12">
        <v>339.39249999999998</v>
      </c>
      <c r="AH331" s="13">
        <v>0.32338186359481991</v>
      </c>
    </row>
    <row r="332" spans="4:34" x14ac:dyDescent="0.25">
      <c r="AB332" s="12">
        <v>326</v>
      </c>
      <c r="AC332" s="12">
        <v>340.65999999999997</v>
      </c>
      <c r="AD332" s="13">
        <v>0.27579260102164543</v>
      </c>
      <c r="AF332" s="12">
        <v>326</v>
      </c>
      <c r="AG332" s="12">
        <v>339.40249999999997</v>
      </c>
      <c r="AH332" s="13">
        <v>0.3226256578500783</v>
      </c>
    </row>
    <row r="333" spans="4:34" x14ac:dyDescent="0.25">
      <c r="AB333" s="12">
        <v>327</v>
      </c>
      <c r="AC333" s="12">
        <v>340.66249999999997</v>
      </c>
      <c r="AD333" s="13">
        <v>0.27570946040981903</v>
      </c>
      <c r="AF333" s="12">
        <v>327</v>
      </c>
      <c r="AG333" s="12">
        <v>339.40999999999997</v>
      </c>
      <c r="AH333" s="13">
        <v>0.32188127863484289</v>
      </c>
    </row>
    <row r="334" spans="4:34" x14ac:dyDescent="0.25">
      <c r="AB334" s="12">
        <v>328</v>
      </c>
      <c r="AC334" s="12">
        <v>340.66249999999997</v>
      </c>
      <c r="AD334" s="13">
        <v>0.27562819727330046</v>
      </c>
      <c r="AF334" s="12">
        <v>328</v>
      </c>
      <c r="AG334" s="12">
        <v>339.41999999999996</v>
      </c>
      <c r="AH334" s="13">
        <v>0.32114854131648313</v>
      </c>
    </row>
    <row r="335" spans="4:34" x14ac:dyDescent="0.25">
      <c r="AB335" s="12">
        <v>329</v>
      </c>
      <c r="AC335" s="12">
        <v>340.66499999999996</v>
      </c>
      <c r="AD335" s="13">
        <v>0.27554876921507765</v>
      </c>
      <c r="AF335" s="12">
        <v>329</v>
      </c>
      <c r="AG335" s="12">
        <v>339.42750000000001</v>
      </c>
      <c r="AH335" s="13">
        <v>0.3204272641264117</v>
      </c>
    </row>
    <row r="336" spans="4:34" x14ac:dyDescent="0.25">
      <c r="AB336" s="12">
        <v>330</v>
      </c>
      <c r="AC336" s="12">
        <v>340.67750000000001</v>
      </c>
      <c r="AD336" s="13">
        <v>0.2754711347955448</v>
      </c>
      <c r="AF336" s="12">
        <v>330</v>
      </c>
      <c r="AG336" s="12">
        <v>339.4375</v>
      </c>
      <c r="AH336" s="13">
        <v>0.3197172681166438</v>
      </c>
    </row>
    <row r="337" spans="28:34" x14ac:dyDescent="0.25">
      <c r="AB337" s="12">
        <v>331</v>
      </c>
      <c r="AC337" s="12">
        <v>340.67499999999995</v>
      </c>
      <c r="AD337" s="13">
        <v>0.27539525351088207</v>
      </c>
      <c r="AF337" s="12">
        <v>331</v>
      </c>
      <c r="AG337" s="12">
        <v>339.45</v>
      </c>
      <c r="AH337" s="13">
        <v>0.31901837711696562</v>
      </c>
    </row>
    <row r="338" spans="28:34" x14ac:dyDescent="0.25">
      <c r="AB338" s="12">
        <v>332</v>
      </c>
      <c r="AC338" s="12">
        <v>340.67250000000001</v>
      </c>
      <c r="AD338" s="13">
        <v>0.27532108577192416</v>
      </c>
      <c r="AF338" s="12">
        <v>332</v>
      </c>
      <c r="AG338" s="12">
        <v>339.46249999999998</v>
      </c>
      <c r="AH338" s="13">
        <v>0.31833041769270548</v>
      </c>
    </row>
    <row r="339" spans="28:34" x14ac:dyDescent="0.25">
      <c r="AB339" s="12">
        <v>333</v>
      </c>
      <c r="AC339" s="12">
        <v>340.67750000000001</v>
      </c>
      <c r="AD339" s="13">
        <v>0.27524859288350539</v>
      </c>
      <c r="AF339" s="12">
        <v>333</v>
      </c>
      <c r="AG339" s="12">
        <v>339.46749999999997</v>
      </c>
      <c r="AH339" s="13">
        <v>0.31765321910310129</v>
      </c>
    </row>
    <row r="340" spans="28:34" x14ac:dyDescent="0.25">
      <c r="AB340" s="12">
        <v>334</v>
      </c>
      <c r="AC340" s="12">
        <v>340.67499999999995</v>
      </c>
      <c r="AD340" s="13">
        <v>0.27517773702427129</v>
      </c>
      <c r="AF340" s="12">
        <v>334</v>
      </c>
      <c r="AG340" s="12">
        <v>339.48249999999996</v>
      </c>
      <c r="AH340" s="13">
        <v>0.3169866132602584</v>
      </c>
    </row>
    <row r="341" spans="28:34" x14ac:dyDescent="0.25">
      <c r="AB341" s="12">
        <v>335</v>
      </c>
      <c r="AC341" s="12">
        <v>340.67750000000001</v>
      </c>
      <c r="AD341" s="13">
        <v>0.27510848122694703</v>
      </c>
      <c r="AF341" s="12">
        <v>335</v>
      </c>
      <c r="AG341" s="12">
        <v>339.48749999999995</v>
      </c>
      <c r="AH341" s="13">
        <v>0.31633043468869115</v>
      </c>
    </row>
    <row r="342" spans="28:34" x14ac:dyDescent="0.25">
      <c r="AB342" s="12">
        <v>336</v>
      </c>
      <c r="AC342" s="12">
        <v>340.67499999999995</v>
      </c>
      <c r="AD342" s="13">
        <v>0.27504078935904974</v>
      </c>
      <c r="AF342" s="12">
        <v>336</v>
      </c>
      <c r="AG342" s="12">
        <v>339.49749999999995</v>
      </c>
      <c r="AH342" s="13">
        <v>0.31568452048544188</v>
      </c>
    </row>
    <row r="343" spans="28:34" x14ac:dyDescent="0.25">
      <c r="AB343" s="12">
        <v>337</v>
      </c>
      <c r="AC343" s="12">
        <v>340.67999999999995</v>
      </c>
      <c r="AD343" s="13">
        <v>0.27497462610403756</v>
      </c>
      <c r="AF343" s="12">
        <v>337</v>
      </c>
      <c r="AG343" s="12">
        <v>339.505</v>
      </c>
      <c r="AH343" s="13">
        <v>0.3150487102807728</v>
      </c>
    </row>
    <row r="344" spans="28:34" x14ac:dyDescent="0.25">
      <c r="AB344" s="12">
        <v>338</v>
      </c>
      <c r="AC344" s="12">
        <v>340.67999999999995</v>
      </c>
      <c r="AD344" s="13">
        <v>0.27490995694288473</v>
      </c>
      <c r="AF344" s="12">
        <v>338</v>
      </c>
      <c r="AG344" s="12">
        <v>339.51</v>
      </c>
      <c r="AH344" s="13">
        <v>0.31442284619942051</v>
      </c>
    </row>
    <row r="345" spans="28:34" x14ac:dyDescent="0.25">
      <c r="AB345" s="12">
        <v>339</v>
      </c>
      <c r="AC345" s="12">
        <v>340.68499999999995</v>
      </c>
      <c r="AD345" s="13">
        <v>0.27484674813607102</v>
      </c>
      <c r="AF345" s="12">
        <v>339</v>
      </c>
      <c r="AG345" s="12">
        <v>339.52</v>
      </c>
      <c r="AH345" s="13">
        <v>0.31380677282241182</v>
      </c>
    </row>
    <row r="346" spans="28:34" x14ac:dyDescent="0.25">
      <c r="AB346" s="12">
        <v>340</v>
      </c>
      <c r="AC346" s="12">
        <v>340.6875</v>
      </c>
      <c r="AD346" s="13">
        <v>0.27478496670598013</v>
      </c>
      <c r="AF346" s="12">
        <v>340</v>
      </c>
      <c r="AG346" s="12">
        <v>339.52749999999997</v>
      </c>
      <c r="AH346" s="13">
        <v>0.31320033714942952</v>
      </c>
    </row>
    <row r="347" spans="28:34" x14ac:dyDescent="0.25">
      <c r="AB347" s="12">
        <v>341</v>
      </c>
      <c r="AC347" s="12">
        <v>340.6825</v>
      </c>
      <c r="AD347" s="13">
        <v>0.27472458041969344</v>
      </c>
      <c r="AF347" s="12">
        <v>341</v>
      </c>
      <c r="AG347" s="12">
        <v>339.53999999999996</v>
      </c>
      <c r="AH347" s="13">
        <v>0.31260338856172587</v>
      </c>
    </row>
    <row r="348" spans="28:34" x14ac:dyDescent="0.25">
      <c r="AB348" s="12">
        <v>342</v>
      </c>
      <c r="AC348" s="12">
        <v>340.6875</v>
      </c>
      <c r="AD348" s="13">
        <v>0.2746655577721745</v>
      </c>
      <c r="AF348" s="12">
        <v>342</v>
      </c>
      <c r="AG348" s="12">
        <v>339.53999999999996</v>
      </c>
      <c r="AH348" s="13">
        <v>0.31201577878557446</v>
      </c>
    </row>
    <row r="349" spans="28:34" x14ac:dyDescent="0.25">
      <c r="AB349" s="12">
        <v>343</v>
      </c>
      <c r="AC349" s="12">
        <v>340.6875</v>
      </c>
      <c r="AD349" s="13">
        <v>0.27460786796983055</v>
      </c>
      <c r="AF349" s="12">
        <v>343</v>
      </c>
      <c r="AG349" s="12">
        <v>339.54999999999995</v>
      </c>
      <c r="AH349" s="13">
        <v>0.31143736185625592</v>
      </c>
    </row>
    <row r="350" spans="28:34" x14ac:dyDescent="0.25">
      <c r="AB350" s="12">
        <v>344</v>
      </c>
      <c r="AC350" s="12">
        <v>340.6825</v>
      </c>
      <c r="AD350" s="13">
        <v>0.27455148091444787</v>
      </c>
      <c r="AF350" s="12">
        <v>344</v>
      </c>
      <c r="AG350" s="12">
        <v>339.55999999999995</v>
      </c>
      <c r="AH350" s="13">
        <v>0.31086799408256971</v>
      </c>
    </row>
    <row r="351" spans="28:34" x14ac:dyDescent="0.25">
      <c r="AB351" s="12">
        <v>345</v>
      </c>
      <c r="AC351" s="12">
        <v>340.6875</v>
      </c>
      <c r="AD351" s="13">
        <v>0.27449636718748854</v>
      </c>
      <c r="AF351" s="12">
        <v>345</v>
      </c>
      <c r="AG351" s="12">
        <v>339.5625</v>
      </c>
      <c r="AH351" s="13">
        <v>0.31030753401186745</v>
      </c>
    </row>
    <row r="352" spans="28:34" x14ac:dyDescent="0.25">
      <c r="AB352" s="12">
        <v>346</v>
      </c>
      <c r="AC352" s="12">
        <v>340.68499999999995</v>
      </c>
      <c r="AD352" s="13">
        <v>0.2744424980347418</v>
      </c>
      <c r="AF352" s="12">
        <v>346</v>
      </c>
      <c r="AG352" s="12">
        <v>339.57</v>
      </c>
      <c r="AH352" s="13">
        <v>0.30975584239559878</v>
      </c>
    </row>
    <row r="353" spans="28:34" x14ac:dyDescent="0.25">
      <c r="AB353" s="12">
        <v>347</v>
      </c>
      <c r="AC353" s="12">
        <v>340.6875</v>
      </c>
      <c r="AD353" s="13">
        <v>0.27438984535132227</v>
      </c>
      <c r="AF353" s="12">
        <v>347</v>
      </c>
      <c r="AG353" s="12">
        <v>339.57499999999999</v>
      </c>
      <c r="AH353" s="13">
        <v>0.30921278215536607</v>
      </c>
    </row>
    <row r="354" spans="28:34" x14ac:dyDescent="0.25">
      <c r="AB354" s="12">
        <v>348</v>
      </c>
      <c r="AC354" s="12">
        <v>340.68999999999994</v>
      </c>
      <c r="AD354" s="13">
        <v>0.27433838166700741</v>
      </c>
      <c r="AF354" s="12">
        <v>348</v>
      </c>
      <c r="AG354" s="12">
        <v>339.58</v>
      </c>
      <c r="AH354" s="13">
        <v>0.30867821834948012</v>
      </c>
    </row>
    <row r="355" spans="28:34" x14ac:dyDescent="0.25">
      <c r="AB355" s="12">
        <v>349</v>
      </c>
      <c r="AC355" s="12">
        <v>340.69499999999994</v>
      </c>
      <c r="AD355" s="13">
        <v>0.27428808013190492</v>
      </c>
      <c r="AF355" s="12">
        <v>349</v>
      </c>
      <c r="AG355" s="12">
        <v>339.58749999999998</v>
      </c>
      <c r="AH355" s="13">
        <v>0.30815201814001048</v>
      </c>
    </row>
    <row r="356" spans="28:34" x14ac:dyDescent="0.25">
      <c r="AB356" s="12">
        <v>350</v>
      </c>
      <c r="AC356" s="12">
        <v>340.6925</v>
      </c>
      <c r="AD356" s="13">
        <v>0.27423891450244514</v>
      </c>
      <c r="AF356" s="12">
        <v>350</v>
      </c>
      <c r="AG356" s="12">
        <v>339.59499999999997</v>
      </c>
      <c r="AH356" s="13">
        <v>0.30763405076032546</v>
      </c>
    </row>
    <row r="357" spans="28:34" x14ac:dyDescent="0.25">
      <c r="AB357" s="12">
        <v>351</v>
      </c>
      <c r="AC357" s="12">
        <v>340.69499999999994</v>
      </c>
      <c r="AD357" s="13">
        <v>0.27419085912768854</v>
      </c>
      <c r="AF357" s="12">
        <v>351</v>
      </c>
      <c r="AG357" s="12">
        <v>339.60499999999996</v>
      </c>
      <c r="AH357" s="13">
        <v>0.30712418748311343</v>
      </c>
    </row>
    <row r="358" spans="28:34" x14ac:dyDescent="0.25">
      <c r="AB358" s="12">
        <v>352</v>
      </c>
      <c r="AC358" s="12">
        <v>340.69749999999999</v>
      </c>
      <c r="AD358" s="13">
        <v>0.27414388893594344</v>
      </c>
      <c r="AF358" s="12">
        <v>352</v>
      </c>
      <c r="AG358" s="12">
        <v>339.60999999999996</v>
      </c>
      <c r="AH358" s="13">
        <v>0.30662230158888143</v>
      </c>
    </row>
    <row r="359" spans="28:34" x14ac:dyDescent="0.25">
      <c r="AB359" s="12">
        <v>353</v>
      </c>
      <c r="AC359" s="12">
        <v>340.69499999999999</v>
      </c>
      <c r="AD359" s="13">
        <v>0.27409797942168523</v>
      </c>
      <c r="AF359" s="12">
        <v>353</v>
      </c>
      <c r="AG359" s="12">
        <v>339.61749999999995</v>
      </c>
      <c r="AH359" s="13">
        <v>0.30612826833492379</v>
      </c>
    </row>
    <row r="360" spans="28:34" x14ac:dyDescent="0.25">
      <c r="AB360" s="12">
        <v>354</v>
      </c>
      <c r="AC360" s="12">
        <v>340.69749999999999</v>
      </c>
      <c r="AD360" s="13">
        <v>0.27405310663277138</v>
      </c>
      <c r="AF360" s="12">
        <v>354</v>
      </c>
      <c r="AG360" s="12">
        <v>339.62249999999995</v>
      </c>
      <c r="AH360" s="13">
        <v>0.30564196492475354</v>
      </c>
    </row>
    <row r="361" spans="28:34" x14ac:dyDescent="0.25">
      <c r="AB361" s="12">
        <v>355</v>
      </c>
      <c r="AC361" s="12">
        <v>340.70499999999998</v>
      </c>
      <c r="AD361" s="13">
        <v>0.27400924715794467</v>
      </c>
      <c r="AF361" s="12">
        <v>355</v>
      </c>
      <c r="AG361" s="12">
        <v>339.6275</v>
      </c>
      <c r="AH361" s="13">
        <v>0.30516327047799335</v>
      </c>
    </row>
    <row r="362" spans="28:34" x14ac:dyDescent="0.25">
      <c r="AB362" s="12">
        <v>356</v>
      </c>
      <c r="AC362" s="12">
        <v>340.70499999999998</v>
      </c>
      <c r="AD362" s="13">
        <v>0.27396637811461938</v>
      </c>
      <c r="AF362" s="12">
        <v>356</v>
      </c>
      <c r="AG362" s="12">
        <v>339.63749999999999</v>
      </c>
      <c r="AH362" s="13">
        <v>0.30469206600071713</v>
      </c>
    </row>
    <row r="363" spans="28:34" x14ac:dyDescent="0.25">
      <c r="AB363" s="12">
        <v>357</v>
      </c>
      <c r="AC363" s="12">
        <v>340.7</v>
      </c>
      <c r="AD363" s="13">
        <v>0.27392447713694279</v>
      </c>
      <c r="AF363" s="12">
        <v>357</v>
      </c>
      <c r="AG363" s="12">
        <v>339.63749999999999</v>
      </c>
      <c r="AH363" s="13">
        <v>0.30422823435623686</v>
      </c>
    </row>
    <row r="364" spans="28:34" x14ac:dyDescent="0.25">
      <c r="AB364" s="12">
        <v>358</v>
      </c>
      <c r="AC364" s="12">
        <v>340.70249999999999</v>
      </c>
      <c r="AD364" s="13">
        <v>0.27388352236412611</v>
      </c>
      <c r="AF364" s="12">
        <v>358</v>
      </c>
      <c r="AG364" s="12">
        <v>339.64</v>
      </c>
      <c r="AH364" s="13">
        <v>0.30377166023633079</v>
      </c>
    </row>
    <row r="365" spans="28:34" x14ac:dyDescent="0.25">
      <c r="AB365" s="12">
        <v>359</v>
      </c>
      <c r="AC365" s="12">
        <v>340.70499999999998</v>
      </c>
      <c r="AD365" s="13">
        <v>0.27384349242903944</v>
      </c>
      <c r="AF365" s="12">
        <v>359</v>
      </c>
      <c r="AG365" s="12">
        <v>339.64499999999998</v>
      </c>
      <c r="AH365" s="13">
        <v>0.30332223013290416</v>
      </c>
    </row>
    <row r="366" spans="28:34" x14ac:dyDescent="0.25">
      <c r="AB366" s="12">
        <v>360</v>
      </c>
      <c r="AC366" s="12">
        <v>340.70499999999998</v>
      </c>
      <c r="AD366" s="13">
        <v>0.27380436644706357</v>
      </c>
      <c r="AF366" s="12">
        <v>360</v>
      </c>
      <c r="AG366" s="12">
        <v>339.65499999999997</v>
      </c>
      <c r="AH366" s="13">
        <v>0.30287983231007765</v>
      </c>
    </row>
    <row r="367" spans="28:34" x14ac:dyDescent="0.25">
      <c r="AB367" s="12">
        <v>361</v>
      </c>
      <c r="AC367" s="12">
        <v>340.71</v>
      </c>
      <c r="AD367" s="13">
        <v>0.27376612400519462</v>
      </c>
      <c r="AF367" s="12">
        <v>361</v>
      </c>
      <c r="AG367" s="12">
        <v>339.66249999999997</v>
      </c>
      <c r="AH367" s="13">
        <v>0.30244435677669862</v>
      </c>
    </row>
    <row r="368" spans="28:34" x14ac:dyDescent="0.25">
      <c r="AB368" s="12">
        <v>362</v>
      </c>
      <c r="AC368" s="12">
        <v>340.71249999999998</v>
      </c>
      <c r="AD368" s="13">
        <v>0.27372874515139345</v>
      </c>
      <c r="AF368" s="12">
        <v>362</v>
      </c>
      <c r="AG368" s="12">
        <v>339.66249999999997</v>
      </c>
      <c r="AH368" s="13">
        <v>0.30201569525926797</v>
      </c>
    </row>
    <row r="369" spans="28:34" x14ac:dyDescent="0.25">
      <c r="AB369" s="12">
        <v>363</v>
      </c>
      <c r="AC369" s="12">
        <v>340.70749999999998</v>
      </c>
      <c r="AD369" s="13">
        <v>0.27369221038417646</v>
      </c>
      <c r="AF369" s="12">
        <v>363</v>
      </c>
      <c r="AG369" s="12">
        <v>339.66499999999996</v>
      </c>
      <c r="AH369" s="13">
        <v>0.30159374117527765</v>
      </c>
    </row>
    <row r="370" spans="28:34" x14ac:dyDescent="0.25">
      <c r="AB370" s="12">
        <v>364</v>
      </c>
      <c r="AC370" s="12">
        <v>340.71249999999998</v>
      </c>
      <c r="AD370" s="13">
        <v>0.27365650064244135</v>
      </c>
      <c r="AF370" s="12">
        <v>364</v>
      </c>
      <c r="AG370" s="12">
        <v>339.67499999999995</v>
      </c>
      <c r="AH370" s="13">
        <v>0.30117838960695315</v>
      </c>
    </row>
    <row r="371" spans="28:34" x14ac:dyDescent="0.25">
      <c r="AB371" s="12">
        <v>365</v>
      </c>
      <c r="AC371" s="12">
        <v>340.71499999999997</v>
      </c>
      <c r="AD371" s="13">
        <v>0.27362159729552216</v>
      </c>
      <c r="AF371" s="12">
        <v>365</v>
      </c>
      <c r="AG371" s="12">
        <v>339.67999999999995</v>
      </c>
      <c r="AH371" s="13">
        <v>0.30076953727539452</v>
      </c>
    </row>
    <row r="372" spans="28:34" x14ac:dyDescent="0.25">
      <c r="AB372" s="12">
        <v>366</v>
      </c>
      <c r="AC372" s="12">
        <v>340.71749999999997</v>
      </c>
      <c r="AD372" s="13">
        <v>0.27358748213346906</v>
      </c>
      <c r="AF372" s="12">
        <v>366</v>
      </c>
      <c r="AG372" s="12">
        <v>339.6875</v>
      </c>
      <c r="AH372" s="13">
        <v>0.30036708251511152</v>
      </c>
    </row>
    <row r="373" spans="28:34" x14ac:dyDescent="0.25">
      <c r="AB373" s="12">
        <v>367</v>
      </c>
      <c r="AC373" s="12">
        <v>340.71499999999997</v>
      </c>
      <c r="AD373" s="13">
        <v>0.27355413735754824</v>
      </c>
      <c r="AF373" s="12">
        <v>367</v>
      </c>
      <c r="AG373" s="12">
        <v>339.69</v>
      </c>
      <c r="AH373" s="13">
        <v>0.29997092524894581</v>
      </c>
    </row>
    <row r="374" spans="28:34" x14ac:dyDescent="0.25">
      <c r="AB374" s="12">
        <v>368</v>
      </c>
      <c r="AC374" s="12">
        <v>340.71499999999997</v>
      </c>
      <c r="AD374" s="13">
        <v>0.27352154557095559</v>
      </c>
      <c r="AF374" s="12">
        <v>368</v>
      </c>
      <c r="AG374" s="12">
        <v>339.69749999999999</v>
      </c>
      <c r="AH374" s="13">
        <v>0.29958096696337666</v>
      </c>
    </row>
    <row r="375" spans="28:34" x14ac:dyDescent="0.25">
      <c r="AB375" s="12">
        <v>369</v>
      </c>
      <c r="AC375" s="12">
        <v>340.71499999999997</v>
      </c>
      <c r="AD375" s="13">
        <v>0.27348968976974014</v>
      </c>
      <c r="AF375" s="12">
        <v>369</v>
      </c>
      <c r="AG375" s="12">
        <v>339.70249999999999</v>
      </c>
      <c r="AH375" s="13">
        <v>0.29919711068420346</v>
      </c>
    </row>
    <row r="376" spans="28:34" x14ac:dyDescent="0.25">
      <c r="AB376" s="12">
        <v>370</v>
      </c>
      <c r="AC376" s="12">
        <v>340.72249999999997</v>
      </c>
      <c r="AD376" s="13">
        <v>0.27345855333393349</v>
      </c>
      <c r="AF376" s="12">
        <v>370</v>
      </c>
      <c r="AG376" s="12">
        <v>339.70499999999998</v>
      </c>
      <c r="AH376" s="13">
        <v>0.29881926095259886</v>
      </c>
    </row>
    <row r="377" spans="28:34" x14ac:dyDescent="0.25">
      <c r="AB377" s="12">
        <v>371</v>
      </c>
      <c r="AC377" s="12">
        <v>340.72499999999997</v>
      </c>
      <c r="AD377" s="13">
        <v>0.27342812001887745</v>
      </c>
      <c r="AF377" s="12">
        <v>371</v>
      </c>
      <c r="AG377" s="12">
        <v>339.71</v>
      </c>
      <c r="AH377" s="13">
        <v>0.29844732380152939</v>
      </c>
    </row>
    <row r="378" spans="28:34" x14ac:dyDescent="0.25">
      <c r="AB378" s="12">
        <v>372</v>
      </c>
      <c r="AC378" s="12">
        <v>340.72499999999997</v>
      </c>
      <c r="AD378" s="13">
        <v>0.27339837394674993</v>
      </c>
      <c r="AF378" s="12">
        <v>372</v>
      </c>
      <c r="AG378" s="12">
        <v>339.71</v>
      </c>
      <c r="AH378" s="13">
        <v>0.29808120673253719</v>
      </c>
    </row>
    <row r="379" spans="28:34" x14ac:dyDescent="0.25">
      <c r="AB379" s="12">
        <v>373</v>
      </c>
      <c r="AC379" s="12">
        <v>340.73249999999996</v>
      </c>
      <c r="AD379" s="13">
        <v>0.27336929959828088</v>
      </c>
      <c r="AF379" s="12">
        <v>373</v>
      </c>
      <c r="AG379" s="12">
        <v>339.71249999999998</v>
      </c>
      <c r="AH379" s="13">
        <v>0.29772081869287631</v>
      </c>
    </row>
    <row r="380" spans="28:34" x14ac:dyDescent="0.25">
      <c r="AB380" s="12">
        <v>374</v>
      </c>
      <c r="AC380" s="12">
        <v>340.73249999999996</v>
      </c>
      <c r="AD380" s="13">
        <v>0.27334088180465471</v>
      </c>
      <c r="AF380" s="12">
        <v>374</v>
      </c>
      <c r="AG380" s="12">
        <v>339.71999999999997</v>
      </c>
      <c r="AH380" s="13">
        <v>0.29736607005300153</v>
      </c>
    </row>
    <row r="381" spans="28:34" x14ac:dyDescent="0.25">
      <c r="AB381" s="12">
        <v>375</v>
      </c>
      <c r="AC381" s="12">
        <v>340.73499999999996</v>
      </c>
      <c r="AD381" s="13">
        <v>0.27331310573959727</v>
      </c>
      <c r="AF381" s="12">
        <v>375</v>
      </c>
      <c r="AG381" s="12">
        <v>339.72499999999997</v>
      </c>
      <c r="AH381" s="13">
        <v>0.29701687258440118</v>
      </c>
    </row>
    <row r="382" spans="28:34" x14ac:dyDescent="0.25">
      <c r="AB382" s="12">
        <v>376</v>
      </c>
      <c r="AC382" s="12">
        <v>340.74</v>
      </c>
      <c r="AD382" s="13">
        <v>0.27328595691164054</v>
      </c>
      <c r="AF382" s="12">
        <v>376</v>
      </c>
      <c r="AG382" s="12">
        <v>339.72499999999997</v>
      </c>
      <c r="AH382" s="13">
        <v>0.29667313943777163</v>
      </c>
    </row>
    <row r="383" spans="28:34" x14ac:dyDescent="0.25">
      <c r="AB383" s="12">
        <v>377</v>
      </c>
      <c r="AC383" s="12">
        <v>340.73749999999995</v>
      </c>
      <c r="AD383" s="13">
        <v>0.27325942115656116</v>
      </c>
      <c r="AF383" s="12">
        <v>377</v>
      </c>
      <c r="AG383" s="12">
        <v>339.72999999999996</v>
      </c>
      <c r="AH383" s="13">
        <v>0.29633478512152694</v>
      </c>
    </row>
    <row r="384" spans="28:34" x14ac:dyDescent="0.25">
      <c r="AB384" s="12">
        <v>378</v>
      </c>
      <c r="AC384" s="12">
        <v>340.74</v>
      </c>
      <c r="AD384" s="13">
        <v>0.2732334846299917</v>
      </c>
      <c r="AF384" s="12">
        <v>378</v>
      </c>
      <c r="AG384" s="12">
        <v>339.73500000000001</v>
      </c>
      <c r="AH384" s="13">
        <v>0.29600172548063908</v>
      </c>
    </row>
    <row r="385" spans="28:34" x14ac:dyDescent="0.25">
      <c r="AB385" s="12">
        <v>379</v>
      </c>
      <c r="AC385" s="12">
        <v>340.745</v>
      </c>
      <c r="AD385" s="13">
        <v>0.27320813380019732</v>
      </c>
      <c r="AF385" s="12">
        <v>379</v>
      </c>
      <c r="AG385" s="12">
        <v>339.745</v>
      </c>
      <c r="AH385" s="13">
        <v>0.29567387767580472</v>
      </c>
    </row>
    <row r="386" spans="28:34" x14ac:dyDescent="0.25">
      <c r="AB386" s="12">
        <v>380</v>
      </c>
      <c r="AC386" s="12">
        <v>340.745</v>
      </c>
      <c r="AD386" s="13">
        <v>0.2731833554410153</v>
      </c>
      <c r="AF386" s="12">
        <v>380</v>
      </c>
      <c r="AG386" s="12">
        <v>339.75249999999994</v>
      </c>
      <c r="AH386" s="13">
        <v>0.29535116016293222</v>
      </c>
    </row>
    <row r="387" spans="28:34" x14ac:dyDescent="0.25">
      <c r="AB387" s="12">
        <v>381</v>
      </c>
      <c r="AC387" s="12">
        <v>340.745</v>
      </c>
      <c r="AD387" s="13">
        <v>0.27315913662495545</v>
      </c>
      <c r="AF387" s="12">
        <v>381</v>
      </c>
      <c r="AG387" s="12">
        <v>339.75749999999999</v>
      </c>
      <c r="AH387" s="13">
        <v>0.29503349267294565</v>
      </c>
    </row>
    <row r="388" spans="28:34" x14ac:dyDescent="0.25">
      <c r="AB388" s="12">
        <v>382</v>
      </c>
      <c r="AC388" s="12">
        <v>340.745</v>
      </c>
      <c r="AD388" s="13">
        <v>0.27313546471645567</v>
      </c>
      <c r="AF388" s="12">
        <v>382</v>
      </c>
      <c r="AG388" s="12">
        <v>339.755</v>
      </c>
      <c r="AH388" s="13">
        <v>0.29472079619189978</v>
      </c>
    </row>
    <row r="389" spans="28:34" x14ac:dyDescent="0.25">
      <c r="AB389" s="12">
        <v>383</v>
      </c>
      <c r="AC389" s="12">
        <v>340.75</v>
      </c>
      <c r="AD389" s="13">
        <v>0.27311232736528857</v>
      </c>
      <c r="AF389" s="12">
        <v>383</v>
      </c>
      <c r="AG389" s="12">
        <v>339.75749999999999</v>
      </c>
      <c r="AH389" s="13">
        <v>0.29441299294140244</v>
      </c>
    </row>
    <row r="390" spans="28:34" x14ac:dyDescent="0.25">
      <c r="AB390" s="12">
        <v>384</v>
      </c>
      <c r="AC390" s="12">
        <v>340.75</v>
      </c>
      <c r="AD390" s="13">
        <v>0.27308971250011904</v>
      </c>
      <c r="AF390" s="12">
        <v>384</v>
      </c>
      <c r="AG390" s="12">
        <v>339.76</v>
      </c>
      <c r="AH390" s="13">
        <v>0.29411000635933982</v>
      </c>
    </row>
    <row r="391" spans="28:34" x14ac:dyDescent="0.25">
      <c r="AB391" s="12">
        <v>385</v>
      </c>
      <c r="AC391" s="12">
        <v>340.74749999999995</v>
      </c>
      <c r="AD391" s="13">
        <v>0.27306760832220578</v>
      </c>
      <c r="AF391" s="12">
        <v>385</v>
      </c>
      <c r="AG391" s="12">
        <v>339.76499999999999</v>
      </c>
      <c r="AH391" s="13">
        <v>0.29381176108089874</v>
      </c>
    </row>
    <row r="392" spans="28:34" x14ac:dyDescent="0.25">
      <c r="AB392" s="12">
        <v>386</v>
      </c>
      <c r="AC392" s="12">
        <v>340.755</v>
      </c>
      <c r="AD392" s="13">
        <v>0.27304600329924616</v>
      </c>
      <c r="AF392" s="12">
        <v>386</v>
      </c>
      <c r="AG392" s="12">
        <v>339.76749999999998</v>
      </c>
      <c r="AH392" s="13">
        <v>0.29351818291988313</v>
      </c>
    </row>
    <row r="393" spans="28:34" x14ac:dyDescent="0.25">
      <c r="AB393" s="12">
        <v>387</v>
      </c>
      <c r="AC393" s="12">
        <v>340.755</v>
      </c>
      <c r="AD393" s="13">
        <v>0.27302488615935883</v>
      </c>
      <c r="AF393" s="12">
        <v>387</v>
      </c>
      <c r="AG393" s="12">
        <v>339.76749999999998</v>
      </c>
      <c r="AH393" s="13">
        <v>0.29322919885031978</v>
      </c>
    </row>
    <row r="394" spans="28:34" x14ac:dyDescent="0.25">
      <c r="AB394" s="12">
        <v>388</v>
      </c>
      <c r="AC394" s="12">
        <v>340.755</v>
      </c>
      <c r="AD394" s="13">
        <v>0.2730042458852035</v>
      </c>
      <c r="AF394" s="12">
        <v>388</v>
      </c>
      <c r="AG394" s="12">
        <v>339.77249999999998</v>
      </c>
      <c r="AH394" s="13">
        <v>0.29294473698834739</v>
      </c>
    </row>
    <row r="395" spans="28:34" x14ac:dyDescent="0.25">
      <c r="AB395" s="12">
        <v>389</v>
      </c>
      <c r="AC395" s="12">
        <v>340.75749999999994</v>
      </c>
      <c r="AD395" s="13">
        <v>0.27298407170823263</v>
      </c>
      <c r="AF395" s="12">
        <v>389</v>
      </c>
      <c r="AG395" s="12">
        <v>339.78</v>
      </c>
      <c r="AH395" s="13">
        <v>0.2926647265743888</v>
      </c>
    </row>
    <row r="396" spans="28:34" x14ac:dyDescent="0.25">
      <c r="AB396" s="12">
        <v>390</v>
      </c>
      <c r="AC396" s="12">
        <v>340.76</v>
      </c>
      <c r="AD396" s="13">
        <v>0.27296435310307288</v>
      </c>
      <c r="AF396" s="12">
        <v>390</v>
      </c>
      <c r="AG396" s="12">
        <v>339.78249999999997</v>
      </c>
      <c r="AH396" s="13">
        <v>0.29238909795559681</v>
      </c>
    </row>
    <row r="397" spans="28:34" x14ac:dyDescent="0.25">
      <c r="AB397" s="12">
        <v>391</v>
      </c>
      <c r="AC397" s="12">
        <v>340.76499999999999</v>
      </c>
      <c r="AD397" s="13">
        <v>0.27294507978203453</v>
      </c>
      <c r="AF397" s="12">
        <v>391</v>
      </c>
      <c r="AG397" s="12">
        <v>339.78249999999997</v>
      </c>
      <c r="AH397" s="13">
        <v>0.29211778256857412</v>
      </c>
    </row>
    <row r="398" spans="28:34" x14ac:dyDescent="0.25">
      <c r="AB398" s="12">
        <v>392</v>
      </c>
      <c r="AC398" s="12">
        <v>340.76749999999998</v>
      </c>
      <c r="AD398" s="13">
        <v>0.27292624168974366</v>
      </c>
      <c r="AF398" s="12">
        <v>392</v>
      </c>
      <c r="AG398" s="12">
        <v>339.78749999999997</v>
      </c>
      <c r="AH398" s="13">
        <v>0.29185071292235981</v>
      </c>
    </row>
    <row r="399" spans="28:34" x14ac:dyDescent="0.25">
      <c r="AB399" s="12">
        <v>393</v>
      </c>
      <c r="AC399" s="12">
        <v>340.76499999999999</v>
      </c>
      <c r="AD399" s="13">
        <v>0.27290782899789623</v>
      </c>
      <c r="AF399" s="12">
        <v>393</v>
      </c>
      <c r="AG399" s="12">
        <v>339.78749999999997</v>
      </c>
      <c r="AH399" s="13">
        <v>0.29158782258168087</v>
      </c>
    </row>
    <row r="400" spans="28:34" x14ac:dyDescent="0.25">
      <c r="AB400" s="12">
        <v>394</v>
      </c>
      <c r="AC400" s="12">
        <v>340.76749999999998</v>
      </c>
      <c r="AD400" s="13">
        <v>0.27288983210012974</v>
      </c>
      <c r="AF400" s="12">
        <v>394</v>
      </c>
      <c r="AG400" s="12">
        <v>339.79249999999996</v>
      </c>
      <c r="AH400" s="13">
        <v>0.29132904615046318</v>
      </c>
    </row>
    <row r="401" spans="28:34" x14ac:dyDescent="0.25">
      <c r="AB401" s="12">
        <v>395</v>
      </c>
      <c r="AC401" s="12">
        <v>340.77</v>
      </c>
      <c r="AD401" s="13">
        <v>0.27287224160701257</v>
      </c>
      <c r="AF401" s="12">
        <v>395</v>
      </c>
      <c r="AG401" s="12">
        <v>339.79749999999996</v>
      </c>
      <c r="AH401" s="13">
        <v>0.29107431925559862</v>
      </c>
    </row>
    <row r="402" spans="28:34" x14ac:dyDescent="0.25">
      <c r="AB402" s="12">
        <v>396</v>
      </c>
      <c r="AC402" s="12">
        <v>340.78</v>
      </c>
      <c r="AD402" s="13">
        <v>0.27285504834114371</v>
      </c>
      <c r="AF402" s="12">
        <v>396</v>
      </c>
      <c r="AG402" s="12">
        <v>339.79999999999995</v>
      </c>
      <c r="AH402" s="13">
        <v>0.29082357853096458</v>
      </c>
    </row>
    <row r="403" spans="28:34" x14ac:dyDescent="0.25">
      <c r="AB403" s="12">
        <v>397</v>
      </c>
      <c r="AC403" s="12">
        <v>340.78</v>
      </c>
      <c r="AD403" s="13">
        <v>0.27283824333236645</v>
      </c>
      <c r="AF403" s="12">
        <v>397</v>
      </c>
      <c r="AG403" s="12">
        <v>339.80499999999995</v>
      </c>
      <c r="AH403" s="13">
        <v>0.29057676160169132</v>
      </c>
    </row>
    <row r="404" spans="28:34" x14ac:dyDescent="0.25">
      <c r="AB404" s="12">
        <v>398</v>
      </c>
      <c r="AC404" s="12">
        <v>340.78499999999997</v>
      </c>
      <c r="AD404" s="13">
        <v>0.27282181781308706</v>
      </c>
      <c r="AF404" s="12">
        <v>398</v>
      </c>
      <c r="AG404" s="12">
        <v>339.8125</v>
      </c>
      <c r="AH404" s="13">
        <v>0.29033380706867451</v>
      </c>
    </row>
    <row r="405" spans="28:34" x14ac:dyDescent="0.25">
      <c r="AB405" s="12">
        <v>399</v>
      </c>
      <c r="AC405" s="12">
        <v>340.78499999999997</v>
      </c>
      <c r="AD405" s="13">
        <v>0.27280576321370087</v>
      </c>
      <c r="AF405" s="12">
        <v>399</v>
      </c>
      <c r="AG405" s="12">
        <v>339.81</v>
      </c>
      <c r="AH405" s="13">
        <v>0.2900946544933275</v>
      </c>
    </row>
    <row r="406" spans="28:34" x14ac:dyDescent="0.25">
      <c r="AB406" s="12">
        <v>400</v>
      </c>
      <c r="AC406" s="12">
        <v>340.78499999999997</v>
      </c>
      <c r="AD406" s="13">
        <v>0.27279007115812171</v>
      </c>
      <c r="AF406" s="12">
        <v>400</v>
      </c>
      <c r="AG406" s="12">
        <v>339.8125</v>
      </c>
      <c r="AH406" s="13">
        <v>0.28985924438257249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0E324-684B-40C3-A874-D5FBDA647B9D}">
  <dimension ref="D1:K14"/>
  <sheetViews>
    <sheetView zoomScale="130" zoomScaleNormal="130" workbookViewId="0">
      <selection activeCell="D23" sqref="D23"/>
    </sheetView>
  </sheetViews>
  <sheetFormatPr defaultRowHeight="13.8" x14ac:dyDescent="0.25"/>
  <cols>
    <col min="5" max="5" width="12" customWidth="1"/>
    <col min="6" max="6" width="12.44140625" customWidth="1"/>
    <col min="7" max="7" width="11.21875" customWidth="1"/>
    <col min="10" max="10" width="11.33203125" customWidth="1"/>
    <col min="11" max="11" width="11.44140625" customWidth="1"/>
  </cols>
  <sheetData>
    <row r="1" spans="4:11" x14ac:dyDescent="0.25">
      <c r="D1" s="4"/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</row>
    <row r="2" spans="4:11" x14ac:dyDescent="0.25">
      <c r="D2" s="4">
        <v>1</v>
      </c>
      <c r="E2" s="4">
        <v>70</v>
      </c>
      <c r="F2" s="4">
        <v>0.75</v>
      </c>
      <c r="G2" s="4">
        <v>1E-4</v>
      </c>
      <c r="H2" s="4" t="s">
        <v>31</v>
      </c>
      <c r="I2" s="4" t="s">
        <v>33</v>
      </c>
      <c r="J2" s="4">
        <v>2</v>
      </c>
      <c r="K2" s="4" t="s">
        <v>37</v>
      </c>
    </row>
    <row r="3" spans="4:11" x14ac:dyDescent="0.25">
      <c r="D3" s="4">
        <v>2</v>
      </c>
      <c r="E3" s="4">
        <v>90</v>
      </c>
      <c r="F3" s="4">
        <v>0.75</v>
      </c>
      <c r="G3" s="4">
        <v>1E-4</v>
      </c>
      <c r="H3" s="4" t="s">
        <v>31</v>
      </c>
      <c r="I3" s="4" t="s">
        <v>33</v>
      </c>
      <c r="J3" s="4">
        <v>2</v>
      </c>
      <c r="K3" s="4" t="s">
        <v>37</v>
      </c>
    </row>
    <row r="4" spans="4:11" x14ac:dyDescent="0.25">
      <c r="D4" s="4">
        <v>3</v>
      </c>
      <c r="E4" s="4">
        <v>110</v>
      </c>
      <c r="F4" s="4">
        <v>0.75</v>
      </c>
      <c r="G4" s="4">
        <v>1E-4</v>
      </c>
      <c r="H4" s="4" t="s">
        <v>31</v>
      </c>
      <c r="I4" s="4" t="s">
        <v>33</v>
      </c>
      <c r="J4" s="4">
        <v>2</v>
      </c>
      <c r="K4" s="4" t="s">
        <v>36</v>
      </c>
    </row>
    <row r="5" spans="4:11" x14ac:dyDescent="0.25">
      <c r="D5" s="4">
        <v>4</v>
      </c>
      <c r="E5" s="4">
        <v>70</v>
      </c>
      <c r="F5" s="4">
        <v>0.75</v>
      </c>
      <c r="G5" s="4">
        <v>1E-4</v>
      </c>
      <c r="H5" s="4" t="s">
        <v>31</v>
      </c>
      <c r="I5" s="4" t="s">
        <v>35</v>
      </c>
      <c r="J5" s="4">
        <v>2</v>
      </c>
      <c r="K5" s="4" t="s">
        <v>36</v>
      </c>
    </row>
    <row r="6" spans="4:11" x14ac:dyDescent="0.25">
      <c r="D6" s="9">
        <v>5</v>
      </c>
      <c r="E6" s="9">
        <v>90</v>
      </c>
      <c r="F6" s="9">
        <v>0.75</v>
      </c>
      <c r="G6" s="9">
        <v>1E-4</v>
      </c>
      <c r="H6" s="9" t="s">
        <v>31</v>
      </c>
      <c r="I6" s="9" t="s">
        <v>35</v>
      </c>
      <c r="J6" s="9">
        <v>2</v>
      </c>
      <c r="K6" s="9" t="s">
        <v>36</v>
      </c>
    </row>
    <row r="7" spans="4:11" x14ac:dyDescent="0.25">
      <c r="D7" s="4">
        <v>6</v>
      </c>
      <c r="E7" s="4">
        <v>110</v>
      </c>
      <c r="F7" s="4">
        <v>0.75</v>
      </c>
      <c r="G7" s="4">
        <v>1E-4</v>
      </c>
      <c r="H7" s="4" t="s">
        <v>31</v>
      </c>
      <c r="I7" s="4" t="s">
        <v>34</v>
      </c>
      <c r="J7" s="4">
        <v>2</v>
      </c>
      <c r="K7" s="4" t="s">
        <v>36</v>
      </c>
    </row>
    <row r="8" spans="4:11" x14ac:dyDescent="0.25">
      <c r="D8" s="11">
        <v>7</v>
      </c>
      <c r="E8" s="11">
        <v>70</v>
      </c>
      <c r="F8" s="11">
        <v>0.45</v>
      </c>
      <c r="G8" s="11">
        <v>5.0000000000000001E-4</v>
      </c>
      <c r="H8" s="11" t="s">
        <v>31</v>
      </c>
      <c r="I8" s="11" t="s">
        <v>34</v>
      </c>
      <c r="J8" s="11">
        <v>1</v>
      </c>
      <c r="K8" s="11" t="s">
        <v>39</v>
      </c>
    </row>
    <row r="9" spans="4:11" x14ac:dyDescent="0.25">
      <c r="D9" s="10">
        <v>8</v>
      </c>
      <c r="E9" s="10">
        <v>70</v>
      </c>
      <c r="F9" s="10">
        <v>0.45</v>
      </c>
      <c r="G9" s="10">
        <v>5.0000000000000001E-4</v>
      </c>
      <c r="H9" s="10" t="s">
        <v>31</v>
      </c>
      <c r="I9" s="10" t="s">
        <v>34</v>
      </c>
      <c r="J9" s="10">
        <v>2</v>
      </c>
      <c r="K9" s="10" t="s">
        <v>39</v>
      </c>
    </row>
    <row r="10" spans="4:11" x14ac:dyDescent="0.25">
      <c r="D10" s="11">
        <v>9</v>
      </c>
      <c r="E10" s="11">
        <v>70</v>
      </c>
      <c r="F10" s="11">
        <v>0.45</v>
      </c>
      <c r="G10" s="11">
        <v>5.0000000000000001E-4</v>
      </c>
      <c r="H10" s="11" t="s">
        <v>32</v>
      </c>
      <c r="I10" s="11" t="s">
        <v>34</v>
      </c>
      <c r="J10" s="11">
        <v>1</v>
      </c>
      <c r="K10" s="11" t="s">
        <v>38</v>
      </c>
    </row>
    <row r="11" spans="4:11" x14ac:dyDescent="0.25">
      <c r="D11" s="4">
        <v>10</v>
      </c>
      <c r="E11" s="4">
        <v>70</v>
      </c>
      <c r="F11" s="4">
        <v>1</v>
      </c>
      <c r="G11" s="4">
        <v>5.0000000000000001E-4</v>
      </c>
      <c r="H11" s="4" t="s">
        <v>32</v>
      </c>
      <c r="I11" s="4" t="s">
        <v>34</v>
      </c>
      <c r="J11" s="4">
        <v>1</v>
      </c>
      <c r="K11" s="4" t="s">
        <v>38</v>
      </c>
    </row>
    <row r="12" spans="4:11" x14ac:dyDescent="0.25">
      <c r="D12" s="10">
        <v>11</v>
      </c>
      <c r="E12" s="10">
        <v>70</v>
      </c>
      <c r="F12" s="10">
        <v>0.45</v>
      </c>
      <c r="G12" s="10">
        <v>5.0000000000000001E-4</v>
      </c>
      <c r="H12" s="10" t="s">
        <v>32</v>
      </c>
      <c r="I12" s="10" t="s">
        <v>34</v>
      </c>
      <c r="J12" s="10">
        <v>2</v>
      </c>
      <c r="K12" s="10" t="s">
        <v>38</v>
      </c>
    </row>
    <row r="13" spans="4:11" x14ac:dyDescent="0.25">
      <c r="D13" s="4">
        <v>12</v>
      </c>
      <c r="E13" s="4">
        <v>70</v>
      </c>
      <c r="F13" s="4">
        <v>1</v>
      </c>
      <c r="G13" s="4">
        <v>5.0000000000000001E-4</v>
      </c>
      <c r="H13" s="4" t="s">
        <v>32</v>
      </c>
      <c r="I13" s="4" t="s">
        <v>34</v>
      </c>
      <c r="J13" s="4">
        <v>2</v>
      </c>
      <c r="K13" s="4" t="s">
        <v>38</v>
      </c>
    </row>
    <row r="14" spans="4:11" x14ac:dyDescent="0.25">
      <c r="D14" s="9">
        <v>13</v>
      </c>
      <c r="E14" s="9">
        <v>90</v>
      </c>
      <c r="F14" s="9">
        <v>0.75</v>
      </c>
      <c r="G14" s="9">
        <v>1E-3</v>
      </c>
      <c r="H14" s="9" t="s">
        <v>32</v>
      </c>
      <c r="I14" s="9" t="s">
        <v>33</v>
      </c>
      <c r="J14" s="9">
        <v>2</v>
      </c>
      <c r="K14" s="9" t="s">
        <v>40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0CE78-7AC2-42C4-BA43-D600A633A44A}">
  <dimension ref="C1:AY322"/>
  <sheetViews>
    <sheetView topLeftCell="J1" zoomScale="55" zoomScaleNormal="55" workbookViewId="0">
      <selection activeCell="Z10" sqref="Z10"/>
    </sheetView>
  </sheetViews>
  <sheetFormatPr defaultRowHeight="13.8" x14ac:dyDescent="0.25"/>
  <sheetData>
    <row r="1" spans="3:51" x14ac:dyDescent="0.25">
      <c r="D1" s="7"/>
      <c r="E1" s="7" t="s">
        <v>4</v>
      </c>
      <c r="F1" s="7"/>
      <c r="L1" s="7"/>
      <c r="M1" s="7" t="s">
        <v>5</v>
      </c>
      <c r="N1" s="7"/>
      <c r="T1" s="7"/>
      <c r="U1" s="7" t="s">
        <v>6</v>
      </c>
      <c r="V1" s="7"/>
      <c r="AB1" s="7"/>
      <c r="AC1" s="7" t="s">
        <v>17</v>
      </c>
      <c r="AD1" s="7"/>
      <c r="AK1" s="7"/>
      <c r="AL1" s="7" t="s">
        <v>8</v>
      </c>
      <c r="AM1" s="7"/>
      <c r="AS1" s="7"/>
      <c r="AT1" s="7" t="s">
        <v>9</v>
      </c>
      <c r="AU1" s="7"/>
    </row>
    <row r="2" spans="3:51" x14ac:dyDescent="0.25">
      <c r="D2" s="1" t="s">
        <v>3</v>
      </c>
      <c r="E2" s="1" t="s">
        <v>0</v>
      </c>
      <c r="F2" s="1" t="s">
        <v>1</v>
      </c>
      <c r="G2" s="1" t="s">
        <v>43</v>
      </c>
      <c r="H2" s="1" t="s">
        <v>44</v>
      </c>
      <c r="L2" s="1" t="s">
        <v>3</v>
      </c>
      <c r="M2" s="1" t="s">
        <v>0</v>
      </c>
      <c r="N2" s="1" t="s">
        <v>1</v>
      </c>
      <c r="O2" s="1" t="s">
        <v>43</v>
      </c>
      <c r="P2" s="1" t="s">
        <v>44</v>
      </c>
      <c r="T2" s="1" t="s">
        <v>3</v>
      </c>
      <c r="U2" s="1" t="s">
        <v>0</v>
      </c>
      <c r="V2" s="1" t="s">
        <v>1</v>
      </c>
      <c r="W2" s="1" t="s">
        <v>43</v>
      </c>
      <c r="X2" s="1" t="s">
        <v>44</v>
      </c>
      <c r="AB2" s="1" t="s">
        <v>3</v>
      </c>
      <c r="AC2" s="1" t="s">
        <v>0</v>
      </c>
      <c r="AD2" s="1" t="s">
        <v>1</v>
      </c>
      <c r="AE2" s="1" t="s">
        <v>43</v>
      </c>
      <c r="AF2" s="1" t="s">
        <v>44</v>
      </c>
      <c r="AK2" s="1" t="s">
        <v>3</v>
      </c>
      <c r="AL2" s="1" t="s">
        <v>0</v>
      </c>
      <c r="AM2" s="1" t="s">
        <v>1</v>
      </c>
      <c r="AN2" s="1" t="s">
        <v>43</v>
      </c>
      <c r="AO2" s="1" t="s">
        <v>44</v>
      </c>
      <c r="AS2" s="1" t="s">
        <v>3</v>
      </c>
      <c r="AT2" s="1" t="s">
        <v>0</v>
      </c>
      <c r="AU2" s="1" t="s">
        <v>1</v>
      </c>
      <c r="AV2" s="1" t="s">
        <v>43</v>
      </c>
      <c r="AW2" s="1" t="s">
        <v>44</v>
      </c>
    </row>
    <row r="3" spans="3:51" s="16" customFormat="1" x14ac:dyDescent="0.25">
      <c r="C3" s="16">
        <v>0</v>
      </c>
      <c r="D3" s="17">
        <v>0</v>
      </c>
      <c r="E3" s="17">
        <v>290.44</v>
      </c>
      <c r="F3" s="17">
        <v>3.9704507607886832</v>
      </c>
      <c r="G3" s="16">
        <f>(E4-E3)/(D4-D3)</f>
        <v>1.5199999999999818</v>
      </c>
      <c r="H3" s="16">
        <f>(F4-F3)/(D4-D3)</f>
        <v>-3.9659025187110508E-2</v>
      </c>
      <c r="I3" s="17">
        <v>1.5</v>
      </c>
      <c r="J3" s="17">
        <v>-3.9E-2</v>
      </c>
      <c r="L3" s="17">
        <v>0</v>
      </c>
      <c r="M3" s="17">
        <v>290.83499999999998</v>
      </c>
      <c r="N3" s="17">
        <v>3.9632870322620177</v>
      </c>
      <c r="O3" s="16">
        <f>(M4-M3)/(L4-L3)</f>
        <v>2.6150000000000091</v>
      </c>
      <c r="P3" s="16">
        <f>(N4-N3)/(L4-L3)</f>
        <v>-5.0016169715174197E-2</v>
      </c>
      <c r="Q3" s="17">
        <v>2.4</v>
      </c>
      <c r="R3" s="17">
        <v>-0.05</v>
      </c>
      <c r="T3" s="17">
        <v>0</v>
      </c>
      <c r="U3" s="17">
        <v>291.39999999999998</v>
      </c>
      <c r="V3" s="17">
        <v>4.0003111054334832</v>
      </c>
      <c r="W3" s="16">
        <f>(U4-U3)/(T4-T3)</f>
        <v>2.8149999999999977</v>
      </c>
      <c r="X3" s="16">
        <f>(V4-V3)/(T4-T3)</f>
        <v>-5.8238265228407471E-2</v>
      </c>
      <c r="Y3" s="17">
        <v>3</v>
      </c>
      <c r="Z3" s="17">
        <v>-5.8000000000000003E-2</v>
      </c>
      <c r="AB3" s="17">
        <v>0</v>
      </c>
      <c r="AC3" s="17">
        <v>289.495</v>
      </c>
      <c r="AD3" s="17">
        <v>9.1647284007869381</v>
      </c>
      <c r="AE3" s="16">
        <f>(AC4-AC3)/(AB4-AB3)</f>
        <v>0.68999999999999773</v>
      </c>
      <c r="AF3" s="16">
        <f>(AD4-AD3)/(AB4-AB3)</f>
        <v>-7.4404001690751898E-2</v>
      </c>
      <c r="AG3" s="16">
        <v>-7.2999999999999995E-2</v>
      </c>
      <c r="AH3" s="16">
        <f>3.78520647688374E-17*AB3^8-4.86873802522286E-14*AB3^7+2.57718548847703E-11*AB3^6-7.24393016169857E-09*AB3^5+1.16523961079678E-06*AB3^4-0.000108035052527098*AB3^3+0.0055311490307405*AB3^2-0.137233744075007*AB3+1.24255744283625</f>
        <v>1.24255744283625</v>
      </c>
      <c r="AK3" s="17">
        <v>0</v>
      </c>
      <c r="AL3" s="17">
        <v>290.5</v>
      </c>
      <c r="AM3" s="17">
        <v>9.526315789473685</v>
      </c>
      <c r="AN3" s="16">
        <f>(AL4-AL3)/(AK4-AK3)</f>
        <v>0.93999999999999773</v>
      </c>
      <c r="AO3" s="16">
        <f>(AM4-AM3)/(AK4-AK3)</f>
        <v>-0.10282631313714674</v>
      </c>
      <c r="AP3" s="16">
        <f>-1.84325098352035E-18*AK3^9 + 2.393221788644E-15*AK3^8 - 1.30977513146587E-12*AK3^7 + 3.92708940531235E-10*AK3^6 - 7.02460433472432E-08*AK3^5 + 7.66770730288144E-06*AK3^4 - 0.000503438751057307*AK3^3 + 0.0188744134741421*AK3^2 - 0.353302399082313*AK3 + 2.47753656963423</f>
        <v>2.4775365696342302</v>
      </c>
      <c r="AQ3" s="16">
        <v>-0.1</v>
      </c>
      <c r="AS3" s="17">
        <v>0</v>
      </c>
      <c r="AT3" s="17">
        <v>290.79499999999996</v>
      </c>
      <c r="AU3" s="17">
        <v>9.1258098621812351</v>
      </c>
      <c r="AV3" s="16">
        <f>(AT4-AT3)/(AS4-AS3)</f>
        <v>3.5300000000000296</v>
      </c>
      <c r="AW3" s="16">
        <f>(AU4-AU3)/(AS4-AS3)</f>
        <v>-0.12069248739373073</v>
      </c>
      <c r="AX3" s="16">
        <v>3.5</v>
      </c>
      <c r="AY3" s="16">
        <f>-0.12</f>
        <v>-0.12</v>
      </c>
    </row>
    <row r="4" spans="3:51" x14ac:dyDescent="0.25">
      <c r="D4" s="7">
        <v>1</v>
      </c>
      <c r="E4" s="7">
        <v>291.95999999999998</v>
      </c>
      <c r="F4" s="7">
        <v>3.9307917356015727</v>
      </c>
      <c r="G4">
        <f t="shared" ref="G4:G67" si="0">(E5-E4)/(D5-D4)</f>
        <v>1.6999999999999886</v>
      </c>
      <c r="H4">
        <f t="shared" ref="H4:H67" si="1">(F5-F4)/(D5-D4)</f>
        <v>-3.9448396826398113E-2</v>
      </c>
      <c r="I4">
        <f>1.27491982713342*D4 + 0.025126248085838*D4^2 + 0.00164743509644833/D4^(1/2) - 3.68201030426661*D4^(1/2) + 0.0000520198301593556*D4^3 - 0.234795503626014*D4^(3/2) - 0.0015615062419426*D4^(5/2) - 7.15939522337866E-07*D4^(7/2) + 4.40806617606872</f>
        <v>1.791443676140497</v>
      </c>
      <c r="J4">
        <f>0.000513917496970605*D4 + 0.0000251670053192907*D4^2 + 0.000732659563079174/D4^(1/2) - 1.59768745400056E-07*D4^(1/2) + 9.11458990013703E-08*D4^3 - 0.000130467417661157*D4^(3/2) - 2.25919401168906E-06*D4^(5/2) - 1.36973724597237E-09*D4^(7/2) - 0.0407195134606899</f>
        <v>-3.9580565999577322E-2</v>
      </c>
      <c r="L4" s="7">
        <v>1</v>
      </c>
      <c r="M4" s="7">
        <v>293.45</v>
      </c>
      <c r="N4" s="7">
        <v>3.9132708625468435</v>
      </c>
      <c r="O4">
        <f t="shared" ref="O4:O5" si="2">(M5-M4)/(L5-L4)</f>
        <v>2.8299999999999841</v>
      </c>
      <c r="P4">
        <f t="shared" ref="P4:P5" si="3">(N5-N4)/(L5-L4)</f>
        <v>-4.9769338972268873E-2</v>
      </c>
      <c r="Q4">
        <f>0.2670552900325*L4 - 0.000278331175207276*L4^2 + 1.92764230093476/L4^(1/2) - 1.21762369116687*L4^(1/2) - 1.84581079056392E-06*L4^3 - 0.0180603752313481*L4^(3/2) + 0.00006936841639474*L4^(5/2) + 1.45967241584924</f>
        <v>2.4184751318486786</v>
      </c>
      <c r="R4">
        <f>0.00692416093685409/L4^(1/2) - 0.0000475481379654438*L4^2 - 0.00433569085068451*L4 + 0.0139363233170193*L4^(1/2) + 5.44078182371188E-08*L4^3 + 0.000726283872518354*L4^(3/2) + 5.79090791014879E-07*L4^(5/2) - 1.58014777406732E-09*L4^(7/2) - 0.0685588747112838</f>
        <v>-5.1354713655080535E-2</v>
      </c>
      <c r="T4" s="7">
        <v>1</v>
      </c>
      <c r="U4" s="7">
        <v>294.21499999999997</v>
      </c>
      <c r="V4" s="7">
        <v>3.9420728402050758</v>
      </c>
      <c r="W4">
        <f t="shared" ref="W4:W5" si="4">(U5-U4)/(T5-T4)</f>
        <v>4.375</v>
      </c>
      <c r="X4">
        <f t="shared" ref="X4:X5" si="5">(V5-V4)/(T5-T4)</f>
        <v>-5.8063626918015032E-2</v>
      </c>
      <c r="Y4">
        <f>1.16307505789971*T4 - 0.00305521822513173*T4^2 + 0.131937407419228/T4^(1/2) - 5.05169284948921*T4^(1/2) - 0.0000427585098449219*T4^3 - 0.0888153219675452*T4^(3/2) + 0.000818555491262176*T4^(5/2) + 7.39725267115507E-07*T4^(7/2) + 7.57851569863059</f>
        <v>3.7307413109743259</v>
      </c>
      <c r="Z4">
        <f>0.0042509482756848/T4^(1/2) - 0.000176535439996829*T4^2 - 0.00932974505274208*T4 + 0.0223861955586167*T4^(1/2) - 1.22367401098078E-07*T4^3 + 0.00190897375730405*T4^(3/2) + 7.54596476851689E-06*T4^(5/2) - 0.0793750289602491</f>
        <v>-6.0327768264015043E-2</v>
      </c>
      <c r="AB4" s="7">
        <v>1</v>
      </c>
      <c r="AC4" s="7">
        <v>290.185</v>
      </c>
      <c r="AD4" s="7">
        <v>9.0903243990961862</v>
      </c>
      <c r="AE4">
        <f t="shared" ref="AE4:AE67" si="6">(AC5-AC4)/(AB5-AB4)</f>
        <v>1.9749999999999659</v>
      </c>
      <c r="AF4">
        <f t="shared" ref="AF4:AF67" si="7">(AD5-AD4)/(AB5-AB4)</f>
        <v>-7.4327430483252854E-2</v>
      </c>
      <c r="AG4">
        <f>0.00470602605547167*AB4 + 0.0000935367159676877*AB4^2 - 0.00503515570366424/AB4^(1/2) - 0.0123413763155076*AB4^(1/2) + 5.44722490752648E-08*AB4^3 - 0.00089587232744831*AB4^(3/2) - 4.33785831908054E-06*AB4^(5/2) + 8.36559918756328E-10*AB4^(7/2) - 0.0597486162913562</f>
        <v>-7.3225740416047083E-2</v>
      </c>
      <c r="AH4">
        <f>3.78520647688374E-17*AB4^8-4.86873802522286E-14*AB4^7+2.57718548847703E-11*AB4^6-7.24393016169857E-09*AB4^5+1.16523961079678E-06*AB4^4-0.000108035052527098*AB4^3+0.0055311490307405*AB4^2-0.137233744075007*AB4+1.24255744283625</f>
        <v>1.1107479707608603</v>
      </c>
      <c r="AK4" s="7">
        <v>1</v>
      </c>
      <c r="AL4" s="7">
        <v>291.44</v>
      </c>
      <c r="AM4" s="7">
        <v>9.4234894763365382</v>
      </c>
      <c r="AN4">
        <f t="shared" ref="AN4:AN67" si="8">(AL5-AL4)/(AK5-AK4)</f>
        <v>3.2599999999999909</v>
      </c>
      <c r="AO4">
        <f t="shared" ref="AO4:AO67" si="9">(AM5-AM4)/(AK5-AK4)</f>
        <v>-0.10263056472888366</v>
      </c>
      <c r="AP4">
        <f t="shared" ref="AP4:AP67" si="10">-1.84325098352035E-18*AK4^9 + 2.393221788644E-15*AK4^8 - 1.30977513146587E-12*AK4^7 + 3.92708940531235E-10*AK4^6 - 7.02460433472432E-08*AK4^5 + 7.66770730288144E-06*AK4^4 - 0.000503438751057307*AK4^3 + 0.0188744134741421*AK4^2 - 0.353302399082313*AK4 + 2.47753656963423</f>
        <v>2.1426127431276631</v>
      </c>
      <c r="AQ4">
        <f>0.0375178930046747*AK4 + 0.000966635702394614*AK4^2 - 0.034585286069708/AK4^(1/2) - 0.0926976137586008*AK4^(1/2) + 2.14138277487441E-06*AK4^3 - 0.00800063213842732*AK4^(3/2) - 0.0000639095715029733*AK4^(5/2) - 2.83589868652189E-08*AK4^(7/2) + 0.00198676565355241</f>
        <v>-9.4874034153829362E-2</v>
      </c>
      <c r="AS4" s="7">
        <v>1</v>
      </c>
      <c r="AT4" s="7">
        <v>294.32499999999999</v>
      </c>
      <c r="AU4" s="7">
        <v>9.0051173747875044</v>
      </c>
      <c r="AV4">
        <f t="shared" ref="AV4:AV67" si="11">(AT5-AT4)/(AS5-AS4)</f>
        <v>4.4099999999999682</v>
      </c>
      <c r="AW4">
        <f>(AU5-AU4)/(AS5-AS4)</f>
        <v>-0.12051657546514072</v>
      </c>
      <c r="AX4">
        <v>6</v>
      </c>
      <c r="AY4">
        <f>0.0568367697060137*AS4 + 0.00197591386537957*AS4^2 - 0.0361533077945115/AS4^(1/2) - 0.122306287166576*AS4^(1/2) + 5.96945714185551E-06*AS4^3 - 0.0140676084650293*AS4^(3/2) - 0.000152169266956421*AS4^(5/2) - 9.33343508486812E-08*AS4^(7/2) + 0.000957175965901318</f>
        <v>-0.11290363703298761</v>
      </c>
    </row>
    <row r="5" spans="3:51" x14ac:dyDescent="0.25">
      <c r="D5" s="7">
        <v>2</v>
      </c>
      <c r="E5" s="7">
        <v>293.65999999999997</v>
      </c>
      <c r="F5" s="7">
        <v>3.8913433387751746</v>
      </c>
      <c r="G5">
        <f t="shared" si="0"/>
        <v>1.2699999999999818</v>
      </c>
      <c r="H5">
        <f t="shared" si="1"/>
        <v>-3.9235865981469331E-2</v>
      </c>
      <c r="I5">
        <f t="shared" ref="I5:I68" si="12">1.27491982713342*D5 + 0.025126248085838*D5^2 + 0.00164743509644833/D5^(1/2) - 3.68201030426661*D5^(1/2) + 0.0000520198301593556*D5^3 - 0.234795503626014*D5^(3/2) - 0.0015615062419426*D5^(5/2) - 7.15939522337866E-07*D5^(7/2) + 4.40806617606872</f>
        <v>1.1798997003814624</v>
      </c>
      <c r="J5">
        <f t="shared" ref="J5:J68" si="13">0.000513917496970605*D5 + 0.0000251670053192907*D5^2 + 0.000732659563079174/D5^(1/2) - 1.59768745400056E-07*D5^(1/2) + 9.11458990013703E-08*D5^3 - 0.000130467417661157*D5^(3/2) - 2.25919401168906E-06*D5^(5/2) - 1.36973724597237E-09*D5^(7/2) - 0.0407195134606899</f>
        <v>-3.9454251691113426E-2</v>
      </c>
      <c r="L5" s="7">
        <v>2</v>
      </c>
      <c r="M5" s="7">
        <v>296.27999999999997</v>
      </c>
      <c r="N5" s="7">
        <v>3.8635015235745747</v>
      </c>
      <c r="O5">
        <f t="shared" si="2"/>
        <v>2.2049999999999841</v>
      </c>
      <c r="P5">
        <f t="shared" si="3"/>
        <v>-4.951528825434659E-2</v>
      </c>
      <c r="Q5">
        <f t="shared" ref="Q5:Q68" si="14">0.2670552900325*L5 - 0.000278331175207276*L5^2 + 1.92764230093476/L5^(1/2) - 1.21762369116687*L5^(1/2) - 1.84581079056392E-06*L5^3 - 0.0180603752313481*L5^(3/2) + 0.00006936841639474*L5^(5/2) + 1.45967241584924</f>
        <v>1.583033861338742</v>
      </c>
      <c r="R5">
        <f t="shared" ref="R5:R68" si="15">0.00692416093685409/L5^(1/2) - 0.0000475481379654438*L5^2 - 0.00433569085068451*L5 + 0.0139363233170193*L5^(1/2) + 5.44078182371188E-08*L5^3 + 0.000726283872518354*L5^(3/2) + 5.79090791014879E-07*L5^(5/2) - 1.58014777406732E-09*L5^(7/2) - 0.0685588747112838</f>
        <v>-5.0757456144779771E-2</v>
      </c>
      <c r="T5" s="7">
        <v>2</v>
      </c>
      <c r="U5" s="7">
        <v>298.58999999999997</v>
      </c>
      <c r="V5" s="7">
        <v>3.8840092132870607</v>
      </c>
      <c r="W5">
        <f t="shared" si="4"/>
        <v>3.2549999999999955</v>
      </c>
      <c r="X5">
        <f t="shared" si="5"/>
        <v>-5.787152045906252E-2</v>
      </c>
      <c r="Y5">
        <f t="shared" ref="Y5:Y68" si="16">1.16307505789971*T5 - 0.00305521822513173*T5^2 + 0.131937407419228/T5^(1/2) - 5.05169284948921*T5^(1/2) - 0.0000427585098449219*T5^3 - 0.0888153219675452*T5^(3/2) + 0.000818555491262176*T5^(5/2) + 7.39725267115507E-07*T5^(7/2) + 7.57851569863059</f>
        <v>2.5946553206373668</v>
      </c>
      <c r="Z5">
        <f t="shared" ref="Z5:Z68" si="17">0.0042509482756848/T5^(1/2) - 0.000176535439996829*T5^2 - 0.00932974505274208*T5 + 0.0223861955586167*T5^(1/2) - 1.22367401098078E-07*T5^3 + 0.00190897375730405*T5^(3/2) + 7.54596476851689E-06*T5^(5/2) - 0.0793750289602491</f>
        <v>-5.8634824465332566E-2</v>
      </c>
      <c r="AB5" s="7">
        <v>2</v>
      </c>
      <c r="AC5" s="7">
        <v>292.15999999999997</v>
      </c>
      <c r="AD5" s="7">
        <v>9.0159969686129333</v>
      </c>
      <c r="AE5">
        <f t="shared" si="6"/>
        <v>1.7950000000000159</v>
      </c>
      <c r="AF5">
        <f t="shared" si="7"/>
        <v>-7.4245664402900147E-2</v>
      </c>
      <c r="AG5">
        <f>0.00470602605547167*AB4 + 0.0000935367159676877*AB4^2 - 0.00503515570366424/AB4^(1/2) - 0.0123413763155076*AB4^(1/2) + 5.44722490752648E-08*AB4^3 - 0.00089587232744831*AB4^(3/2) - 4.33785831908054E-06*AB4^(5/2) + 8.36559918756328E-10*AB4^(7/2) - 0.0597486162913562</f>
        <v>-7.3225740416047083E-2</v>
      </c>
      <c r="AH5">
        <f t="shared" ref="AH5:AH68" si="18">3.78520647688374E-17*AB5^8-4.86873802522286E-14*AB5^7+2.57718548847703E-11*AB5^6-7.24393016169857E-09*AB5^5+1.16523961079678E-06*AB5^4-0.000108035052527098*AB5^3+0.0055311490307405*AB5^2-0.137233744075007*AB5+1.24255744283625</f>
        <v>0.9893686840601652</v>
      </c>
      <c r="AK5" s="7">
        <v>2</v>
      </c>
      <c r="AL5" s="7">
        <v>294.7</v>
      </c>
      <c r="AM5" s="7">
        <v>9.3208589116076546</v>
      </c>
      <c r="AN5">
        <f t="shared" si="8"/>
        <v>2.7549999999999955</v>
      </c>
      <c r="AO5">
        <f t="shared" si="9"/>
        <v>-0.10242501127592973</v>
      </c>
      <c r="AP5">
        <f t="shared" si="10"/>
        <v>1.8425223757675058</v>
      </c>
      <c r="AQ5">
        <f t="shared" ref="AQ5:AQ68" si="19">0.0375178930046747*AK5 + 0.000966635702394614*AK5^2 - 0.034585286069708/AK5^(1/2) - 0.0926976137586008*AK5^(1/2) + 2.14138277487441E-06*AK5^3 - 0.00800063213842732*AK5^(3/2) - 0.0000639095715029733*AK5^(5/2) - 2.83589868652189E-08*AK5^(7/2) + 0.00198676565355241</f>
        <v>-9.7634540283418489E-2</v>
      </c>
      <c r="AS5" s="7">
        <v>2</v>
      </c>
      <c r="AT5" s="7">
        <v>298.73499999999996</v>
      </c>
      <c r="AU5" s="7">
        <v>8.8846007993223637</v>
      </c>
      <c r="AV5">
        <f t="shared" si="11"/>
        <v>2.9050000000000296</v>
      </c>
      <c r="AW5">
        <f t="shared" ref="AW5:AW68" si="20">(AU6-AU5)/(AS6-AS5)</f>
        <v>-0.1203193260687101</v>
      </c>
      <c r="AX5">
        <f t="shared" ref="AX5:AX68" si="21">48.3317232674005*AS5 + 2.41513153550678*AS5^2 - 21.6978564803991/AS5^(1/2) - 95.5867046087809*AS5^(1/2) + 0.0183642274846959*AS5^3 + 0.0000179554581301279*AS5^4 - 13.8267123031746*AS5^(3/2) - 0.265492571355516*AS5^(5/2) - 0.000772286444641435*AS5^(7/2) - 1.76020387564134E-07*AS5^(9/2) + 89.4612753007227</f>
        <v>4.7912912785258897</v>
      </c>
      <c r="AY5">
        <f t="shared" ref="AY5:AY68" si="22">0.0568367697060137*AS5 + 0.00197591386537957*AS5^2 - 0.0361533077945115/AS5^(1/2) - 0.122306287166576*AS5^(1/2) + 5.96945714185551E-06*AS5^3 - 0.0140676084650293*AS5^(3/2) - 0.000152169266956421*AS5^(5/2) - 9.33343508486812E-08*AS5^(7/2) + 0.000957175965901318</f>
        <v>-0.11660039336657292</v>
      </c>
    </row>
    <row r="6" spans="3:51" x14ac:dyDescent="0.25">
      <c r="D6" s="7">
        <v>3</v>
      </c>
      <c r="E6" s="7">
        <v>294.92999999999995</v>
      </c>
      <c r="F6" s="7">
        <v>3.8521074727937052</v>
      </c>
      <c r="G6">
        <f t="shared" si="0"/>
        <v>0.92000000000001592</v>
      </c>
      <c r="H6">
        <f t="shared" si="1"/>
        <v>-3.9021482236370364E-2</v>
      </c>
      <c r="I6">
        <f t="shared" si="12"/>
        <v>0.83948047225900879</v>
      </c>
      <c r="J6">
        <f t="shared" si="13"/>
        <v>-3.9239282508195299E-2</v>
      </c>
      <c r="L6" s="7">
        <v>3</v>
      </c>
      <c r="M6" s="7">
        <v>298.48499999999996</v>
      </c>
      <c r="N6" s="7">
        <v>3.8139862353202281</v>
      </c>
      <c r="O6">
        <f t="shared" ref="O6:O69" si="23">(M7-M6)/(L7-L6)</f>
        <v>1.5049999999999955</v>
      </c>
      <c r="P6">
        <f t="shared" ref="P6:P69" si="24">(N7-N6)/(L7-L6)</f>
        <v>-4.925416668497995E-2</v>
      </c>
      <c r="Q6">
        <f t="shared" si="14"/>
        <v>1.1694590563053144</v>
      </c>
      <c r="R6">
        <f t="shared" si="15"/>
        <v>-5.0073490317733733E-2</v>
      </c>
      <c r="T6" s="7">
        <v>3</v>
      </c>
      <c r="U6" s="7">
        <v>301.84499999999997</v>
      </c>
      <c r="V6" s="7">
        <v>3.8261376928279982</v>
      </c>
      <c r="W6">
        <f t="shared" ref="W6:W69" si="25">(U7-U6)/(T7-T6)</f>
        <v>2.1650000000000205</v>
      </c>
      <c r="X6">
        <f t="shared" ref="X6:X69" si="26">(V7-V6)/(T7-T6)</f>
        <v>-5.7662189098369954E-2</v>
      </c>
      <c r="Y6">
        <f t="shared" si="16"/>
        <v>1.9167715070888329</v>
      </c>
      <c r="Z6">
        <f t="shared" si="17"/>
        <v>-5.769112420806221E-2</v>
      </c>
      <c r="AB6" s="7">
        <v>3</v>
      </c>
      <c r="AC6" s="7">
        <v>293.95499999999998</v>
      </c>
      <c r="AD6" s="7">
        <v>8.9417513042100332</v>
      </c>
      <c r="AE6">
        <f t="shared" si="6"/>
        <v>1.2599999999999909</v>
      </c>
      <c r="AF6">
        <f t="shared" si="7"/>
        <v>-7.4158691491374995E-2</v>
      </c>
      <c r="AG6">
        <f t="shared" ref="AG6:AG69" si="27">0.00470602605547167*AB5 + 0.0000935367159676877*AB5^2 - 0.00503515570366424/AB5^(1/2) - 0.0123413763155076*AB5^(1/2) + 5.44722490752648E-08*AB5^3 - 0.00089587232744831*AB5^(3/2) - 4.33785831908054E-06*AB5^(5/2) + 8.36559918756328E-10*AB5^(7/2) - 0.0597486162913562</f>
        <v>-7.3534154803616789E-2</v>
      </c>
      <c r="AH6">
        <f t="shared" si="18"/>
        <v>0.87781224828455839</v>
      </c>
      <c r="AK6" s="7">
        <v>3</v>
      </c>
      <c r="AL6" s="7">
        <v>297.45499999999998</v>
      </c>
      <c r="AM6" s="7">
        <v>9.2184339003317248</v>
      </c>
      <c r="AN6">
        <f t="shared" si="8"/>
        <v>1.9599999999999795</v>
      </c>
      <c r="AO6">
        <f t="shared" si="9"/>
        <v>-0.10220962531988143</v>
      </c>
      <c r="AP6">
        <f t="shared" si="10"/>
        <v>1.5745105453150279</v>
      </c>
      <c r="AQ6">
        <f t="shared" si="19"/>
        <v>-9.979689958082523E-2</v>
      </c>
      <c r="AS6" s="7">
        <v>3</v>
      </c>
      <c r="AT6" s="7">
        <v>301.64</v>
      </c>
      <c r="AU6" s="7">
        <v>8.7642814732536536</v>
      </c>
      <c r="AV6">
        <f t="shared" si="11"/>
        <v>2.3499999999999659</v>
      </c>
      <c r="AW6">
        <f t="shared" si="20"/>
        <v>-0.12010062236880792</v>
      </c>
      <c r="AX6">
        <f t="shared" si="21"/>
        <v>2.5811600729108761</v>
      </c>
      <c r="AY6">
        <f t="shared" si="22"/>
        <v>-0.11877582696802809</v>
      </c>
    </row>
    <row r="7" spans="3:51" x14ac:dyDescent="0.25">
      <c r="D7" s="7">
        <v>4</v>
      </c>
      <c r="E7" s="7">
        <v>295.84999999999997</v>
      </c>
      <c r="F7" s="7">
        <v>3.8130859905573349</v>
      </c>
      <c r="G7">
        <f t="shared" si="0"/>
        <v>0.65000000000003411</v>
      </c>
      <c r="H7">
        <f t="shared" si="1"/>
        <v>-3.8805295265869511E-2</v>
      </c>
      <c r="I7">
        <f t="shared" si="12"/>
        <v>0.62147396311187686</v>
      </c>
      <c r="J7">
        <f t="shared" si="13"/>
        <v>-3.9005536682144744E-2</v>
      </c>
      <c r="L7" s="7">
        <v>4</v>
      </c>
      <c r="M7" s="7">
        <v>299.98999999999995</v>
      </c>
      <c r="N7" s="7">
        <v>3.7647320686352481</v>
      </c>
      <c r="O7">
        <f t="shared" si="23"/>
        <v>1.0050000000000523</v>
      </c>
      <c r="P7">
        <f t="shared" si="24"/>
        <v>-4.898612605443553E-2</v>
      </c>
      <c r="Q7">
        <f t="shared" si="14"/>
        <v>0.90963270089281445</v>
      </c>
      <c r="R7">
        <f t="shared" si="15"/>
        <v>-4.9495599492091896E-2</v>
      </c>
      <c r="T7" s="7">
        <v>4</v>
      </c>
      <c r="U7" s="7">
        <v>304.01</v>
      </c>
      <c r="V7" s="7">
        <v>3.7684755037296283</v>
      </c>
      <c r="W7">
        <f t="shared" si="25"/>
        <v>1.3449999999999704</v>
      </c>
      <c r="X7">
        <f t="shared" si="26"/>
        <v>-5.7435891403443851E-2</v>
      </c>
      <c r="Y7">
        <f t="shared" si="16"/>
        <v>1.4575447835426614</v>
      </c>
      <c r="Z7">
        <f t="shared" si="17"/>
        <v>-5.7115281538736233E-2</v>
      </c>
      <c r="AB7" s="7">
        <v>4</v>
      </c>
      <c r="AC7" s="7">
        <v>295.21499999999997</v>
      </c>
      <c r="AD7" s="7">
        <v>8.8675926127186582</v>
      </c>
      <c r="AE7">
        <f t="shared" si="6"/>
        <v>0.86000000000001364</v>
      </c>
      <c r="AF7">
        <f t="shared" si="7"/>
        <v>-7.406650098162082E-2</v>
      </c>
      <c r="AG7">
        <f t="shared" si="27"/>
        <v>-7.3792846806928422E-2</v>
      </c>
      <c r="AH7">
        <f t="shared" si="18"/>
        <v>0.77549759598851842</v>
      </c>
      <c r="AK7" s="7">
        <v>4</v>
      </c>
      <c r="AL7" s="7">
        <v>299.41499999999996</v>
      </c>
      <c r="AM7" s="7">
        <v>9.1162242750118434</v>
      </c>
      <c r="AN7">
        <f t="shared" si="8"/>
        <v>1.3249999999999886</v>
      </c>
      <c r="AO7">
        <f t="shared" si="9"/>
        <v>-0.10198438225398299</v>
      </c>
      <c r="AP7">
        <f t="shared" si="10"/>
        <v>1.335990097177558</v>
      </c>
      <c r="AQ7">
        <f t="shared" si="19"/>
        <v>-0.10108010648973106</v>
      </c>
      <c r="AS7" s="7">
        <v>4</v>
      </c>
      <c r="AT7" s="7">
        <v>303.98999999999995</v>
      </c>
      <c r="AU7" s="7">
        <v>8.6441808508848457</v>
      </c>
      <c r="AV7">
        <f t="shared" si="11"/>
        <v>1.3900000000000432</v>
      </c>
      <c r="AW7">
        <f t="shared" si="20"/>
        <v>-0.11986035910676307</v>
      </c>
      <c r="AX7">
        <f t="shared" si="21"/>
        <v>1.3794391408478361</v>
      </c>
      <c r="AY7">
        <f t="shared" si="22"/>
        <v>-0.11981053739704824</v>
      </c>
    </row>
    <row r="8" spans="3:51" x14ac:dyDescent="0.25">
      <c r="D8" s="7">
        <v>5</v>
      </c>
      <c r="E8" s="7">
        <v>296.5</v>
      </c>
      <c r="F8" s="7">
        <v>3.7742806952914654</v>
      </c>
      <c r="G8">
        <f t="shared" si="0"/>
        <v>0.45999999999997954</v>
      </c>
      <c r="H8">
        <f t="shared" si="1"/>
        <v>-3.8587354817091857E-2</v>
      </c>
      <c r="I8">
        <f t="shared" si="12"/>
        <v>0.4722509154475607</v>
      </c>
      <c r="J8">
        <f t="shared" si="13"/>
        <v>-3.8767405253280381E-2</v>
      </c>
      <c r="L8" s="7">
        <v>5</v>
      </c>
      <c r="M8" s="7">
        <v>300.995</v>
      </c>
      <c r="N8" s="7">
        <v>3.7157459425808126</v>
      </c>
      <c r="O8">
        <f t="shared" si="23"/>
        <v>0.68499999999994543</v>
      </c>
      <c r="P8">
        <f t="shared" si="24"/>
        <v>-4.8711320677051528E-2</v>
      </c>
      <c r="Q8">
        <f t="shared" si="14"/>
        <v>0.72909503883976612</v>
      </c>
      <c r="R8">
        <f t="shared" si="15"/>
        <v>-4.9008055190720601E-2</v>
      </c>
      <c r="T8" s="7">
        <v>5</v>
      </c>
      <c r="U8" s="7">
        <v>305.35499999999996</v>
      </c>
      <c r="V8" s="7">
        <v>3.7110396123261844</v>
      </c>
      <c r="W8">
        <f t="shared" si="25"/>
        <v>0.85500000000001819</v>
      </c>
      <c r="X8">
        <f t="shared" si="26"/>
        <v>-5.7192900765196342E-2</v>
      </c>
      <c r="Y8">
        <f t="shared" si="16"/>
        <v>1.1282212239440259</v>
      </c>
      <c r="Z8">
        <f t="shared" si="17"/>
        <v>-5.6729491562262563E-2</v>
      </c>
      <c r="AB8" s="7">
        <v>5</v>
      </c>
      <c r="AC8" s="7">
        <v>296.07499999999999</v>
      </c>
      <c r="AD8" s="7">
        <v>8.7935261117370374</v>
      </c>
      <c r="AE8">
        <f t="shared" si="6"/>
        <v>0.64499999999998181</v>
      </c>
      <c r="AF8">
        <f t="shared" si="7"/>
        <v>-7.3969083313965456E-2</v>
      </c>
      <c r="AG8">
        <f t="shared" si="27"/>
        <v>-7.3930451879020476E-2</v>
      </c>
      <c r="AH8">
        <f t="shared" si="18"/>
        <v>0.68186910303515003</v>
      </c>
      <c r="AK8" s="7">
        <v>5</v>
      </c>
      <c r="AL8" s="7">
        <v>300.73999999999995</v>
      </c>
      <c r="AM8" s="7">
        <v>9.0142398927578604</v>
      </c>
      <c r="AN8">
        <f t="shared" si="8"/>
        <v>0.8800000000000523</v>
      </c>
      <c r="AO8">
        <f t="shared" si="9"/>
        <v>-0.10174926037785248</v>
      </c>
      <c r="AP8">
        <f t="shared" si="10"/>
        <v>1.1245339000551611</v>
      </c>
      <c r="AQ8">
        <f t="shared" si="19"/>
        <v>-0.10176574662483305</v>
      </c>
      <c r="AS8" s="7">
        <v>5</v>
      </c>
      <c r="AT8" s="7">
        <v>305.38</v>
      </c>
      <c r="AU8" s="7">
        <v>8.5243204917780826</v>
      </c>
      <c r="AV8">
        <f t="shared" si="11"/>
        <v>0.75999999999999091</v>
      </c>
      <c r="AW8">
        <f t="shared" si="20"/>
        <v>-0.1195984429187984</v>
      </c>
      <c r="AX8">
        <f t="shared" si="21"/>
        <v>0.71804933817605843</v>
      </c>
      <c r="AY8">
        <f t="shared" si="22"/>
        <v>-0.12018162208733159</v>
      </c>
    </row>
    <row r="9" spans="3:51" x14ac:dyDescent="0.25">
      <c r="D9" s="7">
        <v>6</v>
      </c>
      <c r="E9" s="7">
        <v>296.95999999999998</v>
      </c>
      <c r="F9" s="7">
        <v>3.7356933404743735</v>
      </c>
      <c r="G9">
        <f t="shared" si="0"/>
        <v>0.31999999999999318</v>
      </c>
      <c r="H9">
        <f t="shared" si="1"/>
        <v>-3.8367710691290302E-2</v>
      </c>
      <c r="I9">
        <f t="shared" si="12"/>
        <v>0.36614241289834393</v>
      </c>
      <c r="J9">
        <f t="shared" si="13"/>
        <v>-3.8529008845035427E-2</v>
      </c>
      <c r="L9" s="7">
        <v>6</v>
      </c>
      <c r="M9" s="7">
        <v>301.67999999999995</v>
      </c>
      <c r="N9" s="7">
        <v>3.6670346219037611</v>
      </c>
      <c r="O9">
        <f t="shared" si="23"/>
        <v>0.44000000000005457</v>
      </c>
      <c r="P9">
        <f t="shared" si="24"/>
        <v>-4.8429907247639292E-2</v>
      </c>
      <c r="Q9">
        <f t="shared" si="14"/>
        <v>0.5966702673049572</v>
      </c>
      <c r="R9">
        <f t="shared" si="15"/>
        <v>-4.8584964304142997E-2</v>
      </c>
      <c r="T9" s="7">
        <v>6</v>
      </c>
      <c r="U9" s="7">
        <v>306.20999999999998</v>
      </c>
      <c r="V9" s="7">
        <v>3.6538467115609881</v>
      </c>
      <c r="W9">
        <f t="shared" si="25"/>
        <v>0.54500000000001592</v>
      </c>
      <c r="X9">
        <f t="shared" si="26"/>
        <v>-5.6933504879969288E-2</v>
      </c>
      <c r="Y9">
        <f t="shared" si="16"/>
        <v>0.88479537249383533</v>
      </c>
      <c r="Z9">
        <f t="shared" si="17"/>
        <v>-5.6443522402708959E-2</v>
      </c>
      <c r="AB9" s="7">
        <v>6</v>
      </c>
      <c r="AC9" s="7">
        <v>296.71999999999997</v>
      </c>
      <c r="AD9" s="7">
        <v>8.7195570284230719</v>
      </c>
      <c r="AE9">
        <f t="shared" si="6"/>
        <v>0.44499999999999318</v>
      </c>
      <c r="AF9">
        <f t="shared" si="7"/>
        <v>-7.3866430151804607E-2</v>
      </c>
      <c r="AG9">
        <f t="shared" si="27"/>
        <v>-7.3979622490216779E-2</v>
      </c>
      <c r="AH9">
        <f t="shared" si="18"/>
        <v>0.59639578272755611</v>
      </c>
      <c r="AK9" s="7">
        <v>6</v>
      </c>
      <c r="AL9" s="7">
        <v>301.62</v>
      </c>
      <c r="AM9" s="7">
        <v>8.9124906323800079</v>
      </c>
      <c r="AN9">
        <f t="shared" si="8"/>
        <v>0.58999999999997499</v>
      </c>
      <c r="AO9">
        <f t="shared" si="9"/>
        <v>-0.10150424095362531</v>
      </c>
      <c r="AP9">
        <f t="shared" si="10"/>
        <v>0.93786736498879186</v>
      </c>
      <c r="AQ9">
        <f t="shared" si="19"/>
        <v>-0.10206114318659353</v>
      </c>
      <c r="AS9" s="7">
        <v>6</v>
      </c>
      <c r="AT9" s="7">
        <v>306.14</v>
      </c>
      <c r="AU9" s="7">
        <v>8.4047220488592842</v>
      </c>
      <c r="AV9">
        <f t="shared" si="11"/>
        <v>0.52999999999997272</v>
      </c>
      <c r="AW9">
        <f t="shared" si="20"/>
        <v>-0.11931479264740119</v>
      </c>
      <c r="AX9">
        <f t="shared" si="21"/>
        <v>0.35845297145975508</v>
      </c>
      <c r="AY9">
        <f t="shared" si="22"/>
        <v>-0.12016611809965926</v>
      </c>
    </row>
    <row r="10" spans="3:51" x14ac:dyDescent="0.25">
      <c r="D10" s="7">
        <v>7</v>
      </c>
      <c r="E10" s="7">
        <v>297.27999999999997</v>
      </c>
      <c r="F10" s="7">
        <v>3.6973256297830832</v>
      </c>
      <c r="G10">
        <f t="shared" si="0"/>
        <v>0.23000000000001819</v>
      </c>
      <c r="H10">
        <f t="shared" si="1"/>
        <v>-3.8146412725756473E-2</v>
      </c>
      <c r="I10">
        <f t="shared" si="12"/>
        <v>0.28891321312468321</v>
      </c>
      <c r="J10">
        <f t="shared" si="13"/>
        <v>-3.8291567526855322E-2</v>
      </c>
      <c r="L10" s="7">
        <v>7</v>
      </c>
      <c r="M10" s="7">
        <v>302.12</v>
      </c>
      <c r="N10" s="7">
        <v>3.6186047146561218</v>
      </c>
      <c r="O10">
        <f t="shared" si="23"/>
        <v>0.27499999999997726</v>
      </c>
      <c r="P10">
        <f t="shared" si="24"/>
        <v>-4.814204469709038E-2</v>
      </c>
      <c r="Q10">
        <f t="shared" si="14"/>
        <v>0.49634915175138394</v>
      </c>
      <c r="R10">
        <f t="shared" si="15"/>
        <v>-4.8206169054141601E-2</v>
      </c>
      <c r="T10" s="7">
        <v>7</v>
      </c>
      <c r="U10" s="7">
        <v>306.755</v>
      </c>
      <c r="V10" s="7">
        <v>3.5969132066810188</v>
      </c>
      <c r="W10">
        <f t="shared" si="25"/>
        <v>0.34999999999996589</v>
      </c>
      <c r="X10">
        <f t="shared" si="26"/>
        <v>-5.6658005212204543E-2</v>
      </c>
      <c r="Y10">
        <f t="shared" si="16"/>
        <v>0.7019214475110207</v>
      </c>
      <c r="Z10">
        <f t="shared" si="17"/>
        <v>-5.6207477923074206E-2</v>
      </c>
      <c r="AB10" s="7">
        <v>7</v>
      </c>
      <c r="AC10" s="7">
        <v>297.16499999999996</v>
      </c>
      <c r="AD10" s="7">
        <v>8.6456905982712673</v>
      </c>
      <c r="AE10">
        <f t="shared" si="6"/>
        <v>0.32499999999998863</v>
      </c>
      <c r="AF10">
        <f t="shared" si="7"/>
        <v>-7.37585343969549E-2</v>
      </c>
      <c r="AG10">
        <f t="shared" si="27"/>
        <v>-7.3967697849549499E-2</v>
      </c>
      <c r="AH10">
        <f t="shared" si="18"/>
        <v>0.51857049752700013</v>
      </c>
      <c r="AK10" s="7">
        <v>7</v>
      </c>
      <c r="AL10" s="7">
        <v>302.20999999999998</v>
      </c>
      <c r="AM10" s="7">
        <v>8.8109863914263826</v>
      </c>
      <c r="AN10">
        <f t="shared" si="8"/>
        <v>0.37999999999999545</v>
      </c>
      <c r="AO10">
        <f t="shared" si="9"/>
        <v>-0.10124930826215106</v>
      </c>
      <c r="AP10">
        <f t="shared" si="10"/>
        <v>0.77386122154209636</v>
      </c>
      <c r="AQ10">
        <f t="shared" si="19"/>
        <v>-0.10210005131995713</v>
      </c>
      <c r="AS10" s="7">
        <v>7</v>
      </c>
      <c r="AT10" s="7">
        <v>306.66999999999996</v>
      </c>
      <c r="AU10" s="7">
        <v>8.285407256211883</v>
      </c>
      <c r="AV10">
        <f t="shared" si="11"/>
        <v>0.33500000000003638</v>
      </c>
      <c r="AW10">
        <f t="shared" si="20"/>
        <v>-0.11900933964544613</v>
      </c>
      <c r="AX10">
        <f t="shared" si="21"/>
        <v>0.17196004920104713</v>
      </c>
      <c r="AY10">
        <f t="shared" si="22"/>
        <v>-0.11992277330066994</v>
      </c>
    </row>
    <row r="11" spans="3:51" x14ac:dyDescent="0.25">
      <c r="D11" s="7">
        <v>8</v>
      </c>
      <c r="E11" s="7">
        <v>297.51</v>
      </c>
      <c r="F11" s="7">
        <v>3.6591792170573267</v>
      </c>
      <c r="G11">
        <f t="shared" si="0"/>
        <v>0.18000000000000682</v>
      </c>
      <c r="H11">
        <f t="shared" si="1"/>
        <v>-3.7923510775880409E-2</v>
      </c>
      <c r="I11">
        <f t="shared" si="12"/>
        <v>0.23190807773225419</v>
      </c>
      <c r="J11">
        <f t="shared" si="13"/>
        <v>-3.8055318121113291E-2</v>
      </c>
      <c r="L11" s="7">
        <v>8</v>
      </c>
      <c r="M11" s="7">
        <v>302.39499999999998</v>
      </c>
      <c r="N11" s="7">
        <v>3.5704626699590314</v>
      </c>
      <c r="O11">
        <f t="shared" si="23"/>
        <v>0.20999999999997954</v>
      </c>
      <c r="P11">
        <f t="shared" si="24"/>
        <v>-4.7847894047376549E-2</v>
      </c>
      <c r="Q11">
        <f t="shared" si="14"/>
        <v>0.41881846446226323</v>
      </c>
      <c r="R11">
        <f t="shared" si="15"/>
        <v>-4.7857223703852231E-2</v>
      </c>
      <c r="T11" s="7">
        <v>8</v>
      </c>
      <c r="U11" s="7">
        <v>307.10499999999996</v>
      </c>
      <c r="V11" s="7">
        <v>3.5402552014688142</v>
      </c>
      <c r="W11">
        <f t="shared" si="25"/>
        <v>0.24500000000000455</v>
      </c>
      <c r="X11">
        <f t="shared" si="26"/>
        <v>-5.6366716439112619E-2</v>
      </c>
      <c r="Y11">
        <f t="shared" si="16"/>
        <v>0.56357595687561979</v>
      </c>
      <c r="Z11">
        <f t="shared" si="17"/>
        <v>-5.5992138960922741E-2</v>
      </c>
      <c r="AB11" s="7">
        <v>8</v>
      </c>
      <c r="AC11" s="7">
        <v>297.48999999999995</v>
      </c>
      <c r="AD11" s="7">
        <v>8.5719320638743124</v>
      </c>
      <c r="AE11">
        <f t="shared" si="6"/>
        <v>0.22500000000002274</v>
      </c>
      <c r="AF11">
        <f t="shared" si="7"/>
        <v>-7.364539020456462E-2</v>
      </c>
      <c r="AG11">
        <f t="shared" si="27"/>
        <v>-7.3913169722997482E-2</v>
      </c>
      <c r="AH11">
        <f t="shared" si="18"/>
        <v>0.44790918811933933</v>
      </c>
      <c r="AK11" s="7">
        <v>8</v>
      </c>
      <c r="AL11" s="7">
        <v>302.58999999999997</v>
      </c>
      <c r="AM11" s="7">
        <v>8.7097370831642316</v>
      </c>
      <c r="AN11">
        <f t="shared" si="8"/>
        <v>0.26499999999998636</v>
      </c>
      <c r="AO11">
        <f t="shared" si="9"/>
        <v>-0.10098444965388609</v>
      </c>
      <c r="AP11">
        <f t="shared" si="10"/>
        <v>0.63052454494285159</v>
      </c>
      <c r="AQ11">
        <f t="shared" si="19"/>
        <v>-0.10196878372351295</v>
      </c>
      <c r="AS11" s="7">
        <v>8</v>
      </c>
      <c r="AT11" s="7">
        <v>307.005</v>
      </c>
      <c r="AU11" s="7">
        <v>8.1663979165664369</v>
      </c>
      <c r="AV11">
        <f t="shared" si="11"/>
        <v>0.22999999999996135</v>
      </c>
      <c r="AW11">
        <f t="shared" si="20"/>
        <v>-0.11868202807239392</v>
      </c>
      <c r="AX11">
        <f t="shared" si="21"/>
        <v>8.5627489733113293E-2</v>
      </c>
      <c r="AY11">
        <f t="shared" si="22"/>
        <v>-0.11954474678760961</v>
      </c>
    </row>
    <row r="12" spans="3:51" x14ac:dyDescent="0.25">
      <c r="D12" s="7">
        <v>9</v>
      </c>
      <c r="E12" s="7">
        <v>297.69</v>
      </c>
      <c r="F12" s="7">
        <v>3.6212557062814463</v>
      </c>
      <c r="G12">
        <f t="shared" si="0"/>
        <v>0.12999999999999545</v>
      </c>
      <c r="H12">
        <f t="shared" si="1"/>
        <v>-3.7699054697367895E-2</v>
      </c>
      <c r="I12">
        <f t="shared" si="12"/>
        <v>0.18952102921108249</v>
      </c>
      <c r="J12">
        <f t="shared" si="13"/>
        <v>-3.7820142685645007E-2</v>
      </c>
      <c r="L12" s="7">
        <v>9</v>
      </c>
      <c r="M12" s="7">
        <v>302.60499999999996</v>
      </c>
      <c r="N12" s="7">
        <v>3.5226147759116548</v>
      </c>
      <c r="O12">
        <f t="shared" si="23"/>
        <v>0.15000000000003411</v>
      </c>
      <c r="P12">
        <f t="shared" si="24"/>
        <v>-4.7547618266108316E-2</v>
      </c>
      <c r="Q12">
        <f t="shared" si="14"/>
        <v>0.35818235896546224</v>
      </c>
      <c r="R12">
        <f t="shared" si="15"/>
        <v>-4.7527876809444272E-2</v>
      </c>
      <c r="T12" s="7">
        <v>9</v>
      </c>
      <c r="U12" s="7">
        <v>307.34999999999997</v>
      </c>
      <c r="V12" s="7">
        <v>3.4838884850297016</v>
      </c>
      <c r="W12">
        <f t="shared" si="25"/>
        <v>0.18500000000000227</v>
      </c>
      <c r="X12">
        <f t="shared" si="26"/>
        <v>-5.6059965878736406E-2</v>
      </c>
      <c r="Y12">
        <f t="shared" si="16"/>
        <v>0.45896124756631451</v>
      </c>
      <c r="Z12">
        <f t="shared" si="17"/>
        <v>-5.5779780589700824E-2</v>
      </c>
      <c r="AB12" s="7">
        <v>9</v>
      </c>
      <c r="AC12" s="7">
        <v>297.71499999999997</v>
      </c>
      <c r="AD12" s="7">
        <v>8.4982866736697478</v>
      </c>
      <c r="AE12">
        <f t="shared" si="6"/>
        <v>0.16000000000002501</v>
      </c>
      <c r="AF12">
        <f t="shared" si="7"/>
        <v>-7.3526992997617668E-2</v>
      </c>
      <c r="AG12">
        <f t="shared" si="27"/>
        <v>-7.3828349627259676E-2</v>
      </c>
      <c r="AH12">
        <f t="shared" si="18"/>
        <v>0.38395011959274128</v>
      </c>
      <c r="AK12" s="7">
        <v>9</v>
      </c>
      <c r="AL12" s="7">
        <v>302.85499999999996</v>
      </c>
      <c r="AM12" s="7">
        <v>8.6087526335103455</v>
      </c>
      <c r="AN12">
        <f t="shared" si="8"/>
        <v>0.20500000000004093</v>
      </c>
      <c r="AO12">
        <f t="shared" si="9"/>
        <v>-0.10070965560602296</v>
      </c>
      <c r="AP12">
        <f t="shared" si="10"/>
        <v>0.50599802810319194</v>
      </c>
      <c r="AQ12">
        <f t="shared" si="19"/>
        <v>-0.10172402205026762</v>
      </c>
      <c r="AS12" s="7">
        <v>9</v>
      </c>
      <c r="AT12" s="7">
        <v>307.23499999999996</v>
      </c>
      <c r="AU12" s="7">
        <v>8.047715888494043</v>
      </c>
      <c r="AV12">
        <f t="shared" si="11"/>
        <v>0.17500000000001137</v>
      </c>
      <c r="AW12">
        <f t="shared" si="20"/>
        <v>-0.11833281518183014</v>
      </c>
      <c r="AX12">
        <f t="shared" si="21"/>
        <v>5.6651938545101643E-2</v>
      </c>
      <c r="AY12">
        <f t="shared" si="22"/>
        <v>-0.11908778607722356</v>
      </c>
    </row>
    <row r="13" spans="3:51" x14ac:dyDescent="0.25">
      <c r="D13" s="7">
        <v>10</v>
      </c>
      <c r="E13" s="7">
        <v>297.82</v>
      </c>
      <c r="F13" s="7">
        <v>3.5835566515840784</v>
      </c>
      <c r="G13">
        <f t="shared" si="0"/>
        <v>9.9999999999965894E-2</v>
      </c>
      <c r="H13">
        <f t="shared" si="1"/>
        <v>-3.7473094328623446E-2</v>
      </c>
      <c r="I13">
        <f t="shared" si="12"/>
        <v>0.15794973286054503</v>
      </c>
      <c r="J13">
        <f t="shared" si="13"/>
        <v>-3.7585803363610018E-2</v>
      </c>
      <c r="L13" s="7">
        <v>10</v>
      </c>
      <c r="M13" s="7">
        <v>302.755</v>
      </c>
      <c r="N13" s="7">
        <v>3.4750671576455465</v>
      </c>
      <c r="O13">
        <f t="shared" si="23"/>
        <v>0.125</v>
      </c>
      <c r="P13">
        <f t="shared" si="24"/>
        <v>-4.7241382120849273E-2</v>
      </c>
      <c r="Q13">
        <f t="shared" si="14"/>
        <v>0.31047321736347944</v>
      </c>
      <c r="R13">
        <f t="shared" si="15"/>
        <v>-4.7210812990328352E-2</v>
      </c>
      <c r="T13" s="7">
        <v>10</v>
      </c>
      <c r="U13" s="7">
        <v>307.53499999999997</v>
      </c>
      <c r="V13" s="7">
        <v>3.4278285191509652</v>
      </c>
      <c r="W13">
        <f t="shared" si="25"/>
        <v>0.16500000000002046</v>
      </c>
      <c r="X13">
        <f t="shared" si="26"/>
        <v>-5.5738092902828384E-2</v>
      </c>
      <c r="Y13">
        <f t="shared" si="16"/>
        <v>0.38045487856297289</v>
      </c>
      <c r="Z13">
        <f t="shared" si="17"/>
        <v>-5.5559462653710978E-2</v>
      </c>
      <c r="AB13" s="7">
        <v>10</v>
      </c>
      <c r="AC13" s="7">
        <v>297.875</v>
      </c>
      <c r="AD13" s="7">
        <v>8.4247596806721301</v>
      </c>
      <c r="AE13">
        <f t="shared" si="6"/>
        <v>0.12000000000000455</v>
      </c>
      <c r="AF13">
        <f t="shared" si="7"/>
        <v>-7.3403339480993424E-2</v>
      </c>
      <c r="AG13">
        <f t="shared" si="27"/>
        <v>-7.3721534566328767E-2</v>
      </c>
      <c r="AH13">
        <f t="shared" si="18"/>
        <v>0.32625314449121889</v>
      </c>
      <c r="AK13" s="7">
        <v>10</v>
      </c>
      <c r="AL13" s="7">
        <v>303.06</v>
      </c>
      <c r="AM13" s="7">
        <v>8.5080429779043225</v>
      </c>
      <c r="AN13">
        <f t="shared" si="8"/>
        <v>0.12999999999999545</v>
      </c>
      <c r="AO13">
        <f t="shared" si="9"/>
        <v>-0.10042491977140067</v>
      </c>
      <c r="AP13">
        <f t="shared" si="10"/>
        <v>0.39854749253023769</v>
      </c>
      <c r="AQ13">
        <f t="shared" si="19"/>
        <v>-0.10140363497582856</v>
      </c>
      <c r="AS13" s="7">
        <v>10</v>
      </c>
      <c r="AT13" s="7">
        <v>307.40999999999997</v>
      </c>
      <c r="AU13" s="7">
        <v>7.9293830733122128</v>
      </c>
      <c r="AV13">
        <f t="shared" si="11"/>
        <v>0.14499999999998181</v>
      </c>
      <c r="AW13">
        <f t="shared" si="20"/>
        <v>-0.11796167159969784</v>
      </c>
      <c r="AX13">
        <f t="shared" si="21"/>
        <v>5.9370858392682635E-2</v>
      </c>
      <c r="AY13">
        <f t="shared" si="22"/>
        <v>-0.11858553894537002</v>
      </c>
    </row>
    <row r="14" spans="3:51" x14ac:dyDescent="0.25">
      <c r="D14" s="7">
        <v>11</v>
      </c>
      <c r="E14" s="7">
        <v>297.91999999999996</v>
      </c>
      <c r="F14" s="7">
        <v>3.546083557255455</v>
      </c>
      <c r="G14">
        <f t="shared" si="0"/>
        <v>8.0000000000040927E-2</v>
      </c>
      <c r="H14">
        <f t="shared" si="1"/>
        <v>-3.7245679473312254E-2</v>
      </c>
      <c r="I14">
        <f t="shared" si="12"/>
        <v>0.1345232548956421</v>
      </c>
      <c r="J14">
        <f t="shared" si="13"/>
        <v>-3.7352036439653388E-2</v>
      </c>
      <c r="L14" s="7">
        <v>11</v>
      </c>
      <c r="M14" s="7">
        <v>302.88</v>
      </c>
      <c r="N14" s="7">
        <v>3.4278257755246972</v>
      </c>
      <c r="O14">
        <f t="shared" si="23"/>
        <v>0.10499999999996135</v>
      </c>
      <c r="P14">
        <f t="shared" si="24"/>
        <v>-4.692935203334514E-2</v>
      </c>
      <c r="Q14">
        <f t="shared" si="14"/>
        <v>0.27289484219401805</v>
      </c>
      <c r="R14">
        <f t="shared" si="15"/>
        <v>-4.6900771018318584E-2</v>
      </c>
      <c r="T14" s="7">
        <v>11</v>
      </c>
      <c r="U14" s="7">
        <v>307.7</v>
      </c>
      <c r="V14" s="7">
        <v>3.3720904262481368</v>
      </c>
      <c r="W14">
        <f t="shared" si="25"/>
        <v>0.17500000000001137</v>
      </c>
      <c r="X14">
        <f t="shared" si="26"/>
        <v>-5.5401448335972603E-2</v>
      </c>
      <c r="Y14">
        <f t="shared" si="16"/>
        <v>0.32248243352578232</v>
      </c>
      <c r="Z14">
        <f t="shared" si="17"/>
        <v>-5.5324433753340119E-2</v>
      </c>
      <c r="AB14" s="7">
        <v>11</v>
      </c>
      <c r="AC14" s="7">
        <v>297.995</v>
      </c>
      <c r="AD14" s="7">
        <v>8.3513563411911367</v>
      </c>
      <c r="AE14">
        <f t="shared" si="6"/>
        <v>8.9999999999974989E-2</v>
      </c>
      <c r="AF14">
        <f t="shared" si="7"/>
        <v>-7.327442765509673E-2</v>
      </c>
      <c r="AG14">
        <f t="shared" si="27"/>
        <v>-7.3598402834099325E-2</v>
      </c>
      <c r="AH14">
        <f t="shared" si="18"/>
        <v>0.27439898251004358</v>
      </c>
      <c r="AK14" s="7">
        <v>11</v>
      </c>
      <c r="AL14" s="7">
        <v>303.19</v>
      </c>
      <c r="AM14" s="7">
        <v>8.4076180581329218</v>
      </c>
      <c r="AN14">
        <f t="shared" si="8"/>
        <v>9.9999999999965894E-2</v>
      </c>
      <c r="AO14">
        <f t="shared" si="9"/>
        <v>-0.10013023903254847</v>
      </c>
      <c r="AP14">
        <f t="shared" si="10"/>
        <v>0.30655763223056942</v>
      </c>
      <c r="AQ14">
        <f t="shared" si="19"/>
        <v>-0.10103325557894273</v>
      </c>
      <c r="AS14" s="7">
        <v>11</v>
      </c>
      <c r="AT14" s="7">
        <v>307.55499999999995</v>
      </c>
      <c r="AU14" s="7">
        <v>7.811421401712515</v>
      </c>
      <c r="AV14">
        <f t="shared" si="11"/>
        <v>0.12000000000000455</v>
      </c>
      <c r="AW14">
        <f t="shared" si="20"/>
        <v>-0.11756858159248118</v>
      </c>
      <c r="AX14">
        <f t="shared" si="21"/>
        <v>7.8252518915874703E-2</v>
      </c>
      <c r="AY14">
        <f t="shared" si="22"/>
        <v>-0.11805820698698652</v>
      </c>
    </row>
    <row r="15" spans="3:51" x14ac:dyDescent="0.25">
      <c r="D15" s="7">
        <v>12</v>
      </c>
      <c r="E15" s="7">
        <v>298</v>
      </c>
      <c r="F15" s="7">
        <v>3.5088378777821427</v>
      </c>
      <c r="G15">
        <f t="shared" si="0"/>
        <v>6.0000000000002274E-2</v>
      </c>
      <c r="H15">
        <f t="shared" si="1"/>
        <v>-3.7016859883093112E-2</v>
      </c>
      <c r="I15">
        <f t="shared" si="12"/>
        <v>0.11731328685129583</v>
      </c>
      <c r="J15">
        <f t="shared" si="13"/>
        <v>-3.7118590562423691E-2</v>
      </c>
      <c r="L15" s="7">
        <v>12</v>
      </c>
      <c r="M15" s="7">
        <v>302.98499999999996</v>
      </c>
      <c r="N15" s="7">
        <v>3.3808964234913521</v>
      </c>
      <c r="O15">
        <f t="shared" si="23"/>
        <v>0.10000000000002274</v>
      </c>
      <c r="P15">
        <f t="shared" si="24"/>
        <v>-4.6611695933854502E-2</v>
      </c>
      <c r="Q15">
        <f t="shared" si="14"/>
        <v>0.24340424235951241</v>
      </c>
      <c r="R15">
        <f t="shared" si="15"/>
        <v>-4.6593943732326462E-2</v>
      </c>
      <c r="T15" s="7">
        <v>12</v>
      </c>
      <c r="U15" s="7">
        <v>307.875</v>
      </c>
      <c r="V15" s="7">
        <v>3.3166889779121642</v>
      </c>
      <c r="W15">
        <f t="shared" si="25"/>
        <v>0.19499999999999318</v>
      </c>
      <c r="X15">
        <f t="shared" si="26"/>
        <v>-5.5050393842400958E-2</v>
      </c>
      <c r="Y15">
        <f t="shared" si="16"/>
        <v>0.28085287540767556</v>
      </c>
      <c r="Z15">
        <f t="shared" si="17"/>
        <v>-5.5070617274667236E-2</v>
      </c>
      <c r="AB15" s="7">
        <v>12</v>
      </c>
      <c r="AC15" s="7">
        <v>298.08499999999998</v>
      </c>
      <c r="AD15" s="7">
        <v>8.2780819135360399</v>
      </c>
      <c r="AE15">
        <f t="shared" si="6"/>
        <v>6.9999999999993179E-2</v>
      </c>
      <c r="AF15">
        <f t="shared" si="7"/>
        <v>-7.3140256828985173E-2</v>
      </c>
      <c r="AG15">
        <f t="shared" si="27"/>
        <v>-7.3462891687159651E-2</v>
      </c>
      <c r="AH15">
        <f t="shared" si="18"/>
        <v>0.22798851660062924</v>
      </c>
      <c r="AK15" s="7">
        <v>12</v>
      </c>
      <c r="AL15" s="7">
        <v>303.28999999999996</v>
      </c>
      <c r="AM15" s="7">
        <v>8.3074878191003734</v>
      </c>
      <c r="AN15">
        <f t="shared" si="8"/>
        <v>9.5000000000027285E-2</v>
      </c>
      <c r="AO15">
        <f t="shared" si="9"/>
        <v>-9.9825613549832326E-2</v>
      </c>
      <c r="AP15">
        <f t="shared" si="10"/>
        <v>0.22852598480312114</v>
      </c>
      <c r="AQ15">
        <f t="shared" si="19"/>
        <v>-0.10063037387351319</v>
      </c>
      <c r="AS15" s="7">
        <v>12</v>
      </c>
      <c r="AT15" s="7">
        <v>307.67499999999995</v>
      </c>
      <c r="AU15" s="7">
        <v>7.6938528201200338</v>
      </c>
      <c r="AV15">
        <f t="shared" si="11"/>
        <v>0.10000000000002274</v>
      </c>
      <c r="AW15">
        <f t="shared" si="20"/>
        <v>-0.11715354332463424</v>
      </c>
      <c r="AX15">
        <f t="shared" si="21"/>
        <v>0.10392580620472813</v>
      </c>
      <c r="AY15">
        <f t="shared" si="22"/>
        <v>-0.11751762746740384</v>
      </c>
    </row>
    <row r="16" spans="3:51" x14ac:dyDescent="0.25">
      <c r="D16" s="7">
        <v>13</v>
      </c>
      <c r="E16" s="7">
        <v>298.06</v>
      </c>
      <c r="F16" s="7">
        <v>3.4718210178990496</v>
      </c>
      <c r="G16">
        <f t="shared" si="0"/>
        <v>6.0000000000002274E-2</v>
      </c>
      <c r="H16">
        <f t="shared" si="1"/>
        <v>-3.6786685240554728E-2</v>
      </c>
      <c r="I16">
        <f t="shared" si="12"/>
        <v>0.10489684165675062</v>
      </c>
      <c r="J16">
        <f t="shared" si="13"/>
        <v>-3.6885241313778946E-2</v>
      </c>
      <c r="L16" s="7">
        <v>13</v>
      </c>
      <c r="M16" s="7">
        <v>303.08499999999998</v>
      </c>
      <c r="N16" s="7">
        <v>3.3342847275574976</v>
      </c>
      <c r="O16">
        <f t="shared" si="23"/>
        <v>9.4999999999970441E-2</v>
      </c>
      <c r="P16">
        <f t="shared" si="24"/>
        <v>-4.6288583115741133E-2</v>
      </c>
      <c r="Q16">
        <f t="shared" si="14"/>
        <v>0.22046500715687056</v>
      </c>
      <c r="R16">
        <f t="shared" si="15"/>
        <v>-4.6287568281948313E-2</v>
      </c>
      <c r="T16" s="7">
        <v>13</v>
      </c>
      <c r="U16" s="7">
        <v>308.07</v>
      </c>
      <c r="V16" s="7">
        <v>3.2616385840697633</v>
      </c>
      <c r="W16">
        <f t="shared" si="25"/>
        <v>0.20999999999997954</v>
      </c>
      <c r="X16">
        <f t="shared" si="26"/>
        <v>-5.4685301301972356E-2</v>
      </c>
      <c r="Y16">
        <f t="shared" si="16"/>
        <v>0.25234457343779848</v>
      </c>
      <c r="Z16">
        <f t="shared" si="17"/>
        <v>-5.4795688034530644E-2</v>
      </c>
      <c r="AB16" s="7">
        <v>13</v>
      </c>
      <c r="AC16" s="7">
        <v>298.15499999999997</v>
      </c>
      <c r="AD16" s="7">
        <v>8.2049416567070548</v>
      </c>
      <c r="AE16">
        <f t="shared" si="6"/>
        <v>5.5000000000006821E-2</v>
      </c>
      <c r="AF16">
        <f t="shared" si="7"/>
        <v>-7.3000827633032728E-2</v>
      </c>
      <c r="AG16">
        <f t="shared" si="27"/>
        <v>-7.3317756664418907E-2</v>
      </c>
      <c r="AH16">
        <f t="shared" si="18"/>
        <v>0.18664210525399771</v>
      </c>
      <c r="AK16" s="7">
        <v>13</v>
      </c>
      <c r="AL16" s="7">
        <v>303.38499999999999</v>
      </c>
      <c r="AM16" s="7">
        <v>8.207662205550541</v>
      </c>
      <c r="AN16">
        <f t="shared" si="8"/>
        <v>6.0000000000002274E-2</v>
      </c>
      <c r="AO16">
        <f t="shared" si="9"/>
        <v>-9.951104681222489E-2</v>
      </c>
      <c r="AP16">
        <f t="shared" si="10"/>
        <v>0.16305712400555628</v>
      </c>
      <c r="AQ16">
        <f t="shared" si="19"/>
        <v>-0.10020695180534869</v>
      </c>
      <c r="AS16" s="7">
        <v>13</v>
      </c>
      <c r="AT16" s="7">
        <v>307.77499999999998</v>
      </c>
      <c r="AU16" s="7">
        <v>7.5766992767953996</v>
      </c>
      <c r="AV16">
        <f t="shared" si="11"/>
        <v>8.4999999999979536E-2</v>
      </c>
      <c r="AW16">
        <f t="shared" si="20"/>
        <v>-0.11671656910454953</v>
      </c>
      <c r="AX16">
        <f t="shared" si="21"/>
        <v>0.13084169276862667</v>
      </c>
      <c r="AY16">
        <f t="shared" si="22"/>
        <v>-0.11697035813883411</v>
      </c>
    </row>
    <row r="17" spans="3:51" x14ac:dyDescent="0.25">
      <c r="D17" s="7">
        <v>14</v>
      </c>
      <c r="E17" s="7">
        <v>298.12</v>
      </c>
      <c r="F17" s="7">
        <v>3.4350343326584949</v>
      </c>
      <c r="G17">
        <f t="shared" si="0"/>
        <v>4.9999999999954525E-2</v>
      </c>
      <c r="H17">
        <f t="shared" si="1"/>
        <v>-3.6555205142337677E-2</v>
      </c>
      <c r="I17">
        <f t="shared" si="12"/>
        <v>9.6204994024137847E-2</v>
      </c>
      <c r="J17">
        <f t="shared" si="13"/>
        <v>-3.665179539979959E-2</v>
      </c>
      <c r="L17" s="7">
        <v>14</v>
      </c>
      <c r="M17" s="7">
        <v>303.17999999999995</v>
      </c>
      <c r="N17" s="7">
        <v>3.2879961444417565</v>
      </c>
      <c r="O17">
        <f t="shared" si="23"/>
        <v>0.12000000000000455</v>
      </c>
      <c r="P17">
        <f t="shared" si="24"/>
        <v>-4.5960184090514833E-2</v>
      </c>
      <c r="Q17">
        <f t="shared" si="14"/>
        <v>0.20289410673961328</v>
      </c>
      <c r="R17">
        <f t="shared" si="15"/>
        <v>-4.5979642560854156E-2</v>
      </c>
      <c r="T17" s="7">
        <v>14</v>
      </c>
      <c r="U17" s="7">
        <v>308.27999999999997</v>
      </c>
      <c r="V17" s="7">
        <v>3.2069532827677909</v>
      </c>
      <c r="W17">
        <f t="shared" si="25"/>
        <v>0.23500000000001364</v>
      </c>
      <c r="X17">
        <f t="shared" si="26"/>
        <v>-5.4306552176769163E-2</v>
      </c>
      <c r="Y17">
        <f t="shared" si="16"/>
        <v>0.23443586084617873</v>
      </c>
      <c r="Z17">
        <f t="shared" si="17"/>
        <v>-5.4498488451034874E-2</v>
      </c>
      <c r="AB17" s="7">
        <v>14</v>
      </c>
      <c r="AC17" s="7">
        <v>298.20999999999998</v>
      </c>
      <c r="AD17" s="7">
        <v>8.131940829074022</v>
      </c>
      <c r="AE17">
        <f t="shared" si="6"/>
        <v>5.0000000000011369E-2</v>
      </c>
      <c r="AF17">
        <f t="shared" si="7"/>
        <v>-7.285614203111912E-2</v>
      </c>
      <c r="AG17">
        <f t="shared" si="27"/>
        <v>-7.3164935959801516E-2</v>
      </c>
      <c r="AH17">
        <f t="shared" si="18"/>
        <v>0.14999891073346872</v>
      </c>
      <c r="AK17" s="7">
        <v>14</v>
      </c>
      <c r="AL17" s="7">
        <v>303.44499999999999</v>
      </c>
      <c r="AM17" s="7">
        <v>8.1081511587383162</v>
      </c>
      <c r="AN17">
        <f t="shared" si="8"/>
        <v>5.5000000000006821E-2</v>
      </c>
      <c r="AO17">
        <f t="shared" si="9"/>
        <v>-9.9186545683899396E-2</v>
      </c>
      <c r="AP17">
        <f t="shared" si="10"/>
        <v>0.10885706816897711</v>
      </c>
      <c r="AQ17">
        <f t="shared" si="19"/>
        <v>-9.977113675092332E-2</v>
      </c>
      <c r="AS17" s="7">
        <v>14</v>
      </c>
      <c r="AT17" s="7">
        <v>307.85999999999996</v>
      </c>
      <c r="AU17" s="7">
        <v>7.45998270769085</v>
      </c>
      <c r="AV17">
        <f t="shared" si="11"/>
        <v>7.4999999999988631E-2</v>
      </c>
      <c r="AW17">
        <f t="shared" si="20"/>
        <v>-0.11625768561834615</v>
      </c>
      <c r="AX17">
        <f t="shared" si="21"/>
        <v>0.15585201534240412</v>
      </c>
      <c r="AY17">
        <f t="shared" si="22"/>
        <v>-0.1164196018388427</v>
      </c>
    </row>
    <row r="18" spans="3:51" s="16" customFormat="1" x14ac:dyDescent="0.25">
      <c r="C18" s="16">
        <v>15</v>
      </c>
      <c r="D18" s="17">
        <v>15</v>
      </c>
      <c r="E18" s="17">
        <v>298.16999999999996</v>
      </c>
      <c r="F18" s="17">
        <v>3.3984791275161572</v>
      </c>
      <c r="G18" s="16">
        <f t="shared" si="0"/>
        <v>6.0000000000002274E-2</v>
      </c>
      <c r="H18" s="16">
        <f t="shared" si="1"/>
        <v>-3.6322469082465059E-2</v>
      </c>
      <c r="I18" s="16">
        <f t="shared" si="12"/>
        <v>9.0422976983613346E-2</v>
      </c>
      <c r="J18" s="16">
        <f t="shared" si="13"/>
        <v>-3.6418090281874614E-2</v>
      </c>
      <c r="L18" s="17">
        <v>15</v>
      </c>
      <c r="M18" s="17">
        <v>303.29999999999995</v>
      </c>
      <c r="N18" s="17">
        <v>3.2420359603512416</v>
      </c>
      <c r="O18" s="16">
        <f t="shared" si="23"/>
        <v>0.13500000000004775</v>
      </c>
      <c r="P18" s="16">
        <f t="shared" si="24"/>
        <v>-4.5626670443462025E-2</v>
      </c>
      <c r="Q18" s="16">
        <f t="shared" si="14"/>
        <v>0.18976258945821689</v>
      </c>
      <c r="R18" s="16">
        <f t="shared" si="15"/>
        <v>-4.5668725796131057E-2</v>
      </c>
      <c r="T18" s="17">
        <v>15</v>
      </c>
      <c r="U18" s="17">
        <v>308.51499999999999</v>
      </c>
      <c r="V18" s="17">
        <v>3.1526467305910217</v>
      </c>
      <c r="W18" s="16">
        <f t="shared" si="25"/>
        <v>0.25999999999999091</v>
      </c>
      <c r="X18" s="16">
        <f t="shared" si="26"/>
        <v>-5.3914536869799967E-2</v>
      </c>
      <c r="Y18" s="16">
        <f t="shared" si="16"/>
        <v>0.22512320515183948</v>
      </c>
      <c r="Z18" s="16">
        <f t="shared" si="17"/>
        <v>-5.4178648392074626E-2</v>
      </c>
      <c r="AB18" s="17">
        <v>15</v>
      </c>
      <c r="AC18" s="17">
        <v>298.26</v>
      </c>
      <c r="AD18" s="17">
        <v>8.0590846870429029</v>
      </c>
      <c r="AE18" s="16">
        <f t="shared" si="6"/>
        <v>2.9999999999972715E-2</v>
      </c>
      <c r="AF18" s="16">
        <f t="shared" si="7"/>
        <v>-7.2706203332247199E-2</v>
      </c>
      <c r="AG18" s="16">
        <f t="shared" si="27"/>
        <v>-7.3005793271588668E-2</v>
      </c>
      <c r="AH18" s="16">
        <f t="shared" si="18"/>
        <v>0.11771624302873773</v>
      </c>
      <c r="AK18" s="17">
        <v>15</v>
      </c>
      <c r="AL18" s="17">
        <v>303.5</v>
      </c>
      <c r="AM18" s="17">
        <v>8.0089646130544168</v>
      </c>
      <c r="AN18" s="16">
        <f t="shared" si="8"/>
        <v>4.9999999999954525E-2</v>
      </c>
      <c r="AO18" s="16">
        <f t="shared" si="9"/>
        <v>-9.8852120452242787E-2</v>
      </c>
      <c r="AP18" s="16">
        <f t="shared" si="10"/>
        <v>6.4727898924969551E-2</v>
      </c>
      <c r="AQ18" s="16">
        <f t="shared" si="19"/>
        <v>-9.932840985545012E-2</v>
      </c>
      <c r="AS18" s="17">
        <v>15</v>
      </c>
      <c r="AT18" s="17">
        <v>307.93499999999995</v>
      </c>
      <c r="AU18" s="17">
        <v>7.3437250220725039</v>
      </c>
      <c r="AV18" s="16">
        <f t="shared" si="11"/>
        <v>8.500000000003638E-2</v>
      </c>
      <c r="AW18" s="16">
        <f t="shared" si="20"/>
        <v>-0.11577693415077217</v>
      </c>
      <c r="AX18" s="16">
        <f t="shared" si="21"/>
        <v>0.17732410055680248</v>
      </c>
      <c r="AY18" s="16">
        <f t="shared" si="22"/>
        <v>-0.11586643405379797</v>
      </c>
    </row>
    <row r="19" spans="3:51" x14ac:dyDescent="0.25">
      <c r="D19" s="7">
        <v>16</v>
      </c>
      <c r="E19" s="7">
        <v>298.22999999999996</v>
      </c>
      <c r="F19" s="7">
        <v>3.3621566584336922</v>
      </c>
      <c r="G19">
        <f t="shared" si="0"/>
        <v>5.0000000000011369E-2</v>
      </c>
      <c r="H19">
        <f t="shared" si="1"/>
        <v>-3.6088526435887669E-2</v>
      </c>
      <c r="I19">
        <f t="shared" si="12"/>
        <v>8.692220927026284E-2</v>
      </c>
      <c r="J19">
        <f t="shared" si="13"/>
        <v>-3.6183991902645651E-2</v>
      </c>
      <c r="L19" s="7">
        <v>16</v>
      </c>
      <c r="M19" s="7">
        <v>303.435</v>
      </c>
      <c r="N19" s="7">
        <v>3.1964092899077796</v>
      </c>
      <c r="O19">
        <f t="shared" si="23"/>
        <v>0.14999999999997726</v>
      </c>
      <c r="P19">
        <f t="shared" si="24"/>
        <v>-4.5288214690058393E-2</v>
      </c>
      <c r="Q19">
        <f t="shared" si="14"/>
        <v>0.18032888866617336</v>
      </c>
      <c r="R19">
        <f t="shared" si="15"/>
        <v>-4.5353796045556061E-2</v>
      </c>
      <c r="T19" s="7">
        <v>16</v>
      </c>
      <c r="U19" s="7">
        <v>308.77499999999998</v>
      </c>
      <c r="V19" s="7">
        <v>3.0987321937212218</v>
      </c>
      <c r="W19">
        <f t="shared" si="25"/>
        <v>0.27499999999997726</v>
      </c>
      <c r="X19">
        <f t="shared" si="26"/>
        <v>-5.3509654077251501E-2</v>
      </c>
      <c r="Y19">
        <f t="shared" si="16"/>
        <v>0.22279473287139417</v>
      </c>
      <c r="Z19">
        <f t="shared" si="17"/>
        <v>-5.383633162439988E-2</v>
      </c>
      <c r="AB19" s="7">
        <v>16</v>
      </c>
      <c r="AC19" s="7">
        <v>298.28999999999996</v>
      </c>
      <c r="AD19" s="7">
        <v>7.9863784837106557</v>
      </c>
      <c r="AE19">
        <f t="shared" si="6"/>
        <v>3.5000000000025011E-2</v>
      </c>
      <c r="AF19">
        <f t="shared" si="7"/>
        <v>-7.2551016201689578E-2</v>
      </c>
      <c r="AG19">
        <f t="shared" si="27"/>
        <v>-7.2841283135496412E-2</v>
      </c>
      <c r="AH19">
        <f t="shared" si="18"/>
        <v>8.946891930504064E-2</v>
      </c>
      <c r="AK19" s="7">
        <v>16</v>
      </c>
      <c r="AL19" s="7">
        <v>303.54999999999995</v>
      </c>
      <c r="AM19" s="7">
        <v>7.910112492602174</v>
      </c>
      <c r="AN19">
        <f t="shared" si="8"/>
        <v>5.0000000000011369E-2</v>
      </c>
      <c r="AO19">
        <f t="shared" si="9"/>
        <v>-9.8507784872088777E-2</v>
      </c>
      <c r="AP19">
        <f t="shared" si="10"/>
        <v>2.9562584797452551E-2</v>
      </c>
      <c r="AQ19">
        <f t="shared" si="19"/>
        <v>-9.8882370883768403E-2</v>
      </c>
      <c r="AS19" s="7">
        <v>16</v>
      </c>
      <c r="AT19" s="7">
        <v>308.02</v>
      </c>
      <c r="AU19" s="7">
        <v>7.2279480879217317</v>
      </c>
      <c r="AV19">
        <f t="shared" si="11"/>
        <v>7.9999999999984084E-2</v>
      </c>
      <c r="AW19">
        <f t="shared" si="20"/>
        <v>-0.11527437079250369</v>
      </c>
      <c r="AX19">
        <f t="shared" si="21"/>
        <v>0.19457852626807437</v>
      </c>
      <c r="AY19">
        <f t="shared" si="22"/>
        <v>-0.11531059949215607</v>
      </c>
    </row>
    <row r="20" spans="3:51" x14ac:dyDescent="0.25">
      <c r="D20" s="7">
        <v>17</v>
      </c>
      <c r="E20" s="7">
        <v>298.27999999999997</v>
      </c>
      <c r="F20" s="7">
        <v>3.3260681319978045</v>
      </c>
      <c r="G20">
        <f t="shared" si="0"/>
        <v>6.0000000000002274E-2</v>
      </c>
      <c r="H20">
        <f t="shared" si="1"/>
        <v>-3.5853426442239211E-2</v>
      </c>
      <c r="I20">
        <f t="shared" si="12"/>
        <v>8.5212869661584811E-2</v>
      </c>
      <c r="J20">
        <f t="shared" si="13"/>
        <v>-3.5949391743452519E-2</v>
      </c>
      <c r="L20" s="7">
        <v>17</v>
      </c>
      <c r="M20" s="7">
        <v>303.58499999999998</v>
      </c>
      <c r="N20" s="7">
        <v>3.1511210752177212</v>
      </c>
      <c r="O20">
        <f t="shared" si="23"/>
        <v>0.16500000000002046</v>
      </c>
      <c r="P20">
        <f t="shared" si="24"/>
        <v>-4.494499013329678E-2</v>
      </c>
      <c r="Q20">
        <f t="shared" si="14"/>
        <v>0.17399266350623965</v>
      </c>
      <c r="R20">
        <f t="shared" si="15"/>
        <v>-4.5034146808447501E-2</v>
      </c>
      <c r="T20" s="7">
        <v>17</v>
      </c>
      <c r="U20" s="7">
        <v>309.04999999999995</v>
      </c>
      <c r="V20" s="7">
        <v>3.0452225396439703</v>
      </c>
      <c r="W20">
        <f t="shared" si="25"/>
        <v>0.27500000000003411</v>
      </c>
      <c r="X20">
        <f t="shared" si="26"/>
        <v>-5.3092310135773868E-2</v>
      </c>
      <c r="Y20">
        <f t="shared" si="16"/>
        <v>0.22613996704645434</v>
      </c>
      <c r="Z20">
        <f t="shared" si="17"/>
        <v>-5.3472063343677365E-2</v>
      </c>
      <c r="AB20" s="7">
        <v>17</v>
      </c>
      <c r="AC20" s="7">
        <v>298.32499999999999</v>
      </c>
      <c r="AD20" s="7">
        <v>7.9138274675089662</v>
      </c>
      <c r="AE20">
        <f t="shared" si="6"/>
        <v>2.9999999999972715E-2</v>
      </c>
      <c r="AF20">
        <f t="shared" si="7"/>
        <v>-7.239058667156506E-2</v>
      </c>
      <c r="AG20">
        <f t="shared" si="27"/>
        <v>-7.2672065649536988E-2</v>
      </c>
      <c r="AH20">
        <f t="shared" si="18"/>
        <v>6.4948638622619237E-2</v>
      </c>
      <c r="AK20" s="7">
        <v>17</v>
      </c>
      <c r="AL20" s="7">
        <v>303.59999999999997</v>
      </c>
      <c r="AM20" s="7">
        <v>7.8116047077300852</v>
      </c>
      <c r="AN20">
        <f t="shared" si="8"/>
        <v>5.0000000000011369E-2</v>
      </c>
      <c r="AO20">
        <f t="shared" si="9"/>
        <v>-9.8153556211178383E-2</v>
      </c>
      <c r="AP20">
        <f t="shared" si="10"/>
        <v>2.3400042995969095E-3</v>
      </c>
      <c r="AQ20">
        <f t="shared" si="19"/>
        <v>-9.8435283799503545E-2</v>
      </c>
      <c r="AS20" s="7">
        <v>17</v>
      </c>
      <c r="AT20" s="7">
        <v>308.09999999999997</v>
      </c>
      <c r="AU20" s="7">
        <v>7.112673717129228</v>
      </c>
      <c r="AV20">
        <f t="shared" si="11"/>
        <v>9.5000000000027285E-2</v>
      </c>
      <c r="AW20">
        <f t="shared" si="20"/>
        <v>-0.1147500666331327</v>
      </c>
      <c r="AX20">
        <f t="shared" si="21"/>
        <v>0.20752697070651038</v>
      </c>
      <c r="AY20">
        <f t="shared" si="22"/>
        <v>-0.11475103556258744</v>
      </c>
    </row>
    <row r="21" spans="3:51" x14ac:dyDescent="0.25">
      <c r="D21" s="7">
        <v>18</v>
      </c>
      <c r="E21" s="7">
        <v>298.33999999999997</v>
      </c>
      <c r="F21" s="7">
        <v>3.2902147055555653</v>
      </c>
      <c r="G21">
        <f t="shared" si="0"/>
        <v>6.9999999999993179E-2</v>
      </c>
      <c r="H21">
        <f t="shared" si="1"/>
        <v>-3.5617218189824662E-2</v>
      </c>
      <c r="I21">
        <f t="shared" si="12"/>
        <v>8.4910085849937644E-2</v>
      </c>
      <c r="J21">
        <f t="shared" si="13"/>
        <v>-3.5714203787849529E-2</v>
      </c>
      <c r="L21" s="7">
        <v>18</v>
      </c>
      <c r="M21" s="7">
        <v>303.75</v>
      </c>
      <c r="N21" s="7">
        <v>3.1061760850844244</v>
      </c>
      <c r="O21">
        <f t="shared" si="23"/>
        <v>0.17999999999994998</v>
      </c>
      <c r="P21">
        <f t="shared" si="24"/>
        <v>-4.459717072210978E-2</v>
      </c>
      <c r="Q21">
        <f t="shared" si="14"/>
        <v>0.17026201701340571</v>
      </c>
      <c r="R21">
        <f t="shared" si="15"/>
        <v>-4.4709310966118083E-2</v>
      </c>
      <c r="T21" s="7">
        <v>18</v>
      </c>
      <c r="U21" s="7">
        <v>309.32499999999999</v>
      </c>
      <c r="V21" s="7">
        <v>2.9921302295081964</v>
      </c>
      <c r="W21">
        <f t="shared" si="25"/>
        <v>0.29500000000001592</v>
      </c>
      <c r="X21">
        <f t="shared" si="26"/>
        <v>-5.2662918366235267E-2</v>
      </c>
      <c r="Y21">
        <f t="shared" si="16"/>
        <v>0.23408396976646539</v>
      </c>
      <c r="Z21">
        <f t="shared" si="17"/>
        <v>-5.3086610969968182E-2</v>
      </c>
      <c r="AB21" s="7">
        <v>18</v>
      </c>
      <c r="AC21" s="7">
        <v>298.35499999999996</v>
      </c>
      <c r="AD21" s="7">
        <v>7.8414368808374011</v>
      </c>
      <c r="AE21">
        <f t="shared" si="6"/>
        <v>3.0000000000029559E-2</v>
      </c>
      <c r="AF21">
        <f t="shared" si="7"/>
        <v>-7.2224922150858184E-2</v>
      </c>
      <c r="AG21">
        <f t="shared" si="27"/>
        <v>-7.2498587428548159E-2</v>
      </c>
      <c r="AH21">
        <f t="shared" si="18"/>
        <v>4.3863371703234622E-2</v>
      </c>
      <c r="AK21" s="7">
        <v>18</v>
      </c>
      <c r="AL21" s="7">
        <v>303.64999999999998</v>
      </c>
      <c r="AM21" s="7">
        <v>7.7134511515189068</v>
      </c>
      <c r="AN21">
        <f t="shared" si="8"/>
        <v>4.5000000000015916E-2</v>
      </c>
      <c r="AO21">
        <f t="shared" si="9"/>
        <v>-9.7789455290540062E-2</v>
      </c>
      <c r="AP21">
        <f t="shared" si="10"/>
        <v>-1.7879836736803156E-2</v>
      </c>
      <c r="AQ21">
        <f t="shared" si="19"/>
        <v>-9.7988461536053631E-2</v>
      </c>
      <c r="AS21" s="7">
        <v>18</v>
      </c>
      <c r="AT21" s="7">
        <v>308.19499999999999</v>
      </c>
      <c r="AU21" s="7">
        <v>6.9979236504960953</v>
      </c>
      <c r="AV21">
        <f t="shared" si="11"/>
        <v>9.9999999999965894E-2</v>
      </c>
      <c r="AW21">
        <f t="shared" si="20"/>
        <v>-0.1142041079391598</v>
      </c>
      <c r="AX21">
        <f t="shared" si="21"/>
        <v>0.21643670975367968</v>
      </c>
      <c r="AY21">
        <f t="shared" si="22"/>
        <v>-0.11418621918891454</v>
      </c>
    </row>
    <row r="22" spans="3:51" x14ac:dyDescent="0.25">
      <c r="D22" s="7">
        <v>19</v>
      </c>
      <c r="E22" s="7">
        <v>298.40999999999997</v>
      </c>
      <c r="F22" s="7">
        <v>3.2545974873657406</v>
      </c>
      <c r="G22">
        <f t="shared" si="0"/>
        <v>6.9999999999993179E-2</v>
      </c>
      <c r="H22">
        <f t="shared" si="1"/>
        <v>-3.5379950599832899E-2</v>
      </c>
      <c r="I22">
        <f t="shared" si="12"/>
        <v>8.5709375174947589E-2</v>
      </c>
      <c r="J22">
        <f t="shared" si="13"/>
        <v>-3.5478361648095036E-2</v>
      </c>
      <c r="L22" s="7">
        <v>19</v>
      </c>
      <c r="M22" s="7">
        <v>303.92999999999995</v>
      </c>
      <c r="N22" s="7">
        <v>3.0615789143623147</v>
      </c>
      <c r="O22">
        <f t="shared" si="23"/>
        <v>0.20000000000004547</v>
      </c>
      <c r="P22">
        <f t="shared" si="24"/>
        <v>-4.4244930911018887E-2</v>
      </c>
      <c r="Q22">
        <f t="shared" si="14"/>
        <v>0.16872968826906187</v>
      </c>
      <c r="R22">
        <f t="shared" si="15"/>
        <v>-4.4379004121670521E-2</v>
      </c>
      <c r="T22" s="7">
        <v>19</v>
      </c>
      <c r="U22" s="7">
        <v>309.62</v>
      </c>
      <c r="V22" s="7">
        <v>2.9394673111419611</v>
      </c>
      <c r="W22">
        <f t="shared" si="25"/>
        <v>0.29999999999995453</v>
      </c>
      <c r="X22">
        <f t="shared" si="26"/>
        <v>-5.2221898415383716E-2</v>
      </c>
      <c r="Y22">
        <f t="shared" si="16"/>
        <v>0.24573835964018453</v>
      </c>
      <c r="Z22">
        <f t="shared" si="17"/>
        <v>-5.2680900704892494E-2</v>
      </c>
      <c r="AB22" s="7">
        <v>19</v>
      </c>
      <c r="AC22" s="7">
        <v>298.38499999999999</v>
      </c>
      <c r="AD22" s="7">
        <v>7.7692119586865429</v>
      </c>
      <c r="AE22">
        <f t="shared" si="6"/>
        <v>1.999999999998181E-2</v>
      </c>
      <c r="AF22">
        <f t="shared" si="7"/>
        <v>-7.2054031434874766E-2</v>
      </c>
      <c r="AG22">
        <f t="shared" si="27"/>
        <v>-7.2321139570116849E-2</v>
      </c>
      <c r="AH22">
        <f t="shared" si="18"/>
        <v>2.5936765522001304E-2</v>
      </c>
      <c r="AK22" s="7">
        <v>19</v>
      </c>
      <c r="AL22" s="7">
        <v>303.69499999999999</v>
      </c>
      <c r="AM22" s="7">
        <v>7.6156616962283668</v>
      </c>
      <c r="AN22">
        <f t="shared" si="8"/>
        <v>3.4999999999968168E-2</v>
      </c>
      <c r="AO22">
        <f t="shared" si="9"/>
        <v>-9.7415506527857687E-2</v>
      </c>
      <c r="AP22">
        <f t="shared" si="10"/>
        <v>-3.196039878563095E-2</v>
      </c>
      <c r="AQ22">
        <f t="shared" si="19"/>
        <v>-9.7542540682512599E-2</v>
      </c>
      <c r="AS22" s="7">
        <v>19</v>
      </c>
      <c r="AT22" s="7">
        <v>308.29499999999996</v>
      </c>
      <c r="AU22" s="7">
        <v>6.8837195425569355</v>
      </c>
      <c r="AV22">
        <f t="shared" si="11"/>
        <v>0.10000000000002274</v>
      </c>
      <c r="AW22">
        <f t="shared" si="20"/>
        <v>-0.11363659631629108</v>
      </c>
      <c r="AX22">
        <f t="shared" si="21"/>
        <v>0.22177674250971791</v>
      </c>
      <c r="AY22">
        <f t="shared" si="22"/>
        <v>-0.11361439734689818</v>
      </c>
    </row>
    <row r="23" spans="3:51" x14ac:dyDescent="0.25">
      <c r="D23" s="7">
        <v>20</v>
      </c>
      <c r="E23" s="7">
        <v>298.47999999999996</v>
      </c>
      <c r="F23" s="7">
        <v>3.2192175367659077</v>
      </c>
      <c r="G23">
        <f t="shared" si="0"/>
        <v>9.0000000000031832E-2</v>
      </c>
      <c r="H23">
        <f t="shared" si="1"/>
        <v>-3.5141672410791802E-2</v>
      </c>
      <c r="I23">
        <f t="shared" si="12"/>
        <v>8.73685124265835E-2</v>
      </c>
      <c r="J23">
        <f t="shared" si="13"/>
        <v>-3.524181595701914E-2</v>
      </c>
      <c r="L23" s="7">
        <v>20</v>
      </c>
      <c r="M23" s="7">
        <v>304.13</v>
      </c>
      <c r="N23" s="7">
        <v>3.0173339834512958</v>
      </c>
      <c r="O23">
        <f t="shared" si="23"/>
        <v>0.20999999999997954</v>
      </c>
      <c r="P23">
        <f t="shared" si="24"/>
        <v>-4.3888445521180319E-2</v>
      </c>
      <c r="Q23">
        <f t="shared" si="14"/>
        <v>0.16905542026678311</v>
      </c>
      <c r="R23">
        <f t="shared" si="15"/>
        <v>-4.4043081914319139E-2</v>
      </c>
      <c r="T23" s="7">
        <v>20</v>
      </c>
      <c r="U23" s="7">
        <v>309.91999999999996</v>
      </c>
      <c r="V23" s="7">
        <v>2.8872454127265774</v>
      </c>
      <c r="W23">
        <f t="shared" si="25"/>
        <v>0.31499999999999773</v>
      </c>
      <c r="X23">
        <f t="shared" si="26"/>
        <v>-5.1769675596840425E-2</v>
      </c>
      <c r="Y23">
        <f t="shared" si="16"/>
        <v>0.26036426182121986</v>
      </c>
      <c r="Z23">
        <f t="shared" si="17"/>
        <v>-5.2255958551559151E-2</v>
      </c>
      <c r="AB23" s="7">
        <v>20</v>
      </c>
      <c r="AC23" s="7">
        <v>298.40499999999997</v>
      </c>
      <c r="AD23" s="7">
        <v>7.6971579272516681</v>
      </c>
      <c r="AE23">
        <f t="shared" si="6"/>
        <v>2.4999999999977263E-2</v>
      </c>
      <c r="AF23">
        <f t="shared" si="7"/>
        <v>-7.1877924714101482E-2</v>
      </c>
      <c r="AG23">
        <f t="shared" si="27"/>
        <v>-7.2139899687297379E-2</v>
      </c>
      <c r="AH23">
        <f t="shared" si="18"/>
        <v>1.0907562504336443E-2</v>
      </c>
      <c r="AK23" s="7">
        <v>20</v>
      </c>
      <c r="AL23" s="7">
        <v>303.72999999999996</v>
      </c>
      <c r="AM23" s="7">
        <v>7.5182461897005091</v>
      </c>
      <c r="AN23">
        <f t="shared" si="8"/>
        <v>5.0000000000011369E-2</v>
      </c>
      <c r="AO23">
        <f t="shared" si="9"/>
        <v>-9.7031737975564525E-2</v>
      </c>
      <c r="AP23">
        <f t="shared" si="10"/>
        <v>-4.0693018304784445E-2</v>
      </c>
      <c r="AQ23">
        <f t="shared" si="19"/>
        <v>-9.7097679568933074E-2</v>
      </c>
      <c r="AS23" s="7">
        <v>20</v>
      </c>
      <c r="AT23" s="7">
        <v>308.39499999999998</v>
      </c>
      <c r="AU23" s="7">
        <v>6.7700829462406444</v>
      </c>
      <c r="AV23">
        <f t="shared" si="11"/>
        <v>0.12000000000000455</v>
      </c>
      <c r="AW23">
        <f t="shared" si="20"/>
        <v>-0.1130476488553569</v>
      </c>
      <c r="AX23">
        <f t="shared" si="21"/>
        <v>0.22411730663300489</v>
      </c>
      <c r="AY23">
        <f t="shared" si="22"/>
        <v>-0.11303373996841189</v>
      </c>
    </row>
    <row r="24" spans="3:51" x14ac:dyDescent="0.25">
      <c r="D24" s="7">
        <v>21</v>
      </c>
      <c r="E24" s="7">
        <v>298.57</v>
      </c>
      <c r="F24" s="7">
        <v>3.1840758643551159</v>
      </c>
      <c r="G24">
        <f t="shared" si="0"/>
        <v>9.9999999999965894E-2</v>
      </c>
      <c r="H24">
        <f t="shared" si="1"/>
        <v>-3.4902432163263164E-2</v>
      </c>
      <c r="I24">
        <f t="shared" si="12"/>
        <v>8.9693949568361298E-2</v>
      </c>
      <c r="J24">
        <f t="shared" si="13"/>
        <v>-3.5004532052799853E-2</v>
      </c>
      <c r="L24" s="7">
        <v>21</v>
      </c>
      <c r="M24" s="7">
        <v>304.33999999999997</v>
      </c>
      <c r="N24" s="7">
        <v>2.9734455379301155</v>
      </c>
      <c r="O24">
        <f t="shared" si="23"/>
        <v>0.20999999999997954</v>
      </c>
      <c r="P24">
        <f t="shared" si="24"/>
        <v>-4.352788960295495E-2</v>
      </c>
      <c r="Q24">
        <f t="shared" si="14"/>
        <v>0.17095267407865511</v>
      </c>
      <c r="R24">
        <f t="shared" si="15"/>
        <v>-4.370150753813748E-2</v>
      </c>
      <c r="T24" s="7">
        <v>21</v>
      </c>
      <c r="U24" s="7">
        <v>310.23499999999996</v>
      </c>
      <c r="V24" s="7">
        <v>2.835475737129737</v>
      </c>
      <c r="W24">
        <f t="shared" si="25"/>
        <v>0.32499999999998863</v>
      </c>
      <c r="X24">
        <f t="shared" si="26"/>
        <v>-5.1306680232809931E-2</v>
      </c>
      <c r="Y24">
        <f t="shared" si="16"/>
        <v>0.27734386376102194</v>
      </c>
      <c r="Z24">
        <f t="shared" si="17"/>
        <v>-5.1812868339454081E-2</v>
      </c>
      <c r="AB24" s="7">
        <v>21</v>
      </c>
      <c r="AC24" s="7">
        <v>298.42999999999995</v>
      </c>
      <c r="AD24" s="7">
        <v>7.6252800025375667</v>
      </c>
      <c r="AE24">
        <f t="shared" si="6"/>
        <v>2.0000000000038654E-2</v>
      </c>
      <c r="AF24">
        <f t="shared" si="7"/>
        <v>-7.1696613582479252E-2</v>
      </c>
      <c r="AG24">
        <f t="shared" si="27"/>
        <v>-7.1954962718543333E-2</v>
      </c>
      <c r="AH24">
        <f t="shared" si="18"/>
        <v>-1.470965890645326E-3</v>
      </c>
      <c r="AK24" s="7">
        <v>21</v>
      </c>
      <c r="AL24" s="7">
        <v>303.77999999999997</v>
      </c>
      <c r="AM24" s="7">
        <v>7.4212144517249445</v>
      </c>
      <c r="AN24">
        <f t="shared" si="8"/>
        <v>4.0000000000020464E-2</v>
      </c>
      <c r="AO24">
        <f t="shared" si="9"/>
        <v>-9.6638181358857267E-2</v>
      </c>
      <c r="AP24">
        <f t="shared" si="10"/>
        <v>-4.4801138483761882E-2</v>
      </c>
      <c r="AQ24">
        <f t="shared" si="19"/>
        <v>-9.6653702277044659E-2</v>
      </c>
      <c r="AS24" s="7">
        <v>21</v>
      </c>
      <c r="AT24" s="7">
        <v>308.51499999999999</v>
      </c>
      <c r="AU24" s="7">
        <v>6.6570352973852875</v>
      </c>
      <c r="AV24">
        <f t="shared" si="11"/>
        <v>0.11000000000001364</v>
      </c>
      <c r="AW24">
        <f t="shared" si="20"/>
        <v>-0.11243739826119281</v>
      </c>
      <c r="AX24">
        <f t="shared" si="21"/>
        <v>0.22406471832243824</v>
      </c>
      <c r="AY24">
        <f t="shared" si="22"/>
        <v>-0.11244244041945638</v>
      </c>
    </row>
    <row r="25" spans="3:51" x14ac:dyDescent="0.25">
      <c r="D25" s="7">
        <v>22</v>
      </c>
      <c r="E25" s="7">
        <v>298.66999999999996</v>
      </c>
      <c r="F25" s="7">
        <v>3.1491734321918528</v>
      </c>
      <c r="G25">
        <f t="shared" si="0"/>
        <v>0.10000000000002274</v>
      </c>
      <c r="H25">
        <f t="shared" si="1"/>
        <v>-3.4662278184786288E-2</v>
      </c>
      <c r="I25">
        <f t="shared" si="12"/>
        <v>9.2530514970306399E-2</v>
      </c>
      <c r="J25">
        <f t="shared" si="13"/>
        <v>-3.476648794893937E-2</v>
      </c>
      <c r="L25" s="7">
        <v>22</v>
      </c>
      <c r="M25" s="7">
        <v>304.54999999999995</v>
      </c>
      <c r="N25" s="7">
        <v>2.9299176483271605</v>
      </c>
      <c r="O25">
        <f t="shared" si="23"/>
        <v>0.23000000000001819</v>
      </c>
      <c r="P25">
        <f t="shared" si="24"/>
        <v>-4.3163438300149792E-2</v>
      </c>
      <c r="Q25">
        <f t="shared" si="14"/>
        <v>0.1741784631535912</v>
      </c>
      <c r="R25">
        <f t="shared" si="15"/>
        <v>-4.3354326805669287E-2</v>
      </c>
      <c r="T25" s="7">
        <v>22</v>
      </c>
      <c r="U25" s="7">
        <v>310.55999999999995</v>
      </c>
      <c r="V25" s="7">
        <v>2.7841690568969271</v>
      </c>
      <c r="W25">
        <f t="shared" si="25"/>
        <v>0.33500000000003638</v>
      </c>
      <c r="X25">
        <f t="shared" si="26"/>
        <v>-5.083334699788411E-2</v>
      </c>
      <c r="Y25">
        <f t="shared" si="16"/>
        <v>0.29615828691010737</v>
      </c>
      <c r="Z25">
        <f t="shared" si="17"/>
        <v>-5.1352741734590125E-2</v>
      </c>
      <c r="AB25" s="7">
        <v>22</v>
      </c>
      <c r="AC25" s="7">
        <v>298.45</v>
      </c>
      <c r="AD25" s="7">
        <v>7.5535833889550874</v>
      </c>
      <c r="AE25">
        <f t="shared" si="6"/>
        <v>1.999999999998181E-2</v>
      </c>
      <c r="AF25">
        <f t="shared" si="7"/>
        <v>-7.1510111045048674E-2</v>
      </c>
      <c r="AG25">
        <f t="shared" si="27"/>
        <v>-7.1766363717820567E-2</v>
      </c>
      <c r="AH25">
        <f t="shared" si="18"/>
        <v>-1.1431571417446884E-2</v>
      </c>
      <c r="AK25" s="7">
        <v>22</v>
      </c>
      <c r="AL25" s="7">
        <v>303.82</v>
      </c>
      <c r="AM25" s="7">
        <v>7.3245762703660873</v>
      </c>
      <c r="AN25">
        <f t="shared" si="8"/>
        <v>4.4999999999959073E-2</v>
      </c>
      <c r="AO25">
        <f t="shared" si="9"/>
        <v>-9.6234872111237379E-2</v>
      </c>
      <c r="AP25">
        <f t="shared" si="10"/>
        <v>-4.4944365991289814E-2</v>
      </c>
      <c r="AQ25">
        <f t="shared" si="19"/>
        <v>-9.6210203990518273E-2</v>
      </c>
      <c r="AS25" s="7">
        <v>22</v>
      </c>
      <c r="AT25" s="7">
        <v>308.625</v>
      </c>
      <c r="AU25" s="7">
        <v>6.5445978991240947</v>
      </c>
      <c r="AV25">
        <f t="shared" si="11"/>
        <v>0.13499999999999091</v>
      </c>
      <c r="AW25">
        <f t="shared" si="20"/>
        <v>-0.1118059929638342</v>
      </c>
      <c r="AX25">
        <f t="shared" si="21"/>
        <v>0.22221978339850068</v>
      </c>
      <c r="AY25">
        <f t="shared" si="22"/>
        <v>-0.11183878026600926</v>
      </c>
    </row>
    <row r="26" spans="3:51" x14ac:dyDescent="0.25">
      <c r="D26" s="7">
        <v>23</v>
      </c>
      <c r="E26" s="7">
        <v>298.77</v>
      </c>
      <c r="F26" s="7">
        <v>3.1145111540070665</v>
      </c>
      <c r="G26">
        <f t="shared" si="0"/>
        <v>0.11000000000001364</v>
      </c>
      <c r="H26">
        <f t="shared" si="1"/>
        <v>-3.4421258575080493E-2</v>
      </c>
      <c r="I26">
        <f t="shared" si="12"/>
        <v>9.5753511715674478E-2</v>
      </c>
      <c r="J26">
        <f t="shared" si="13"/>
        <v>-3.4527672566418449E-2</v>
      </c>
      <c r="L26" s="7">
        <v>23</v>
      </c>
      <c r="M26" s="7">
        <v>304.77999999999997</v>
      </c>
      <c r="N26" s="7">
        <v>2.8867542100270107</v>
      </c>
      <c r="O26">
        <f t="shared" si="23"/>
        <v>0.23000000000001819</v>
      </c>
      <c r="P26">
        <f t="shared" si="24"/>
        <v>-4.2795266716073588E-2</v>
      </c>
      <c r="Q26">
        <f t="shared" si="14"/>
        <v>0.17852546750276588</v>
      </c>
      <c r="R26">
        <f t="shared" si="15"/>
        <v>-4.3001648853885827E-2</v>
      </c>
      <c r="T26" s="7">
        <v>23</v>
      </c>
      <c r="U26" s="7">
        <v>310.89499999999998</v>
      </c>
      <c r="V26" s="7">
        <v>2.733335709899043</v>
      </c>
      <c r="W26">
        <f t="shared" si="25"/>
        <v>0.35500000000001819</v>
      </c>
      <c r="X26">
        <f t="shared" si="26"/>
        <v>-5.0350114266275448E-2</v>
      </c>
      <c r="Y26">
        <f t="shared" si="16"/>
        <v>0.3163701668318275</v>
      </c>
      <c r="Z26">
        <f t="shared" si="17"/>
        <v>-5.0876696797435693E-2</v>
      </c>
      <c r="AB26" s="7">
        <v>23</v>
      </c>
      <c r="AC26" s="7">
        <v>298.46999999999997</v>
      </c>
      <c r="AD26" s="7">
        <v>7.4820732779100387</v>
      </c>
      <c r="AE26">
        <f t="shared" si="6"/>
        <v>1.999999999998181E-2</v>
      </c>
      <c r="AF26">
        <f t="shared" si="7"/>
        <v>-7.1318431524972858E-2</v>
      </c>
      <c r="AG26">
        <f t="shared" si="27"/>
        <v>-7.1574094839427949E-2</v>
      </c>
      <c r="AH26">
        <f t="shared" si="18"/>
        <v>-1.9193567337840722E-2</v>
      </c>
      <c r="AK26" s="7">
        <v>23</v>
      </c>
      <c r="AL26" s="7">
        <v>303.86499999999995</v>
      </c>
      <c r="AM26" s="7">
        <v>7.2283413982548499</v>
      </c>
      <c r="AN26">
        <f t="shared" si="8"/>
        <v>5.0000000000011369E-2</v>
      </c>
      <c r="AO26">
        <f t="shared" si="9"/>
        <v>-9.5821849410398841E-2</v>
      </c>
      <c r="AP26">
        <f t="shared" si="10"/>
        <v>-4.1722358569955098E-2</v>
      </c>
      <c r="AQ26">
        <f t="shared" si="19"/>
        <v>-9.5766628395124467E-2</v>
      </c>
      <c r="AS26" s="7">
        <v>23</v>
      </c>
      <c r="AT26" s="7">
        <v>308.76</v>
      </c>
      <c r="AU26" s="7">
        <v>6.4327919061602605</v>
      </c>
      <c r="AV26">
        <f t="shared" si="11"/>
        <v>0.13999999999998636</v>
      </c>
      <c r="AW26">
        <f t="shared" si="20"/>
        <v>-0.11115359721137708</v>
      </c>
      <c r="AX26">
        <f t="shared" si="21"/>
        <v>0.21915202162109892</v>
      </c>
      <c r="AY26">
        <f t="shared" si="22"/>
        <v>-0.11122116956961721</v>
      </c>
    </row>
    <row r="27" spans="3:51" x14ac:dyDescent="0.25">
      <c r="D27" s="7">
        <v>24</v>
      </c>
      <c r="E27" s="7">
        <v>298.88</v>
      </c>
      <c r="F27" s="7">
        <v>3.080089895431986</v>
      </c>
      <c r="G27">
        <f t="shared" si="0"/>
        <v>0.1099999999999568</v>
      </c>
      <c r="H27">
        <f t="shared" si="1"/>
        <v>-3.4179421191500303E-2</v>
      </c>
      <c r="I27">
        <f t="shared" si="12"/>
        <v>9.9262595040022994E-2</v>
      </c>
      <c r="J27">
        <f t="shared" si="13"/>
        <v>-3.4288084199673788E-2</v>
      </c>
      <c r="L27" s="7">
        <v>24</v>
      </c>
      <c r="M27" s="7">
        <v>305.01</v>
      </c>
      <c r="N27" s="7">
        <v>2.8439589433109371</v>
      </c>
      <c r="O27">
        <f t="shared" si="23"/>
        <v>0.24500000000000455</v>
      </c>
      <c r="P27">
        <f t="shared" si="24"/>
        <v>-4.2423549781523739E-2</v>
      </c>
      <c r="Q27">
        <f t="shared" si="14"/>
        <v>0.18381584047180732</v>
      </c>
      <c r="R27">
        <f t="shared" si="15"/>
        <v>-4.2643631113788882E-2</v>
      </c>
      <c r="T27" s="7">
        <v>24</v>
      </c>
      <c r="U27" s="7">
        <v>311.25</v>
      </c>
      <c r="V27" s="7">
        <v>2.6829855956327675</v>
      </c>
      <c r="W27">
        <f t="shared" si="25"/>
        <v>0.3599999999999568</v>
      </c>
      <c r="X27">
        <f t="shared" si="26"/>
        <v>-4.9857423463791406E-2</v>
      </c>
      <c r="Y27">
        <f t="shared" si="16"/>
        <v>0.33760979296255123</v>
      </c>
      <c r="Z27">
        <f t="shared" si="17"/>
        <v>-5.0385842698395494E-2</v>
      </c>
      <c r="AB27" s="7">
        <v>24</v>
      </c>
      <c r="AC27" s="7">
        <v>298.48999999999995</v>
      </c>
      <c r="AD27" s="7">
        <v>7.4107548463850659</v>
      </c>
      <c r="AE27">
        <f t="shared" si="6"/>
        <v>1.5000000000043201E-2</v>
      </c>
      <c r="AF27">
        <f t="shared" si="7"/>
        <v>-7.1121590869928752E-2</v>
      </c>
      <c r="AG27">
        <f t="shared" si="27"/>
        <v>-7.1378118072006003E-2</v>
      </c>
      <c r="AH27">
        <f t="shared" si="18"/>
        <v>-2.4963352974939568E-2</v>
      </c>
      <c r="AK27" s="7">
        <v>24</v>
      </c>
      <c r="AL27" s="7">
        <v>303.91499999999996</v>
      </c>
      <c r="AM27" s="7">
        <v>7.1325195488444511</v>
      </c>
      <c r="AN27">
        <f t="shared" si="8"/>
        <v>6.0000000000002274E-2</v>
      </c>
      <c r="AO27">
        <f t="shared" si="9"/>
        <v>-9.5399156208171298E-2</v>
      </c>
      <c r="AP27">
        <f t="shared" si="10"/>
        <v>-3.567854824172656E-2</v>
      </c>
      <c r="AQ27">
        <f t="shared" si="19"/>
        <v>-9.5322324674187733E-2</v>
      </c>
      <c r="AS27" s="7">
        <v>24</v>
      </c>
      <c r="AT27" s="7">
        <v>308.89999999999998</v>
      </c>
      <c r="AU27" s="7">
        <v>6.3216383089488835</v>
      </c>
      <c r="AV27">
        <f t="shared" si="11"/>
        <v>0.14999999999997726</v>
      </c>
      <c r="AW27">
        <f t="shared" si="20"/>
        <v>-0.1104803911438994</v>
      </c>
      <c r="AX27">
        <f t="shared" si="21"/>
        <v>0.21538452143489906</v>
      </c>
      <c r="AY27">
        <f t="shared" si="22"/>
        <v>-0.11058817036700862</v>
      </c>
    </row>
    <row r="28" spans="3:51" x14ac:dyDescent="0.25">
      <c r="D28" s="7">
        <v>25</v>
      </c>
      <c r="E28" s="7">
        <v>298.98999999999995</v>
      </c>
      <c r="F28" s="7">
        <v>3.0459104742404857</v>
      </c>
      <c r="G28">
        <f t="shared" si="0"/>
        <v>0.12000000000000455</v>
      </c>
      <c r="H28">
        <f t="shared" si="1"/>
        <v>-3.3936813634760643E-2</v>
      </c>
      <c r="I28">
        <f t="shared" si="12"/>
        <v>0.10297698547413425</v>
      </c>
      <c r="J28">
        <f t="shared" si="13"/>
        <v>-3.4047729187597367E-2</v>
      </c>
      <c r="L28" s="7">
        <v>25</v>
      </c>
      <c r="M28" s="7">
        <v>305.255</v>
      </c>
      <c r="N28" s="7">
        <v>2.8015353935294134</v>
      </c>
      <c r="O28">
        <f t="shared" si="23"/>
        <v>0.24500000000000455</v>
      </c>
      <c r="P28">
        <f t="shared" si="24"/>
        <v>-4.2048462124847141E-2</v>
      </c>
      <c r="Q28">
        <f t="shared" si="14"/>
        <v>0.18989629022228383</v>
      </c>
      <c r="R28">
        <f t="shared" si="15"/>
        <v>-4.2280467532509941E-2</v>
      </c>
      <c r="T28" s="7">
        <v>25</v>
      </c>
      <c r="U28" s="7">
        <v>311.60999999999996</v>
      </c>
      <c r="V28" s="7">
        <v>2.6331281721689761</v>
      </c>
      <c r="W28">
        <f t="shared" si="25"/>
        <v>0.3800000000000523</v>
      </c>
      <c r="X28">
        <f t="shared" si="26"/>
        <v>-4.9355718425815542E-2</v>
      </c>
      <c r="Y28">
        <f t="shared" si="16"/>
        <v>0.35956397387145422</v>
      </c>
      <c r="Z28">
        <f t="shared" si="17"/>
        <v>-4.9881268906134833E-2</v>
      </c>
      <c r="AB28" s="7">
        <v>25</v>
      </c>
      <c r="AC28" s="7">
        <v>298.505</v>
      </c>
      <c r="AD28" s="7">
        <v>7.3396332555151371</v>
      </c>
      <c r="AE28">
        <f t="shared" si="6"/>
        <v>1.4999999999986358E-2</v>
      </c>
      <c r="AF28">
        <f t="shared" si="7"/>
        <v>-7.0919606357829679E-2</v>
      </c>
      <c r="AG28">
        <f t="shared" si="27"/>
        <v>-7.1178374827997493E-2</v>
      </c>
      <c r="AH28">
        <f t="shared" si="18"/>
        <v>-2.8934924740277701E-2</v>
      </c>
      <c r="AK28" s="7">
        <v>25</v>
      </c>
      <c r="AL28" s="7">
        <v>303.97499999999997</v>
      </c>
      <c r="AM28" s="7">
        <v>7.0371203926362798</v>
      </c>
      <c r="AN28">
        <f t="shared" si="8"/>
        <v>6.0000000000002274E-2</v>
      </c>
      <c r="AO28">
        <f t="shared" si="9"/>
        <v>-9.4966839263323166E-2</v>
      </c>
      <c r="AP28">
        <f t="shared" si="10"/>
        <v>-2.730370480577804E-2</v>
      </c>
      <c r="AQ28">
        <f t="shared" si="19"/>
        <v>-9.4876589481530632E-2</v>
      </c>
      <c r="AS28" s="7">
        <v>25</v>
      </c>
      <c r="AT28" s="7">
        <v>309.04999999999995</v>
      </c>
      <c r="AU28" s="7">
        <v>6.2111579178049841</v>
      </c>
      <c r="AV28">
        <f t="shared" si="11"/>
        <v>0.15000000000003411</v>
      </c>
      <c r="AW28">
        <f t="shared" si="20"/>
        <v>-0.1097865708478496</v>
      </c>
      <c r="AX28">
        <f t="shared" si="21"/>
        <v>0.21138592805841938</v>
      </c>
      <c r="AY28">
        <f t="shared" si="22"/>
        <v>-0.10993850859934517</v>
      </c>
    </row>
    <row r="29" spans="3:51" x14ac:dyDescent="0.25">
      <c r="D29" s="7">
        <v>26</v>
      </c>
      <c r="E29" s="7">
        <v>299.10999999999996</v>
      </c>
      <c r="F29" s="7">
        <v>3.011973660605725</v>
      </c>
      <c r="G29">
        <f t="shared" si="0"/>
        <v>0.12999999999999545</v>
      </c>
      <c r="H29">
        <f t="shared" si="1"/>
        <v>-3.3693483234931154E-2</v>
      </c>
      <c r="I29">
        <f t="shared" si="12"/>
        <v>0.10683169598245534</v>
      </c>
      <c r="J29">
        <f t="shared" si="13"/>
        <v>-3.3806620762572341E-2</v>
      </c>
      <c r="L29" s="7">
        <v>26</v>
      </c>
      <c r="M29" s="7">
        <v>305.5</v>
      </c>
      <c r="N29" s="7">
        <v>2.7594869314045662</v>
      </c>
      <c r="O29">
        <f t="shared" si="23"/>
        <v>0.25499999999999545</v>
      </c>
      <c r="P29">
        <f t="shared" si="24"/>
        <v>-4.1670177944182818E-2</v>
      </c>
      <c r="Q29">
        <f t="shared" si="14"/>
        <v>0.19663413376577443</v>
      </c>
      <c r="R29">
        <f t="shared" si="15"/>
        <v>-4.1912379298062026E-2</v>
      </c>
      <c r="T29" s="7">
        <v>26</v>
      </c>
      <c r="U29" s="7">
        <v>311.99</v>
      </c>
      <c r="V29" s="7">
        <v>2.5837724537431606</v>
      </c>
      <c r="W29">
        <f t="shared" si="25"/>
        <v>0.39499999999998181</v>
      </c>
      <c r="X29">
        <f t="shared" si="26"/>
        <v>-4.8845444762533496E-2</v>
      </c>
      <c r="Y29">
        <f t="shared" si="16"/>
        <v>0.3819670134981239</v>
      </c>
      <c r="Z29">
        <f t="shared" si="17"/>
        <v>-4.9364037646931244E-2</v>
      </c>
      <c r="AB29" s="7">
        <v>26</v>
      </c>
      <c r="AC29" s="7">
        <v>298.52</v>
      </c>
      <c r="AD29" s="7">
        <v>7.2687136491573074</v>
      </c>
      <c r="AE29">
        <f t="shared" si="6"/>
        <v>1.4999999999986358E-2</v>
      </c>
      <c r="AF29">
        <f t="shared" si="7"/>
        <v>-7.0712496701893279E-2</v>
      </c>
      <c r="AG29">
        <f t="shared" si="27"/>
        <v>-7.0974793185742027E-2</v>
      </c>
      <c r="AH29">
        <f t="shared" si="18"/>
        <v>-3.1290373844931274E-2</v>
      </c>
      <c r="AK29" s="7">
        <v>26</v>
      </c>
      <c r="AL29" s="7">
        <v>304.03499999999997</v>
      </c>
      <c r="AM29" s="7">
        <v>6.9421535533729566</v>
      </c>
      <c r="AN29">
        <f t="shared" si="8"/>
        <v>5.5000000000006821E-2</v>
      </c>
      <c r="AO29">
        <f t="shared" si="9"/>
        <v>-9.4524949167916539E-2</v>
      </c>
      <c r="AP29">
        <f t="shared" si="10"/>
        <v>-1.7039344228251707E-2</v>
      </c>
      <c r="AQ29">
        <f t="shared" si="19"/>
        <v>-9.4428697774384354E-2</v>
      </c>
      <c r="AS29" s="7">
        <v>26</v>
      </c>
      <c r="AT29" s="7">
        <v>309.2</v>
      </c>
      <c r="AU29" s="7">
        <v>6.1013713469571345</v>
      </c>
      <c r="AV29">
        <f t="shared" si="11"/>
        <v>0.17000000000001592</v>
      </c>
      <c r="AW29">
        <f t="shared" si="20"/>
        <v>-0.10907234839032487</v>
      </c>
      <c r="AX29">
        <f t="shared" si="21"/>
        <v>0.20756718654563144</v>
      </c>
      <c r="AY29">
        <f t="shared" si="22"/>
        <v>-0.10927107814449244</v>
      </c>
    </row>
    <row r="30" spans="3:51" x14ac:dyDescent="0.25">
      <c r="D30" s="7">
        <v>27</v>
      </c>
      <c r="E30" s="7">
        <v>299.23999999999995</v>
      </c>
      <c r="F30" s="7">
        <v>2.9782801773707939</v>
      </c>
      <c r="G30">
        <f t="shared" si="0"/>
        <v>0.1400000000000432</v>
      </c>
      <c r="H30">
        <f t="shared" si="1"/>
        <v>-3.3449477037701403E-2</v>
      </c>
      <c r="I30">
        <f t="shared" si="12"/>
        <v>0.11077453667139725</v>
      </c>
      <c r="J30">
        <f t="shared" si="13"/>
        <v>-3.356477805328098E-2</v>
      </c>
      <c r="L30" s="7">
        <v>27</v>
      </c>
      <c r="M30" s="7">
        <v>305.755</v>
      </c>
      <c r="N30" s="7">
        <v>2.7178167534603834</v>
      </c>
      <c r="O30">
        <f t="shared" si="23"/>
        <v>0.25499999999999545</v>
      </c>
      <c r="P30">
        <f t="shared" si="24"/>
        <v>-4.1288870882017825E-2</v>
      </c>
      <c r="Q30">
        <f t="shared" si="14"/>
        <v>0.20391410184806547</v>
      </c>
      <c r="R30">
        <f t="shared" si="15"/>
        <v>-4.1539607504967997E-2</v>
      </c>
      <c r="T30" s="7">
        <v>27</v>
      </c>
      <c r="U30" s="7">
        <v>312.38499999999999</v>
      </c>
      <c r="V30" s="7">
        <v>2.5349270089806271</v>
      </c>
      <c r="W30">
        <f t="shared" si="25"/>
        <v>0.40499999999997272</v>
      </c>
      <c r="X30">
        <f t="shared" si="26"/>
        <v>-4.8327049232592678E-2</v>
      </c>
      <c r="Y30">
        <f t="shared" si="16"/>
        <v>0.40459333964698541</v>
      </c>
      <c r="Z30">
        <f t="shared" si="17"/>
        <v>-4.8835178768530135E-2</v>
      </c>
      <c r="AB30" s="7">
        <v>27</v>
      </c>
      <c r="AC30" s="7">
        <v>298.53499999999997</v>
      </c>
      <c r="AD30" s="7">
        <v>7.1980011524554142</v>
      </c>
      <c r="AE30">
        <f t="shared" si="6"/>
        <v>1.4999999999986358E-2</v>
      </c>
      <c r="AF30">
        <f t="shared" si="7"/>
        <v>-7.0500282055028229E-2</v>
      </c>
      <c r="AG30">
        <f t="shared" si="27"/>
        <v>-7.0767293365224471E-2</v>
      </c>
      <c r="AH30">
        <f t="shared" si="18"/>
        <v>-3.2200370904205133E-2</v>
      </c>
      <c r="AK30" s="7">
        <v>27</v>
      </c>
      <c r="AL30" s="7">
        <v>304.08999999999997</v>
      </c>
      <c r="AM30" s="7">
        <v>6.84762860420504</v>
      </c>
      <c r="AN30">
        <f t="shared" si="8"/>
        <v>7.4999999999988631E-2</v>
      </c>
      <c r="AO30">
        <f t="shared" si="9"/>
        <v>-9.4073540375010367E-2</v>
      </c>
      <c r="AP30">
        <f t="shared" si="10"/>
        <v>-5.2809864425062969E-3</v>
      </c>
      <c r="AQ30">
        <f t="shared" si="19"/>
        <v>-9.3977925335222742E-2</v>
      </c>
      <c r="AS30" s="7">
        <v>27</v>
      </c>
      <c r="AT30" s="7">
        <v>309.37</v>
      </c>
      <c r="AU30" s="7">
        <v>5.9922989985668096</v>
      </c>
      <c r="AV30">
        <f t="shared" si="11"/>
        <v>0.16499999999996362</v>
      </c>
      <c r="AW30">
        <f t="shared" si="20"/>
        <v>-0.10833795183269146</v>
      </c>
      <c r="AX30">
        <f t="shared" si="21"/>
        <v>0.20428141300439506</v>
      </c>
      <c r="AY30">
        <f t="shared" si="22"/>
        <v>-0.10858493950407848</v>
      </c>
    </row>
    <row r="31" spans="3:51" x14ac:dyDescent="0.25">
      <c r="D31" s="7">
        <v>28</v>
      </c>
      <c r="E31" s="7">
        <v>299.38</v>
      </c>
      <c r="F31" s="7">
        <v>2.9448307003330925</v>
      </c>
      <c r="G31">
        <f t="shared" si="0"/>
        <v>0.12999999999999545</v>
      </c>
      <c r="H31">
        <f t="shared" si="1"/>
        <v>-3.3204841790926753E-2</v>
      </c>
      <c r="I31">
        <f t="shared" si="12"/>
        <v>0.11476372125995038</v>
      </c>
      <c r="J31">
        <f t="shared" si="13"/>
        <v>-3.3322225219968346E-2</v>
      </c>
      <c r="L31" s="7">
        <v>28</v>
      </c>
      <c r="M31" s="7">
        <v>306.01</v>
      </c>
      <c r="N31" s="7">
        <v>2.6765278825783656</v>
      </c>
      <c r="O31">
        <f t="shared" si="23"/>
        <v>0.25999999999999091</v>
      </c>
      <c r="P31">
        <f t="shared" si="24"/>
        <v>-4.0904713902154999E-2</v>
      </c>
      <c r="Q31">
        <f t="shared" si="14"/>
        <v>0.21163572982553225</v>
      </c>
      <c r="R31">
        <f t="shared" si="15"/>
        <v>-4.1162407335881175E-2</v>
      </c>
      <c r="T31" s="7">
        <v>28</v>
      </c>
      <c r="U31" s="7">
        <v>312.78999999999996</v>
      </c>
      <c r="V31" s="7">
        <v>2.4865999597480344</v>
      </c>
      <c r="W31">
        <f t="shared" si="25"/>
        <v>0.43999999999999773</v>
      </c>
      <c r="X31">
        <f t="shared" si="26"/>
        <v>-4.7800979126344956E-2</v>
      </c>
      <c r="Y31">
        <f t="shared" si="16"/>
        <v>0.42725143817409172</v>
      </c>
      <c r="Z31">
        <f t="shared" si="17"/>
        <v>-4.8295686377784676E-2</v>
      </c>
      <c r="AB31" s="7">
        <v>28</v>
      </c>
      <c r="AC31" s="7">
        <v>298.54999999999995</v>
      </c>
      <c r="AD31" s="7">
        <v>7.1275008704003859</v>
      </c>
      <c r="AE31">
        <f t="shared" si="6"/>
        <v>2.0000000000038654E-2</v>
      </c>
      <c r="AF31">
        <f t="shared" si="7"/>
        <v>-7.0282984013530836E-2</v>
      </c>
      <c r="AG31">
        <f t="shared" si="27"/>
        <v>-7.0555791865335934E-2</v>
      </c>
      <c r="AH31">
        <f t="shared" si="18"/>
        <v>-3.182463764387844E-2</v>
      </c>
      <c r="AK31" s="7">
        <v>28</v>
      </c>
      <c r="AL31" s="7">
        <v>304.16499999999996</v>
      </c>
      <c r="AM31" s="7">
        <v>6.7535550638300297</v>
      </c>
      <c r="AN31">
        <f t="shared" si="8"/>
        <v>6.9999999999993179E-2</v>
      </c>
      <c r="AO31">
        <f t="shared" si="9"/>
        <v>-9.3612671221863231E-2</v>
      </c>
      <c r="AP31">
        <f t="shared" si="10"/>
        <v>7.6187330020793809E-3</v>
      </c>
      <c r="AQ31">
        <f t="shared" si="19"/>
        <v>-9.3523565062745243E-2</v>
      </c>
      <c r="AS31" s="7">
        <v>28</v>
      </c>
      <c r="AT31" s="7">
        <v>309.53499999999997</v>
      </c>
      <c r="AU31" s="7">
        <v>5.8839610467341181</v>
      </c>
      <c r="AV31">
        <f t="shared" si="11"/>
        <v>0.18000000000000682</v>
      </c>
      <c r="AW31">
        <f t="shared" si="20"/>
        <v>-0.10758362522305465</v>
      </c>
      <c r="AX31">
        <f t="shared" si="21"/>
        <v>0.2018257770325107</v>
      </c>
      <c r="AY31">
        <f t="shared" si="22"/>
        <v>-0.10787931493659171</v>
      </c>
    </row>
    <row r="32" spans="3:51" x14ac:dyDescent="0.25">
      <c r="D32" s="7">
        <v>29</v>
      </c>
      <c r="E32" s="7">
        <v>299.51</v>
      </c>
      <c r="F32" s="7">
        <v>2.9116258585421657</v>
      </c>
      <c r="G32">
        <f t="shared" si="0"/>
        <v>0.13999999999998636</v>
      </c>
      <c r="H32">
        <f t="shared" si="1"/>
        <v>-3.2959623931459348E-2</v>
      </c>
      <c r="I32">
        <f t="shared" si="12"/>
        <v>0.11876594317218814</v>
      </c>
      <c r="J32">
        <f t="shared" si="13"/>
        <v>-3.3078990703683593E-2</v>
      </c>
      <c r="L32" s="7">
        <v>29</v>
      </c>
      <c r="M32" s="7">
        <v>306.27</v>
      </c>
      <c r="N32" s="7">
        <v>2.6356231686762106</v>
      </c>
      <c r="O32">
        <f t="shared" si="23"/>
        <v>0.26499999999998636</v>
      </c>
      <c r="P32">
        <f t="shared" si="24"/>
        <v>-4.0517879169204019E-2</v>
      </c>
      <c r="Q32">
        <f t="shared" si="14"/>
        <v>0.2197112104363077</v>
      </c>
      <c r="R32">
        <f t="shared" si="15"/>
        <v>-4.0781043435040312E-2</v>
      </c>
      <c r="T32" s="7">
        <v>29</v>
      </c>
      <c r="U32" s="7">
        <v>313.22999999999996</v>
      </c>
      <c r="V32" s="7">
        <v>2.4387989806216894</v>
      </c>
      <c r="W32">
        <f t="shared" si="25"/>
        <v>0.45499999999998408</v>
      </c>
      <c r="X32">
        <f t="shared" si="26"/>
        <v>-4.7267681659773242E-2</v>
      </c>
      <c r="Y32">
        <f t="shared" si="16"/>
        <v>0.4497788281327102</v>
      </c>
      <c r="Z32">
        <f t="shared" si="17"/>
        <v>-4.7746516789193748E-2</v>
      </c>
      <c r="AB32" s="7">
        <v>29</v>
      </c>
      <c r="AC32" s="7">
        <v>298.57</v>
      </c>
      <c r="AD32" s="7">
        <v>7.0572178863868551</v>
      </c>
      <c r="AE32">
        <f t="shared" si="6"/>
        <v>1.999999999998181E-2</v>
      </c>
      <c r="AF32">
        <f t="shared" si="7"/>
        <v>-7.0060625620079087E-2</v>
      </c>
      <c r="AG32">
        <f t="shared" si="27"/>
        <v>-7.0340204580706306E-2</v>
      </c>
      <c r="AH32">
        <f t="shared" si="18"/>
        <v>-3.0312405914468599E-2</v>
      </c>
      <c r="AK32" s="7">
        <v>29</v>
      </c>
      <c r="AL32" s="7">
        <v>304.23499999999996</v>
      </c>
      <c r="AM32" s="7">
        <v>6.6599423926081665</v>
      </c>
      <c r="AN32">
        <f t="shared" si="8"/>
        <v>9.0000000000031832E-2</v>
      </c>
      <c r="AO32">
        <f t="shared" si="9"/>
        <v>-9.3142403952580111E-2</v>
      </c>
      <c r="AP32">
        <f t="shared" si="10"/>
        <v>2.1347093084415292E-2</v>
      </c>
      <c r="AQ32">
        <f t="shared" si="19"/>
        <v>-9.3064938574035277E-2</v>
      </c>
      <c r="AS32" s="7">
        <v>29</v>
      </c>
      <c r="AT32" s="7">
        <v>309.71499999999997</v>
      </c>
      <c r="AU32" s="7">
        <v>5.7763774215110635</v>
      </c>
      <c r="AV32">
        <f t="shared" si="11"/>
        <v>0.18999999999999773</v>
      </c>
      <c r="AW32">
        <f t="shared" si="20"/>
        <v>-0.10680962856705278</v>
      </c>
      <c r="AX32">
        <f t="shared" si="21"/>
        <v>0.20044462779594596</v>
      </c>
      <c r="AY32">
        <f t="shared" si="22"/>
        <v>-0.10715358129742993</v>
      </c>
    </row>
    <row r="33" spans="3:51" s="16" customFormat="1" x14ac:dyDescent="0.25">
      <c r="C33" s="16">
        <v>30</v>
      </c>
      <c r="D33" s="17">
        <v>30</v>
      </c>
      <c r="E33" s="17">
        <v>299.64999999999998</v>
      </c>
      <c r="F33" s="17">
        <v>2.8786662346107064</v>
      </c>
      <c r="G33" s="16">
        <f t="shared" si="0"/>
        <v>0.14999999999997726</v>
      </c>
      <c r="H33" s="16">
        <f t="shared" si="1"/>
        <v>-3.271386957225797E-2</v>
      </c>
      <c r="I33" s="16">
        <f t="shared" si="12"/>
        <v>0.12275482094448353</v>
      </c>
      <c r="J33" s="16">
        <f t="shared" si="13"/>
        <v>-3.2835106573609343E-2</v>
      </c>
      <c r="L33" s="17">
        <v>30</v>
      </c>
      <c r="M33" s="17">
        <v>306.53499999999997</v>
      </c>
      <c r="N33" s="17">
        <v>2.5951052895070066</v>
      </c>
      <c r="O33" s="16">
        <f t="shared" si="23"/>
        <v>0.26999999999998181</v>
      </c>
      <c r="P33" s="16">
        <f t="shared" si="24"/>
        <v>-4.0128537930708141E-2</v>
      </c>
      <c r="Q33" s="16">
        <f t="shared" si="14"/>
        <v>0.22806361399406683</v>
      </c>
      <c r="R33" s="16">
        <f t="shared" si="15"/>
        <v>-4.0395786224231532E-2</v>
      </c>
      <c r="T33" s="17">
        <v>30</v>
      </c>
      <c r="U33" s="17">
        <v>313.68499999999995</v>
      </c>
      <c r="V33" s="17">
        <v>2.3915312989619162</v>
      </c>
      <c r="W33" s="16">
        <f t="shared" si="25"/>
        <v>0.47500000000002274</v>
      </c>
      <c r="X33" s="16">
        <f t="shared" si="26"/>
        <v>-4.6727603380146476E-2</v>
      </c>
      <c r="Y33" s="16">
        <f t="shared" si="16"/>
        <v>0.47203787358890548</v>
      </c>
      <c r="Z33" s="16">
        <f t="shared" si="17"/>
        <v>-4.7188587442132654E-2</v>
      </c>
      <c r="AB33" s="17">
        <v>30</v>
      </c>
      <c r="AC33" s="17">
        <v>298.58999999999997</v>
      </c>
      <c r="AD33" s="17">
        <v>6.987157260766776</v>
      </c>
      <c r="AE33" s="16">
        <f t="shared" si="6"/>
        <v>1.4999999999986358E-2</v>
      </c>
      <c r="AF33" s="16">
        <f t="shared" si="7"/>
        <v>-6.983323136601971E-2</v>
      </c>
      <c r="AG33" s="16">
        <f t="shared" si="27"/>
        <v>-7.0120449136557378E-2</v>
      </c>
      <c r="AH33" s="16">
        <f t="shared" si="18"/>
        <v>-2.7802864218462897E-2</v>
      </c>
      <c r="AK33" s="17">
        <v>30</v>
      </c>
      <c r="AL33" s="17">
        <v>304.32499999999999</v>
      </c>
      <c r="AM33" s="17">
        <v>6.5667999886555863</v>
      </c>
      <c r="AN33" s="16">
        <f t="shared" si="8"/>
        <v>7.9999999999984084E-2</v>
      </c>
      <c r="AO33" s="16">
        <f t="shared" si="9"/>
        <v>-9.2662804737115856E-2</v>
      </c>
      <c r="AP33" s="16">
        <f t="shared" si="10"/>
        <v>3.5628454969934609E-2</v>
      </c>
      <c r="AQ33" s="16">
        <f t="shared" si="19"/>
        <v>-9.2601404269404677E-2</v>
      </c>
      <c r="AS33" s="17">
        <v>30</v>
      </c>
      <c r="AT33" s="17">
        <v>309.90499999999997</v>
      </c>
      <c r="AU33" s="17">
        <v>5.6695677929440107</v>
      </c>
      <c r="AV33" s="16">
        <f t="shared" si="11"/>
        <v>0.22500000000002274</v>
      </c>
      <c r="AW33" s="16">
        <f t="shared" si="20"/>
        <v>-0.10601623777656233</v>
      </c>
      <c r="AX33" s="16">
        <f t="shared" si="21"/>
        <v>0.20033333697024602</v>
      </c>
      <c r="AY33" s="16">
        <f t="shared" si="22"/>
        <v>-0.1064072614743328</v>
      </c>
    </row>
    <row r="34" spans="3:51" x14ac:dyDescent="0.25">
      <c r="D34" s="7">
        <v>31</v>
      </c>
      <c r="E34" s="7">
        <v>299.79999999999995</v>
      </c>
      <c r="F34" s="7">
        <v>2.8459523650384484</v>
      </c>
      <c r="G34">
        <f t="shared" si="0"/>
        <v>0.15000000000003411</v>
      </c>
      <c r="H34">
        <f t="shared" si="1"/>
        <v>-3.2467624489796787E-2</v>
      </c>
      <c r="I34">
        <f t="shared" si="12"/>
        <v>0.12670963611122676</v>
      </c>
      <c r="J34">
        <f t="shared" si="13"/>
        <v>-3.2590607958874349E-2</v>
      </c>
      <c r="L34" s="7">
        <v>31</v>
      </c>
      <c r="M34" s="7">
        <v>306.80499999999995</v>
      </c>
      <c r="N34" s="7">
        <v>2.5549767515762984</v>
      </c>
      <c r="O34">
        <f t="shared" si="23"/>
        <v>0.27500000000003411</v>
      </c>
      <c r="P34">
        <f t="shared" si="24"/>
        <v>-3.9736860401982987E-2</v>
      </c>
      <c r="Q34">
        <f t="shared" si="14"/>
        <v>0.2366254033347599</v>
      </c>
      <c r="R34">
        <f t="shared" si="15"/>
        <v>-4.0006908968052292E-2</v>
      </c>
      <c r="T34" s="7">
        <v>31</v>
      </c>
      <c r="U34" s="7">
        <v>314.15999999999997</v>
      </c>
      <c r="V34" s="7">
        <v>2.3448036955817697</v>
      </c>
      <c r="W34">
        <f t="shared" si="25"/>
        <v>0.53000000000002956</v>
      </c>
      <c r="X34">
        <f t="shared" si="26"/>
        <v>-4.6181189584423521E-2</v>
      </c>
      <c r="Y34">
        <f t="shared" si="16"/>
        <v>0.49391227297714124</v>
      </c>
      <c r="Z34">
        <f t="shared" si="17"/>
        <v>-4.6622776532215117E-2</v>
      </c>
      <c r="AB34" s="7">
        <v>31</v>
      </c>
      <c r="AC34" s="7">
        <v>298.60499999999996</v>
      </c>
      <c r="AD34" s="7">
        <v>6.9173240294007563</v>
      </c>
      <c r="AE34">
        <f t="shared" si="6"/>
        <v>1.5000000000043201E-2</v>
      </c>
      <c r="AF34">
        <f t="shared" si="7"/>
        <v>-6.9600827192925152E-2</v>
      </c>
      <c r="AG34">
        <f t="shared" si="27"/>
        <v>-6.9896446621748154E-2</v>
      </c>
      <c r="AH34">
        <f t="shared" si="18"/>
        <v>-2.4425591953925796E-2</v>
      </c>
      <c r="AK34" s="7">
        <v>31</v>
      </c>
      <c r="AL34" s="7">
        <v>304.40499999999997</v>
      </c>
      <c r="AM34" s="7">
        <v>6.4741371839184705</v>
      </c>
      <c r="AN34">
        <f t="shared" si="8"/>
        <v>8.4999999999979536E-2</v>
      </c>
      <c r="AO34">
        <f t="shared" si="9"/>
        <v>-9.21739436891853E-2</v>
      </c>
      <c r="AP34">
        <f t="shared" si="10"/>
        <v>5.0221562981919377E-2</v>
      </c>
      <c r="AQ34">
        <f t="shared" si="19"/>
        <v>-9.2132362725329625E-2</v>
      </c>
      <c r="AS34" s="7">
        <v>31</v>
      </c>
      <c r="AT34" s="7">
        <v>310.13</v>
      </c>
      <c r="AU34" s="7">
        <v>5.5635515551674484</v>
      </c>
      <c r="AV34">
        <f t="shared" si="11"/>
        <v>0.21999999999997044</v>
      </c>
      <c r="AW34">
        <f t="shared" si="20"/>
        <v>-0.10520374459586179</v>
      </c>
      <c r="AX34">
        <f t="shared" si="21"/>
        <v>0.20164249896474473</v>
      </c>
      <c r="AY34">
        <f t="shared" si="22"/>
        <v>-0.10564001504306172</v>
      </c>
    </row>
    <row r="35" spans="3:51" x14ac:dyDescent="0.25">
      <c r="D35" s="7">
        <v>32</v>
      </c>
      <c r="E35" s="7">
        <v>299.95</v>
      </c>
      <c r="F35" s="7">
        <v>2.8134847405486516</v>
      </c>
      <c r="G35">
        <f t="shared" si="0"/>
        <v>0.14999999999997726</v>
      </c>
      <c r="H35">
        <f t="shared" si="1"/>
        <v>-3.2220934111764521E-2</v>
      </c>
      <c r="I35">
        <f t="shared" si="12"/>
        <v>0.13061430421741882</v>
      </c>
      <c r="J35">
        <f t="shared" si="13"/>
        <v>-3.2345532553227398E-2</v>
      </c>
      <c r="L35" s="7">
        <v>32</v>
      </c>
      <c r="M35" s="7">
        <v>307.08</v>
      </c>
      <c r="N35" s="7">
        <v>2.5152398911743155</v>
      </c>
      <c r="O35">
        <f t="shared" si="23"/>
        <v>0.27499999999997726</v>
      </c>
      <c r="P35">
        <f t="shared" si="24"/>
        <v>-3.9343015653773517E-2</v>
      </c>
      <c r="Q35">
        <f t="shared" si="14"/>
        <v>0.24533718707768437</v>
      </c>
      <c r="R35">
        <f t="shared" si="15"/>
        <v>-3.9614685437720953E-2</v>
      </c>
      <c r="T35" s="7">
        <v>32</v>
      </c>
      <c r="U35" s="7">
        <v>314.69</v>
      </c>
      <c r="V35" s="7">
        <v>2.2986225059973462</v>
      </c>
      <c r="W35">
        <f t="shared" si="25"/>
        <v>0.53499999999996817</v>
      </c>
      <c r="X35">
        <f t="shared" si="26"/>
        <v>-4.5628883751328342E-2</v>
      </c>
      <c r="Y35">
        <f t="shared" si="16"/>
        <v>0.51530410096169366</v>
      </c>
      <c r="Z35">
        <f t="shared" si="17"/>
        <v>-4.6049923166434602E-2</v>
      </c>
      <c r="AB35" s="7">
        <v>32</v>
      </c>
      <c r="AC35" s="7">
        <v>298.62</v>
      </c>
      <c r="AD35" s="7">
        <v>6.8477232022078312</v>
      </c>
      <c r="AE35">
        <f t="shared" si="6"/>
        <v>2.4999999999977263E-2</v>
      </c>
      <c r="AF35">
        <f t="shared" si="7"/>
        <v>-6.9363440493422246E-2</v>
      </c>
      <c r="AG35">
        <f t="shared" si="27"/>
        <v>-6.9668122857101958E-2</v>
      </c>
      <c r="AH35">
        <f t="shared" si="18"/>
        <v>-2.0300981576372834E-2</v>
      </c>
      <c r="AK35" s="7">
        <v>32</v>
      </c>
      <c r="AL35" s="7">
        <v>304.48999999999995</v>
      </c>
      <c r="AM35" s="7">
        <v>6.3819632402292852</v>
      </c>
      <c r="AN35">
        <f t="shared" si="8"/>
        <v>9.0000000000031832E-2</v>
      </c>
      <c r="AO35">
        <f t="shared" si="9"/>
        <v>-9.1675894880114406E-2</v>
      </c>
      <c r="AP35">
        <f t="shared" si="10"/>
        <v>6.4916974763013613E-2</v>
      </c>
      <c r="AQ35">
        <f t="shared" si="19"/>
        <v>-9.1657260069553839E-2</v>
      </c>
      <c r="AS35" s="7">
        <v>32</v>
      </c>
      <c r="AT35" s="7">
        <v>310.34999999999997</v>
      </c>
      <c r="AU35" s="7">
        <v>5.4583478105715866</v>
      </c>
      <c r="AV35">
        <f t="shared" si="11"/>
        <v>0.24500000000000455</v>
      </c>
      <c r="AW35">
        <f t="shared" si="20"/>
        <v>-0.1043724565049029</v>
      </c>
      <c r="AX35">
        <f t="shared" si="21"/>
        <v>0.2044822453209747</v>
      </c>
      <c r="AY35">
        <f t="shared" si="22"/>
        <v>-0.10485162858059315</v>
      </c>
    </row>
    <row r="36" spans="3:51" x14ac:dyDescent="0.25">
      <c r="D36" s="7">
        <v>33</v>
      </c>
      <c r="E36" s="7">
        <v>300.09999999999997</v>
      </c>
      <c r="F36" s="7">
        <v>2.7812638064368871</v>
      </c>
      <c r="G36">
        <f t="shared" si="0"/>
        <v>0.16000000000002501</v>
      </c>
      <c r="H36">
        <f t="shared" si="1"/>
        <v>-3.19738435050545E-2</v>
      </c>
      <c r="I36">
        <f t="shared" si="12"/>
        <v>0.13445653275362623</v>
      </c>
      <c r="J36">
        <f t="shared" si="13"/>
        <v>-3.2099920182651343E-2</v>
      </c>
      <c r="L36" s="7">
        <v>33</v>
      </c>
      <c r="M36" s="7">
        <v>307.35499999999996</v>
      </c>
      <c r="N36" s="7">
        <v>2.4758968755205419</v>
      </c>
      <c r="O36">
        <f t="shared" si="23"/>
        <v>0.28000000000002956</v>
      </c>
      <c r="P36">
        <f t="shared" si="24"/>
        <v>-3.8947171502810463E-2</v>
      </c>
      <c r="Q36">
        <f t="shared" si="14"/>
        <v>0.25414666697547106</v>
      </c>
      <c r="R36">
        <f t="shared" si="15"/>
        <v>-3.9219388055038287E-2</v>
      </c>
      <c r="T36" s="7">
        <v>33</v>
      </c>
      <c r="U36" s="7">
        <v>315.22499999999997</v>
      </c>
      <c r="V36" s="7">
        <v>2.2529936222460178</v>
      </c>
      <c r="W36">
        <f t="shared" si="25"/>
        <v>0.59500000000002728</v>
      </c>
      <c r="X36">
        <f t="shared" si="26"/>
        <v>-4.5071126988017518E-2</v>
      </c>
      <c r="Y36">
        <f t="shared" si="16"/>
        <v>0.53613130376340923</v>
      </c>
      <c r="Z36">
        <f t="shared" si="17"/>
        <v>-4.5470827899113393E-2</v>
      </c>
      <c r="AB36" s="7">
        <v>33</v>
      </c>
      <c r="AC36" s="7">
        <v>298.64499999999998</v>
      </c>
      <c r="AD36" s="7">
        <v>6.7783597617144089</v>
      </c>
      <c r="AE36">
        <f t="shared" si="6"/>
        <v>2.9999999999972715E-2</v>
      </c>
      <c r="AF36">
        <f t="shared" si="7"/>
        <v>-6.9121100111277478E-2</v>
      </c>
      <c r="AG36">
        <f t="shared" si="27"/>
        <v>-6.9435409303991363E-2</v>
      </c>
      <c r="AH36">
        <f t="shared" si="18"/>
        <v>-1.5540648879269092E-2</v>
      </c>
      <c r="AK36" s="7">
        <v>33</v>
      </c>
      <c r="AL36" s="7">
        <v>304.58</v>
      </c>
      <c r="AM36" s="7">
        <v>6.2902873453491708</v>
      </c>
      <c r="AN36">
        <f t="shared" si="8"/>
        <v>9.4999999999970441E-2</v>
      </c>
      <c r="AO36">
        <f t="shared" si="9"/>
        <v>-9.116873635220557E-2</v>
      </c>
      <c r="AP36">
        <f t="shared" si="10"/>
        <v>7.9534616580856365E-2</v>
      </c>
      <c r="AQ36">
        <f t="shared" si="19"/>
        <v>-9.1175589835185478E-2</v>
      </c>
      <c r="AS36" s="7">
        <v>33</v>
      </c>
      <c r="AT36" s="7">
        <v>310.59499999999997</v>
      </c>
      <c r="AU36" s="7">
        <v>5.3539753540666837</v>
      </c>
      <c r="AV36">
        <f t="shared" si="11"/>
        <v>0.25999999999999091</v>
      </c>
      <c r="AW36">
        <f t="shared" si="20"/>
        <v>-0.10352269659931945</v>
      </c>
      <c r="AX36">
        <f t="shared" si="21"/>
        <v>0.20892651161354081</v>
      </c>
      <c r="AY36">
        <f t="shared" si="22"/>
        <v>-0.10404200593917565</v>
      </c>
    </row>
    <row r="37" spans="3:51" x14ac:dyDescent="0.25">
      <c r="D37" s="7">
        <v>34</v>
      </c>
      <c r="E37" s="7">
        <v>300.26</v>
      </c>
      <c r="F37" s="7">
        <v>2.7492899629318326</v>
      </c>
      <c r="G37">
        <f t="shared" si="0"/>
        <v>0.15999999999996817</v>
      </c>
      <c r="H37">
        <f t="shared" si="1"/>
        <v>-3.1726397364066461E-2</v>
      </c>
      <c r="I37">
        <f t="shared" si="12"/>
        <v>0.13822712978673657</v>
      </c>
      <c r="J37">
        <f t="shared" si="13"/>
        <v>-3.1853812427445609E-2</v>
      </c>
      <c r="L37" s="7">
        <v>34</v>
      </c>
      <c r="M37" s="7">
        <v>307.63499999999999</v>
      </c>
      <c r="N37" s="7">
        <v>2.4369497040177315</v>
      </c>
      <c r="O37">
        <f t="shared" si="23"/>
        <v>0.28499999999996817</v>
      </c>
      <c r="P37">
        <f t="shared" si="24"/>
        <v>-3.854949440534261E-2</v>
      </c>
      <c r="Q37">
        <f t="shared" si="14"/>
        <v>0.26300774440904506</v>
      </c>
      <c r="R37">
        <f t="shared" si="15"/>
        <v>-3.8821286422974152E-2</v>
      </c>
      <c r="T37" s="7">
        <v>34</v>
      </c>
      <c r="U37" s="7">
        <v>315.82</v>
      </c>
      <c r="V37" s="7">
        <v>2.2079224952580003</v>
      </c>
      <c r="W37">
        <f t="shared" si="25"/>
        <v>0.62999999999999545</v>
      </c>
      <c r="X37">
        <f t="shared" si="26"/>
        <v>-4.4508357492164308E-2</v>
      </c>
      <c r="Y37">
        <f t="shared" si="16"/>
        <v>0.55632556891151896</v>
      </c>
      <c r="Z37">
        <f t="shared" si="17"/>
        <v>-4.4886253540952666E-2</v>
      </c>
      <c r="AB37" s="7">
        <v>34</v>
      </c>
      <c r="AC37" s="7">
        <v>298.67499999999995</v>
      </c>
      <c r="AD37" s="7">
        <v>6.7092386616031314</v>
      </c>
      <c r="AE37">
        <f t="shared" si="6"/>
        <v>2.5000000000034106E-2</v>
      </c>
      <c r="AF37">
        <f t="shared" si="7"/>
        <v>-6.8873836340729966E-2</v>
      </c>
      <c r="AG37">
        <f t="shared" si="27"/>
        <v>-6.9198243694030701E-2</v>
      </c>
      <c r="AH37">
        <f t="shared" si="18"/>
        <v>-1.0247831591992274E-2</v>
      </c>
      <c r="AK37" s="7">
        <v>34</v>
      </c>
      <c r="AL37" s="7">
        <v>304.67499999999995</v>
      </c>
      <c r="AM37" s="7">
        <v>6.1991186089969652</v>
      </c>
      <c r="AN37">
        <f t="shared" si="8"/>
        <v>9.5000000000027285E-2</v>
      </c>
      <c r="AO37">
        <f t="shared" si="9"/>
        <v>-9.0652550128149656E-2</v>
      </c>
      <c r="AP37">
        <f t="shared" si="10"/>
        <v>9.3921459808502306E-2</v>
      </c>
      <c r="AQ37">
        <f t="shared" si="19"/>
        <v>-9.068689367266676E-2</v>
      </c>
      <c r="AS37" s="7">
        <v>34</v>
      </c>
      <c r="AT37" s="7">
        <v>310.85499999999996</v>
      </c>
      <c r="AU37" s="7">
        <v>5.2504526574673642</v>
      </c>
      <c r="AV37">
        <f t="shared" si="11"/>
        <v>0.27500000000003411</v>
      </c>
      <c r="AW37">
        <f t="shared" si="20"/>
        <v>-0.10265480344690125</v>
      </c>
      <c r="AX37">
        <f t="shared" si="21"/>
        <v>0.21501715213814521</v>
      </c>
      <c r="AY37">
        <f t="shared" si="22"/>
        <v>-0.10321115868848581</v>
      </c>
    </row>
    <row r="38" spans="3:51" x14ac:dyDescent="0.25">
      <c r="D38" s="7">
        <v>35</v>
      </c>
      <c r="E38" s="7">
        <v>300.41999999999996</v>
      </c>
      <c r="F38" s="7">
        <v>2.7175635655677661</v>
      </c>
      <c r="G38">
        <f t="shared" si="0"/>
        <v>0.17000000000001592</v>
      </c>
      <c r="H38">
        <f t="shared" si="1"/>
        <v>-3.1478639999297453E-2</v>
      </c>
      <c r="I38">
        <f t="shared" si="12"/>
        <v>0.14191943468961288</v>
      </c>
      <c r="J38">
        <f t="shared" si="13"/>
        <v>-3.1607252291537311E-2</v>
      </c>
      <c r="L38" s="7">
        <v>35</v>
      </c>
      <c r="M38" s="7">
        <v>307.91999999999996</v>
      </c>
      <c r="N38" s="7">
        <v>2.3984002096123889</v>
      </c>
      <c r="O38">
        <f t="shared" si="23"/>
        <v>0.28500000000002501</v>
      </c>
      <c r="P38">
        <f t="shared" si="24"/>
        <v>-3.815014935372707E-2</v>
      </c>
      <c r="Q38">
        <f t="shared" si="14"/>
        <v>0.27187975820261223</v>
      </c>
      <c r="R38">
        <f t="shared" si="15"/>
        <v>-3.8420646168582401E-2</v>
      </c>
      <c r="T38" s="7">
        <v>35</v>
      </c>
      <c r="U38" s="7">
        <v>316.45</v>
      </c>
      <c r="V38" s="7">
        <v>2.163414137765836</v>
      </c>
      <c r="W38">
        <f t="shared" si="25"/>
        <v>0.65999999999996817</v>
      </c>
      <c r="X38">
        <f t="shared" si="26"/>
        <v>-4.3941010030245309E-2</v>
      </c>
      <c r="Y38">
        <f t="shared" si="16"/>
        <v>0.57583050589606799</v>
      </c>
      <c r="Z38">
        <f t="shared" si="17"/>
        <v>-4.4296926159827804E-2</v>
      </c>
      <c r="AB38" s="7">
        <v>35</v>
      </c>
      <c r="AC38" s="7">
        <v>298.7</v>
      </c>
      <c r="AD38" s="7">
        <v>6.6403648252624015</v>
      </c>
      <c r="AE38">
        <f t="shared" si="6"/>
        <v>3.4999999999968168E-2</v>
      </c>
      <c r="AF38">
        <f t="shared" si="7"/>
        <v>-6.8621680925063266E-2</v>
      </c>
      <c r="AG38">
        <f t="shared" si="27"/>
        <v>-6.8956570442456594E-2</v>
      </c>
      <c r="AH38">
        <f t="shared" si="18"/>
        <v>-4.5177764925687924E-3</v>
      </c>
      <c r="AK38" s="7">
        <v>35</v>
      </c>
      <c r="AL38" s="7">
        <v>304.77</v>
      </c>
      <c r="AM38" s="7">
        <v>6.1084660588688156</v>
      </c>
      <c r="AN38">
        <f t="shared" si="8"/>
        <v>0.11000000000001364</v>
      </c>
      <c r="AO38">
        <f t="shared" si="9"/>
        <v>-9.0127422217796571E-2</v>
      </c>
      <c r="AP38">
        <f t="shared" si="10"/>
        <v>0.1079493146858006</v>
      </c>
      <c r="AQ38">
        <f t="shared" si="19"/>
        <v>-9.0190761209653025E-2</v>
      </c>
      <c r="AS38" s="7">
        <v>35</v>
      </c>
      <c r="AT38" s="7">
        <v>311.13</v>
      </c>
      <c r="AU38" s="7">
        <v>5.147797854020463</v>
      </c>
      <c r="AV38">
        <f t="shared" si="11"/>
        <v>0.30499999999994998</v>
      </c>
      <c r="AW38">
        <f t="shared" si="20"/>
        <v>-0.10176913092024797</v>
      </c>
      <c r="AX38">
        <f t="shared" si="21"/>
        <v>0.22276783744274553</v>
      </c>
      <c r="AY38">
        <f t="shared" si="22"/>
        <v>-0.10235919686429094</v>
      </c>
    </row>
    <row r="39" spans="3:51" x14ac:dyDescent="0.25">
      <c r="D39" s="7">
        <v>36</v>
      </c>
      <c r="E39" s="7">
        <v>300.58999999999997</v>
      </c>
      <c r="F39" s="7">
        <v>2.6860849255684687</v>
      </c>
      <c r="G39">
        <f t="shared" si="0"/>
        <v>0.16000000000002501</v>
      </c>
      <c r="H39">
        <f t="shared" si="1"/>
        <v>-3.1230615326250266E-2</v>
      </c>
      <c r="I39">
        <f t="shared" si="12"/>
        <v>0.14552884825934687</v>
      </c>
      <c r="J39">
        <f t="shared" si="13"/>
        <v>-3.1360283912824541E-2</v>
      </c>
      <c r="L39" s="7">
        <v>36</v>
      </c>
      <c r="M39" s="7">
        <v>308.20499999999998</v>
      </c>
      <c r="N39" s="7">
        <v>2.3602500602586618</v>
      </c>
      <c r="O39">
        <f t="shared" si="23"/>
        <v>0.29000000000002046</v>
      </c>
      <c r="P39">
        <f t="shared" si="24"/>
        <v>-3.7749299776134837E-2</v>
      </c>
      <c r="Q39">
        <f t="shared" si="14"/>
        <v>0.28072683144160693</v>
      </c>
      <c r="R39">
        <f t="shared" si="15"/>
        <v>-3.801772803893063E-2</v>
      </c>
      <c r="T39" s="7">
        <v>36</v>
      </c>
      <c r="U39" s="7">
        <v>317.10999999999996</v>
      </c>
      <c r="V39" s="7">
        <v>2.1194731277355907</v>
      </c>
      <c r="W39">
        <f t="shared" si="25"/>
        <v>0.70500000000004093</v>
      </c>
      <c r="X39">
        <f t="shared" si="26"/>
        <v>-4.3369515432758021E-2</v>
      </c>
      <c r="Y39">
        <f t="shared" si="16"/>
        <v>0.59460008633285799</v>
      </c>
      <c r="Z39">
        <f t="shared" si="17"/>
        <v>-4.37035362118431E-2</v>
      </c>
      <c r="AB39" s="7">
        <v>36</v>
      </c>
      <c r="AC39" s="7">
        <v>298.73499999999996</v>
      </c>
      <c r="AD39" s="7">
        <v>6.5717431443373382</v>
      </c>
      <c r="AE39">
        <f t="shared" si="6"/>
        <v>3.5000000000025011E-2</v>
      </c>
      <c r="AF39">
        <f t="shared" si="7"/>
        <v>-6.8364667054405359E-2</v>
      </c>
      <c r="AG39">
        <f t="shared" si="27"/>
        <v>-6.8710340893867294E-2</v>
      </c>
      <c r="AH39">
        <f t="shared" si="18"/>
        <v>1.5618847690426207E-3</v>
      </c>
      <c r="AK39" s="7">
        <v>36</v>
      </c>
      <c r="AL39" s="7">
        <v>304.88</v>
      </c>
      <c r="AM39" s="7">
        <v>6.018338636651019</v>
      </c>
      <c r="AN39">
        <f t="shared" si="8"/>
        <v>9.9999999999965894E-2</v>
      </c>
      <c r="AO39">
        <f t="shared" si="9"/>
        <v>-8.9593442622990516E-2</v>
      </c>
      <c r="AP39">
        <f t="shared" si="10"/>
        <v>0.12151273754317238</v>
      </c>
      <c r="AQ39">
        <f t="shared" si="19"/>
        <v>-8.9686829281277691E-2</v>
      </c>
      <c r="AS39" s="7">
        <v>36</v>
      </c>
      <c r="AT39" s="7">
        <v>311.43499999999995</v>
      </c>
      <c r="AU39" s="7">
        <v>5.046028723100215</v>
      </c>
      <c r="AV39">
        <f t="shared" si="11"/>
        <v>0.32000000000005002</v>
      </c>
      <c r="AW39">
        <f t="shared" si="20"/>
        <v>-0.10086604800541732</v>
      </c>
      <c r="AX39">
        <f t="shared" si="21"/>
        <v>0.23216769748269428</v>
      </c>
      <c r="AY39">
        <f t="shared" si="22"/>
        <v>-0.1014863201124495</v>
      </c>
    </row>
    <row r="40" spans="3:51" x14ac:dyDescent="0.25">
      <c r="D40" s="7">
        <v>37</v>
      </c>
      <c r="E40" s="7">
        <v>300.75</v>
      </c>
      <c r="F40" s="7">
        <v>2.6548543102422184</v>
      </c>
      <c r="G40">
        <f t="shared" si="0"/>
        <v>0.15999999999996817</v>
      </c>
      <c r="H40">
        <f t="shared" si="1"/>
        <v>-3.0982366854640286E-2</v>
      </c>
      <c r="I40">
        <f t="shared" si="12"/>
        <v>0.14905244407972695</v>
      </c>
      <c r="J40">
        <f t="shared" si="13"/>
        <v>-3.1112952309239383E-2</v>
      </c>
      <c r="L40" s="7">
        <v>37</v>
      </c>
      <c r="M40" s="7">
        <v>308.495</v>
      </c>
      <c r="N40" s="7">
        <v>2.322500760482527</v>
      </c>
      <c r="O40">
        <f t="shared" si="23"/>
        <v>0.29999999999995453</v>
      </c>
      <c r="P40">
        <f t="shared" si="24"/>
        <v>-3.7347107439446248E-2</v>
      </c>
      <c r="Q40">
        <f t="shared" si="14"/>
        <v>0.28951730927211528</v>
      </c>
      <c r="R40">
        <f t="shared" si="15"/>
        <v>-3.7612787202461362E-2</v>
      </c>
      <c r="T40" s="7">
        <v>37</v>
      </c>
      <c r="U40" s="7">
        <v>317.815</v>
      </c>
      <c r="V40" s="7">
        <v>2.0761036123028327</v>
      </c>
      <c r="W40">
        <f t="shared" si="25"/>
        <v>0.72499999999996589</v>
      </c>
      <c r="X40">
        <f t="shared" si="26"/>
        <v>-4.2794300107036776E-2</v>
      </c>
      <c r="Y40">
        <f t="shared" si="16"/>
        <v>0.61259730181253946</v>
      </c>
      <c r="Z40">
        <f t="shared" si="17"/>
        <v>-4.3106739756157947E-2</v>
      </c>
      <c r="AB40" s="7">
        <v>37</v>
      </c>
      <c r="AC40" s="7">
        <v>298.77</v>
      </c>
      <c r="AD40" s="7">
        <v>6.5033784772829328</v>
      </c>
      <c r="AE40">
        <f t="shared" si="6"/>
        <v>4.0000000000020464E-2</v>
      </c>
      <c r="AF40">
        <f t="shared" si="7"/>
        <v>-6.8102829362763018E-2</v>
      </c>
      <c r="AG40">
        <f t="shared" si="27"/>
        <v>-6.84595134383085E-2</v>
      </c>
      <c r="AH40">
        <f t="shared" si="18"/>
        <v>7.9107709428445361E-3</v>
      </c>
      <c r="AK40" s="7">
        <v>37</v>
      </c>
      <c r="AL40" s="7">
        <v>304.97999999999996</v>
      </c>
      <c r="AM40" s="7">
        <v>5.9287451940280285</v>
      </c>
      <c r="AN40">
        <f t="shared" si="8"/>
        <v>0.11000000000001364</v>
      </c>
      <c r="AO40">
        <f t="shared" si="9"/>
        <v>-8.9050705339234426E-2</v>
      </c>
      <c r="AP40">
        <f t="shared" si="10"/>
        <v>0.13452704774344504</v>
      </c>
      <c r="AQ40">
        <f t="shared" si="19"/>
        <v>-8.9174780701881104E-2</v>
      </c>
      <c r="AS40" s="7">
        <v>37</v>
      </c>
      <c r="AT40" s="7">
        <v>311.755</v>
      </c>
      <c r="AU40" s="7">
        <v>4.9451626750947977</v>
      </c>
      <c r="AV40">
        <f t="shared" si="11"/>
        <v>0.32499999999998863</v>
      </c>
      <c r="AW40">
        <f t="shared" si="20"/>
        <v>-9.9945938586395222E-2</v>
      </c>
      <c r="AX40">
        <f t="shared" si="21"/>
        <v>0.24318469238573925</v>
      </c>
      <c r="AY40">
        <f t="shared" si="22"/>
        <v>-0.10059280928169076</v>
      </c>
    </row>
    <row r="41" spans="3:51" x14ac:dyDescent="0.25">
      <c r="D41" s="7">
        <v>38</v>
      </c>
      <c r="E41" s="7">
        <v>300.90999999999997</v>
      </c>
      <c r="F41" s="7">
        <v>2.6238719433875781</v>
      </c>
      <c r="G41">
        <f t="shared" si="0"/>
        <v>0.17000000000001592</v>
      </c>
      <c r="H41">
        <f t="shared" si="1"/>
        <v>-3.0733937677913215E-2</v>
      </c>
      <c r="I41">
        <f t="shared" si="12"/>
        <v>0.15248864655642436</v>
      </c>
      <c r="J41">
        <f t="shared" si="13"/>
        <v>-3.0865303155968415E-2</v>
      </c>
      <c r="L41" s="7">
        <v>38</v>
      </c>
      <c r="M41" s="7">
        <v>308.79499999999996</v>
      </c>
      <c r="N41" s="7">
        <v>2.2851536530430807</v>
      </c>
      <c r="O41">
        <f t="shared" si="23"/>
        <v>0.30500000000000682</v>
      </c>
      <c r="P41">
        <f t="shared" si="24"/>
        <v>-3.694373235539139E-2</v>
      </c>
      <c r="Q41">
        <f t="shared" si="14"/>
        <v>0.29822327303641205</v>
      </c>
      <c r="R41">
        <f t="shared" si="15"/>
        <v>-3.7206072717453693E-2</v>
      </c>
      <c r="T41" s="7">
        <v>38</v>
      </c>
      <c r="U41" s="7">
        <v>318.53999999999996</v>
      </c>
      <c r="V41" s="7">
        <v>2.0333093121957959</v>
      </c>
      <c r="W41">
        <f t="shared" si="25"/>
        <v>0.73500000000001364</v>
      </c>
      <c r="X41">
        <f t="shared" si="26"/>
        <v>-4.2215785568274766E-2</v>
      </c>
      <c r="Y41">
        <f t="shared" si="16"/>
        <v>0.62979300519161807</v>
      </c>
      <c r="Z41">
        <f t="shared" si="17"/>
        <v>-4.2507159718508186E-2</v>
      </c>
      <c r="AB41" s="7">
        <v>38</v>
      </c>
      <c r="AC41" s="7">
        <v>298.81</v>
      </c>
      <c r="AD41" s="7">
        <v>6.4352756479201698</v>
      </c>
      <c r="AE41">
        <f t="shared" si="6"/>
        <v>4.9999999999954525E-2</v>
      </c>
      <c r="AF41">
        <f t="shared" si="7"/>
        <v>-6.7836203924254157E-2</v>
      </c>
      <c r="AG41">
        <f t="shared" si="27"/>
        <v>-6.82040535274719E-2</v>
      </c>
      <c r="AH41">
        <f t="shared" si="18"/>
        <v>1.4455397353160926E-2</v>
      </c>
      <c r="AK41" s="7">
        <v>38</v>
      </c>
      <c r="AL41" s="7">
        <v>305.08999999999997</v>
      </c>
      <c r="AM41" s="7">
        <v>5.839694488688794</v>
      </c>
      <c r="AN41">
        <f t="shared" si="8"/>
        <v>0.12000000000000455</v>
      </c>
      <c r="AO41">
        <f t="shared" si="9"/>
        <v>-8.8499308354935913E-2</v>
      </c>
      <c r="AP41">
        <f t="shared" si="10"/>
        <v>0.14692645067148646</v>
      </c>
      <c r="AQ41">
        <f t="shared" si="19"/>
        <v>-8.8654342709830233E-2</v>
      </c>
      <c r="AS41" s="7">
        <v>38</v>
      </c>
      <c r="AT41" s="7">
        <v>312.08</v>
      </c>
      <c r="AU41" s="7">
        <v>4.8452167365084025</v>
      </c>
      <c r="AV41">
        <f t="shared" si="11"/>
        <v>0.36000000000001364</v>
      </c>
      <c r="AW41">
        <f t="shared" si="20"/>
        <v>-9.9009201205261022E-2</v>
      </c>
      <c r="AX41">
        <f t="shared" si="21"/>
        <v>0.2557687058008753</v>
      </c>
      <c r="AY41">
        <f t="shared" si="22"/>
        <v>-9.9679018493445418E-2</v>
      </c>
    </row>
    <row r="42" spans="3:51" x14ac:dyDescent="0.25">
      <c r="D42" s="7">
        <v>39</v>
      </c>
      <c r="E42" s="7">
        <v>301.08</v>
      </c>
      <c r="F42" s="7">
        <v>2.5931380057096649</v>
      </c>
      <c r="G42">
        <f t="shared" si="0"/>
        <v>0.17000000000001592</v>
      </c>
      <c r="H42">
        <f t="shared" si="1"/>
        <v>-3.048537046307942E-2</v>
      </c>
      <c r="I42">
        <f t="shared" si="12"/>
        <v>0.15583696386168011</v>
      </c>
      <c r="J42">
        <f t="shared" si="13"/>
        <v>-3.061738258990333E-2</v>
      </c>
      <c r="L42" s="7">
        <v>39</v>
      </c>
      <c r="M42" s="7">
        <v>309.09999999999997</v>
      </c>
      <c r="N42" s="7">
        <v>2.2482099206876893</v>
      </c>
      <c r="O42">
        <f t="shared" si="23"/>
        <v>0.30500000000000682</v>
      </c>
      <c r="P42">
        <f t="shared" si="24"/>
        <v>-3.653933268997811E-2</v>
      </c>
      <c r="Q42">
        <f t="shared" si="14"/>
        <v>0.30682011877120074</v>
      </c>
      <c r="R42">
        <f t="shared" si="15"/>
        <v>-3.6797827136578268E-2</v>
      </c>
      <c r="T42" s="7">
        <v>39</v>
      </c>
      <c r="U42" s="7">
        <v>319.27499999999998</v>
      </c>
      <c r="V42" s="7">
        <v>1.9910935266275211</v>
      </c>
      <c r="W42">
        <f t="shared" si="25"/>
        <v>0.69999999999998863</v>
      </c>
      <c r="X42">
        <f t="shared" si="26"/>
        <v>-4.1634387989298194E-2</v>
      </c>
      <c r="Y42">
        <f t="shared" si="16"/>
        <v>0.64616490713946018</v>
      </c>
      <c r="Z42">
        <f t="shared" si="17"/>
        <v>-4.190538717704391E-2</v>
      </c>
      <c r="AB42" s="7">
        <v>39</v>
      </c>
      <c r="AC42" s="7">
        <v>298.85999999999996</v>
      </c>
      <c r="AD42" s="7">
        <v>6.3674394439959157</v>
      </c>
      <c r="AE42">
        <f t="shared" si="6"/>
        <v>4.5000000000015916E-2</v>
      </c>
      <c r="AF42">
        <f t="shared" si="7"/>
        <v>-6.7564828248568354E-2</v>
      </c>
      <c r="AG42">
        <f t="shared" si="27"/>
        <v>-6.7943933614386151E-2</v>
      </c>
      <c r="AH42">
        <f t="shared" si="18"/>
        <v>2.1128832784248708E-2</v>
      </c>
      <c r="AK42" s="7">
        <v>39</v>
      </c>
      <c r="AL42" s="7">
        <v>305.20999999999998</v>
      </c>
      <c r="AM42" s="7">
        <v>5.7511951803338581</v>
      </c>
      <c r="AN42">
        <f t="shared" si="8"/>
        <v>0.125</v>
      </c>
      <c r="AO42">
        <f t="shared" si="9"/>
        <v>-8.793935364642369E-2</v>
      </c>
      <c r="AP42">
        <f t="shared" si="10"/>
        <v>0.15866226317404397</v>
      </c>
      <c r="AQ42">
        <f t="shared" si="19"/>
        <v>-8.8125285186714961E-2</v>
      </c>
      <c r="AS42" s="7">
        <v>39</v>
      </c>
      <c r="AT42" s="7">
        <v>312.44</v>
      </c>
      <c r="AU42" s="7">
        <v>4.7462075353031414</v>
      </c>
      <c r="AV42">
        <f t="shared" si="11"/>
        <v>0.37999999999999545</v>
      </c>
      <c r="AW42">
        <f t="shared" si="20"/>
        <v>-9.8056248798010337E-2</v>
      </c>
      <c r="AX42">
        <f t="shared" si="21"/>
        <v>0.26985436471370861</v>
      </c>
      <c r="AY42">
        <f t="shared" si="22"/>
        <v>-9.8745367698922892E-2</v>
      </c>
    </row>
    <row r="43" spans="3:51" x14ac:dyDescent="0.25">
      <c r="C43">
        <v>40</v>
      </c>
      <c r="D43" s="7">
        <v>40</v>
      </c>
      <c r="E43" s="7">
        <v>301.25</v>
      </c>
      <c r="F43" s="7">
        <v>2.5626526352465855</v>
      </c>
      <c r="G43">
        <f t="shared" si="0"/>
        <v>0.15999999999996817</v>
      </c>
      <c r="H43">
        <f t="shared" si="1"/>
        <v>-3.0236707440853827E-2</v>
      </c>
      <c r="I43">
        <f t="shared" si="12"/>
        <v>0.15909776624874095</v>
      </c>
      <c r="J43">
        <f t="shared" si="13"/>
        <v>-3.0369237037934836E-2</v>
      </c>
      <c r="L43" s="7">
        <v>40</v>
      </c>
      <c r="M43" s="7">
        <v>309.40499999999997</v>
      </c>
      <c r="N43" s="7">
        <v>2.2116705879977112</v>
      </c>
      <c r="O43">
        <f t="shared" si="23"/>
        <v>0.31499999999999773</v>
      </c>
      <c r="P43">
        <f t="shared" si="24"/>
        <v>-3.6134064676268451E-2</v>
      </c>
      <c r="Q43">
        <f t="shared" si="14"/>
        <v>0.31528619022434046</v>
      </c>
      <c r="R43">
        <f t="shared" si="15"/>
        <v>-3.6388286222375645E-2</v>
      </c>
      <c r="T43" s="7">
        <v>40</v>
      </c>
      <c r="U43" s="7">
        <v>319.97499999999997</v>
      </c>
      <c r="V43" s="7">
        <v>1.949459138638223</v>
      </c>
      <c r="W43">
        <f t="shared" si="25"/>
        <v>0.68999999999999773</v>
      </c>
      <c r="X43">
        <f t="shared" si="26"/>
        <v>-4.1050517769593897E-2</v>
      </c>
      <c r="Y43">
        <f t="shared" si="16"/>
        <v>0.66169670462295649</v>
      </c>
      <c r="Z43">
        <f t="shared" si="17"/>
        <v>-4.1301982650751856E-2</v>
      </c>
      <c r="AB43" s="7">
        <v>40</v>
      </c>
      <c r="AC43" s="7">
        <v>298.90499999999997</v>
      </c>
      <c r="AD43" s="7">
        <v>6.2998746157473473</v>
      </c>
      <c r="AE43">
        <f t="shared" si="6"/>
        <v>5.5000000000006821E-2</v>
      </c>
      <c r="AF43">
        <f t="shared" si="7"/>
        <v>-6.7288741275616459E-2</v>
      </c>
      <c r="AG43">
        <f t="shared" si="27"/>
        <v>-6.7679133035008318E-2</v>
      </c>
      <c r="AH43">
        <f t="shared" si="18"/>
        <v>2.7870366887485787E-2</v>
      </c>
      <c r="AK43" s="7">
        <v>40</v>
      </c>
      <c r="AL43" s="7">
        <v>305.33499999999998</v>
      </c>
      <c r="AM43" s="7">
        <v>5.6632558266874344</v>
      </c>
      <c r="AN43">
        <f t="shared" si="8"/>
        <v>0.125</v>
      </c>
      <c r="AO43">
        <f t="shared" si="9"/>
        <v>-8.7370947172399127E-2</v>
      </c>
      <c r="AP43">
        <f t="shared" si="10"/>
        <v>0.16970123792501468</v>
      </c>
      <c r="AQ43">
        <f t="shared" si="19"/>
        <v>-8.7587418728757985E-2</v>
      </c>
      <c r="AS43" s="7">
        <v>40</v>
      </c>
      <c r="AT43" s="7">
        <v>312.82</v>
      </c>
      <c r="AU43" s="7">
        <v>4.6481512865051311</v>
      </c>
      <c r="AV43">
        <f t="shared" si="11"/>
        <v>0.39499999999998181</v>
      </c>
      <c r="AW43">
        <f t="shared" si="20"/>
        <v>-9.7087508406007217E-2</v>
      </c>
      <c r="AX43">
        <f t="shared" si="21"/>
        <v>0.2853635953060234</v>
      </c>
      <c r="AY43">
        <f t="shared" si="22"/>
        <v>-9.7792335721394424E-2</v>
      </c>
    </row>
    <row r="44" spans="3:51" x14ac:dyDescent="0.25">
      <c r="D44" s="7">
        <v>41</v>
      </c>
      <c r="E44" s="7">
        <v>301.40999999999997</v>
      </c>
      <c r="F44" s="7">
        <v>2.5324159278057317</v>
      </c>
      <c r="G44">
        <f t="shared" si="0"/>
        <v>0.18000000000000682</v>
      </c>
      <c r="H44">
        <f t="shared" si="1"/>
        <v>-2.9987990396115549E-2</v>
      </c>
      <c r="I44">
        <f t="shared" si="12"/>
        <v>0.16227210196535768</v>
      </c>
      <c r="J44">
        <f t="shared" si="13"/>
        <v>-3.0120913066162443E-2</v>
      </c>
      <c r="L44" s="7">
        <v>41</v>
      </c>
      <c r="M44" s="7">
        <v>309.71999999999997</v>
      </c>
      <c r="N44" s="7">
        <v>2.1755365233214428</v>
      </c>
      <c r="O44">
        <f t="shared" si="23"/>
        <v>0.32499999999998863</v>
      </c>
      <c r="P44">
        <f t="shared" si="24"/>
        <v>-3.5728082530539051E-2</v>
      </c>
      <c r="Q44">
        <f t="shared" si="14"/>
        <v>0.32360245825323664</v>
      </c>
      <c r="R44">
        <f t="shared" si="15"/>
        <v>-3.5977678753155391E-2</v>
      </c>
      <c r="T44" s="7">
        <v>41</v>
      </c>
      <c r="U44" s="7">
        <v>320.66499999999996</v>
      </c>
      <c r="V44" s="7">
        <v>1.9084086208686291</v>
      </c>
      <c r="W44">
        <f t="shared" si="25"/>
        <v>0.70500000000004093</v>
      </c>
      <c r="X44">
        <f t="shared" si="26"/>
        <v>-4.0464579124008138E-2</v>
      </c>
      <c r="Y44">
        <f t="shared" si="16"/>
        <v>0.67637732194335598</v>
      </c>
      <c r="Z44">
        <f t="shared" si="17"/>
        <v>-4.0697477375837371E-2</v>
      </c>
      <c r="AB44" s="7">
        <v>41</v>
      </c>
      <c r="AC44" s="7">
        <v>298.95999999999998</v>
      </c>
      <c r="AD44" s="7">
        <v>6.2325858744717308</v>
      </c>
      <c r="AE44">
        <f t="shared" si="6"/>
        <v>5.0000000000011369E-2</v>
      </c>
      <c r="AF44">
        <f t="shared" si="7"/>
        <v>-6.7007983369387958E-2</v>
      </c>
      <c r="AG44">
        <f t="shared" si="27"/>
        <v>-6.740963784623534E-2</v>
      </c>
      <c r="AH44">
        <f t="shared" si="18"/>
        <v>3.4625187921970557E-2</v>
      </c>
      <c r="AK44" s="7">
        <v>41</v>
      </c>
      <c r="AL44" s="7">
        <v>305.45999999999998</v>
      </c>
      <c r="AM44" s="7">
        <v>5.5758848795150353</v>
      </c>
      <c r="AN44">
        <f t="shared" si="8"/>
        <v>0.13999999999998636</v>
      </c>
      <c r="AO44">
        <f t="shared" si="9"/>
        <v>-8.6794198863008987E-2</v>
      </c>
      <c r="AP44">
        <f t="shared" si="10"/>
        <v>0.18002398326273195</v>
      </c>
      <c r="AQ44">
        <f t="shared" si="19"/>
        <v>-8.704059263014273E-2</v>
      </c>
      <c r="AS44" s="7">
        <v>41</v>
      </c>
      <c r="AT44" s="7">
        <v>313.21499999999997</v>
      </c>
      <c r="AU44" s="7">
        <v>4.5510637780991239</v>
      </c>
      <c r="AV44">
        <f t="shared" si="11"/>
        <v>0.42000000000001592</v>
      </c>
      <c r="AW44">
        <f t="shared" si="20"/>
        <v>-9.6103420863117961E-2</v>
      </c>
      <c r="AX44">
        <f t="shared" si="21"/>
        <v>0.30220792801299012</v>
      </c>
      <c r="AY44">
        <f t="shared" si="22"/>
        <v>-9.682045377280904E-2</v>
      </c>
    </row>
    <row r="45" spans="3:51" s="14" customFormat="1" x14ac:dyDescent="0.25">
      <c r="D45" s="18">
        <v>42</v>
      </c>
      <c r="E45" s="18">
        <v>301.58999999999997</v>
      </c>
      <c r="F45" s="18">
        <v>2.5024279374096161</v>
      </c>
      <c r="G45" s="14">
        <f t="shared" si="0"/>
        <v>0.17000000000001592</v>
      </c>
      <c r="H45" s="14">
        <f t="shared" si="1"/>
        <v>-2.9739260658678823E-2</v>
      </c>
      <c r="I45" s="14">
        <f t="shared" si="12"/>
        <v>0.16536154440899509</v>
      </c>
      <c r="J45" s="14">
        <f t="shared" si="13"/>
        <v>-2.9872457247484184E-2</v>
      </c>
      <c r="L45" s="18">
        <v>42</v>
      </c>
      <c r="M45" s="18">
        <v>310.04499999999996</v>
      </c>
      <c r="N45" s="18">
        <v>2.1398084407909037</v>
      </c>
      <c r="O45" s="14">
        <f t="shared" si="23"/>
        <v>0.33500000000003638</v>
      </c>
      <c r="P45" s="14">
        <f t="shared" si="24"/>
        <v>-3.5321538371851702E-2</v>
      </c>
      <c r="Q45" s="14">
        <f t="shared" si="14"/>
        <v>0.33175223984521085</v>
      </c>
      <c r="R45" s="14">
        <f t="shared" si="15"/>
        <v>-3.5566226402563197E-2</v>
      </c>
      <c r="T45" s="18">
        <v>42</v>
      </c>
      <c r="U45" s="18">
        <v>321.37</v>
      </c>
      <c r="V45" s="18">
        <v>1.8679440417446209</v>
      </c>
      <c r="W45" s="14">
        <f t="shared" si="25"/>
        <v>0.7349999999999568</v>
      </c>
      <c r="X45" s="14">
        <f t="shared" si="26"/>
        <v>-3.9876969691501785E-2</v>
      </c>
      <c r="Y45" s="14">
        <f t="shared" si="16"/>
        <v>0.69020024813561864</v>
      </c>
      <c r="Z45" s="14">
        <f t="shared" si="17"/>
        <v>-4.0092374559340116E-2</v>
      </c>
      <c r="AB45" s="18">
        <v>42</v>
      </c>
      <c r="AC45" s="18">
        <v>299.01</v>
      </c>
      <c r="AD45" s="18">
        <v>6.1655778911023429</v>
      </c>
      <c r="AE45" s="14">
        <f t="shared" si="6"/>
        <v>5.5000000000006821E-2</v>
      </c>
      <c r="AF45" s="14">
        <f t="shared" si="7"/>
        <v>-6.67225963109912E-2</v>
      </c>
      <c r="AG45" s="14">
        <f t="shared" si="27"/>
        <v>-6.713544063179365E-2</v>
      </c>
      <c r="AH45" s="14">
        <f t="shared" si="18"/>
        <v>4.1344070641940789E-2</v>
      </c>
      <c r="AK45" s="18">
        <v>42</v>
      </c>
      <c r="AL45" s="18">
        <v>305.59999999999997</v>
      </c>
      <c r="AM45" s="18">
        <v>5.4890906806520263</v>
      </c>
      <c r="AN45" s="14">
        <f t="shared" si="8"/>
        <v>0.13499999999999091</v>
      </c>
      <c r="AO45" s="14">
        <f t="shared" si="9"/>
        <v>-8.6209222607669389E-2</v>
      </c>
      <c r="AP45" s="14">
        <f t="shared" si="10"/>
        <v>0.18962347511737221</v>
      </c>
      <c r="AQ45" s="14">
        <f t="shared" si="19"/>
        <v>-8.6484692823857692E-2</v>
      </c>
      <c r="AS45" s="18">
        <v>42</v>
      </c>
      <c r="AT45" s="18">
        <v>313.63499999999999</v>
      </c>
      <c r="AU45" s="18">
        <v>4.4549603572360059</v>
      </c>
      <c r="AV45" s="14">
        <f t="shared" si="11"/>
        <v>0.43500000000000227</v>
      </c>
      <c r="AW45" s="14">
        <f t="shared" si="20"/>
        <v>-9.5104440458632311E-2</v>
      </c>
      <c r="AX45" s="14">
        <f t="shared" si="21"/>
        <v>0.32029056703736103</v>
      </c>
      <c r="AY45" s="14">
        <f t="shared" si="22"/>
        <v>-9.583029942840747E-2</v>
      </c>
    </row>
    <row r="46" spans="3:51" x14ac:dyDescent="0.25">
      <c r="D46" s="7">
        <v>43</v>
      </c>
      <c r="E46" s="7">
        <v>301.76</v>
      </c>
      <c r="F46" s="7">
        <v>2.4726886767509373</v>
      </c>
      <c r="G46">
        <f t="shared" si="0"/>
        <v>0.16999999999995907</v>
      </c>
      <c r="H46">
        <f t="shared" si="1"/>
        <v>-2.9490559094383695E-2</v>
      </c>
      <c r="I46">
        <f t="shared" si="12"/>
        <v>0.16836806530582038</v>
      </c>
      <c r="J46">
        <f t="shared" si="13"/>
        <v>-2.9623916045365527E-2</v>
      </c>
      <c r="L46" s="7">
        <v>43</v>
      </c>
      <c r="M46" s="7">
        <v>310.38</v>
      </c>
      <c r="N46" s="7">
        <v>2.104486902419052</v>
      </c>
      <c r="O46">
        <f t="shared" si="23"/>
        <v>0.33999999999997499</v>
      </c>
      <c r="P46">
        <f t="shared" si="24"/>
        <v>-3.4914582145081585E-2</v>
      </c>
      <c r="Q46">
        <f t="shared" si="14"/>
        <v>0.3397209511178878</v>
      </c>
      <c r="R46">
        <f t="shared" si="15"/>
        <v>-3.5154143679097367E-2</v>
      </c>
      <c r="T46" s="7">
        <v>43</v>
      </c>
      <c r="U46" s="7">
        <v>322.10499999999996</v>
      </c>
      <c r="V46" s="7">
        <v>1.8280670720531191</v>
      </c>
      <c r="W46">
        <f t="shared" si="25"/>
        <v>0.75</v>
      </c>
      <c r="X46">
        <f t="shared" si="26"/>
        <v>-3.9288080164266992E-2</v>
      </c>
      <c r="Y46">
        <f t="shared" si="16"/>
        <v>0.70316295715276311</v>
      </c>
      <c r="Z46">
        <f t="shared" si="17"/>
        <v>-3.9487150602297086E-2</v>
      </c>
      <c r="AB46" s="7">
        <v>43</v>
      </c>
      <c r="AC46" s="7">
        <v>299.065</v>
      </c>
      <c r="AD46" s="7">
        <v>6.0988552947913517</v>
      </c>
      <c r="AE46">
        <f t="shared" si="6"/>
        <v>5.5000000000006821E-2</v>
      </c>
      <c r="AF46">
        <f t="shared" si="7"/>
        <v>-6.6432623290899606E-2</v>
      </c>
      <c r="AG46">
        <f t="shared" si="27"/>
        <v>-6.685654028506402E-2</v>
      </c>
      <c r="AH46">
        <f t="shared" si="18"/>
        <v>4.7983074145867555E-2</v>
      </c>
      <c r="AK46" s="7">
        <v>43</v>
      </c>
      <c r="AL46" s="7">
        <v>305.73499999999996</v>
      </c>
      <c r="AM46" s="7">
        <v>5.4028814580443569</v>
      </c>
      <c r="AN46">
        <f t="shared" si="8"/>
        <v>0.16000000000002501</v>
      </c>
      <c r="AO46">
        <f t="shared" si="9"/>
        <v>-8.5616136239094587E-2</v>
      </c>
      <c r="AP46">
        <f t="shared" si="10"/>
        <v>0.19850365771651823</v>
      </c>
      <c r="AQ46">
        <f t="shared" si="19"/>
        <v>-8.591963981464687E-2</v>
      </c>
      <c r="AS46" s="7">
        <v>43</v>
      </c>
      <c r="AT46" s="7">
        <v>314.07</v>
      </c>
      <c r="AU46" s="7">
        <v>4.3598559167773736</v>
      </c>
      <c r="AV46">
        <f t="shared" si="11"/>
        <v>0.45999999999997954</v>
      </c>
      <c r="AW46">
        <f t="shared" si="20"/>
        <v>-9.4091034576110566E-2</v>
      </c>
      <c r="AX46">
        <f t="shared" si="21"/>
        <v>0.33950824055818885</v>
      </c>
      <c r="AY46">
        <f t="shared" si="22"/>
        <v>-9.4822491039108406E-2</v>
      </c>
    </row>
    <row r="47" spans="3:51" x14ac:dyDescent="0.25">
      <c r="D47" s="7">
        <v>44</v>
      </c>
      <c r="E47" s="7">
        <v>301.92999999999995</v>
      </c>
      <c r="F47" s="7">
        <v>2.4431981176565536</v>
      </c>
      <c r="G47">
        <f t="shared" si="0"/>
        <v>0.17000000000001592</v>
      </c>
      <c r="H47">
        <f t="shared" si="1"/>
        <v>-2.9241926096501114E-2</v>
      </c>
      <c r="I47">
        <f t="shared" si="12"/>
        <v>0.17129392961224976</v>
      </c>
      <c r="J47">
        <f t="shared" si="13"/>
        <v>-2.9375335711872078E-2</v>
      </c>
      <c r="L47" s="7">
        <v>44</v>
      </c>
      <c r="M47" s="7">
        <v>310.71999999999997</v>
      </c>
      <c r="N47" s="7">
        <v>2.0695723202739704</v>
      </c>
      <c r="O47">
        <f t="shared" si="23"/>
        <v>0.35500000000001819</v>
      </c>
      <c r="P47">
        <f t="shared" si="24"/>
        <v>-3.4507361547417847E-2</v>
      </c>
      <c r="Q47">
        <f t="shared" si="14"/>
        <v>0.34749588956843414</v>
      </c>
      <c r="R47">
        <f t="shared" si="15"/>
        <v>-3.474163791430139E-2</v>
      </c>
      <c r="T47" s="7">
        <v>44</v>
      </c>
      <c r="U47" s="7">
        <v>322.85499999999996</v>
      </c>
      <c r="V47" s="7">
        <v>1.7887789918888521</v>
      </c>
      <c r="W47">
        <f t="shared" si="25"/>
        <v>0.7650000000000432</v>
      </c>
      <c r="X47">
        <f t="shared" si="26"/>
        <v>-3.8698293937467376E-2</v>
      </c>
      <c r="Y47">
        <f t="shared" si="16"/>
        <v>0.71526639939893144</v>
      </c>
      <c r="Z47">
        <f t="shared" si="17"/>
        <v>-3.8882256287040187E-2</v>
      </c>
      <c r="AB47" s="7">
        <v>44</v>
      </c>
      <c r="AC47" s="7">
        <v>299.12</v>
      </c>
      <c r="AD47" s="7">
        <v>6.0324226715004521</v>
      </c>
      <c r="AE47">
        <f t="shared" si="6"/>
        <v>5.999999999994543E-2</v>
      </c>
      <c r="AF47">
        <f t="shared" si="7"/>
        <v>-6.6138108900359427E-2</v>
      </c>
      <c r="AG47">
        <f t="shared" si="27"/>
        <v>-6.6572941775976391E-2</v>
      </c>
      <c r="AH47">
        <f t="shared" si="18"/>
        <v>5.4503249503684792E-2</v>
      </c>
      <c r="AK47" s="7">
        <v>44</v>
      </c>
      <c r="AL47" s="7">
        <v>305.89499999999998</v>
      </c>
      <c r="AM47" s="7">
        <v>5.3172653218052623</v>
      </c>
      <c r="AN47">
        <f t="shared" si="8"/>
        <v>0.16499999999996362</v>
      </c>
      <c r="AO47">
        <f t="shared" si="9"/>
        <v>-8.5015061513356471E-2</v>
      </c>
      <c r="AP47">
        <f t="shared" si="10"/>
        <v>0.20667812982704881</v>
      </c>
      <c r="AQ47">
        <f t="shared" si="19"/>
        <v>-8.5345386630142947E-2</v>
      </c>
      <c r="AS47" s="7">
        <v>44</v>
      </c>
      <c r="AT47" s="7">
        <v>314.52999999999997</v>
      </c>
      <c r="AU47" s="7">
        <v>4.265764882201263</v>
      </c>
      <c r="AV47">
        <f t="shared" si="11"/>
        <v>0.47500000000002274</v>
      </c>
      <c r="AW47">
        <f t="shared" si="20"/>
        <v>-9.3063683308411527E-2</v>
      </c>
      <c r="AX47">
        <f t="shared" si="21"/>
        <v>0.35975284817648401</v>
      </c>
      <c r="AY47">
        <f t="shared" si="22"/>
        <v>-9.3797682559487852E-2</v>
      </c>
    </row>
    <row r="48" spans="3:51" s="16" customFormat="1" x14ac:dyDescent="0.25">
      <c r="D48" s="17">
        <v>45</v>
      </c>
      <c r="E48" s="17">
        <v>302.09999999999997</v>
      </c>
      <c r="F48" s="17">
        <v>2.4139561915600525</v>
      </c>
      <c r="G48" s="16">
        <f t="shared" si="0"/>
        <v>0.17000000000001592</v>
      </c>
      <c r="H48" s="16">
        <f t="shared" si="1"/>
        <v>-2.8993401577457778E-2</v>
      </c>
      <c r="I48" s="16">
        <f t="shared" si="12"/>
        <v>0.17414160858281669</v>
      </c>
      <c r="J48" s="16">
        <f t="shared" si="13"/>
        <v>-2.9126762198297993E-2</v>
      </c>
      <c r="L48" s="17">
        <v>45</v>
      </c>
      <c r="M48" s="17">
        <v>311.07499999999999</v>
      </c>
      <c r="N48" s="17">
        <v>2.0350649587265526</v>
      </c>
      <c r="O48" s="16">
        <f t="shared" si="23"/>
        <v>0.36500000000000909</v>
      </c>
      <c r="P48" s="16">
        <f t="shared" si="24"/>
        <v>-3.4100021958352933E-2</v>
      </c>
      <c r="Q48" s="16">
        <f t="shared" si="14"/>
        <v>0.35506604158818633</v>
      </c>
      <c r="R48" s="16">
        <f t="shared" si="15"/>
        <v>-3.4328909290360858E-2</v>
      </c>
      <c r="T48" s="17">
        <v>45</v>
      </c>
      <c r="U48" s="17">
        <v>323.62</v>
      </c>
      <c r="V48" s="17">
        <v>1.7500806979513848</v>
      </c>
      <c r="W48" s="16">
        <f t="shared" si="25"/>
        <v>0.77499999999997726</v>
      </c>
      <c r="X48" s="16">
        <f t="shared" si="26"/>
        <v>-3.8107986779798653E-2</v>
      </c>
      <c r="Y48" s="16">
        <f t="shared" si="16"/>
        <v>0.72651455494415007</v>
      </c>
      <c r="Z48" s="16">
        <f t="shared" si="17"/>
        <v>-3.8278117925023059E-2</v>
      </c>
      <c r="AB48" s="17">
        <v>45</v>
      </c>
      <c r="AC48" s="17">
        <v>299.17999999999995</v>
      </c>
      <c r="AD48" s="17">
        <v>5.9662845626000927</v>
      </c>
      <c r="AE48" s="16">
        <f t="shared" si="6"/>
        <v>6.0000000000002274E-2</v>
      </c>
      <c r="AF48" s="16">
        <f t="shared" si="7"/>
        <v>-6.5839099121999922E-2</v>
      </c>
      <c r="AG48" s="16">
        <f t="shared" si="27"/>
        <v>-6.6284655907612941E-2</v>
      </c>
      <c r="AH48" s="16">
        <f t="shared" si="18"/>
        <v>6.0870356980092133E-2</v>
      </c>
      <c r="AK48" s="17">
        <v>45</v>
      </c>
      <c r="AL48" s="17">
        <v>306.05999999999995</v>
      </c>
      <c r="AM48" s="17">
        <v>5.2322502602919059</v>
      </c>
      <c r="AN48" s="16">
        <f t="shared" si="8"/>
        <v>0.15000000000003411</v>
      </c>
      <c r="AO48" s="16">
        <f t="shared" si="9"/>
        <v>-8.4406124088845402E-2</v>
      </c>
      <c r="AP48" s="16">
        <f t="shared" si="10"/>
        <v>0.2141689133603375</v>
      </c>
      <c r="AQ48" s="16">
        <f t="shared" si="19"/>
        <v>-8.4761916809548796E-2</v>
      </c>
      <c r="AS48" s="17">
        <v>45</v>
      </c>
      <c r="AT48" s="17">
        <v>315.005</v>
      </c>
      <c r="AU48" s="17">
        <v>4.1727011988928515</v>
      </c>
      <c r="AV48" s="16">
        <f t="shared" si="11"/>
        <v>0.49500000000000455</v>
      </c>
      <c r="AW48" s="16">
        <f t="shared" si="20"/>
        <v>-9.2022879049138417E-2</v>
      </c>
      <c r="AX48" s="16">
        <f t="shared" si="21"/>
        <v>0.38091292187009174</v>
      </c>
      <c r="AY48" s="16">
        <f t="shared" si="22"/>
        <v>-9.2756558767995101E-2</v>
      </c>
    </row>
    <row r="49" spans="3:51" x14ac:dyDescent="0.25">
      <c r="D49" s="7">
        <v>46</v>
      </c>
      <c r="E49" s="7">
        <v>302.27</v>
      </c>
      <c r="F49" s="7">
        <v>2.3849627899825947</v>
      </c>
      <c r="G49">
        <f t="shared" si="0"/>
        <v>0.17000000000001592</v>
      </c>
      <c r="H49">
        <f t="shared" si="1"/>
        <v>-2.8745024960877608E-2</v>
      </c>
      <c r="I49">
        <f t="shared" si="12"/>
        <v>0.17691370805651907</v>
      </c>
      <c r="J49">
        <f t="shared" si="13"/>
        <v>-2.8878241076931217E-2</v>
      </c>
      <c r="L49" s="7">
        <v>46</v>
      </c>
      <c r="M49" s="7">
        <v>311.44</v>
      </c>
      <c r="N49" s="7">
        <v>2.0009649367681996</v>
      </c>
      <c r="O49">
        <f t="shared" si="23"/>
        <v>0.3699999999999477</v>
      </c>
      <c r="P49">
        <f t="shared" si="24"/>
        <v>-3.3692706373184445E-2</v>
      </c>
      <c r="Q49">
        <f t="shared" si="14"/>
        <v>0.3624219118741987</v>
      </c>
      <c r="R49">
        <f t="shared" si="15"/>
        <v>-3.3916150899457993E-2</v>
      </c>
      <c r="T49" s="7">
        <v>46</v>
      </c>
      <c r="U49" s="7">
        <v>324.39499999999998</v>
      </c>
      <c r="V49" s="7">
        <v>1.7119727111715861</v>
      </c>
      <c r="W49">
        <f t="shared" si="25"/>
        <v>0.75999999999999091</v>
      </c>
      <c r="X49">
        <f t="shared" si="26"/>
        <v>-3.7517526525014722E-2</v>
      </c>
      <c r="Y49">
        <f t="shared" si="16"/>
        <v>0.73691404021698048</v>
      </c>
      <c r="Z49">
        <f t="shared" si="17"/>
        <v>-3.7675138462919644E-2</v>
      </c>
      <c r="AB49" s="7">
        <v>46</v>
      </c>
      <c r="AC49" s="7">
        <v>299.23999999999995</v>
      </c>
      <c r="AD49" s="7">
        <v>5.9004454634780927</v>
      </c>
      <c r="AE49">
        <f t="shared" si="6"/>
        <v>6.0000000000002274E-2</v>
      </c>
      <c r="AF49">
        <f t="shared" si="7"/>
        <v>-6.5535641319618421E-2</v>
      </c>
      <c r="AG49">
        <f t="shared" si="27"/>
        <v>-6.5991699066942938E-2</v>
      </c>
      <c r="AH49">
        <f t="shared" si="18"/>
        <v>6.70545926734194E-2</v>
      </c>
      <c r="AK49" s="7">
        <v>46</v>
      </c>
      <c r="AL49" s="7">
        <v>306.20999999999998</v>
      </c>
      <c r="AM49" s="7">
        <v>5.1478441362030605</v>
      </c>
      <c r="AN49">
        <f t="shared" si="8"/>
        <v>0.17500000000001137</v>
      </c>
      <c r="AO49">
        <f t="shared" si="9"/>
        <v>-8.3789453499819366E-2</v>
      </c>
      <c r="AP49">
        <f t="shared" si="10"/>
        <v>0.22100530123630868</v>
      </c>
      <c r="AQ49">
        <f t="shared" si="19"/>
        <v>-8.4169242444023448E-2</v>
      </c>
      <c r="AS49" s="7">
        <v>46</v>
      </c>
      <c r="AT49" s="7">
        <v>315.5</v>
      </c>
      <c r="AU49" s="7">
        <v>4.0806783198437131</v>
      </c>
      <c r="AV49">
        <f t="shared" si="11"/>
        <v>0.47999999999996135</v>
      </c>
      <c r="AW49">
        <f t="shared" si="20"/>
        <v>-9.0969126060858052E-2</v>
      </c>
      <c r="AX49">
        <f t="shared" si="21"/>
        <v>0.40287491625791461</v>
      </c>
      <c r="AY49">
        <f t="shared" si="22"/>
        <v>-9.1699830855756795E-2</v>
      </c>
    </row>
    <row r="50" spans="3:51" x14ac:dyDescent="0.25">
      <c r="D50" s="7">
        <v>47</v>
      </c>
      <c r="E50" s="7">
        <v>302.44</v>
      </c>
      <c r="F50" s="7">
        <v>2.3562177650217171</v>
      </c>
      <c r="G50">
        <f t="shared" si="0"/>
        <v>0.18000000000000682</v>
      </c>
      <c r="H50">
        <f t="shared" si="1"/>
        <v>-2.8496835173939861E-2</v>
      </c>
      <c r="I50">
        <f t="shared" si="12"/>
        <v>0.17961290950729314</v>
      </c>
      <c r="J50">
        <f t="shared" si="13"/>
        <v>-2.8629817472680258E-2</v>
      </c>
      <c r="L50" s="7">
        <v>47</v>
      </c>
      <c r="M50" s="7">
        <v>311.80999999999995</v>
      </c>
      <c r="N50" s="7">
        <v>1.9672722303950152</v>
      </c>
      <c r="O50">
        <f t="shared" si="23"/>
        <v>0.38500000000004775</v>
      </c>
      <c r="P50">
        <f t="shared" si="24"/>
        <v>-3.3285555340032635E-2</v>
      </c>
      <c r="Q50">
        <f t="shared" si="14"/>
        <v>0.36955537187868948</v>
      </c>
      <c r="R50">
        <f t="shared" si="15"/>
        <v>-3.3503548828569193E-2</v>
      </c>
      <c r="T50" s="7">
        <v>47</v>
      </c>
      <c r="U50" s="7">
        <v>325.15499999999997</v>
      </c>
      <c r="V50" s="7">
        <v>1.6744551846465714</v>
      </c>
      <c r="W50">
        <f t="shared" si="25"/>
        <v>0.76499999999998636</v>
      </c>
      <c r="X50">
        <f t="shared" si="26"/>
        <v>-3.6927272784505805E-2</v>
      </c>
      <c r="Y50">
        <f t="shared" si="16"/>
        <v>0.74647376118913389</v>
      </c>
      <c r="Z50">
        <f t="shared" si="17"/>
        <v>-3.7073698545768682E-2</v>
      </c>
      <c r="AB50" s="7">
        <v>47</v>
      </c>
      <c r="AC50" s="7">
        <v>299.29999999999995</v>
      </c>
      <c r="AD50" s="7">
        <v>5.8349098221584743</v>
      </c>
      <c r="AE50">
        <f t="shared" si="6"/>
        <v>7.0000000000050022E-2</v>
      </c>
      <c r="AF50">
        <f t="shared" si="7"/>
        <v>-6.5227784227129604E-2</v>
      </c>
      <c r="AG50">
        <f t="shared" si="27"/>
        <v>-6.5694092973155441E-2</v>
      </c>
      <c r="AH50">
        <f t="shared" si="18"/>
        <v>7.303032439104129E-2</v>
      </c>
      <c r="AK50" s="7">
        <v>47</v>
      </c>
      <c r="AL50" s="7">
        <v>306.38499999999999</v>
      </c>
      <c r="AM50" s="7">
        <v>5.0640546827032411</v>
      </c>
      <c r="AN50">
        <f t="shared" si="8"/>
        <v>0.18000000000000682</v>
      </c>
      <c r="AO50">
        <f t="shared" si="9"/>
        <v>-8.3165183128888209E-2</v>
      </c>
      <c r="AP50">
        <f t="shared" si="10"/>
        <v>0.2272227814695551</v>
      </c>
      <c r="AQ50">
        <f t="shared" si="19"/>
        <v>-8.3567402278876574E-2</v>
      </c>
      <c r="AS50" s="7">
        <v>47</v>
      </c>
      <c r="AT50" s="7">
        <v>315.97999999999996</v>
      </c>
      <c r="AU50" s="7">
        <v>3.989709193782855</v>
      </c>
      <c r="AV50">
        <f t="shared" si="11"/>
        <v>0.55500000000000682</v>
      </c>
      <c r="AW50">
        <f t="shared" si="20"/>
        <v>-8.9902940020500921E-2</v>
      </c>
      <c r="AX50">
        <f t="shared" si="21"/>
        <v>0.42552434321208921</v>
      </c>
      <c r="AY50">
        <f t="shared" si="22"/>
        <v>-9.0628232360595085E-2</v>
      </c>
    </row>
    <row r="51" spans="3:51" x14ac:dyDescent="0.25">
      <c r="D51" s="7">
        <v>48</v>
      </c>
      <c r="E51" s="7">
        <v>302.62</v>
      </c>
      <c r="F51" s="7">
        <v>2.3277209298477772</v>
      </c>
      <c r="G51">
        <f t="shared" si="0"/>
        <v>0.17999999999994998</v>
      </c>
      <c r="H51">
        <f t="shared" si="1"/>
        <v>-2.8248870640060098E-2</v>
      </c>
      <c r="I51">
        <f t="shared" si="12"/>
        <v>0.18224192181220378</v>
      </c>
      <c r="J51">
        <f t="shared" si="13"/>
        <v>-2.8381536003444917E-2</v>
      </c>
      <c r="L51" s="7">
        <v>48</v>
      </c>
      <c r="M51" s="7">
        <v>312.19499999999999</v>
      </c>
      <c r="N51" s="7">
        <v>1.9339866750549826</v>
      </c>
      <c r="O51">
        <f t="shared" si="23"/>
        <v>0.38999999999998636</v>
      </c>
      <c r="P51">
        <f t="shared" si="24"/>
        <v>-3.2878706900380861E-2</v>
      </c>
      <c r="Q51">
        <f t="shared" si="14"/>
        <v>0.37645952486075851</v>
      </c>
      <c r="R51">
        <f t="shared" si="15"/>
        <v>-3.3091282264484365E-2</v>
      </c>
      <c r="T51" s="7">
        <v>48</v>
      </c>
      <c r="U51" s="7">
        <v>325.91999999999996</v>
      </c>
      <c r="V51" s="7">
        <v>1.6375279118620656</v>
      </c>
      <c r="W51">
        <f t="shared" si="25"/>
        <v>0.74000000000000909</v>
      </c>
      <c r="X51">
        <f t="shared" si="26"/>
        <v>-3.6337576680965267E-2</v>
      </c>
      <c r="Y51">
        <f t="shared" si="16"/>
        <v>0.75520460708444848</v>
      </c>
      <c r="Z51">
        <f t="shared" si="17"/>
        <v>-3.6474157536727711E-2</v>
      </c>
      <c r="AB51" s="7">
        <v>48</v>
      </c>
      <c r="AC51" s="7">
        <v>299.37</v>
      </c>
      <c r="AD51" s="7">
        <v>5.7696820379313447</v>
      </c>
      <c r="AE51">
        <f t="shared" si="6"/>
        <v>6.9999999999993179E-2</v>
      </c>
      <c r="AF51">
        <f t="shared" si="7"/>
        <v>-6.4915577936720759E-2</v>
      </c>
      <c r="AG51">
        <f t="shared" si="27"/>
        <v>-6.5391864426295007E-2</v>
      </c>
      <c r="AH51">
        <f t="shared" si="18"/>
        <v>7.8775836583887759E-2</v>
      </c>
      <c r="AK51" s="7">
        <v>48</v>
      </c>
      <c r="AL51" s="7">
        <v>306.565</v>
      </c>
      <c r="AM51" s="7">
        <v>4.9808894995743529</v>
      </c>
      <c r="AN51">
        <f t="shared" si="8"/>
        <v>0.17500000000001137</v>
      </c>
      <c r="AO51">
        <f t="shared" si="9"/>
        <v>-8.2533450172975087E-2</v>
      </c>
      <c r="AP51">
        <f t="shared" si="10"/>
        <v>0.23286203450770238</v>
      </c>
      <c r="AQ51">
        <f t="shared" si="19"/>
        <v>-8.2956459884549763E-2</v>
      </c>
      <c r="AS51" s="7">
        <v>48</v>
      </c>
      <c r="AT51" s="7">
        <v>316.53499999999997</v>
      </c>
      <c r="AU51" s="7">
        <v>3.8998062537623541</v>
      </c>
      <c r="AV51">
        <f t="shared" si="11"/>
        <v>0.55000000000001137</v>
      </c>
      <c r="AW51">
        <f t="shared" si="20"/>
        <v>-8.8824847542381402E-2</v>
      </c>
      <c r="AX51">
        <f t="shared" si="21"/>
        <v>0.44874676472008446</v>
      </c>
      <c r="AY51">
        <f t="shared" si="22"/>
        <v>-8.9542515423576136E-2</v>
      </c>
    </row>
    <row r="52" spans="3:51" x14ac:dyDescent="0.25">
      <c r="D52" s="7">
        <v>49</v>
      </c>
      <c r="E52" s="7">
        <v>302.79999999999995</v>
      </c>
      <c r="F52" s="7">
        <v>2.2994720592077171</v>
      </c>
      <c r="G52">
        <f t="shared" si="0"/>
        <v>0.17000000000001592</v>
      </c>
      <c r="H52">
        <f t="shared" si="1"/>
        <v>-2.8001169271882009E-2</v>
      </c>
      <c r="I52">
        <f t="shared" si="12"/>
        <v>0.18480344202931498</v>
      </c>
      <c r="J52">
        <f t="shared" si="13"/>
        <v>-2.8133440728245064E-2</v>
      </c>
      <c r="L52" s="7">
        <v>49</v>
      </c>
      <c r="M52" s="7">
        <v>312.58499999999998</v>
      </c>
      <c r="N52" s="7">
        <v>1.9011079681546017</v>
      </c>
      <c r="O52">
        <f t="shared" si="23"/>
        <v>0.41500000000002046</v>
      </c>
      <c r="P52">
        <f t="shared" si="24"/>
        <v>-3.247229653313366E-2</v>
      </c>
      <c r="Q52">
        <f t="shared" si="14"/>
        <v>0.38312858545803263</v>
      </c>
      <c r="R52">
        <f t="shared" si="15"/>
        <v>-3.2679523614735799E-2</v>
      </c>
      <c r="T52" s="7">
        <v>49</v>
      </c>
      <c r="U52" s="7">
        <v>326.65999999999997</v>
      </c>
      <c r="V52" s="7">
        <v>1.6011903351811003</v>
      </c>
      <c r="W52">
        <f t="shared" si="25"/>
        <v>0.74000000000000909</v>
      </c>
      <c r="X52">
        <f t="shared" si="26"/>
        <v>-3.5748780603128028E-2</v>
      </c>
      <c r="Y52">
        <f t="shared" si="16"/>
        <v>0.76311917949679398</v>
      </c>
      <c r="Z52">
        <f t="shared" si="17"/>
        <v>-3.587685449361834E-2</v>
      </c>
      <c r="AB52" s="7">
        <v>49</v>
      </c>
      <c r="AC52" s="7">
        <v>299.44</v>
      </c>
      <c r="AD52" s="7">
        <v>5.704766459994624</v>
      </c>
      <c r="AE52">
        <f t="shared" si="6"/>
        <v>6.9999999999993179E-2</v>
      </c>
      <c r="AF52">
        <f t="shared" si="7"/>
        <v>-6.4599073886149938E-2</v>
      </c>
      <c r="AG52">
        <f t="shared" si="27"/>
        <v>-6.5085045058291352E-2</v>
      </c>
      <c r="AH52">
        <f t="shared" si="18"/>
        <v>8.4273084164114387E-2</v>
      </c>
      <c r="AK52" s="7">
        <v>49</v>
      </c>
      <c r="AL52" s="7">
        <v>306.74</v>
      </c>
      <c r="AM52" s="7">
        <v>4.8983560494013778</v>
      </c>
      <c r="AN52">
        <f t="shared" si="8"/>
        <v>0.17999999999994998</v>
      </c>
      <c r="AO52">
        <f t="shared" si="9"/>
        <v>-8.1894395610379256E-2</v>
      </c>
      <c r="AP52">
        <f t="shared" si="10"/>
        <v>0.23796800091888493</v>
      </c>
      <c r="AQ52">
        <f t="shared" si="19"/>
        <v>-8.2336501900723974E-2</v>
      </c>
      <c r="AS52" s="7">
        <v>49</v>
      </c>
      <c r="AT52" s="7">
        <v>317.08499999999998</v>
      </c>
      <c r="AU52" s="7">
        <v>3.8109814062199727</v>
      </c>
      <c r="AV52">
        <f t="shared" si="11"/>
        <v>0.57999999999998408</v>
      </c>
      <c r="AW52">
        <f t="shared" si="20"/>
        <v>-8.7735385679373668E-2</v>
      </c>
      <c r="AX52">
        <f t="shared" si="21"/>
        <v>0.47242865762154906</v>
      </c>
      <c r="AY52">
        <f t="shared" si="22"/>
        <v>-8.8443447345901094E-2</v>
      </c>
    </row>
    <row r="53" spans="3:51" x14ac:dyDescent="0.25">
      <c r="C53">
        <v>50</v>
      </c>
      <c r="D53" s="7">
        <v>50</v>
      </c>
      <c r="E53" s="7">
        <v>302.96999999999997</v>
      </c>
      <c r="F53" s="7">
        <v>2.2714708899358351</v>
      </c>
      <c r="G53">
        <f t="shared" si="0"/>
        <v>0.18000000000000682</v>
      </c>
      <c r="H53">
        <f t="shared" si="1"/>
        <v>-2.7753768464592099E-2</v>
      </c>
      <c r="I53">
        <f t="shared" si="12"/>
        <v>0.1873001237466152</v>
      </c>
      <c r="J53">
        <f t="shared" si="13"/>
        <v>-2.7885575102247359E-2</v>
      </c>
      <c r="L53" s="7">
        <v>50</v>
      </c>
      <c r="M53" s="7">
        <v>313</v>
      </c>
      <c r="N53" s="7">
        <v>1.868635671621468</v>
      </c>
      <c r="O53">
        <f t="shared" si="23"/>
        <v>0.42499999999995453</v>
      </c>
      <c r="P53">
        <f t="shared" si="24"/>
        <v>-3.206645710219358E-2</v>
      </c>
      <c r="Q53">
        <f t="shared" si="14"/>
        <v>0.38955777199169694</v>
      </c>
      <c r="R53">
        <f t="shared" si="15"/>
        <v>-3.2268438640848503E-2</v>
      </c>
      <c r="T53" s="7">
        <v>50</v>
      </c>
      <c r="U53" s="7">
        <v>327.39999999999998</v>
      </c>
      <c r="V53" s="7">
        <v>1.5654415545779723</v>
      </c>
      <c r="W53">
        <f t="shared" si="25"/>
        <v>0.74000000000000909</v>
      </c>
      <c r="X53">
        <f t="shared" si="26"/>
        <v>-3.5161217981508619E-2</v>
      </c>
      <c r="Y53">
        <f t="shared" si="16"/>
        <v>0.77023155251893805</v>
      </c>
      <c r="Z53">
        <f t="shared" si="17"/>
        <v>-3.5282109102828488E-2</v>
      </c>
      <c r="AB53" s="7">
        <v>50</v>
      </c>
      <c r="AC53" s="7">
        <v>299.51</v>
      </c>
      <c r="AD53" s="7">
        <v>5.640167386108474</v>
      </c>
      <c r="AE53">
        <f t="shared" si="6"/>
        <v>7.4999999999988631E-2</v>
      </c>
      <c r="AF53">
        <f t="shared" si="7"/>
        <v>-6.4278324845253643E-2</v>
      </c>
      <c r="AG53">
        <f t="shared" si="27"/>
        <v>-6.4773671087974272E-2</v>
      </c>
      <c r="AH53">
        <f t="shared" si="18"/>
        <v>8.9507455031486494E-2</v>
      </c>
      <c r="AK53" s="7">
        <v>50</v>
      </c>
      <c r="AL53" s="7">
        <v>306.91999999999996</v>
      </c>
      <c r="AM53" s="7">
        <v>4.8164616537909986</v>
      </c>
      <c r="AN53">
        <f t="shared" si="8"/>
        <v>0.20500000000004093</v>
      </c>
      <c r="AO53">
        <f t="shared" si="9"/>
        <v>-8.1248164160594882E-2</v>
      </c>
      <c r="AP53">
        <f t="shared" si="10"/>
        <v>0.24258901659050913</v>
      </c>
      <c r="AQ53">
        <f t="shared" si="19"/>
        <v>-8.1707636356325303E-2</v>
      </c>
      <c r="AS53" s="7">
        <v>50</v>
      </c>
      <c r="AT53" s="7">
        <v>317.66499999999996</v>
      </c>
      <c r="AU53" s="7">
        <v>3.7232460205405991</v>
      </c>
      <c r="AV53">
        <f t="shared" si="11"/>
        <v>0.59000000000003183</v>
      </c>
      <c r="AW53">
        <f t="shared" si="20"/>
        <v>-8.6635101402821491E-2</v>
      </c>
      <c r="AX53">
        <f t="shared" si="21"/>
        <v>0.49645816194920656</v>
      </c>
      <c r="AY53">
        <f t="shared" si="22"/>
        <v>-8.7331807425626906E-2</v>
      </c>
    </row>
    <row r="54" spans="3:51" x14ac:dyDescent="0.25">
      <c r="D54" s="7">
        <v>51</v>
      </c>
      <c r="E54" s="7">
        <v>303.14999999999998</v>
      </c>
      <c r="F54" s="7">
        <v>2.243717121471243</v>
      </c>
      <c r="G54">
        <f t="shared" si="0"/>
        <v>0.18000000000000682</v>
      </c>
      <c r="H54">
        <f t="shared" si="1"/>
        <v>-2.7506705089547889E-2</v>
      </c>
      <c r="I54">
        <f t="shared" si="12"/>
        <v>0.18973455180341681</v>
      </c>
      <c r="J54">
        <f t="shared" si="13"/>
        <v>-2.7637981937922447E-2</v>
      </c>
      <c r="L54" s="7">
        <v>51</v>
      </c>
      <c r="M54" s="7">
        <v>313.42499999999995</v>
      </c>
      <c r="N54" s="7">
        <v>1.8365692145192745</v>
      </c>
      <c r="O54">
        <f t="shared" si="23"/>
        <v>0.43000000000000682</v>
      </c>
      <c r="P54">
        <f t="shared" si="24"/>
        <v>-3.1661318807540972E-2</v>
      </c>
      <c r="Q54">
        <f t="shared" si="14"/>
        <v>0.39574320996802648</v>
      </c>
      <c r="R54">
        <f t="shared" si="15"/>
        <v>-3.1858186600965552E-2</v>
      </c>
      <c r="T54" s="7">
        <v>51</v>
      </c>
      <c r="U54" s="7">
        <v>328.14</v>
      </c>
      <c r="V54" s="7">
        <v>1.5302803365964637</v>
      </c>
      <c r="W54">
        <f t="shared" si="25"/>
        <v>0.73500000000001364</v>
      </c>
      <c r="X54">
        <f t="shared" si="26"/>
        <v>-3.4575213085026979E-2</v>
      </c>
      <c r="Y54">
        <f t="shared" si="16"/>
        <v>0.7765570600921885</v>
      </c>
      <c r="Z54">
        <f t="shared" si="17"/>
        <v>-3.4690222571534188E-2</v>
      </c>
      <c r="AB54" s="7">
        <v>51</v>
      </c>
      <c r="AC54" s="7">
        <v>299.58499999999998</v>
      </c>
      <c r="AD54" s="7">
        <v>5.5758890612632204</v>
      </c>
      <c r="AE54">
        <f t="shared" si="6"/>
        <v>7.4999999999988631E-2</v>
      </c>
      <c r="AF54">
        <f t="shared" si="7"/>
        <v>-6.3953384901608068E-2</v>
      </c>
      <c r="AG54">
        <f t="shared" si="27"/>
        <v>-6.4457783081297057E-2</v>
      </c>
      <c r="AH54">
        <f t="shared" si="18"/>
        <v>9.4467541135623279E-2</v>
      </c>
      <c r="AK54" s="7">
        <v>51</v>
      </c>
      <c r="AL54" s="7">
        <v>307.125</v>
      </c>
      <c r="AM54" s="7">
        <v>4.7352134896304037</v>
      </c>
      <c r="AN54">
        <f t="shared" si="8"/>
        <v>0.20499999999998408</v>
      </c>
      <c r="AO54">
        <f t="shared" si="9"/>
        <v>-8.0594904242258458E-2</v>
      </c>
      <c r="AP54">
        <f t="shared" si="10"/>
        <v>0.24677601266697557</v>
      </c>
      <c r="AQ54">
        <f t="shared" si="19"/>
        <v>-8.1069991066302111E-2</v>
      </c>
      <c r="AS54" s="7">
        <v>51</v>
      </c>
      <c r="AT54" s="7">
        <v>318.255</v>
      </c>
      <c r="AU54" s="7">
        <v>3.6366109191377776</v>
      </c>
      <c r="AV54">
        <f t="shared" si="11"/>
        <v>0.61000000000001364</v>
      </c>
      <c r="AW54">
        <f t="shared" si="20"/>
        <v>-8.5524551061833431E-2</v>
      </c>
      <c r="AX54">
        <f t="shared" si="21"/>
        <v>0.52072572465012001</v>
      </c>
      <c r="AY54">
        <f t="shared" si="22"/>
        <v>-8.6208384053964263E-2</v>
      </c>
    </row>
    <row r="55" spans="3:51" x14ac:dyDescent="0.25">
      <c r="D55" s="7">
        <v>52</v>
      </c>
      <c r="E55" s="7">
        <v>303.33</v>
      </c>
      <c r="F55" s="7">
        <v>2.2162104163816951</v>
      </c>
      <c r="G55">
        <f t="shared" si="0"/>
        <v>0.17000000000001592</v>
      </c>
      <c r="H55">
        <f t="shared" si="1"/>
        <v>-2.7260015488221878E-2</v>
      </c>
      <c r="I55">
        <f t="shared" si="12"/>
        <v>0.19210922236541794</v>
      </c>
      <c r="J55">
        <f t="shared" si="13"/>
        <v>-2.7390703371663709E-2</v>
      </c>
      <c r="L55" s="7">
        <v>52</v>
      </c>
      <c r="M55" s="7">
        <v>313.85499999999996</v>
      </c>
      <c r="N55" s="7">
        <v>1.8049078957117335</v>
      </c>
      <c r="O55">
        <f t="shared" si="23"/>
        <v>0.43000000000000682</v>
      </c>
      <c r="P55">
        <f t="shared" si="24"/>
        <v>-3.1257009139804559E-2</v>
      </c>
      <c r="Q55">
        <f t="shared" si="14"/>
        <v>0.40168184544913688</v>
      </c>
      <c r="R55">
        <f t="shared" si="15"/>
        <v>-3.1448920399387285E-2</v>
      </c>
      <c r="T55" s="7">
        <v>52</v>
      </c>
      <c r="U55" s="7">
        <v>328.875</v>
      </c>
      <c r="V55" s="7">
        <v>1.4957051235114367</v>
      </c>
      <c r="W55">
        <f t="shared" si="25"/>
        <v>0.72499999999996589</v>
      </c>
      <c r="X55">
        <f t="shared" si="26"/>
        <v>-3.3991080838353893E-2</v>
      </c>
      <c r="Y55">
        <f t="shared" si="16"/>
        <v>0.78211210729826419</v>
      </c>
      <c r="Z55">
        <f t="shared" si="17"/>
        <v>-3.410147847937052E-2</v>
      </c>
      <c r="AB55" s="7">
        <v>52</v>
      </c>
      <c r="AC55" s="7">
        <v>299.65999999999997</v>
      </c>
      <c r="AD55" s="7">
        <v>5.5119356763616123</v>
      </c>
      <c r="AE55">
        <f t="shared" si="6"/>
        <v>7.9999999999984084E-2</v>
      </c>
      <c r="AF55">
        <f t="shared" si="7"/>
        <v>-6.3624309445387439E-2</v>
      </c>
      <c r="AG55">
        <f t="shared" si="27"/>
        <v>-6.4137425717644928E-2</v>
      </c>
      <c r="AH55">
        <f t="shared" si="18"/>
        <v>9.9144917902708407E-2</v>
      </c>
      <c r="AK55" s="7">
        <v>52</v>
      </c>
      <c r="AL55" s="7">
        <v>307.33</v>
      </c>
      <c r="AM55" s="7">
        <v>4.6546185853881452</v>
      </c>
      <c r="AN55">
        <f t="shared" si="8"/>
        <v>0.21499999999997499</v>
      </c>
      <c r="AO55">
        <f t="shared" si="9"/>
        <v>-7.9934767928590666E-2</v>
      </c>
      <c r="AP55">
        <f t="shared" si="10"/>
        <v>0.25058177751796684</v>
      </c>
      <c r="AQ55">
        <f t="shared" si="19"/>
        <v>-8.0423712105330891E-2</v>
      </c>
      <c r="AS55" s="7">
        <v>52</v>
      </c>
      <c r="AT55" s="7">
        <v>318.86500000000001</v>
      </c>
      <c r="AU55" s="7">
        <v>3.5510863680759441</v>
      </c>
      <c r="AV55">
        <f t="shared" si="11"/>
        <v>0.62999999999999545</v>
      </c>
      <c r="AW55">
        <f t="shared" si="20"/>
        <v>-8.4404299822656181E-2</v>
      </c>
      <c r="AX55">
        <f t="shared" si="21"/>
        <v>0.545124648692763</v>
      </c>
      <c r="AY55">
        <f t="shared" si="22"/>
        <v>-8.5073972052838689E-2</v>
      </c>
    </row>
    <row r="56" spans="3:51" x14ac:dyDescent="0.25">
      <c r="D56" s="7">
        <v>53</v>
      </c>
      <c r="E56" s="7">
        <v>303.5</v>
      </c>
      <c r="F56" s="7">
        <v>2.1889504008934733</v>
      </c>
      <c r="G56">
        <f t="shared" si="0"/>
        <v>0.17999999999994998</v>
      </c>
      <c r="H56">
        <f t="shared" si="1"/>
        <v>-2.7013735466461242E-2</v>
      </c>
      <c r="I56">
        <f t="shared" si="12"/>
        <v>0.19442652750345957</v>
      </c>
      <c r="J56">
        <f t="shared" si="13"/>
        <v>-2.714378083526884E-2</v>
      </c>
      <c r="L56" s="7">
        <v>53</v>
      </c>
      <c r="M56" s="7">
        <v>314.28499999999997</v>
      </c>
      <c r="N56" s="7">
        <v>1.7736508865719289</v>
      </c>
      <c r="O56">
        <f t="shared" si="23"/>
        <v>0.42500000000001137</v>
      </c>
      <c r="P56">
        <f t="shared" si="24"/>
        <v>-3.0853652838302548E-2</v>
      </c>
      <c r="Q56">
        <f t="shared" si="14"/>
        <v>0.40737136714421629</v>
      </c>
      <c r="R56">
        <f t="shared" si="15"/>
        <v>-3.1040786741002954E-2</v>
      </c>
      <c r="T56" s="7">
        <v>53</v>
      </c>
      <c r="U56" s="7">
        <v>329.59999999999997</v>
      </c>
      <c r="V56" s="7">
        <v>1.4617140426730828</v>
      </c>
      <c r="W56">
        <f t="shared" si="25"/>
        <v>0.72500000000002274</v>
      </c>
      <c r="X56">
        <f t="shared" si="26"/>
        <v>-3.3409126659764476E-2</v>
      </c>
      <c r="Y56">
        <f t="shared" si="16"/>
        <v>0.7869140027529129</v>
      </c>
      <c r="Z56">
        <f t="shared" si="17"/>
        <v>-3.3516143590886935E-2</v>
      </c>
      <c r="AB56" s="7">
        <v>53</v>
      </c>
      <c r="AC56" s="7">
        <v>299.73999999999995</v>
      </c>
      <c r="AD56" s="7">
        <v>5.4483113669162249</v>
      </c>
      <c r="AE56">
        <f t="shared" si="6"/>
        <v>8.0000000000040927E-2</v>
      </c>
      <c r="AF56">
        <f t="shared" si="7"/>
        <v>-6.3291155153398115E-2</v>
      </c>
      <c r="AG56">
        <f t="shared" si="27"/>
        <v>-6.3812647562888056E-2</v>
      </c>
      <c r="AH56">
        <f t="shared" si="18"/>
        <v>0.10353393185685622</v>
      </c>
      <c r="AK56" s="7">
        <v>53</v>
      </c>
      <c r="AL56" s="7">
        <v>307.54499999999996</v>
      </c>
      <c r="AM56" s="7">
        <v>4.5746838174595545</v>
      </c>
      <c r="AN56">
        <f t="shared" si="8"/>
        <v>0.20000000000004547</v>
      </c>
      <c r="AO56">
        <f t="shared" si="9"/>
        <v>-7.9267910897367955E-2</v>
      </c>
      <c r="AP56">
        <f t="shared" si="10"/>
        <v>0.25406027809319731</v>
      </c>
      <c r="AQ56">
        <f t="shared" si="19"/>
        <v>-7.9768962357474785E-2</v>
      </c>
      <c r="AS56" s="7">
        <v>53</v>
      </c>
      <c r="AT56" s="7">
        <v>319.495</v>
      </c>
      <c r="AU56" s="7">
        <v>3.466682068253288</v>
      </c>
      <c r="AV56">
        <f t="shared" si="11"/>
        <v>0.60499999999996135</v>
      </c>
      <c r="AW56">
        <f t="shared" si="20"/>
        <v>-8.3274921088917431E-2</v>
      </c>
      <c r="AX56">
        <f t="shared" si="21"/>
        <v>0.56955155740637053</v>
      </c>
      <c r="AY56">
        <f t="shared" si="22"/>
        <v>-8.3929370235959921E-2</v>
      </c>
    </row>
    <row r="57" spans="3:51" x14ac:dyDescent="0.25">
      <c r="D57" s="7">
        <v>54</v>
      </c>
      <c r="E57" s="7">
        <v>303.67999999999995</v>
      </c>
      <c r="F57" s="7">
        <v>2.161936665427012</v>
      </c>
      <c r="G57">
        <f t="shared" si="0"/>
        <v>0.19000000000005457</v>
      </c>
      <c r="H57">
        <f t="shared" si="1"/>
        <v>-2.6767900289058844E-2</v>
      </c>
      <c r="I57">
        <f t="shared" si="12"/>
        <v>0.19668874355020627</v>
      </c>
      <c r="J57">
        <f t="shared" si="13"/>
        <v>-2.689725503176037E-2</v>
      </c>
      <c r="L57" s="7">
        <v>54</v>
      </c>
      <c r="M57" s="7">
        <v>314.70999999999998</v>
      </c>
      <c r="N57" s="7">
        <v>1.7427972337336264</v>
      </c>
      <c r="O57">
        <f t="shared" si="23"/>
        <v>0.43000000000000682</v>
      </c>
      <c r="P57">
        <f t="shared" si="24"/>
        <v>-3.0451371852532105E-2</v>
      </c>
      <c r="Q57">
        <f t="shared" si="14"/>
        <v>0.41281013622379747</v>
      </c>
      <c r="R57">
        <f t="shared" si="15"/>
        <v>-3.0633926288936214E-2</v>
      </c>
      <c r="T57" s="7">
        <v>54</v>
      </c>
      <c r="U57" s="7">
        <v>330.32499999999999</v>
      </c>
      <c r="V57" s="7">
        <v>1.4283049160133183</v>
      </c>
      <c r="W57">
        <f t="shared" si="25"/>
        <v>0.72999999999996135</v>
      </c>
      <c r="X57">
        <f t="shared" si="26"/>
        <v>-3.2829646319250561E-2</v>
      </c>
      <c r="Y57">
        <f t="shared" si="16"/>
        <v>0.79098080963212247</v>
      </c>
      <c r="Z57">
        <f t="shared" si="17"/>
        <v>-3.2934468630193101E-2</v>
      </c>
      <c r="AB57" s="7">
        <v>54</v>
      </c>
      <c r="AC57" s="7">
        <v>299.82</v>
      </c>
      <c r="AD57" s="7">
        <v>5.3850202117628267</v>
      </c>
      <c r="AE57">
        <f t="shared" si="6"/>
        <v>8.4999999999979536E-2</v>
      </c>
      <c r="AF57">
        <f t="shared" si="7"/>
        <v>-6.2953979972300012E-2</v>
      </c>
      <c r="AG57">
        <f t="shared" si="27"/>
        <v>-6.3483500849611726E-2</v>
      </c>
      <c r="AH57">
        <f t="shared" si="18"/>
        <v>0.10763149626778734</v>
      </c>
      <c r="AK57" s="7">
        <v>54</v>
      </c>
      <c r="AL57" s="7">
        <v>307.745</v>
      </c>
      <c r="AM57" s="7">
        <v>4.4954159065621866</v>
      </c>
      <c r="AN57">
        <f t="shared" si="8"/>
        <v>0.20499999999998408</v>
      </c>
      <c r="AO57">
        <f t="shared" si="9"/>
        <v>-7.8594492379316705E-2</v>
      </c>
      <c r="AP57">
        <f t="shared" si="10"/>
        <v>0.25726603808181814</v>
      </c>
      <c r="AQ57">
        <f t="shared" si="19"/>
        <v>-7.9105920140371044E-2</v>
      </c>
      <c r="AS57" s="7">
        <v>54</v>
      </c>
      <c r="AT57" s="7">
        <v>320.09999999999997</v>
      </c>
      <c r="AU57" s="7">
        <v>3.3834071471643705</v>
      </c>
      <c r="AV57">
        <f t="shared" si="11"/>
        <v>0.61500000000000909</v>
      </c>
      <c r="AW57">
        <f t="shared" si="20"/>
        <v>-8.2136995903541621E-2</v>
      </c>
      <c r="AX57">
        <f t="shared" si="21"/>
        <v>0.59390678235983785</v>
      </c>
      <c r="AY57">
        <f t="shared" si="22"/>
        <v>-8.2775379177218417E-2</v>
      </c>
    </row>
    <row r="58" spans="3:51" x14ac:dyDescent="0.25">
      <c r="D58" s="7">
        <v>55</v>
      </c>
      <c r="E58" s="7">
        <v>303.87</v>
      </c>
      <c r="F58" s="7">
        <v>2.1351687651379532</v>
      </c>
      <c r="G58">
        <f t="shared" si="0"/>
        <v>0.17999999999994998</v>
      </c>
      <c r="H58">
        <f t="shared" si="1"/>
        <v>-2.6522544674639104E-2</v>
      </c>
      <c r="I58">
        <f t="shared" si="12"/>
        <v>0.19889802262971923</v>
      </c>
      <c r="J58">
        <f t="shared" si="13"/>
        <v>-2.6651165915072893E-2</v>
      </c>
      <c r="L58" s="7">
        <v>55</v>
      </c>
      <c r="M58" s="7">
        <v>315.14</v>
      </c>
      <c r="N58" s="7">
        <v>1.7123458618810943</v>
      </c>
      <c r="O58">
        <f t="shared" si="23"/>
        <v>0.41999999999995907</v>
      </c>
      <c r="P58">
        <f t="shared" si="24"/>
        <v>-3.0050285307074764E-2</v>
      </c>
      <c r="Q58">
        <f t="shared" si="14"/>
        <v>0.41799712298873182</v>
      </c>
      <c r="R58">
        <f t="shared" si="15"/>
        <v>-3.0228473824030114E-2</v>
      </c>
      <c r="T58" s="7">
        <v>55</v>
      </c>
      <c r="U58" s="7">
        <v>331.05499999999995</v>
      </c>
      <c r="V58" s="7">
        <v>1.3954752696940678</v>
      </c>
      <c r="W58">
        <f t="shared" si="25"/>
        <v>0.73000000000001819</v>
      </c>
      <c r="X58">
        <f t="shared" si="26"/>
        <v>-3.2252925816590672E-2</v>
      </c>
      <c r="Y58">
        <f t="shared" si="16"/>
        <v>0.79433121318050137</v>
      </c>
      <c r="Z58">
        <f t="shared" si="17"/>
        <v>-3.2356689019307786E-2</v>
      </c>
      <c r="AB58" s="7">
        <v>55</v>
      </c>
      <c r="AC58" s="7">
        <v>299.90499999999997</v>
      </c>
      <c r="AD58" s="7">
        <v>5.3220662317905267</v>
      </c>
      <c r="AE58">
        <f t="shared" si="6"/>
        <v>8.4999999999979536E-2</v>
      </c>
      <c r="AF58">
        <f t="shared" si="7"/>
        <v>-6.2612843101018889E-2</v>
      </c>
      <c r="AG58">
        <f t="shared" si="27"/>
        <v>-6.3150041264817824E-2</v>
      </c>
      <c r="AH58">
        <f t="shared" si="18"/>
        <v>0.11143689465807416</v>
      </c>
      <c r="AK58" s="7">
        <v>55</v>
      </c>
      <c r="AL58" s="7">
        <v>307.95</v>
      </c>
      <c r="AM58" s="7">
        <v>4.4168214141828699</v>
      </c>
      <c r="AN58">
        <f t="shared" si="8"/>
        <v>0.2349999999999568</v>
      </c>
      <c r="AO58">
        <f t="shared" si="9"/>
        <v>-7.7914675101824926E-2</v>
      </c>
      <c r="AP58">
        <f t="shared" si="10"/>
        <v>0.26025357035792318</v>
      </c>
      <c r="AQ58">
        <f t="shared" si="19"/>
        <v>-7.8434777901869868E-2</v>
      </c>
      <c r="AS58" s="7">
        <v>55</v>
      </c>
      <c r="AT58" s="7">
        <v>320.71499999999997</v>
      </c>
      <c r="AU58" s="7">
        <v>3.3012701512608289</v>
      </c>
      <c r="AV58">
        <f t="shared" si="11"/>
        <v>0.625</v>
      </c>
      <c r="AW58">
        <f t="shared" si="20"/>
        <v>-8.0991112333245407E-2</v>
      </c>
      <c r="AX58">
        <f t="shared" si="21"/>
        <v>0.61809468321573036</v>
      </c>
      <c r="AY58">
        <f t="shared" si="22"/>
        <v>-8.1612799170844699E-2</v>
      </c>
    </row>
    <row r="59" spans="3:51" x14ac:dyDescent="0.25">
      <c r="D59" s="7">
        <v>56</v>
      </c>
      <c r="E59" s="7">
        <v>304.04999999999995</v>
      </c>
      <c r="F59" s="7">
        <v>2.1086462204633141</v>
      </c>
      <c r="G59">
        <f t="shared" si="0"/>
        <v>0.18999999999999773</v>
      </c>
      <c r="H59">
        <f t="shared" si="1"/>
        <v>-2.6277702790848068E-2</v>
      </c>
      <c r="I59">
        <f t="shared" si="12"/>
        <v>0.20105638683818672</v>
      </c>
      <c r="J59">
        <f t="shared" si="13"/>
        <v>-2.640555267319563E-2</v>
      </c>
      <c r="L59" s="7">
        <v>56</v>
      </c>
      <c r="M59" s="7">
        <v>315.55999999999995</v>
      </c>
      <c r="N59" s="7">
        <v>1.6822955765740195</v>
      </c>
      <c r="O59">
        <f t="shared" si="23"/>
        <v>0.42000000000001592</v>
      </c>
      <c r="P59">
        <f t="shared" si="24"/>
        <v>-2.9650509469892672E-2</v>
      </c>
      <c r="Q59">
        <f t="shared" si="14"/>
        <v>0.42293184963596087</v>
      </c>
      <c r="R59">
        <f t="shared" si="15"/>
        <v>-2.9824558405028893E-2</v>
      </c>
      <c r="T59" s="7">
        <v>56</v>
      </c>
      <c r="U59" s="7">
        <v>331.78499999999997</v>
      </c>
      <c r="V59" s="7">
        <v>1.3632223438774771</v>
      </c>
      <c r="W59">
        <f t="shared" si="25"/>
        <v>0.72500000000002274</v>
      </c>
      <c r="X59">
        <f t="shared" si="26"/>
        <v>-3.1679241279048753E-2</v>
      </c>
      <c r="Y59">
        <f t="shared" si="16"/>
        <v>0.79698440282409422</v>
      </c>
      <c r="Z59">
        <f t="shared" si="17"/>
        <v>-3.1783025581698474E-2</v>
      </c>
      <c r="AB59" s="7">
        <v>56</v>
      </c>
      <c r="AC59" s="7">
        <v>299.98999999999995</v>
      </c>
      <c r="AD59" s="7">
        <v>5.2594533886895078</v>
      </c>
      <c r="AE59">
        <f t="shared" si="6"/>
        <v>9.5000000000027285E-2</v>
      </c>
      <c r="AF59">
        <f t="shared" si="7"/>
        <v>-6.2267804972356622E-2</v>
      </c>
      <c r="AG59">
        <f t="shared" si="27"/>
        <v>-6.2812327745243965E-2</v>
      </c>
      <c r="AH59">
        <f t="shared" si="18"/>
        <v>0.11495159200464933</v>
      </c>
      <c r="AK59" s="7">
        <v>56</v>
      </c>
      <c r="AL59" s="7">
        <v>308.18499999999995</v>
      </c>
      <c r="AM59" s="7">
        <v>4.338906739081045</v>
      </c>
      <c r="AN59">
        <f t="shared" si="8"/>
        <v>0.25</v>
      </c>
      <c r="AO59">
        <f t="shared" si="9"/>
        <v>-7.7228625230223003E-2</v>
      </c>
      <c r="AP59">
        <f t="shared" si="10"/>
        <v>0.26307686125448804</v>
      </c>
      <c r="AQ59">
        <f t="shared" si="19"/>
        <v>-7.7755740986945404E-2</v>
      </c>
      <c r="AS59" s="7">
        <v>56</v>
      </c>
      <c r="AT59" s="7">
        <v>321.33999999999997</v>
      </c>
      <c r="AU59" s="7">
        <v>3.2202790389275835</v>
      </c>
      <c r="AV59">
        <f t="shared" si="11"/>
        <v>0.61000000000001364</v>
      </c>
      <c r="AW59">
        <f t="shared" si="20"/>
        <v>-7.9837864836547201E-2</v>
      </c>
      <c r="AX59">
        <f t="shared" si="21"/>
        <v>0.64202390625679584</v>
      </c>
      <c r="AY59">
        <f t="shared" si="22"/>
        <v>-8.0442428369388433E-2</v>
      </c>
    </row>
    <row r="60" spans="3:51" x14ac:dyDescent="0.25">
      <c r="D60" s="7">
        <v>57</v>
      </c>
      <c r="E60" s="7">
        <v>304.23999999999995</v>
      </c>
      <c r="F60" s="7">
        <v>2.082368517672466</v>
      </c>
      <c r="G60">
        <f t="shared" si="0"/>
        <v>0.18999999999999773</v>
      </c>
      <c r="H60">
        <f t="shared" si="1"/>
        <v>-2.6033408249861445E-2</v>
      </c>
      <c r="I60">
        <f t="shared" si="12"/>
        <v>0.20316572464250537</v>
      </c>
      <c r="J60">
        <f t="shared" si="13"/>
        <v>-2.6160453714397611E-2</v>
      </c>
      <c r="L60" s="7">
        <v>57</v>
      </c>
      <c r="M60" s="7">
        <v>315.97999999999996</v>
      </c>
      <c r="N60" s="7">
        <v>1.6526450671041268</v>
      </c>
      <c r="O60">
        <f t="shared" si="23"/>
        <v>0.41000000000002501</v>
      </c>
      <c r="P60">
        <f t="shared" si="24"/>
        <v>-2.9252157723973937E-2</v>
      </c>
      <c r="Q60">
        <f t="shared" si="14"/>
        <v>0.42761433845798846</v>
      </c>
      <c r="R60">
        <f t="shared" si="15"/>
        <v>-2.942230352853295E-2</v>
      </c>
      <c r="T60" s="7">
        <v>57</v>
      </c>
      <c r="U60" s="7">
        <v>332.51</v>
      </c>
      <c r="V60" s="7">
        <v>1.3315431025984283</v>
      </c>
      <c r="W60">
        <f t="shared" si="25"/>
        <v>0.73500000000001364</v>
      </c>
      <c r="X60">
        <f t="shared" si="26"/>
        <v>-3.1108858878323487E-2</v>
      </c>
      <c r="Y60">
        <f t="shared" si="16"/>
        <v>0.79895996724496943</v>
      </c>
      <c r="Z60">
        <f t="shared" si="17"/>
        <v>-3.1213685212563361E-2</v>
      </c>
      <c r="AB60" s="7">
        <v>57</v>
      </c>
      <c r="AC60" s="7">
        <v>300.08499999999998</v>
      </c>
      <c r="AD60" s="7">
        <v>5.1971855837171512</v>
      </c>
      <c r="AE60">
        <f t="shared" si="6"/>
        <v>8.9999999999974989E-2</v>
      </c>
      <c r="AF60">
        <f t="shared" si="7"/>
        <v>-6.1918927233803878E-2</v>
      </c>
      <c r="AG60">
        <f t="shared" si="27"/>
        <v>-6.2470422280371113E-2</v>
      </c>
      <c r="AH60">
        <f t="shared" si="18"/>
        <v>0.11817905347087443</v>
      </c>
      <c r="AK60" s="7">
        <v>57</v>
      </c>
      <c r="AL60" s="7">
        <v>308.43499999999995</v>
      </c>
      <c r="AM60" s="7">
        <v>4.261678113850822</v>
      </c>
      <c r="AN60">
        <f t="shared" si="8"/>
        <v>0.23000000000001819</v>
      </c>
      <c r="AO60">
        <f t="shared" si="9"/>
        <v>-7.6536512304163473E-2</v>
      </c>
      <c r="AP60">
        <f t="shared" si="10"/>
        <v>0.26578890426971391</v>
      </c>
      <c r="AQ60">
        <f t="shared" si="19"/>
        <v>-7.7069026472245644E-2</v>
      </c>
      <c r="AS60" s="7">
        <v>57</v>
      </c>
      <c r="AT60" s="7">
        <v>321.95</v>
      </c>
      <c r="AU60" s="7">
        <v>3.1404411740910363</v>
      </c>
      <c r="AV60">
        <f t="shared" si="11"/>
        <v>0.59499999999997044</v>
      </c>
      <c r="AW60">
        <f t="shared" si="20"/>
        <v>-7.8677853616302862E-2</v>
      </c>
      <c r="AX60">
        <f t="shared" si="21"/>
        <v>0.66560758857480096</v>
      </c>
      <c r="AY60">
        <f t="shared" si="22"/>
        <v>-7.9265061086045932E-2</v>
      </c>
    </row>
    <row r="61" spans="3:51" x14ac:dyDescent="0.25">
      <c r="D61" s="7">
        <v>58</v>
      </c>
      <c r="E61" s="7">
        <v>304.42999999999995</v>
      </c>
      <c r="F61" s="7">
        <v>2.0563351094226046</v>
      </c>
      <c r="G61">
        <f t="shared" si="0"/>
        <v>0.19000000000005457</v>
      </c>
      <c r="H61">
        <f t="shared" si="1"/>
        <v>-2.5789694104187522E-2</v>
      </c>
      <c r="I61">
        <f t="shared" si="12"/>
        <v>0.20522778912142492</v>
      </c>
      <c r="J61">
        <f t="shared" si="13"/>
        <v>-2.5915906656207948E-2</v>
      </c>
      <c r="L61" s="7">
        <v>58</v>
      </c>
      <c r="M61" s="7">
        <v>316.39</v>
      </c>
      <c r="N61" s="7">
        <v>1.6233929093801529</v>
      </c>
      <c r="O61">
        <f t="shared" si="23"/>
        <v>0.40499999999997272</v>
      </c>
      <c r="P61">
        <f t="shared" si="24"/>
        <v>-2.8855340542289332E-2</v>
      </c>
      <c r="Q61">
        <f t="shared" si="14"/>
        <v>0.43204506489439187</v>
      </c>
      <c r="R61">
        <f t="shared" si="15"/>
        <v>-2.9021827287961904E-2</v>
      </c>
      <c r="T61" s="7">
        <v>58</v>
      </c>
      <c r="U61" s="7">
        <v>333.245</v>
      </c>
      <c r="V61" s="7">
        <v>1.3004342437201049</v>
      </c>
      <c r="W61">
        <f t="shared" si="25"/>
        <v>0.7349999999999568</v>
      </c>
      <c r="X61">
        <f t="shared" si="26"/>
        <v>-3.0542034766343429E-2</v>
      </c>
      <c r="Y61">
        <f t="shared" si="16"/>
        <v>0.80027780097643131</v>
      </c>
      <c r="Z61">
        <f t="shared" si="17"/>
        <v>-3.0648861517336576E-2</v>
      </c>
      <c r="AB61" s="7">
        <v>58</v>
      </c>
      <c r="AC61" s="7">
        <v>300.17499999999995</v>
      </c>
      <c r="AD61" s="7">
        <v>5.1352666564833473</v>
      </c>
      <c r="AE61">
        <f t="shared" si="6"/>
        <v>0.10500000000001819</v>
      </c>
      <c r="AF61">
        <f t="shared" si="7"/>
        <v>-6.1566272727547222E-2</v>
      </c>
      <c r="AG61">
        <f t="shared" si="27"/>
        <v>-6.2124389723087967E-2</v>
      </c>
      <c r="AH61">
        <f t="shared" si="18"/>
        <v>0.12112457050695369</v>
      </c>
      <c r="AK61" s="7">
        <v>58</v>
      </c>
      <c r="AL61" s="7">
        <v>308.66499999999996</v>
      </c>
      <c r="AM61" s="7">
        <v>4.1851416015466585</v>
      </c>
      <c r="AN61">
        <f t="shared" si="8"/>
        <v>0.25</v>
      </c>
      <c r="AO61">
        <f t="shared" si="9"/>
        <v>-7.5838509171689772E-2</v>
      </c>
      <c r="AP61">
        <f t="shared" si="10"/>
        <v>0.26844128086991326</v>
      </c>
      <c r="AQ61">
        <f t="shared" si="19"/>
        <v>-7.6374862065724622E-2</v>
      </c>
      <c r="AS61" s="7">
        <v>58</v>
      </c>
      <c r="AT61" s="7">
        <v>322.54499999999996</v>
      </c>
      <c r="AU61" s="7">
        <v>3.0617633204747334</v>
      </c>
      <c r="AV61">
        <f t="shared" si="11"/>
        <v>0.59000000000003183</v>
      </c>
      <c r="AW61">
        <f t="shared" si="20"/>
        <v>-7.7511683957816491E-2</v>
      </c>
      <c r="AX61">
        <f t="shared" si="21"/>
        <v>0.68876351351346443</v>
      </c>
      <c r="AY61">
        <f t="shared" si="22"/>
        <v>-7.8081486249246254E-2</v>
      </c>
    </row>
    <row r="62" spans="3:51" x14ac:dyDescent="0.25">
      <c r="D62" s="7">
        <v>59</v>
      </c>
      <c r="E62" s="7">
        <v>304.62</v>
      </c>
      <c r="F62" s="7">
        <v>2.030545415318417</v>
      </c>
      <c r="G62">
        <f t="shared" si="0"/>
        <v>0.19999999999998863</v>
      </c>
      <c r="H62">
        <f t="shared" si="1"/>
        <v>-2.5546592842784488E-2</v>
      </c>
      <c r="I62">
        <f t="shared" si="12"/>
        <v>0.20724419773704295</v>
      </c>
      <c r="J62">
        <f t="shared" si="13"/>
        <v>-2.5671948316856642E-2</v>
      </c>
      <c r="L62" s="7">
        <v>59</v>
      </c>
      <c r="M62" s="7">
        <v>316.79499999999996</v>
      </c>
      <c r="N62" s="7">
        <v>1.5945375688378636</v>
      </c>
      <c r="O62">
        <f t="shared" si="23"/>
        <v>0.39500000000003865</v>
      </c>
      <c r="P62">
        <f t="shared" si="24"/>
        <v>-2.8460165466016152E-2</v>
      </c>
      <c r="Q62">
        <f t="shared" si="14"/>
        <v>0.43622491492410065</v>
      </c>
      <c r="R62">
        <f t="shared" si="15"/>
        <v>-2.8623242530914451E-2</v>
      </c>
      <c r="T62" s="7">
        <v>59</v>
      </c>
      <c r="U62" s="7">
        <v>333.97999999999996</v>
      </c>
      <c r="V62" s="7">
        <v>1.2698922089537614</v>
      </c>
      <c r="W62">
        <f t="shared" si="25"/>
        <v>0.73000000000001819</v>
      </c>
      <c r="X62">
        <f t="shared" si="26"/>
        <v>-2.9979015029470091E-2</v>
      </c>
      <c r="Y62">
        <f t="shared" si="16"/>
        <v>0.80095802125364468</v>
      </c>
      <c r="Z62">
        <f t="shared" si="17"/>
        <v>-3.0088735419927168E-2</v>
      </c>
      <c r="AB62" s="7">
        <v>59</v>
      </c>
      <c r="AC62" s="7">
        <v>300.27999999999997</v>
      </c>
      <c r="AD62" s="7">
        <v>5.0737003837558001</v>
      </c>
      <c r="AE62">
        <f t="shared" si="6"/>
        <v>0.10500000000001819</v>
      </c>
      <c r="AF62">
        <f t="shared" si="7"/>
        <v>-6.1209905469713277E-2</v>
      </c>
      <c r="AG62">
        <f t="shared" si="27"/>
        <v>-6.1774297607942175E-2</v>
      </c>
      <c r="AH62">
        <f t="shared" si="18"/>
        <v>0.12379509415803103</v>
      </c>
      <c r="AK62" s="7">
        <v>59</v>
      </c>
      <c r="AL62" s="7">
        <v>308.91499999999996</v>
      </c>
      <c r="AM62" s="7">
        <v>4.1093030923749687</v>
      </c>
      <c r="AN62">
        <f t="shared" si="8"/>
        <v>0.27500000000003411</v>
      </c>
      <c r="AO62">
        <f t="shared" si="9"/>
        <v>-7.5134791920087096E-2</v>
      </c>
      <c r="AP62">
        <f t="shared" si="10"/>
        <v>0.27108378611257145</v>
      </c>
      <c r="AQ62">
        <f t="shared" si="19"/>
        <v>-7.567348506848337E-2</v>
      </c>
      <c r="AS62" s="7">
        <v>59</v>
      </c>
      <c r="AT62" s="7">
        <v>323.13499999999999</v>
      </c>
      <c r="AU62" s="7">
        <v>2.9842516365169169</v>
      </c>
      <c r="AV62">
        <f t="shared" si="11"/>
        <v>0.59499999999997044</v>
      </c>
      <c r="AW62">
        <f t="shared" si="20"/>
        <v>-7.6339965553642308E-2</v>
      </c>
      <c r="AX62">
        <f t="shared" si="21"/>
        <v>0.71141422305178992</v>
      </c>
      <c r="AY62">
        <f t="shared" si="22"/>
        <v>-7.6892485997972396E-2</v>
      </c>
    </row>
    <row r="63" spans="3:51" s="16" customFormat="1" x14ac:dyDescent="0.25">
      <c r="C63" s="16">
        <v>60</v>
      </c>
      <c r="D63" s="17">
        <v>60</v>
      </c>
      <c r="E63" s="17">
        <v>304.82</v>
      </c>
      <c r="F63" s="17">
        <v>2.0049988224756325</v>
      </c>
      <c r="G63" s="16">
        <f t="shared" si="0"/>
        <v>0.18999999999999773</v>
      </c>
      <c r="H63" s="16">
        <f t="shared" si="1"/>
        <v>-2.5304136387472198E-2</v>
      </c>
      <c r="I63" s="16">
        <f t="shared" si="12"/>
        <v>0.20921643336808682</v>
      </c>
      <c r="J63" s="16">
        <f t="shared" si="13"/>
        <v>-2.5428614708912778E-2</v>
      </c>
      <c r="L63" s="17">
        <v>60</v>
      </c>
      <c r="M63" s="17">
        <v>317.19</v>
      </c>
      <c r="N63" s="17">
        <v>1.5660774033718474</v>
      </c>
      <c r="O63" s="16">
        <f t="shared" si="23"/>
        <v>0.39499999999998181</v>
      </c>
      <c r="P63" s="16">
        <f t="shared" si="24"/>
        <v>-2.8066737085985505E-2</v>
      </c>
      <c r="Q63" s="16">
        <f t="shared" si="14"/>
        <v>0.44015514634798847</v>
      </c>
      <c r="R63" s="16">
        <f t="shared" si="15"/>
        <v>-2.8226657014430501E-2</v>
      </c>
      <c r="T63" s="17">
        <v>60</v>
      </c>
      <c r="U63" s="17">
        <v>334.71</v>
      </c>
      <c r="V63" s="17">
        <v>1.2399131939242913</v>
      </c>
      <c r="W63" s="16">
        <f t="shared" si="25"/>
        <v>0.73000000000001819</v>
      </c>
      <c r="X63" s="16">
        <f t="shared" si="26"/>
        <v>-2.9420035660632227E-2</v>
      </c>
      <c r="Y63" s="16">
        <f t="shared" si="16"/>
        <v>0.80102089400483312</v>
      </c>
      <c r="Z63" s="16">
        <f t="shared" si="17"/>
        <v>-2.953347574212313E-2</v>
      </c>
      <c r="AB63" s="17">
        <v>60</v>
      </c>
      <c r="AC63" s="17">
        <v>300.38499999999999</v>
      </c>
      <c r="AD63" s="17">
        <v>5.0124904782860868</v>
      </c>
      <c r="AE63" s="16">
        <f t="shared" si="6"/>
        <v>0.11000000000001364</v>
      </c>
      <c r="AF63" s="16">
        <f t="shared" si="7"/>
        <v>-6.0849890628813519E-2</v>
      </c>
      <c r="AG63" s="16">
        <f t="shared" si="27"/>
        <v>-6.1420215976840921E-2</v>
      </c>
      <c r="AH63" s="16">
        <f t="shared" si="18"/>
        <v>0.12619907542076358</v>
      </c>
      <c r="AK63" s="17">
        <v>60</v>
      </c>
      <c r="AL63" s="17">
        <v>309.19</v>
      </c>
      <c r="AM63" s="17">
        <v>4.0341683004548816</v>
      </c>
      <c r="AN63" s="16">
        <f t="shared" si="8"/>
        <v>0.26499999999998636</v>
      </c>
      <c r="AO63" s="16">
        <f t="shared" si="9"/>
        <v>-7.4425539801491247E-2</v>
      </c>
      <c r="AP63" s="16">
        <f t="shared" si="10"/>
        <v>0.2737640968727586</v>
      </c>
      <c r="AQ63" s="16">
        <f t="shared" si="19"/>
        <v>-7.4965141396098126E-2</v>
      </c>
      <c r="AS63" s="17">
        <v>60</v>
      </c>
      <c r="AT63" s="17">
        <v>323.72999999999996</v>
      </c>
      <c r="AU63" s="17">
        <v>2.9079116709632746</v>
      </c>
      <c r="AV63" s="16">
        <f t="shared" si="11"/>
        <v>0.60500000000001819</v>
      </c>
      <c r="AW63" s="16">
        <f t="shared" si="20"/>
        <v>-7.516331181623892E-2</v>
      </c>
      <c r="AX63" s="16">
        <f t="shared" si="21"/>
        <v>0.73348709194235084</v>
      </c>
      <c r="AY63" s="16">
        <f t="shared" si="22"/>
        <v>-7.5698834407207441E-2</v>
      </c>
    </row>
    <row r="64" spans="3:51" x14ac:dyDescent="0.25">
      <c r="D64" s="7">
        <v>61</v>
      </c>
      <c r="E64" s="7">
        <v>305.01</v>
      </c>
      <c r="F64" s="7">
        <v>1.9796946860881603</v>
      </c>
      <c r="G64">
        <f t="shared" si="0"/>
        <v>0.19999999999998863</v>
      </c>
      <c r="H64">
        <f t="shared" si="1"/>
        <v>-2.5062356089649462E-2</v>
      </c>
      <c r="I64">
        <f t="shared" si="12"/>
        <v>0.21114584637398437</v>
      </c>
      <c r="J64">
        <f t="shared" si="13"/>
        <v>-2.5185941034889581E-2</v>
      </c>
      <c r="L64" s="7">
        <v>61</v>
      </c>
      <c r="M64" s="7">
        <v>317.58499999999998</v>
      </c>
      <c r="N64" s="7">
        <v>1.5380106662858619</v>
      </c>
      <c r="O64">
        <f t="shared" si="23"/>
        <v>0.40500000000002956</v>
      </c>
      <c r="P64">
        <f t="shared" si="24"/>
        <v>-2.7675157027297281E-2</v>
      </c>
      <c r="Q64">
        <f t="shared" si="14"/>
        <v>0.44383735356390175</v>
      </c>
      <c r="R64">
        <f t="shared" si="15"/>
        <v>-2.7832173557750528E-2</v>
      </c>
      <c r="T64" s="7">
        <v>61</v>
      </c>
      <c r="U64" s="7">
        <v>335.44</v>
      </c>
      <c r="V64" s="7">
        <v>1.2104931582636591</v>
      </c>
      <c r="W64">
        <f t="shared" si="25"/>
        <v>0.7349999999999568</v>
      </c>
      <c r="X64">
        <f t="shared" si="26"/>
        <v>-2.8865322548897288E-2</v>
      </c>
      <c r="Y64">
        <f t="shared" si="16"/>
        <v>0.80048676800048568</v>
      </c>
      <c r="Z64">
        <f t="shared" si="17"/>
        <v>-2.8983239755544107E-2</v>
      </c>
      <c r="AB64" s="7">
        <v>61</v>
      </c>
      <c r="AC64" s="7">
        <v>300.495</v>
      </c>
      <c r="AD64" s="7">
        <v>4.9516405876572733</v>
      </c>
      <c r="AE64">
        <f t="shared" si="6"/>
        <v>9.9999999999965894E-2</v>
      </c>
      <c r="AF64">
        <f t="shared" si="7"/>
        <v>-6.0486294503437676E-2</v>
      </c>
      <c r="AG64">
        <f t="shared" si="27"/>
        <v>-6.106221721203825E-2</v>
      </c>
      <c r="AH64">
        <f t="shared" si="18"/>
        <v>0.12834631249078665</v>
      </c>
      <c r="AK64" s="7">
        <v>61</v>
      </c>
      <c r="AL64" s="7">
        <v>309.45499999999998</v>
      </c>
      <c r="AM64" s="7">
        <v>3.9597427606533904</v>
      </c>
      <c r="AN64">
        <f t="shared" si="8"/>
        <v>0.29000000000002046</v>
      </c>
      <c r="AO64">
        <f t="shared" si="9"/>
        <v>-7.3710935156770407E-2</v>
      </c>
      <c r="AP64">
        <f t="shared" si="10"/>
        <v>0.27652748051380804</v>
      </c>
      <c r="AQ64">
        <f t="shared" si="19"/>
        <v>-7.4250084656755921E-2</v>
      </c>
      <c r="AS64" s="7">
        <v>61</v>
      </c>
      <c r="AT64" s="7">
        <v>324.33499999999998</v>
      </c>
      <c r="AU64" s="7">
        <v>2.8327483591470357</v>
      </c>
      <c r="AV64">
        <f t="shared" si="11"/>
        <v>0.62000000000000455</v>
      </c>
      <c r="AW64">
        <f t="shared" si="20"/>
        <v>-7.3982339179690104E-2</v>
      </c>
      <c r="AX64">
        <f t="shared" si="21"/>
        <v>0.75491436768243148</v>
      </c>
      <c r="AY64">
        <f t="shared" si="22"/>
        <v>-7.4501296334095038E-2</v>
      </c>
    </row>
    <row r="65" spans="3:51" x14ac:dyDescent="0.25">
      <c r="D65" s="7">
        <v>62</v>
      </c>
      <c r="E65" s="7">
        <v>305.20999999999998</v>
      </c>
      <c r="F65" s="7">
        <v>1.9546323299985109</v>
      </c>
      <c r="G65">
        <f t="shared" si="0"/>
        <v>0.18999999999999773</v>
      </c>
      <c r="H65">
        <f t="shared" si="1"/>
        <v>-2.4821282727302663E-2</v>
      </c>
      <c r="I65">
        <f t="shared" si="12"/>
        <v>0.21303365750384629</v>
      </c>
      <c r="J65">
        <f t="shared" si="13"/>
        <v>-2.4943961684600252E-2</v>
      </c>
      <c r="L65" s="7">
        <v>62</v>
      </c>
      <c r="M65" s="7">
        <v>317.99</v>
      </c>
      <c r="N65" s="7">
        <v>1.5103355092585646</v>
      </c>
      <c r="O65">
        <f t="shared" si="23"/>
        <v>0.41499999999996362</v>
      </c>
      <c r="P65">
        <f t="shared" si="24"/>
        <v>-2.7285523937054412E-2</v>
      </c>
      <c r="Q65">
        <f t="shared" si="14"/>
        <v>0.4472734354825596</v>
      </c>
      <c r="R65">
        <f t="shared" si="15"/>
        <v>-2.743989019228095E-2</v>
      </c>
      <c r="T65" s="7">
        <v>62</v>
      </c>
      <c r="U65" s="7">
        <v>336.17499999999995</v>
      </c>
      <c r="V65" s="7">
        <v>1.1816278357147618</v>
      </c>
      <c r="W65">
        <f t="shared" si="25"/>
        <v>0.73500000000001364</v>
      </c>
      <c r="X65">
        <f t="shared" si="26"/>
        <v>-2.8315091485953126E-2</v>
      </c>
      <c r="Y65">
        <f t="shared" si="16"/>
        <v>0.7993760162925021</v>
      </c>
      <c r="Z65">
        <f t="shared" si="17"/>
        <v>-2.8438173707546796E-2</v>
      </c>
      <c r="AB65" s="7">
        <v>62</v>
      </c>
      <c r="AC65" s="7">
        <v>300.59499999999997</v>
      </c>
      <c r="AD65" s="7">
        <v>4.8911542931538357</v>
      </c>
      <c r="AE65">
        <f t="shared" si="6"/>
        <v>0.11000000000001364</v>
      </c>
      <c r="AF65">
        <f t="shared" si="7"/>
        <v>-6.0119184499177081E-2</v>
      </c>
      <c r="AG65">
        <f t="shared" si="27"/>
        <v>-6.0700375876232865E-2</v>
      </c>
      <c r="AH65">
        <f t="shared" si="18"/>
        <v>0.13024780474500464</v>
      </c>
      <c r="AK65" s="7">
        <v>62</v>
      </c>
      <c r="AL65" s="7">
        <v>309.745</v>
      </c>
      <c r="AM65" s="7">
        <v>3.88603182549662</v>
      </c>
      <c r="AN65">
        <f t="shared" si="8"/>
        <v>0.29999999999995453</v>
      </c>
      <c r="AO65">
        <f t="shared" si="9"/>
        <v>-7.2991163336000309E-2</v>
      </c>
      <c r="AP65">
        <f t="shared" si="10"/>
        <v>0.27941654190163767</v>
      </c>
      <c r="AQ65">
        <f t="shared" si="19"/>
        <v>-7.3528575283205749E-2</v>
      </c>
      <c r="AS65" s="7">
        <v>62</v>
      </c>
      <c r="AT65" s="7">
        <v>324.95499999999998</v>
      </c>
      <c r="AU65" s="7">
        <v>2.7587660199673456</v>
      </c>
      <c r="AV65">
        <f t="shared" si="11"/>
        <v>0.63999999999998636</v>
      </c>
      <c r="AW65">
        <f t="shared" si="20"/>
        <v>-7.279766639173646E-2</v>
      </c>
      <c r="AX65">
        <f t="shared" si="21"/>
        <v>0.7756331810032151</v>
      </c>
      <c r="AY65">
        <f t="shared" si="22"/>
        <v>-7.3300626375136138E-2</v>
      </c>
    </row>
    <row r="66" spans="3:51" x14ac:dyDescent="0.25">
      <c r="D66" s="7">
        <v>63</v>
      </c>
      <c r="E66" s="7">
        <v>305.39999999999998</v>
      </c>
      <c r="F66" s="7">
        <v>1.9298110472712082</v>
      </c>
      <c r="G66">
        <f t="shared" si="0"/>
        <v>0.20999999999997954</v>
      </c>
      <c r="H66">
        <f t="shared" si="1"/>
        <v>-2.4580946502313683E-2</v>
      </c>
      <c r="I66">
        <f t="shared" si="12"/>
        <v>0.21488096147729507</v>
      </c>
      <c r="J66">
        <f t="shared" si="13"/>
        <v>-2.4702710234083283E-2</v>
      </c>
      <c r="L66" s="7">
        <v>63</v>
      </c>
      <c r="M66" s="7">
        <v>318.40499999999997</v>
      </c>
      <c r="N66" s="7">
        <v>1.4830499853215102</v>
      </c>
      <c r="O66">
        <f t="shared" si="23"/>
        <v>0.43000000000000682</v>
      </c>
      <c r="P66">
        <f t="shared" si="24"/>
        <v>-2.6897933475155567E-2</v>
      </c>
      <c r="Q66">
        <f t="shared" si="14"/>
        <v>0.45046556627187129</v>
      </c>
      <c r="R66">
        <f t="shared" si="15"/>
        <v>-2.7049900308500116E-2</v>
      </c>
      <c r="T66" s="7">
        <v>63</v>
      </c>
      <c r="U66" s="7">
        <v>336.90999999999997</v>
      </c>
      <c r="V66" s="7">
        <v>1.1533127442288087</v>
      </c>
      <c r="W66">
        <f t="shared" si="25"/>
        <v>0.74000000000000909</v>
      </c>
      <c r="X66">
        <f t="shared" si="26"/>
        <v>-2.7769548188947724E-2</v>
      </c>
      <c r="Y66">
        <f t="shared" si="16"/>
        <v>0.79770898417350189</v>
      </c>
      <c r="Z66">
        <f t="shared" si="17"/>
        <v>-2.7898413322305152E-2</v>
      </c>
      <c r="AB66" s="7">
        <v>63</v>
      </c>
      <c r="AC66" s="7">
        <v>300.70499999999998</v>
      </c>
      <c r="AD66" s="7">
        <v>4.8310351086546586</v>
      </c>
      <c r="AE66">
        <f t="shared" si="6"/>
        <v>0.11500000000000909</v>
      </c>
      <c r="AF66">
        <f t="shared" si="7"/>
        <v>-5.9748629104797502E-2</v>
      </c>
      <c r="AG66">
        <f t="shared" si="27"/>
        <v>-6.0334768559538829E-2</v>
      </c>
      <c r="AH66">
        <f t="shared" si="18"/>
        <v>0.13191561330399626</v>
      </c>
      <c r="AK66" s="7">
        <v>63</v>
      </c>
      <c r="AL66" s="7">
        <v>310.04499999999996</v>
      </c>
      <c r="AM66" s="7">
        <v>3.8130406621606197</v>
      </c>
      <c r="AN66">
        <f t="shared" si="8"/>
        <v>0.29500000000001592</v>
      </c>
      <c r="AO66">
        <f t="shared" si="9"/>
        <v>-7.2266412613169351E-2</v>
      </c>
      <c r="AP66">
        <f t="shared" si="10"/>
        <v>0.28247100671802094</v>
      </c>
      <c r="AQ66">
        <f t="shared" si="19"/>
        <v>-7.2800879716170705E-2</v>
      </c>
      <c r="AS66" s="7">
        <v>63</v>
      </c>
      <c r="AT66" s="7">
        <v>325.59499999999997</v>
      </c>
      <c r="AU66" s="7">
        <v>2.6859683535756091</v>
      </c>
      <c r="AV66">
        <f t="shared" si="11"/>
        <v>0.65000000000003411</v>
      </c>
      <c r="AW66">
        <f t="shared" si="20"/>
        <v>-7.1609913797439084E-2</v>
      </c>
      <c r="AX66">
        <f t="shared" si="21"/>
        <v>0.79558552975557006</v>
      </c>
      <c r="AY66">
        <f t="shared" si="22"/>
        <v>-7.2097567926738229E-2</v>
      </c>
    </row>
    <row r="67" spans="3:51" x14ac:dyDescent="0.25">
      <c r="D67" s="7">
        <v>64</v>
      </c>
      <c r="E67" s="7">
        <v>305.60999999999996</v>
      </c>
      <c r="F67" s="7">
        <v>1.9052301007688945</v>
      </c>
      <c r="G67">
        <f t="shared" si="0"/>
        <v>0.21000000000003638</v>
      </c>
      <c r="H67">
        <f t="shared" si="1"/>
        <v>-2.4341377038054279E-2</v>
      </c>
      <c r="I67">
        <f t="shared" si="12"/>
        <v>0.21668873110424514</v>
      </c>
      <c r="J67">
        <f t="shared" si="13"/>
        <v>-2.4462219445924412E-2</v>
      </c>
      <c r="L67" s="7">
        <v>64</v>
      </c>
      <c r="M67" s="7">
        <v>318.83499999999998</v>
      </c>
      <c r="N67" s="7">
        <v>1.4561520518463547</v>
      </c>
      <c r="O67">
        <f t="shared" si="23"/>
        <v>0.43000000000000682</v>
      </c>
      <c r="P67">
        <f t="shared" si="24"/>
        <v>-2.6512478308092113E-2</v>
      </c>
      <c r="Q67">
        <f t="shared" si="14"/>
        <v>0.45341616865315371</v>
      </c>
      <c r="R67">
        <f t="shared" si="15"/>
        <v>-2.6662292799646263E-2</v>
      </c>
      <c r="T67" s="7">
        <v>64</v>
      </c>
      <c r="U67" s="7">
        <v>337.65</v>
      </c>
      <c r="V67" s="7">
        <v>1.125543196039861</v>
      </c>
      <c r="W67">
        <f t="shared" si="25"/>
        <v>0.73500000000001364</v>
      </c>
      <c r="X67">
        <f t="shared" si="26"/>
        <v>-2.7228888339124069E-2</v>
      </c>
      <c r="Y67">
        <f t="shared" si="16"/>
        <v>0.79550594297667754</v>
      </c>
      <c r="Z67">
        <f t="shared" si="17"/>
        <v>-2.7364084278380121E-2</v>
      </c>
      <c r="AB67" s="7">
        <v>64</v>
      </c>
      <c r="AC67" s="7">
        <v>300.82</v>
      </c>
      <c r="AD67" s="7">
        <v>4.7712864795498611</v>
      </c>
      <c r="AE67">
        <f t="shared" si="6"/>
        <v>0.10499999999996135</v>
      </c>
      <c r="AF67">
        <f t="shared" si="7"/>
        <v>-5.9374697867692561E-2</v>
      </c>
      <c r="AG67">
        <f t="shared" si="27"/>
        <v>-5.9965473733141574E-2</v>
      </c>
      <c r="AH67">
        <f t="shared" si="18"/>
        <v>0.13336272802167581</v>
      </c>
      <c r="AK67" s="7">
        <v>64</v>
      </c>
      <c r="AL67" s="7">
        <v>310.33999999999997</v>
      </c>
      <c r="AM67" s="7">
        <v>3.7407742495474503</v>
      </c>
      <c r="AN67">
        <f t="shared" si="8"/>
        <v>0.35500000000001819</v>
      </c>
      <c r="AO67">
        <f t="shared" si="9"/>
        <v>-7.153687410098275E-2</v>
      </c>
      <c r="AP67">
        <f t="shared" si="10"/>
        <v>0.28572753908595949</v>
      </c>
      <c r="AQ67">
        <f t="shared" si="19"/>
        <v>-7.2067269636349546E-2</v>
      </c>
      <c r="AS67" s="7">
        <v>64</v>
      </c>
      <c r="AT67" s="7">
        <v>326.245</v>
      </c>
      <c r="AU67" s="7">
        <v>2.6143584397781701</v>
      </c>
      <c r="AV67">
        <f t="shared" si="11"/>
        <v>0.68499999999994543</v>
      </c>
      <c r="AW67">
        <f t="shared" si="20"/>
        <v>-7.0419702615791557E-2</v>
      </c>
      <c r="AX67">
        <f t="shared" si="21"/>
        <v>0.81471823991735448</v>
      </c>
      <c r="AY67">
        <f t="shared" si="22"/>
        <v>-7.0892852340865523E-2</v>
      </c>
    </row>
    <row r="68" spans="3:51" x14ac:dyDescent="0.25">
      <c r="D68" s="7">
        <v>65</v>
      </c>
      <c r="E68" s="7">
        <v>305.82</v>
      </c>
      <c r="F68" s="7">
        <v>1.8808887237308403</v>
      </c>
      <c r="G68">
        <f t="shared" ref="G68:G131" si="28">(E69-E68)/(D69-D68)</f>
        <v>0.22999999999996135</v>
      </c>
      <c r="H68">
        <f t="shared" ref="H68:H131" si="29">(F69-F68)/(D69-D68)</f>
        <v>-2.410260337727288E-2</v>
      </c>
      <c r="I68">
        <f t="shared" si="12"/>
        <v>0.21845782182238072</v>
      </c>
      <c r="J68">
        <f t="shared" si="13"/>
        <v>-2.4222521270825539E-2</v>
      </c>
      <c r="L68" s="7">
        <v>65</v>
      </c>
      <c r="M68" s="7">
        <v>319.26499999999999</v>
      </c>
      <c r="N68" s="7">
        <v>1.4296395735382625</v>
      </c>
      <c r="O68">
        <f t="shared" si="23"/>
        <v>0.43999999999999773</v>
      </c>
      <c r="P68">
        <f t="shared" si="24"/>
        <v>-2.612924810568118E-2</v>
      </c>
      <c r="Q68">
        <f t="shared" si="14"/>
        <v>0.4561278895023253</v>
      </c>
      <c r="R68">
        <f t="shared" si="15"/>
        <v>-2.6277152202040091E-2</v>
      </c>
      <c r="T68" s="7">
        <v>65</v>
      </c>
      <c r="U68" s="7">
        <v>338.38499999999999</v>
      </c>
      <c r="V68" s="7">
        <v>1.0983143077007369</v>
      </c>
      <c r="W68">
        <f t="shared" si="25"/>
        <v>0.73000000000001819</v>
      </c>
      <c r="X68">
        <f t="shared" si="26"/>
        <v>-2.6693297635651314E-2</v>
      </c>
      <c r="Y68">
        <f t="shared" si="16"/>
        <v>0.79278704910958364</v>
      </c>
      <c r="Z68">
        <f t="shared" si="17"/>
        <v>-2.6835302663920244E-2</v>
      </c>
      <c r="AB68" s="7">
        <v>65</v>
      </c>
      <c r="AC68" s="7">
        <v>300.92499999999995</v>
      </c>
      <c r="AD68" s="7">
        <v>4.7119117816821685</v>
      </c>
      <c r="AE68">
        <f t="shared" ref="AE68:AE131" si="30">(AC69-AC68)/(AB69-AB68)</f>
        <v>0.11000000000001364</v>
      </c>
      <c r="AF68">
        <f t="shared" ref="AF68:AF131" si="31">(AD69-AD68)/(AB69-AB68)</f>
        <v>-5.8997461368579529E-2</v>
      </c>
      <c r="AG68">
        <f t="shared" si="27"/>
        <v>-5.9592571609378746E-2</v>
      </c>
      <c r="AH68">
        <f t="shared" si="18"/>
        <v>0.13460294075051937</v>
      </c>
      <c r="AK68" s="7">
        <v>65</v>
      </c>
      <c r="AL68" s="7">
        <v>310.69499999999999</v>
      </c>
      <c r="AM68" s="7">
        <v>3.6692373754464676</v>
      </c>
      <c r="AN68">
        <f t="shared" ref="AN68:AN131" si="32">(AL69-AL68)/(AK69-AK68)</f>
        <v>0.35499999999996135</v>
      </c>
      <c r="AO68">
        <f t="shared" ref="AO68:AO131" si="33">(AM69-AM68)/(AK69-AK68)</f>
        <v>-7.0802741659095503E-2</v>
      </c>
      <c r="AP68">
        <f t="shared" ref="AP68:AP131" si="34">-1.84325098352035E-18*AK68^9 + 2.393221788644E-15*AK68^8 - 1.30977513146587E-12*AK68^7 + 3.92708940531235E-10*AK68^6 - 7.02460433472432E-08*AK68^5 + 7.66770730288144E-06*AK68^4 - 0.000503438751057307*AK68^3 + 0.0188744134741421*AK68^2 - 0.353302399082313*AK68 + 2.47753656963423</f>
        <v>0.28921959157443844</v>
      </c>
      <c r="AQ68">
        <f t="shared" si="19"/>
        <v>-7.1328021242624814E-2</v>
      </c>
      <c r="AS68" s="7">
        <v>65</v>
      </c>
      <c r="AT68" s="7">
        <v>326.92999999999995</v>
      </c>
      <c r="AU68" s="7">
        <v>2.5439387371623785</v>
      </c>
      <c r="AV68">
        <f t="shared" ref="AV68:AV131" si="35">(AT69-AT68)/(AS69-AS68)</f>
        <v>0.70500000000004093</v>
      </c>
      <c r="AW68">
        <f t="shared" si="20"/>
        <v>-6.9227654210678224E-2</v>
      </c>
      <c r="AX68">
        <f t="shared" si="21"/>
        <v>0.83298290648961881</v>
      </c>
      <c r="AY68">
        <f t="shared" si="22"/>
        <v>-6.9687198168842571E-2</v>
      </c>
    </row>
    <row r="69" spans="3:51" x14ac:dyDescent="0.25">
      <c r="D69" s="7">
        <v>66</v>
      </c>
      <c r="E69" s="7">
        <v>306.04999999999995</v>
      </c>
      <c r="F69" s="7">
        <v>1.8567861203535674</v>
      </c>
      <c r="G69">
        <f t="shared" si="28"/>
        <v>0.22000000000002728</v>
      </c>
      <c r="H69">
        <f t="shared" si="29"/>
        <v>-2.386465398026294E-2</v>
      </c>
      <c r="I69">
        <f t="shared" ref="I69:I132" si="36">1.27491982713342*D69 + 0.025126248085838*D69^2 + 0.00164743509644833/D69^(1/2) - 3.68201030426661*D69^(1/2) + 0.0000520198301593556*D69^3 - 0.234795503626014*D69^(3/2) - 0.0015615062419426*D69^(5/2) - 7.15939522337866E-07*D69^(7/2) + 4.40806617606872</f>
        <v>0.22018897655272429</v>
      </c>
      <c r="J69">
        <f t="shared" ref="J69:J132" si="37">0.000513917496970605*D69 + 0.0000251670053192907*D69^2 + 0.000732659563079174/D69^(1/2) - 1.59768745400056E-07*D69^(1/2) + 9.11458990013703E-08*D69^3 - 0.000130467417661157*D69^(3/2) - 2.25919401168906E-06*D69^(5/2) - 1.36973724597237E-09*D69^(7/2) - 0.0407195134606899</f>
        <v>-2.3983646850285281E-2</v>
      </c>
      <c r="L69" s="7">
        <v>66</v>
      </c>
      <c r="M69" s="7">
        <v>319.70499999999998</v>
      </c>
      <c r="N69" s="7">
        <v>1.4035103254325814</v>
      </c>
      <c r="O69">
        <f t="shared" si="23"/>
        <v>0.45499999999998408</v>
      </c>
      <c r="P69">
        <f t="shared" si="24"/>
        <v>-2.5748329540675519E-2</v>
      </c>
      <c r="Q69">
        <f t="shared" ref="Q69:Q132" si="38">0.2670552900325*L69 - 0.000278331175207276*L69^2 + 1.92764230093476/L69^(1/2) - 1.21762369116687*L69^(1/2) - 1.84581079056392E-06*L69^3 - 0.0180603752313481*L69^(3/2) + 0.00006936841639474*L69^(5/2) + 1.45967241584924</f>
        <v>0.45860357753652026</v>
      </c>
      <c r="R69">
        <f t="shared" ref="R69:R132" si="39">0.00692416093685409/L69^(1/2) - 0.0000475481379654438*L69^2 - 0.00433569085068451*L69 + 0.0139363233170193*L69^(1/2) + 5.44078182371188E-08*L69^3 + 0.000726283872518354*L69^(3/2) + 5.79090791014879E-07*L69^(5/2) - 1.58014777406732E-09*L69^(7/2) - 0.0685588747112838</f>
        <v>-2.5894558831960353E-2</v>
      </c>
      <c r="T69" s="7">
        <v>66</v>
      </c>
      <c r="U69" s="7">
        <v>339.11500000000001</v>
      </c>
      <c r="V69" s="7">
        <v>1.0716210100650856</v>
      </c>
      <c r="W69">
        <f t="shared" si="25"/>
        <v>0.7349999999999568</v>
      </c>
      <c r="X69">
        <f t="shared" si="26"/>
        <v>-2.6162951864058037E-2</v>
      </c>
      <c r="Y69">
        <f t="shared" ref="Y69:Y132" si="40">1.16307505789971*T69 - 0.00305521822513173*T69^2 + 0.131937407419228/T69^(1/2) - 5.05169284948921*T69^(1/2) - 0.0000427585098449219*T69^3 - 0.0888153219675452*T69^(3/2) + 0.000818555491262176*T69^(5/2) + 7.39725267115507E-07*T69^(7/2) + 7.57851569863059</f>
        <v>0.78957230778505494</v>
      </c>
      <c r="Z69">
        <f t="shared" ref="Z69:Z132" si="41">0.0042509482756848/T69^(1/2) - 0.000176535439996829*T69^2 - 0.00932974505274208*T69 + 0.0223861955586167*T69^(1/2) - 1.22367401098078E-07*T69^3 + 0.00190897375730405*T69^(3/2) + 7.54596476851689E-06*T69^(5/2) - 0.0793750289602491</f>
        <v>-2.631217541065077E-2</v>
      </c>
      <c r="AB69" s="7">
        <v>66</v>
      </c>
      <c r="AC69" s="7">
        <v>301.03499999999997</v>
      </c>
      <c r="AD69" s="7">
        <v>4.652914320313589</v>
      </c>
      <c r="AE69">
        <f t="shared" si="30"/>
        <v>0.11500000000000909</v>
      </c>
      <c r="AF69">
        <f t="shared" si="31"/>
        <v>-5.8616991195514778E-2</v>
      </c>
      <c r="AG69">
        <f t="shared" si="27"/>
        <v>-5.9216144008029173E-2</v>
      </c>
      <c r="AH69">
        <f t="shared" ref="AH69:AH132" si="42">3.78520647688374E-17*AB69^8-4.86873802522286E-14*AB69^7+2.57718548847703E-11*AB69^6-7.24393016169857E-09*AB69^5+1.16523961079678E-06*AB69^4-0.000108035052527098*AB69^3+0.0055311490307405*AB69^2-0.137233744075007*AB69+1.24255744283625</f>
        <v>0.13565072473243678</v>
      </c>
      <c r="AK69" s="7">
        <v>66</v>
      </c>
      <c r="AL69" s="7">
        <v>311.04999999999995</v>
      </c>
      <c r="AM69" s="7">
        <v>3.5984346337873721</v>
      </c>
      <c r="AN69">
        <f t="shared" si="32"/>
        <v>0.35000000000002274</v>
      </c>
      <c r="AO69">
        <f t="shared" si="33"/>
        <v>-7.0064211801386556E-2</v>
      </c>
      <c r="AP69">
        <f t="shared" si="34"/>
        <v>0.29297728570632664</v>
      </c>
      <c r="AQ69">
        <f t="shared" ref="AQ69:AQ132" si="43">0.0375178930046747*AK69 + 0.000966635702394614*AK69^2 - 0.034585286069708/AK69^(1/2) - 0.0926976137586008*AK69^(1/2) + 2.14138277487441E-06*AK69^3 - 0.00800063213842732*AK69^(3/2) - 0.0000639095715029733*AK69^(5/2) - 2.83589868652189E-08*AK69^(7/2) + 0.00198676565355241</f>
        <v>-7.0583414573997569E-2</v>
      </c>
      <c r="AS69" s="7">
        <v>66</v>
      </c>
      <c r="AT69" s="7">
        <v>327.63499999999999</v>
      </c>
      <c r="AU69" s="7">
        <v>2.4747110829517003</v>
      </c>
      <c r="AV69">
        <f t="shared" si="35"/>
        <v>0.73500000000001364</v>
      </c>
      <c r="AW69">
        <f t="shared" ref="AW69:AW132" si="44">(AU70-AU69)/(AS70-AS69)</f>
        <v>-6.8034389357578995E-2</v>
      </c>
      <c r="AX69">
        <f t="shared" ref="AX69:AX132" si="45">48.3317232674005*AS69 + 2.41513153550678*AS69^2 - 21.6978564803991/AS69^(1/2) - 95.5867046087809*AS69^(1/2) + 0.0183642274846959*AS69^3 + 0.0000179554581301279*AS69^4 - 13.8267123031746*AS69^(3/2) - 0.265492571355516*AS69^(5/2) - 0.000772286444641435*AS69^(7/2) - 1.76020387564134E-07*AS69^(9/2) + 89.4612753007227</f>
        <v>0.85033581698665728</v>
      </c>
      <c r="AY69">
        <f t="shared" ref="AY69:AY132" si="46">0.0568367697060137*AS69 + 0.00197591386537957*AS69^2 - 0.0361533077945115/AS69^(1/2) - 0.122306287166576*AS69^(1/2) + 5.96945714185551E-06*AS69^3 - 0.0140676084650293*AS69^(3/2) - 0.000152169266956421*AS69^(5/2) - 9.33343508486812E-08*AS69^(7/2) + 0.000957175965901318</f>
        <v>-6.8481310486644312E-2</v>
      </c>
    </row>
    <row r="70" spans="3:51" x14ac:dyDescent="0.25">
      <c r="D70" s="7">
        <v>67</v>
      </c>
      <c r="E70" s="7">
        <v>306.27</v>
      </c>
      <c r="F70" s="7">
        <v>1.8329214663733044</v>
      </c>
      <c r="G70">
        <f t="shared" si="28"/>
        <v>0.22000000000002728</v>
      </c>
      <c r="H70">
        <f t="shared" si="29"/>
        <v>-2.3627556723315513E-2</v>
      </c>
      <c r="I70">
        <f t="shared" si="36"/>
        <v>0.22188283078742721</v>
      </c>
      <c r="J70">
        <f t="shared" si="37"/>
        <v>-2.3745626520267762E-2</v>
      </c>
      <c r="L70" s="7">
        <v>67</v>
      </c>
      <c r="M70" s="7">
        <v>320.15999999999997</v>
      </c>
      <c r="N70" s="7">
        <v>1.3777619958919058</v>
      </c>
      <c r="O70">
        <f t="shared" ref="O70:O133" si="47">(M71-M70)/(L71-L70)</f>
        <v>0.45500000000004093</v>
      </c>
      <c r="P70">
        <f t="shared" ref="P70:P133" si="48">(N71-N70)/(L71-L70)</f>
        <v>-2.5369806291180463E-2</v>
      </c>
      <c r="Q70">
        <f t="shared" si="38"/>
        <v>0.46084626288970276</v>
      </c>
      <c r="R70">
        <f t="shared" si="39"/>
        <v>-2.5514588919005689E-2</v>
      </c>
      <c r="T70" s="7">
        <v>67</v>
      </c>
      <c r="U70" s="7">
        <v>339.84999999999997</v>
      </c>
      <c r="V70" s="7">
        <v>1.0454580582010276</v>
      </c>
      <c r="W70">
        <f t="shared" ref="W70:W133" si="49">(U71-U70)/(T71-T70)</f>
        <v>0.73500000000001364</v>
      </c>
      <c r="X70">
        <f t="shared" ref="X70:X133" si="50">(V71-V70)/(T71-T70)</f>
        <v>-2.5638016978631661E-2</v>
      </c>
      <c r="Y70">
        <f t="shared" si="40"/>
        <v>0.78588154096867058</v>
      </c>
      <c r="Z70">
        <f t="shared" si="41"/>
        <v>-2.579480070771116E-2</v>
      </c>
      <c r="AB70" s="7">
        <v>67</v>
      </c>
      <c r="AC70" s="7">
        <v>301.14999999999998</v>
      </c>
      <c r="AD70" s="7">
        <v>4.5942973291180742</v>
      </c>
      <c r="AE70">
        <f t="shared" si="30"/>
        <v>0.11000000000001364</v>
      </c>
      <c r="AF70">
        <f t="shared" si="31"/>
        <v>-5.823335991718448E-2</v>
      </c>
      <c r="AG70">
        <f t="shared" ref="AG70:AG133" si="51">0.00470602605547167*AB69 + 0.0000935367159676877*AB69^2 - 0.00503515570366424/AB69^(1/2) - 0.0123413763155076*AB69^(1/2) + 5.44722490752648E-08*AB69^3 - 0.00089587232744831*AB69^(3/2) - 4.33785831908054E-06*AB69^(5/2) + 8.36559918756328E-10*AB69^(7/2) - 0.0597486162913562</f>
        <v>-5.8836274228561733E-2</v>
      </c>
      <c r="AH70">
        <f t="shared" si="42"/>
        <v>0.13652111996683214</v>
      </c>
      <c r="AK70" s="7">
        <v>67</v>
      </c>
      <c r="AL70" s="7">
        <v>311.39999999999998</v>
      </c>
      <c r="AM70" s="7">
        <v>3.5283704219859855</v>
      </c>
      <c r="AN70">
        <f t="shared" si="32"/>
        <v>0.42000000000001592</v>
      </c>
      <c r="AO70">
        <f t="shared" si="33"/>
        <v>-6.9321483597988287E-2</v>
      </c>
      <c r="AP70">
        <f t="shared" si="34"/>
        <v>0.2970273211458565</v>
      </c>
      <c r="AQ70">
        <f t="shared" si="43"/>
        <v>-6.9833732872964502E-2</v>
      </c>
      <c r="AS70" s="7">
        <v>67</v>
      </c>
      <c r="AT70" s="7">
        <v>328.37</v>
      </c>
      <c r="AU70" s="7">
        <v>2.4066766935941213</v>
      </c>
      <c r="AV70">
        <f t="shared" si="35"/>
        <v>0.75</v>
      </c>
      <c r="AW70">
        <f t="shared" si="44"/>
        <v>-6.684052750746039E-2</v>
      </c>
      <c r="AX70">
        <f t="shared" si="45"/>
        <v>0.86673785980346452</v>
      </c>
      <c r="AY70">
        <f t="shared" si="46"/>
        <v>-6.7275880295552495E-2</v>
      </c>
    </row>
    <row r="71" spans="3:51" x14ac:dyDescent="0.25">
      <c r="D71" s="7">
        <v>68</v>
      </c>
      <c r="E71" s="7">
        <v>306.49</v>
      </c>
      <c r="F71" s="7">
        <v>1.8092939096499889</v>
      </c>
      <c r="G71">
        <f t="shared" si="28"/>
        <v>0.23999999999995225</v>
      </c>
      <c r="H71">
        <f t="shared" si="29"/>
        <v>-2.3391338897448932E-2</v>
      </c>
      <c r="I71">
        <f t="shared" si="36"/>
        <v>0.22353991783928606</v>
      </c>
      <c r="J71">
        <f t="shared" si="37"/>
        <v>-2.3508489815752702E-2</v>
      </c>
      <c r="L71" s="7">
        <v>68</v>
      </c>
      <c r="M71" s="7">
        <v>320.61500000000001</v>
      </c>
      <c r="N71" s="7">
        <v>1.3523921896007254</v>
      </c>
      <c r="O71">
        <f t="shared" si="47"/>
        <v>0.45499999999998408</v>
      </c>
      <c r="P71">
        <f t="shared" si="48"/>
        <v>-2.4993759045807806E-2</v>
      </c>
      <c r="Q71">
        <f t="shared" si="38"/>
        <v>0.46285913840210235</v>
      </c>
      <c r="R71">
        <f t="shared" si="39"/>
        <v>-2.513731473592476E-2</v>
      </c>
      <c r="T71" s="7">
        <v>68</v>
      </c>
      <c r="U71" s="7">
        <v>340.58499999999998</v>
      </c>
      <c r="V71" s="7">
        <v>1.0198200412223959</v>
      </c>
      <c r="W71">
        <f t="shared" si="49"/>
        <v>0.74000000000000909</v>
      </c>
      <c r="X71">
        <f t="shared" si="50"/>
        <v>-2.5118649198168419E-2</v>
      </c>
      <c r="Y71">
        <f t="shared" si="40"/>
        <v>0.78173435911761757</v>
      </c>
      <c r="Z71">
        <f t="shared" si="41"/>
        <v>-2.5283268396379829E-2</v>
      </c>
      <c r="AB71" s="7">
        <v>68</v>
      </c>
      <c r="AC71" s="7">
        <v>301.26</v>
      </c>
      <c r="AD71" s="7">
        <v>4.5360639692008897</v>
      </c>
      <c r="AE71">
        <f t="shared" si="30"/>
        <v>0.11000000000001364</v>
      </c>
      <c r="AF71">
        <f t="shared" si="31"/>
        <v>-5.7846641055517622E-2</v>
      </c>
      <c r="AG71">
        <f t="shared" si="51"/>
        <v>-5.8453046928119937E-2</v>
      </c>
      <c r="AH71">
        <f t="shared" si="42"/>
        <v>0.13722962440885222</v>
      </c>
      <c r="AK71" s="7">
        <v>68</v>
      </c>
      <c r="AL71" s="7">
        <v>311.82</v>
      </c>
      <c r="AM71" s="7">
        <v>3.4590489383879972</v>
      </c>
      <c r="AN71">
        <f t="shared" si="32"/>
        <v>0.43999999999999773</v>
      </c>
      <c r="AO71">
        <f t="shared" si="33"/>
        <v>-6.857475857556361E-2</v>
      </c>
      <c r="AP71">
        <f t="shared" si="34"/>
        <v>0.30139291179820837</v>
      </c>
      <c r="AQ71">
        <f t="shared" si="43"/>
        <v>-6.9079261988066021E-2</v>
      </c>
      <c r="AS71" s="7">
        <v>68</v>
      </c>
      <c r="AT71" s="7">
        <v>329.12</v>
      </c>
      <c r="AU71" s="7">
        <v>2.3398361660866609</v>
      </c>
      <c r="AV71">
        <f t="shared" si="35"/>
        <v>0.80999999999994543</v>
      </c>
      <c r="AW71">
        <f t="shared" si="44"/>
        <v>-6.5646686049328107E-2</v>
      </c>
      <c r="AX71">
        <f t="shared" si="45"/>
        <v>0.88215441967204811</v>
      </c>
      <c r="AY71">
        <f t="shared" si="46"/>
        <v>-6.6071583992527147E-2</v>
      </c>
    </row>
    <row r="72" spans="3:51" x14ac:dyDescent="0.25">
      <c r="D72" s="7">
        <v>69</v>
      </c>
      <c r="E72" s="7">
        <v>306.72999999999996</v>
      </c>
      <c r="F72" s="7">
        <v>1.78590257075254</v>
      </c>
      <c r="G72">
        <f t="shared" si="28"/>
        <v>0.24000000000000909</v>
      </c>
      <c r="H72">
        <f t="shared" si="29"/>
        <v>-2.3156027207413166E-2</v>
      </c>
      <c r="I72">
        <f t="shared" si="36"/>
        <v>0.22516067419273789</v>
      </c>
      <c r="J72">
        <f t="shared" si="37"/>
        <v>-2.3272265476062988E-2</v>
      </c>
      <c r="L72" s="7">
        <v>69</v>
      </c>
      <c r="M72" s="7">
        <v>321.07</v>
      </c>
      <c r="N72" s="7">
        <v>1.3273984305549176</v>
      </c>
      <c r="O72">
        <f t="shared" si="47"/>
        <v>0.44999999999998863</v>
      </c>
      <c r="P72">
        <f t="shared" si="48"/>
        <v>-2.4620265511499762E-2</v>
      </c>
      <c r="Q72">
        <f t="shared" si="38"/>
        <v>0.46464554246580358</v>
      </c>
      <c r="R72">
        <f t="shared" si="39"/>
        <v>-2.4762804724903262E-2</v>
      </c>
      <c r="T72" s="7">
        <v>69</v>
      </c>
      <c r="U72" s="7">
        <v>341.32499999999999</v>
      </c>
      <c r="V72" s="7">
        <v>0.99470139202422747</v>
      </c>
      <c r="W72">
        <f t="shared" si="49"/>
        <v>0.7349999999999568</v>
      </c>
      <c r="X72">
        <f t="shared" si="50"/>
        <v>-2.4604995114417716E-2</v>
      </c>
      <c r="Y72">
        <f t="shared" si="40"/>
        <v>0.777150136327033</v>
      </c>
      <c r="Z72">
        <f t="shared" si="41"/>
        <v>-2.4777660346662331E-2</v>
      </c>
      <c r="AB72" s="7">
        <v>69</v>
      </c>
      <c r="AC72" s="7">
        <v>301.37</v>
      </c>
      <c r="AD72" s="7">
        <v>4.4782173281453721</v>
      </c>
      <c r="AE72">
        <f t="shared" si="30"/>
        <v>0.1199999999999477</v>
      </c>
      <c r="AF72">
        <f t="shared" si="31"/>
        <v>-5.7456909057632899E-2</v>
      </c>
      <c r="AG72">
        <f t="shared" si="51"/>
        <v>-5.8066548004996714E-2</v>
      </c>
      <c r="AH72">
        <f t="shared" si="42"/>
        <v>0.13779209085245103</v>
      </c>
      <c r="AK72" s="7">
        <v>69</v>
      </c>
      <c r="AL72" s="7">
        <v>312.26</v>
      </c>
      <c r="AM72" s="7">
        <v>3.3904741798124336</v>
      </c>
      <c r="AN72">
        <f t="shared" si="32"/>
        <v>0.43500000000000227</v>
      </c>
      <c r="AO72">
        <f t="shared" si="33"/>
        <v>-6.7824240613441944E-2</v>
      </c>
      <c r="AP72">
        <f t="shared" si="34"/>
        <v>0.30609374710350501</v>
      </c>
      <c r="AQ72">
        <f t="shared" si="43"/>
        <v>-6.8320289813444846E-2</v>
      </c>
      <c r="AS72" s="7">
        <v>69</v>
      </c>
      <c r="AT72" s="7">
        <v>329.92999999999995</v>
      </c>
      <c r="AU72" s="7">
        <v>2.2741894800373328</v>
      </c>
      <c r="AV72">
        <f t="shared" si="35"/>
        <v>0.79000000000002046</v>
      </c>
      <c r="AW72">
        <f t="shared" si="44"/>
        <v>-6.4453479572923467E-2</v>
      </c>
      <c r="AX72">
        <f t="shared" si="45"/>
        <v>0.89655526230963289</v>
      </c>
      <c r="AY72">
        <f t="shared" si="46"/>
        <v>-6.4869082904859335E-2</v>
      </c>
    </row>
    <row r="73" spans="3:51" x14ac:dyDescent="0.25">
      <c r="C73">
        <v>70</v>
      </c>
      <c r="D73" s="7">
        <v>70</v>
      </c>
      <c r="E73" s="7">
        <v>306.96999999999997</v>
      </c>
      <c r="F73" s="7">
        <v>1.7627465435451268</v>
      </c>
      <c r="G73">
        <f t="shared" si="28"/>
        <v>0.24000000000000909</v>
      </c>
      <c r="H73">
        <f t="shared" si="29"/>
        <v>-2.2921647770964615E-2</v>
      </c>
      <c r="I73">
        <f t="shared" si="36"/>
        <v>0.22674544490162063</v>
      </c>
      <c r="J73">
        <f t="shared" si="37"/>
        <v>-2.3036981450887506E-2</v>
      </c>
      <c r="L73" s="7">
        <v>70</v>
      </c>
      <c r="M73" s="7">
        <v>321.52</v>
      </c>
      <c r="N73" s="7">
        <v>1.3027781650434178</v>
      </c>
      <c r="O73">
        <f t="shared" si="47"/>
        <v>0.44499999999999318</v>
      </c>
      <c r="P73">
        <f t="shared" si="48"/>
        <v>-2.4249400423944856E-2</v>
      </c>
      <c r="Q73">
        <f t="shared" si="38"/>
        <v>0.46620894328577234</v>
      </c>
      <c r="R73">
        <f t="shared" si="39"/>
        <v>-2.4391123620317763E-2</v>
      </c>
      <c r="T73" s="7">
        <v>70</v>
      </c>
      <c r="U73" s="7">
        <v>342.05999999999995</v>
      </c>
      <c r="V73" s="7">
        <v>0.97009639690980976</v>
      </c>
      <c r="W73">
        <f t="shared" si="49"/>
        <v>0.74000000000000909</v>
      </c>
      <c r="X73">
        <f t="shared" si="50"/>
        <v>-2.4097191812575414E-2</v>
      </c>
      <c r="Y73">
        <f t="shared" si="40"/>
        <v>0.77214798854396083</v>
      </c>
      <c r="Z73">
        <f t="shared" si="41"/>
        <v>-2.4278050816637184E-2</v>
      </c>
      <c r="AB73" s="7">
        <v>70</v>
      </c>
      <c r="AC73" s="7">
        <v>301.48999999999995</v>
      </c>
      <c r="AD73" s="7">
        <v>4.4207604190877392</v>
      </c>
      <c r="AE73">
        <f t="shared" si="30"/>
        <v>0.11500000000000909</v>
      </c>
      <c r="AF73">
        <f t="shared" si="31"/>
        <v>-5.7064239267118566E-2</v>
      </c>
      <c r="AG73">
        <f t="shared" si="51"/>
        <v>-5.7676864487375551E-2</v>
      </c>
      <c r="AH73">
        <f t="shared" si="42"/>
        <v>0.13822462935436963</v>
      </c>
      <c r="AK73" s="7">
        <v>70</v>
      </c>
      <c r="AL73" s="7">
        <v>312.69499999999999</v>
      </c>
      <c r="AM73" s="7">
        <v>3.3226499391989917</v>
      </c>
      <c r="AN73">
        <f t="shared" si="32"/>
        <v>0.42500000000001137</v>
      </c>
      <c r="AO73">
        <f t="shared" si="33"/>
        <v>-6.7070135837440148E-2</v>
      </c>
      <c r="AP73">
        <f t="shared" si="34"/>
        <v>0.31114597686365464</v>
      </c>
      <c r="AQ73">
        <f t="shared" si="43"/>
        <v>-6.7557105763535616E-2</v>
      </c>
      <c r="AS73" s="7">
        <v>70</v>
      </c>
      <c r="AT73" s="7">
        <v>330.71999999999997</v>
      </c>
      <c r="AU73" s="7">
        <v>2.2097360004644093</v>
      </c>
      <c r="AV73">
        <f t="shared" si="35"/>
        <v>0.75999999999999091</v>
      </c>
      <c r="AW73">
        <f t="shared" si="44"/>
        <v>-6.3261519133069655E-2</v>
      </c>
      <c r="AX73">
        <f t="shared" si="45"/>
        <v>0.90991440949046876</v>
      </c>
      <c r="AY73">
        <f t="shared" si="46"/>
        <v>-6.3669022884657103E-2</v>
      </c>
    </row>
    <row r="74" spans="3:51" x14ac:dyDescent="0.25">
      <c r="D74" s="7">
        <v>71</v>
      </c>
      <c r="E74" s="7">
        <v>307.20999999999998</v>
      </c>
      <c r="F74" s="7">
        <v>1.7398248957741622</v>
      </c>
      <c r="G74">
        <f t="shared" si="28"/>
        <v>0.25999999999999091</v>
      </c>
      <c r="H74">
        <f t="shared" si="29"/>
        <v>-2.2688226118410926E-2</v>
      </c>
      <c r="I74">
        <f t="shared" si="36"/>
        <v>0.22829448899828453</v>
      </c>
      <c r="J74">
        <f t="shared" si="37"/>
        <v>-2.2802664906912424E-2</v>
      </c>
      <c r="L74" s="7">
        <v>71</v>
      </c>
      <c r="M74" s="7">
        <v>321.96499999999997</v>
      </c>
      <c r="N74" s="7">
        <v>1.278528764619473</v>
      </c>
      <c r="O74">
        <f t="shared" si="47"/>
        <v>0.45499999999998408</v>
      </c>
      <c r="P74">
        <f t="shared" si="48"/>
        <v>-2.3881235560512915E-2</v>
      </c>
      <c r="Q74">
        <f t="shared" si="38"/>
        <v>0.46755292442946295</v>
      </c>
      <c r="R74">
        <f t="shared" si="39"/>
        <v>-2.4022332568001271E-2</v>
      </c>
      <c r="T74" s="7">
        <v>71</v>
      </c>
      <c r="U74" s="7">
        <v>342.79999999999995</v>
      </c>
      <c r="V74" s="7">
        <v>0.94599920509723434</v>
      </c>
      <c r="W74">
        <f t="shared" si="49"/>
        <v>0.73500000000001364</v>
      </c>
      <c r="X74">
        <f t="shared" si="50"/>
        <v>-2.3595367003171219E-2</v>
      </c>
      <c r="Y74">
        <f t="shared" si="40"/>
        <v>0.76674675454410668</v>
      </c>
      <c r="Z74">
        <f t="shared" si="41"/>
        <v>-2.3784506795482482E-2</v>
      </c>
      <c r="AB74" s="7">
        <v>71</v>
      </c>
      <c r="AC74" s="7">
        <v>301.60499999999996</v>
      </c>
      <c r="AD74" s="7">
        <v>4.3636961798206206</v>
      </c>
      <c r="AE74">
        <f t="shared" si="30"/>
        <v>0.12000000000000455</v>
      </c>
      <c r="AF74">
        <f t="shared" si="31"/>
        <v>-5.6668707894681702E-2</v>
      </c>
      <c r="AG74">
        <f t="shared" si="51"/>
        <v>-5.7284084427120435E-2</v>
      </c>
      <c r="AH74">
        <f t="shared" si="42"/>
        <v>0.13854351505664564</v>
      </c>
      <c r="AK74" s="7">
        <v>71</v>
      </c>
      <c r="AL74" s="7">
        <v>313.12</v>
      </c>
      <c r="AM74" s="7">
        <v>3.2555798033615515</v>
      </c>
      <c r="AN74">
        <f t="shared" si="32"/>
        <v>0.41499999999996362</v>
      </c>
      <c r="AO74">
        <f t="shared" si="33"/>
        <v>-6.631265250881313E-2</v>
      </c>
      <c r="AP74">
        <f t="shared" si="34"/>
        <v>0.31656221798840001</v>
      </c>
      <c r="AQ74">
        <f t="shared" si="43"/>
        <v>-6.6790000280739364E-2</v>
      </c>
      <c r="AS74" s="7">
        <v>71</v>
      </c>
      <c r="AT74" s="7">
        <v>331.47999999999996</v>
      </c>
      <c r="AU74" s="7">
        <v>2.1464744813313397</v>
      </c>
      <c r="AV74">
        <f t="shared" si="35"/>
        <v>0.82999999999998408</v>
      </c>
      <c r="AW74">
        <f t="shared" si="44"/>
        <v>-6.2071411517198971E-2</v>
      </c>
      <c r="AX74">
        <f t="shared" si="45"/>
        <v>0.92221000675620246</v>
      </c>
      <c r="AY74">
        <f t="shared" si="46"/>
        <v>-6.2472033958170213E-2</v>
      </c>
    </row>
    <row r="75" spans="3:51" x14ac:dyDescent="0.25">
      <c r="D75" s="7">
        <v>72</v>
      </c>
      <c r="E75" s="7">
        <v>307.46999999999997</v>
      </c>
      <c r="F75" s="7">
        <v>1.7171366696557513</v>
      </c>
      <c r="G75">
        <f t="shared" si="28"/>
        <v>0.25999999999999091</v>
      </c>
      <c r="H75">
        <f t="shared" si="29"/>
        <v>-2.2455787192414034E-2</v>
      </c>
      <c r="I75">
        <f t="shared" si="36"/>
        <v>0.22980798487028764</v>
      </c>
      <c r="J75">
        <f t="shared" si="37"/>
        <v>-2.2569342234993569E-2</v>
      </c>
      <c r="L75" s="7">
        <v>72</v>
      </c>
      <c r="M75" s="7">
        <v>322.41999999999996</v>
      </c>
      <c r="N75" s="7">
        <v>1.25464752905896</v>
      </c>
      <c r="O75">
        <f t="shared" si="47"/>
        <v>0.45000000000004547</v>
      </c>
      <c r="P75">
        <f t="shared" si="48"/>
        <v>-2.351583975563587E-2</v>
      </c>
      <c r="Q75">
        <f t="shared" si="38"/>
        <v>0.46868117155075573</v>
      </c>
      <c r="R75">
        <f t="shared" si="39"/>
        <v>-2.3656489241043216E-2</v>
      </c>
      <c r="T75" s="7">
        <v>72</v>
      </c>
      <c r="U75" s="7">
        <v>343.53499999999997</v>
      </c>
      <c r="V75" s="7">
        <v>0.92240383809406312</v>
      </c>
      <c r="W75">
        <f t="shared" si="49"/>
        <v>0.74000000000000909</v>
      </c>
      <c r="X75">
        <f t="shared" si="50"/>
        <v>-2.309963916468627E-2</v>
      </c>
      <c r="Y75">
        <f t="shared" si="40"/>
        <v>0.760964979395367</v>
      </c>
      <c r="Z75">
        <f t="shared" si="41"/>
        <v>-2.3297088330958102E-2</v>
      </c>
      <c r="AB75" s="7">
        <v>72</v>
      </c>
      <c r="AC75" s="7">
        <v>301.72499999999997</v>
      </c>
      <c r="AD75" s="7">
        <v>4.3070274719259389</v>
      </c>
      <c r="AE75">
        <f t="shared" si="30"/>
        <v>0.125</v>
      </c>
      <c r="AF75">
        <f t="shared" si="31"/>
        <v>-5.627039198816508E-2</v>
      </c>
      <c r="AG75">
        <f t="shared" si="51"/>
        <v>-5.6888296798380686E-2</v>
      </c>
      <c r="AH75">
        <f t="shared" si="42"/>
        <v>0.13876510126681207</v>
      </c>
      <c r="AK75" s="7">
        <v>72</v>
      </c>
      <c r="AL75" s="7">
        <v>313.53499999999997</v>
      </c>
      <c r="AM75" s="7">
        <v>3.1892671508527384</v>
      </c>
      <c r="AN75">
        <f t="shared" si="32"/>
        <v>0.40500000000002956</v>
      </c>
      <c r="AO75">
        <f t="shared" si="33"/>
        <v>-6.5552000912884711E-2</v>
      </c>
      <c r="AP75">
        <f t="shared" si="34"/>
        <v>0.32235158160081845</v>
      </c>
      <c r="AQ75">
        <f t="shared" si="43"/>
        <v>-6.6019264374443345E-2</v>
      </c>
      <c r="AS75" s="7">
        <v>72</v>
      </c>
      <c r="AT75" s="7">
        <v>332.30999999999995</v>
      </c>
      <c r="AU75" s="7">
        <v>2.0844030698141407</v>
      </c>
      <c r="AV75">
        <f t="shared" si="35"/>
        <v>0.84500000000002728</v>
      </c>
      <c r="AW75">
        <f t="shared" si="44"/>
        <v>-6.0883758517573661E-2</v>
      </c>
      <c r="AX75">
        <f t="shared" si="45"/>
        <v>0.9334241845656237</v>
      </c>
      <c r="AY75">
        <f t="shared" si="46"/>
        <v>-6.1278730026201399E-2</v>
      </c>
    </row>
    <row r="76" spans="3:51" x14ac:dyDescent="0.25">
      <c r="D76" s="7">
        <v>73</v>
      </c>
      <c r="E76" s="7">
        <v>307.72999999999996</v>
      </c>
      <c r="F76" s="7">
        <v>1.6946808824633373</v>
      </c>
      <c r="G76">
        <f t="shared" si="28"/>
        <v>0.26000000000004775</v>
      </c>
      <c r="H76">
        <f t="shared" si="29"/>
        <v>-2.2224355348058777E-2</v>
      </c>
      <c r="I76">
        <f t="shared" si="36"/>
        <v>0.23128603558185912</v>
      </c>
      <c r="J76">
        <f t="shared" si="37"/>
        <v>-2.2337039057801329E-2</v>
      </c>
      <c r="L76" s="7">
        <v>73</v>
      </c>
      <c r="M76" s="7">
        <v>322.87</v>
      </c>
      <c r="N76" s="7">
        <v>1.2311316893033242</v>
      </c>
      <c r="O76">
        <f t="shared" si="47"/>
        <v>0.44499999999999318</v>
      </c>
      <c r="P76">
        <f t="shared" si="48"/>
        <v>-2.3153278918549569E-2</v>
      </c>
      <c r="Q76">
        <f t="shared" si="38"/>
        <v>0.46959746018562476</v>
      </c>
      <c r="R76">
        <f t="shared" si="39"/>
        <v>-2.3293647952191909E-2</v>
      </c>
      <c r="T76" s="7">
        <v>73</v>
      </c>
      <c r="U76" s="7">
        <v>344.27499999999998</v>
      </c>
      <c r="V76" s="7">
        <v>0.89930419892937685</v>
      </c>
      <c r="W76">
        <f t="shared" si="49"/>
        <v>0.74000000000000909</v>
      </c>
      <c r="X76">
        <f t="shared" si="50"/>
        <v>-2.2610117696239773E-2</v>
      </c>
      <c r="Y76">
        <f t="shared" si="40"/>
        <v>0.75482090016448122</v>
      </c>
      <c r="Z76">
        <f t="shared" si="41"/>
        <v>-2.2815848842172512E-2</v>
      </c>
      <c r="AB76" s="7">
        <v>73</v>
      </c>
      <c r="AC76" s="7">
        <v>301.84999999999997</v>
      </c>
      <c r="AD76" s="7">
        <v>4.2507570799377739</v>
      </c>
      <c r="AE76">
        <f t="shared" si="30"/>
        <v>0.11500000000000909</v>
      </c>
      <c r="AF76">
        <f t="shared" si="31"/>
        <v>-5.5869369401975177E-2</v>
      </c>
      <c r="AG76">
        <f t="shared" si="51"/>
        <v>-5.6489591400819307E-2</v>
      </c>
      <c r="AH76">
        <f t="shared" si="42"/>
        <v>0.1389057376565157</v>
      </c>
      <c r="AK76" s="7">
        <v>73</v>
      </c>
      <c r="AL76" s="7">
        <v>313.94</v>
      </c>
      <c r="AM76" s="7">
        <v>3.1237151499398537</v>
      </c>
      <c r="AN76">
        <f t="shared" si="32"/>
        <v>0.38999999999998636</v>
      </c>
      <c r="AO76">
        <f t="shared" si="33"/>
        <v>-6.478839324222152E-2</v>
      </c>
      <c r="AP76">
        <f t="shared" si="34"/>
        <v>0.32851971899143528</v>
      </c>
      <c r="AQ76">
        <f t="shared" si="43"/>
        <v>-6.5245189189528763E-2</v>
      </c>
      <c r="AS76" s="7">
        <v>73</v>
      </c>
      <c r="AT76" s="7">
        <v>333.15499999999997</v>
      </c>
      <c r="AU76" s="7">
        <v>2.023519311296567</v>
      </c>
      <c r="AV76">
        <f t="shared" si="35"/>
        <v>0.85500000000001819</v>
      </c>
      <c r="AW76">
        <f t="shared" si="44"/>
        <v>-5.9699156209755522E-2</v>
      </c>
      <c r="AX76">
        <f t="shared" si="45"/>
        <v>0.94354291462830986</v>
      </c>
      <c r="AY76">
        <f t="shared" si="46"/>
        <v>-6.0089708611486901E-2</v>
      </c>
    </row>
    <row r="77" spans="3:51" x14ac:dyDescent="0.25">
      <c r="D77" s="7">
        <v>74</v>
      </c>
      <c r="E77" s="7">
        <v>307.99</v>
      </c>
      <c r="F77" s="7">
        <v>1.6724565271152785</v>
      </c>
      <c r="G77">
        <f t="shared" si="28"/>
        <v>0.25999999999999091</v>
      </c>
      <c r="H77">
        <f t="shared" si="29"/>
        <v>-2.1993954353170642E-2</v>
      </c>
      <c r="I77">
        <f t="shared" si="36"/>
        <v>0.23272867411199005</v>
      </c>
      <c r="J77">
        <f t="shared" si="37"/>
        <v>-2.210578023788155E-2</v>
      </c>
      <c r="L77" s="7">
        <v>74</v>
      </c>
      <c r="M77" s="7">
        <v>323.315</v>
      </c>
      <c r="N77" s="7">
        <v>1.2079784103847746</v>
      </c>
      <c r="O77">
        <f t="shared" si="47"/>
        <v>0.45999999999997954</v>
      </c>
      <c r="P77">
        <f t="shared" si="48"/>
        <v>-2.2793616053324861E-2</v>
      </c>
      <c r="Q77">
        <f t="shared" si="38"/>
        <v>0.47030564452679724</v>
      </c>
      <c r="R77">
        <f t="shared" si="39"/>
        <v>-2.2933859762918916E-2</v>
      </c>
      <c r="T77" s="7">
        <v>74</v>
      </c>
      <c r="U77" s="7">
        <v>345.01499999999999</v>
      </c>
      <c r="V77" s="7">
        <v>0.87669408123313708</v>
      </c>
      <c r="W77">
        <f t="shared" si="49"/>
        <v>0.73000000000001819</v>
      </c>
      <c r="X77">
        <f t="shared" si="50"/>
        <v>-2.2126903079685012E-2</v>
      </c>
      <c r="Y77">
        <f t="shared" si="40"/>
        <v>0.74833243364610524</v>
      </c>
      <c r="Z77">
        <f t="shared" si="41"/>
        <v>-2.2340835418355173E-2</v>
      </c>
      <c r="AB77" s="7">
        <v>74</v>
      </c>
      <c r="AC77" s="7">
        <v>301.96499999999997</v>
      </c>
      <c r="AD77" s="7">
        <v>4.1948877105357987</v>
      </c>
      <c r="AE77">
        <f t="shared" si="30"/>
        <v>0.12000000000000455</v>
      </c>
      <c r="AF77">
        <f t="shared" si="31"/>
        <v>-5.5465718765900895E-2</v>
      </c>
      <c r="AG77">
        <f t="shared" si="51"/>
        <v>-5.6088058767241829E-2</v>
      </c>
      <c r="AH77">
        <f t="shared" si="42"/>
        <v>0.13898169344070066</v>
      </c>
      <c r="AK77" s="7">
        <v>74</v>
      </c>
      <c r="AL77" s="7">
        <v>314.33</v>
      </c>
      <c r="AM77" s="7">
        <v>3.0589267566976321</v>
      </c>
      <c r="AN77">
        <f t="shared" si="32"/>
        <v>0.39499999999998181</v>
      </c>
      <c r="AO77">
        <f t="shared" si="33"/>
        <v>-6.4022043478253909E-2</v>
      </c>
      <c r="AP77">
        <f t="shared" si="34"/>
        <v>0.33506888496029497</v>
      </c>
      <c r="AQ77">
        <f t="shared" si="43"/>
        <v>-6.4468065602781593E-2</v>
      </c>
      <c r="AS77" s="7">
        <v>74</v>
      </c>
      <c r="AT77" s="7">
        <v>334.01</v>
      </c>
      <c r="AU77" s="7">
        <v>1.9638201550868115</v>
      </c>
      <c r="AV77">
        <f t="shared" si="35"/>
        <v>0.86500000000000909</v>
      </c>
      <c r="AW77">
        <f t="shared" si="44"/>
        <v>-5.8518194238837973E-2</v>
      </c>
      <c r="AX77">
        <f t="shared" si="45"/>
        <v>0.95255586209749765</v>
      </c>
      <c r="AY77">
        <f t="shared" si="46"/>
        <v>-5.8905550649643611E-2</v>
      </c>
    </row>
    <row r="78" spans="3:51" x14ac:dyDescent="0.25">
      <c r="D78" s="7">
        <v>75</v>
      </c>
      <c r="E78" s="7">
        <v>308.25</v>
      </c>
      <c r="F78" s="7">
        <v>1.6504625727621078</v>
      </c>
      <c r="G78">
        <f t="shared" si="28"/>
        <v>0.25999999999999091</v>
      </c>
      <c r="H78">
        <f t="shared" si="29"/>
        <v>-2.1764607388889301E-2</v>
      </c>
      <c r="I78">
        <f t="shared" si="36"/>
        <v>0.23413586849162638</v>
      </c>
      <c r="J78">
        <f t="shared" si="37"/>
        <v>-2.1875589886077632E-2</v>
      </c>
      <c r="L78" s="7">
        <v>75</v>
      </c>
      <c r="M78" s="7">
        <v>323.77499999999998</v>
      </c>
      <c r="N78" s="7">
        <v>1.1851847943314497</v>
      </c>
      <c r="O78">
        <f t="shared" si="47"/>
        <v>0.44499999999999318</v>
      </c>
      <c r="P78">
        <f t="shared" si="48"/>
        <v>-2.2436911281103589E-2</v>
      </c>
      <c r="Q78">
        <f t="shared" si="38"/>
        <v>0.47080964709342932</v>
      </c>
      <c r="R78">
        <f t="shared" si="39"/>
        <v>-2.2577172589205205E-2</v>
      </c>
      <c r="T78" s="7">
        <v>75</v>
      </c>
      <c r="U78" s="7">
        <v>345.745</v>
      </c>
      <c r="V78" s="7">
        <v>0.85456717815345207</v>
      </c>
      <c r="W78">
        <f t="shared" si="49"/>
        <v>0.73500000000001364</v>
      </c>
      <c r="X78">
        <f t="shared" si="50"/>
        <v>-2.1650087050451128E-2</v>
      </c>
      <c r="Y78">
        <f t="shared" si="40"/>
        <v>0.74151716591437467</v>
      </c>
      <c r="Z78">
        <f t="shared" si="41"/>
        <v>-2.1872089104341338E-2</v>
      </c>
      <c r="AB78" s="7">
        <v>75</v>
      </c>
      <c r="AC78" s="7">
        <v>302.08499999999998</v>
      </c>
      <c r="AD78" s="7">
        <v>4.1394219917698978</v>
      </c>
      <c r="AE78">
        <f t="shared" si="30"/>
        <v>0.125</v>
      </c>
      <c r="AF78">
        <f t="shared" si="31"/>
        <v>-5.5059519453381611E-2</v>
      </c>
      <c r="AG78">
        <f t="shared" si="51"/>
        <v>-5.5683790075441761E-2</v>
      </c>
      <c r="AH78">
        <f t="shared" si="42"/>
        <v>0.1390090854011623</v>
      </c>
      <c r="AK78" s="7">
        <v>75</v>
      </c>
      <c r="AL78" s="7">
        <v>314.72499999999997</v>
      </c>
      <c r="AM78" s="7">
        <v>2.9949047132193782</v>
      </c>
      <c r="AN78">
        <f t="shared" si="32"/>
        <v>0.37999999999999545</v>
      </c>
      <c r="AO78">
        <f t="shared" si="33"/>
        <v>-6.3253167269172739E-2</v>
      </c>
      <c r="AP78">
        <f t="shared" si="34"/>
        <v>0.3419980171346122</v>
      </c>
      <c r="AQ78">
        <f t="shared" si="43"/>
        <v>-6.3688183845587623E-2</v>
      </c>
      <c r="AS78" s="7">
        <v>75</v>
      </c>
      <c r="AT78" s="7">
        <v>334.875</v>
      </c>
      <c r="AU78" s="7">
        <v>1.9053019608479735</v>
      </c>
      <c r="AV78">
        <f t="shared" si="35"/>
        <v>0.88499999999999091</v>
      </c>
      <c r="AW78">
        <f t="shared" si="44"/>
        <v>-5.7341455114986228E-2</v>
      </c>
      <c r="AX78">
        <f t="shared" si="45"/>
        <v>0.96045623509522215</v>
      </c>
      <c r="AY78">
        <f t="shared" si="46"/>
        <v>-5.772682032023093E-2</v>
      </c>
    </row>
    <row r="79" spans="3:51" x14ac:dyDescent="0.25">
      <c r="D79" s="7">
        <v>76</v>
      </c>
      <c r="E79" s="7">
        <v>308.51</v>
      </c>
      <c r="F79" s="7">
        <v>1.6286979653732185</v>
      </c>
      <c r="G79">
        <f t="shared" si="28"/>
        <v>0.25999999999999091</v>
      </c>
      <c r="H79">
        <f t="shared" si="29"/>
        <v>-2.1536337050485299E-2</v>
      </c>
      <c r="I79">
        <f t="shared" si="36"/>
        <v>0.23550752681895126</v>
      </c>
      <c r="J79">
        <f t="shared" si="37"/>
        <v>-2.1646491370268955E-2</v>
      </c>
      <c r="L79" s="7">
        <v>76</v>
      </c>
      <c r="M79" s="7">
        <v>324.21999999999997</v>
      </c>
      <c r="N79" s="7">
        <v>1.1627478830503462</v>
      </c>
      <c r="O79">
        <f t="shared" si="47"/>
        <v>0.44999999999998863</v>
      </c>
      <c r="P79">
        <f t="shared" si="48"/>
        <v>-2.2083221864459102E-2</v>
      </c>
      <c r="Q79">
        <f t="shared" si="38"/>
        <v>0.47111344921986364</v>
      </c>
      <c r="R79">
        <f t="shared" si="39"/>
        <v>-2.2223631304124469E-2</v>
      </c>
      <c r="T79" s="7">
        <v>76</v>
      </c>
      <c r="U79" s="7">
        <v>346.48</v>
      </c>
      <c r="V79" s="7">
        <v>0.83291709110300094</v>
      </c>
      <c r="W79">
        <f t="shared" si="49"/>
        <v>0.7349999999999568</v>
      </c>
      <c r="X79">
        <f t="shared" si="50"/>
        <v>-2.1179752776475769E-2</v>
      </c>
      <c r="Y79">
        <f t="shared" si="40"/>
        <v>0.73439234351936467</v>
      </c>
      <c r="Z79">
        <f t="shared" si="41"/>
        <v>-2.1409645173415801E-2</v>
      </c>
      <c r="AB79" s="7">
        <v>76</v>
      </c>
      <c r="AC79" s="7">
        <v>302.20999999999998</v>
      </c>
      <c r="AD79" s="7">
        <v>4.0843624723165162</v>
      </c>
      <c r="AE79">
        <f t="shared" si="30"/>
        <v>0.125</v>
      </c>
      <c r="AF79">
        <f t="shared" si="31"/>
        <v>-5.4650851549228108E-2</v>
      </c>
      <c r="AG79">
        <f t="shared" si="51"/>
        <v>-5.5276877064064679E-2</v>
      </c>
      <c r="AH79">
        <f t="shared" si="42"/>
        <v>0.13900381061969913</v>
      </c>
      <c r="AK79" s="7">
        <v>76</v>
      </c>
      <c r="AL79" s="7">
        <v>315.10499999999996</v>
      </c>
      <c r="AM79" s="7">
        <v>2.9316515459502055</v>
      </c>
      <c r="AN79">
        <f t="shared" si="32"/>
        <v>0.36000000000001364</v>
      </c>
      <c r="AO79">
        <f t="shared" si="33"/>
        <v>-6.2481981806809639E-2</v>
      </c>
      <c r="AP79">
        <f t="shared" si="34"/>
        <v>0.34930282989926731</v>
      </c>
      <c r="AQ79">
        <f t="shared" si="43"/>
        <v>-6.290583315159258E-2</v>
      </c>
      <c r="AS79" s="7">
        <v>76</v>
      </c>
      <c r="AT79" s="7">
        <v>335.76</v>
      </c>
      <c r="AU79" s="7">
        <v>1.8479605057329873</v>
      </c>
      <c r="AV79">
        <f t="shared" si="35"/>
        <v>0.90499999999997272</v>
      </c>
      <c r="AW79">
        <f t="shared" si="44"/>
        <v>-5.6169513519797931E-2</v>
      </c>
      <c r="AX79">
        <f t="shared" si="45"/>
        <v>0.96724063167143015</v>
      </c>
      <c r="AY79">
        <f t="shared" si="46"/>
        <v>-5.6554064915183631E-2</v>
      </c>
    </row>
    <row r="80" spans="3:51" x14ac:dyDescent="0.25">
      <c r="D80" s="7">
        <v>77</v>
      </c>
      <c r="E80" s="7">
        <v>308.77</v>
      </c>
      <c r="F80" s="7">
        <v>1.6071616283227332</v>
      </c>
      <c r="G80">
        <f t="shared" si="28"/>
        <v>0.25999999999999091</v>
      </c>
      <c r="H80">
        <f t="shared" si="29"/>
        <v>-2.1309165348421866E-2</v>
      </c>
      <c r="I80">
        <f t="shared" si="36"/>
        <v>0.2368435021497568</v>
      </c>
      <c r="J80">
        <f t="shared" si="37"/>
        <v>-2.1418507324375776E-2</v>
      </c>
      <c r="L80" s="7">
        <v>77</v>
      </c>
      <c r="M80" s="7">
        <v>324.66999999999996</v>
      </c>
      <c r="N80" s="7">
        <v>1.1406646611858871</v>
      </c>
      <c r="O80">
        <f t="shared" si="47"/>
        <v>0.45500000000004093</v>
      </c>
      <c r="P80">
        <f t="shared" si="48"/>
        <v>-2.1732602233801579E-2</v>
      </c>
      <c r="Q80">
        <f t="shared" si="38"/>
        <v>0.47122108229530579</v>
      </c>
      <c r="R80">
        <f t="shared" si="39"/>
        <v>-2.1873277837312556E-2</v>
      </c>
      <c r="T80" s="7">
        <v>77</v>
      </c>
      <c r="U80" s="7">
        <v>347.21499999999997</v>
      </c>
      <c r="V80" s="7">
        <v>0.81173733832652517</v>
      </c>
      <c r="W80">
        <f t="shared" si="49"/>
        <v>0.71999999999997044</v>
      </c>
      <c r="X80">
        <f t="shared" si="50"/>
        <v>-2.0715975044579005E-2</v>
      </c>
      <c r="Y80">
        <f t="shared" si="40"/>
        <v>0.72697486616810902</v>
      </c>
      <c r="Z80">
        <f t="shared" si="41"/>
        <v>-2.0953533388197762E-2</v>
      </c>
      <c r="AB80" s="7">
        <v>77</v>
      </c>
      <c r="AC80" s="7">
        <v>302.33499999999998</v>
      </c>
      <c r="AD80" s="7">
        <v>4.0297116207672881</v>
      </c>
      <c r="AE80">
        <f t="shared" si="30"/>
        <v>0.125</v>
      </c>
      <c r="AF80">
        <f t="shared" si="31"/>
        <v>-5.4239795816797276E-2</v>
      </c>
      <c r="AG80">
        <f t="shared" si="51"/>
        <v>-5.4867411952323211E-2</v>
      </c>
      <c r="AH80">
        <f t="shared" si="42"/>
        <v>0.1389814837876111</v>
      </c>
      <c r="AK80" s="7">
        <v>77</v>
      </c>
      <c r="AL80" s="7">
        <v>315.46499999999997</v>
      </c>
      <c r="AM80" s="7">
        <v>2.8691695641433959</v>
      </c>
      <c r="AN80">
        <f t="shared" si="32"/>
        <v>0.34499999999997044</v>
      </c>
      <c r="AO80">
        <f t="shared" si="33"/>
        <v>-6.170870569810516E-2</v>
      </c>
      <c r="AP80">
        <f t="shared" si="34"/>
        <v>0.35697592162377667</v>
      </c>
      <c r="AQ80">
        <f t="shared" si="43"/>
        <v>-6.2121301427648851E-2</v>
      </c>
      <c r="AS80" s="7">
        <v>77</v>
      </c>
      <c r="AT80" s="7">
        <v>336.66499999999996</v>
      </c>
      <c r="AU80" s="7">
        <v>1.7917909922131894</v>
      </c>
      <c r="AV80">
        <f t="shared" si="35"/>
        <v>0.90500000000002956</v>
      </c>
      <c r="AW80">
        <f t="shared" si="44"/>
        <v>-5.5002935624991256E-2</v>
      </c>
      <c r="AX80">
        <f t="shared" si="45"/>
        <v>0.97290888627631489</v>
      </c>
      <c r="AY80">
        <f t="shared" si="46"/>
        <v>-5.538781474117712E-2</v>
      </c>
    </row>
    <row r="81" spans="3:51" x14ac:dyDescent="0.25">
      <c r="D81" s="7">
        <v>78</v>
      </c>
      <c r="E81" s="7">
        <v>309.02999999999997</v>
      </c>
      <c r="F81" s="7">
        <v>1.5858524629743114</v>
      </c>
      <c r="G81">
        <f t="shared" si="28"/>
        <v>0.25</v>
      </c>
      <c r="H81">
        <f t="shared" si="29"/>
        <v>-2.108311370965299E-2</v>
      </c>
      <c r="I81">
        <f t="shared" si="36"/>
        <v>0.2381435972424164</v>
      </c>
      <c r="J81">
        <f t="shared" si="37"/>
        <v>-2.1191659657598685E-2</v>
      </c>
      <c r="L81" s="7">
        <v>78</v>
      </c>
      <c r="M81" s="7">
        <v>325.125</v>
      </c>
      <c r="N81" s="7">
        <v>1.1189320589520855</v>
      </c>
      <c r="O81">
        <f t="shared" si="47"/>
        <v>0.44499999999999318</v>
      </c>
      <c r="P81">
        <f t="shared" si="48"/>
        <v>-2.1385104015742673E-2</v>
      </c>
      <c r="Q81">
        <f t="shared" si="38"/>
        <v>0.47113661969136733</v>
      </c>
      <c r="R81">
        <f t="shared" si="39"/>
        <v>-2.1526151271383055E-2</v>
      </c>
      <c r="T81" s="7">
        <v>78</v>
      </c>
      <c r="U81" s="7">
        <v>347.93499999999995</v>
      </c>
      <c r="V81" s="7">
        <v>0.79102136328194617</v>
      </c>
      <c r="W81">
        <f t="shared" si="49"/>
        <v>0.71000000000003638</v>
      </c>
      <c r="X81">
        <f t="shared" si="50"/>
        <v>-2.0258820453630921E-2</v>
      </c>
      <c r="Y81">
        <f t="shared" si="40"/>
        <v>0.71928128074328423</v>
      </c>
      <c r="Z81">
        <f t="shared" si="41"/>
        <v>-2.0503778250097235E-2</v>
      </c>
      <c r="AB81" s="7">
        <v>78</v>
      </c>
      <c r="AC81" s="7">
        <v>302.45999999999998</v>
      </c>
      <c r="AD81" s="7">
        <v>3.9754718249504908</v>
      </c>
      <c r="AE81">
        <f t="shared" si="30"/>
        <v>0.12999999999999545</v>
      </c>
      <c r="AF81">
        <f t="shared" si="31"/>
        <v>-5.382643366468276E-2</v>
      </c>
      <c r="AG81">
        <f t="shared" si="51"/>
        <v>-5.4455487363360394E-2</v>
      </c>
      <c r="AH81">
        <f t="shared" si="42"/>
        <v>0.13895737896001403</v>
      </c>
      <c r="AK81" s="7">
        <v>78</v>
      </c>
      <c r="AL81" s="7">
        <v>315.80999999999995</v>
      </c>
      <c r="AM81" s="7">
        <v>2.8074608584452907</v>
      </c>
      <c r="AN81">
        <f t="shared" si="32"/>
        <v>0.36500000000000909</v>
      </c>
      <c r="AO81">
        <f t="shared" si="33"/>
        <v>-6.0933558836886448E-2</v>
      </c>
      <c r="AP81">
        <f t="shared" si="34"/>
        <v>0.36500689391697172</v>
      </c>
      <c r="AQ81">
        <f t="shared" si="43"/>
        <v>-6.1334874946993925E-2</v>
      </c>
      <c r="AS81" s="7">
        <v>78</v>
      </c>
      <c r="AT81" s="7">
        <v>337.57</v>
      </c>
      <c r="AU81" s="7">
        <v>1.7367880565881981</v>
      </c>
      <c r="AV81">
        <f t="shared" si="35"/>
        <v>0.90999999999996817</v>
      </c>
      <c r="AW81">
        <f t="shared" si="44"/>
        <v>-5.3842278424905965E-2</v>
      </c>
      <c r="AX81">
        <f t="shared" si="45"/>
        <v>0.97746391513506126</v>
      </c>
      <c r="AY81">
        <f t="shared" si="46"/>
        <v>-5.4228583053928324E-2</v>
      </c>
    </row>
    <row r="82" spans="3:51" x14ac:dyDescent="0.25">
      <c r="D82" s="7">
        <v>79</v>
      </c>
      <c r="E82" s="7">
        <v>309.27999999999997</v>
      </c>
      <c r="F82" s="7">
        <v>1.5647693492646584</v>
      </c>
      <c r="G82">
        <f t="shared" si="28"/>
        <v>0.22000000000002728</v>
      </c>
      <c r="H82">
        <f t="shared" si="29"/>
        <v>-2.0858202979153528E-2</v>
      </c>
      <c r="I82">
        <f t="shared" si="36"/>
        <v>0.23940756915466288</v>
      </c>
      <c r="J82">
        <f t="shared" si="37"/>
        <v>-2.0965969563855359E-2</v>
      </c>
      <c r="L82" s="7">
        <v>79</v>
      </c>
      <c r="M82" s="7">
        <v>325.57</v>
      </c>
      <c r="N82" s="7">
        <v>1.0975469549363428</v>
      </c>
      <c r="O82">
        <f t="shared" si="47"/>
        <v>0.45499999999998408</v>
      </c>
      <c r="P82">
        <f t="shared" si="48"/>
        <v>-2.1040776063337763E-2</v>
      </c>
      <c r="Q82">
        <f t="shared" si="38"/>
        <v>0.47086416932157049</v>
      </c>
      <c r="R82">
        <f t="shared" si="39"/>
        <v>-2.1182287935381752E-2</v>
      </c>
      <c r="T82" s="7">
        <v>79</v>
      </c>
      <c r="U82" s="7">
        <v>348.64499999999998</v>
      </c>
      <c r="V82" s="7">
        <v>0.77076254282831524</v>
      </c>
      <c r="W82">
        <f t="shared" si="49"/>
        <v>0.70499999999998408</v>
      </c>
      <c r="X82">
        <f t="shared" si="50"/>
        <v>-1.9808347613881061E-2</v>
      </c>
      <c r="Y82">
        <f t="shared" si="40"/>
        <v>0.71132777653117873</v>
      </c>
      <c r="Z82">
        <f t="shared" si="41"/>
        <v>-2.0060399237938883E-2</v>
      </c>
      <c r="AB82" s="7">
        <v>79</v>
      </c>
      <c r="AC82" s="7">
        <v>302.58999999999997</v>
      </c>
      <c r="AD82" s="7">
        <v>3.921645391285808</v>
      </c>
      <c r="AE82">
        <f t="shared" si="30"/>
        <v>0.12999999999999545</v>
      </c>
      <c r="AF82">
        <f t="shared" si="31"/>
        <v>-5.3410847112906445E-2</v>
      </c>
      <c r="AG82">
        <f t="shared" si="51"/>
        <v>-5.4041196251124482E-2</v>
      </c>
      <c r="AH82">
        <f t="shared" si="42"/>
        <v>0.13894637562456236</v>
      </c>
      <c r="AK82" s="7">
        <v>79</v>
      </c>
      <c r="AL82" s="7">
        <v>316.17499999999995</v>
      </c>
      <c r="AM82" s="7">
        <v>2.7465272996084042</v>
      </c>
      <c r="AN82">
        <f t="shared" si="32"/>
        <v>0.375</v>
      </c>
      <c r="AO82">
        <f t="shared" si="33"/>
        <v>-6.0156762271289299E-2</v>
      </c>
      <c r="AP82">
        <f t="shared" si="34"/>
        <v>0.37338248168764032</v>
      </c>
      <c r="AQ82">
        <f t="shared" si="43"/>
        <v>-6.0546838063373243E-2</v>
      </c>
      <c r="AS82" s="7">
        <v>79</v>
      </c>
      <c r="AT82" s="7">
        <v>338.47999999999996</v>
      </c>
      <c r="AU82" s="7">
        <v>1.6829457781632922</v>
      </c>
      <c r="AV82">
        <f t="shared" si="35"/>
        <v>0.93999999999999773</v>
      </c>
      <c r="AW82">
        <f t="shared" si="44"/>
        <v>-5.2688089084284018E-2</v>
      </c>
      <c r="AX82">
        <f t="shared" si="45"/>
        <v>0.98091156168766247</v>
      </c>
      <c r="AY82">
        <f t="shared" si="46"/>
        <v>-5.3076866021755563E-2</v>
      </c>
    </row>
    <row r="83" spans="3:51" x14ac:dyDescent="0.25">
      <c r="C83">
        <v>80</v>
      </c>
      <c r="D83" s="7">
        <v>80</v>
      </c>
      <c r="E83" s="7">
        <v>309.5</v>
      </c>
      <c r="F83" s="7">
        <v>1.5439111462855049</v>
      </c>
      <c r="G83">
        <f t="shared" si="28"/>
        <v>0.22999999999996135</v>
      </c>
      <c r="H83">
        <f t="shared" si="29"/>
        <v>-2.0634453421682686E-2</v>
      </c>
      <c r="I83">
        <f t="shared" si="36"/>
        <v>0.24063513368792044</v>
      </c>
      <c r="J83">
        <f t="shared" si="37"/>
        <v>-2.0741457531377502E-2</v>
      </c>
      <c r="L83" s="7">
        <v>80</v>
      </c>
      <c r="M83" s="7">
        <v>326.02499999999998</v>
      </c>
      <c r="N83" s="7">
        <v>1.076506178873005</v>
      </c>
      <c r="O83">
        <f t="shared" si="47"/>
        <v>0.45499999999998408</v>
      </c>
      <c r="P83">
        <f t="shared" si="48"/>
        <v>-2.0699664488125658E-2</v>
      </c>
      <c r="Q83">
        <f t="shared" si="38"/>
        <v>0.47040786678085467</v>
      </c>
      <c r="R83">
        <f t="shared" si="39"/>
        <v>-2.084172149535788E-2</v>
      </c>
      <c r="T83" s="7">
        <v>80</v>
      </c>
      <c r="U83" s="7">
        <v>349.34999999999997</v>
      </c>
      <c r="V83" s="7">
        <v>0.75095419521443418</v>
      </c>
      <c r="W83">
        <f t="shared" si="49"/>
        <v>0.70499999999998408</v>
      </c>
      <c r="X83">
        <f t="shared" si="50"/>
        <v>-1.9364607351819108E-2</v>
      </c>
      <c r="Y83">
        <f t="shared" si="40"/>
        <v>0.70313018153696394</v>
      </c>
      <c r="Z83">
        <f t="shared" si="41"/>
        <v>-1.9623411036289048E-2</v>
      </c>
      <c r="AB83" s="7">
        <v>80</v>
      </c>
      <c r="AC83" s="7">
        <v>302.71999999999997</v>
      </c>
      <c r="AD83" s="7">
        <v>3.8682345441729016</v>
      </c>
      <c r="AE83">
        <f t="shared" si="30"/>
        <v>0.13499999999999091</v>
      </c>
      <c r="AF83">
        <f t="shared" si="31"/>
        <v>-5.2993118758652979E-2</v>
      </c>
      <c r="AG83">
        <f t="shared" si="51"/>
        <v>-5.3624631830581249E-2</v>
      </c>
      <c r="AH83">
        <f t="shared" si="42"/>
        <v>0.13896290895623498</v>
      </c>
      <c r="AK83" s="7">
        <v>80</v>
      </c>
      <c r="AL83" s="7">
        <v>316.54999999999995</v>
      </c>
      <c r="AM83" s="7">
        <v>2.6863705373371149</v>
      </c>
      <c r="AN83">
        <f t="shared" si="32"/>
        <v>0.375</v>
      </c>
      <c r="AO83">
        <f t="shared" si="33"/>
        <v>-5.9378538069624565E-2</v>
      </c>
      <c r="AP83">
        <f t="shared" si="34"/>
        <v>0.38208669283253904</v>
      </c>
      <c r="AQ83">
        <f t="shared" si="43"/>
        <v>-5.9757472944750978E-2</v>
      </c>
      <c r="AS83" s="7">
        <v>80</v>
      </c>
      <c r="AT83" s="7">
        <v>339.41999999999996</v>
      </c>
      <c r="AU83" s="7">
        <v>1.6302576890790081</v>
      </c>
      <c r="AV83">
        <f t="shared" si="35"/>
        <v>0.94500000000005002</v>
      </c>
      <c r="AW83">
        <f t="shared" si="44"/>
        <v>-5.1540904302753487E-2</v>
      </c>
      <c r="AX83">
        <f t="shared" si="45"/>
        <v>0.9832604431454115</v>
      </c>
      <c r="AY83">
        <f t="shared" si="46"/>
        <v>-5.1933142715859047E-2</v>
      </c>
    </row>
    <row r="84" spans="3:51" x14ac:dyDescent="0.25">
      <c r="D84" s="7">
        <v>81</v>
      </c>
      <c r="E84" s="7">
        <v>309.72999999999996</v>
      </c>
      <c r="F84" s="7">
        <v>1.5232766928638222</v>
      </c>
      <c r="G84">
        <f t="shared" si="28"/>
        <v>0.23000000000001819</v>
      </c>
      <c r="H84">
        <f t="shared" si="29"/>
        <v>-2.0411884723765095E-2</v>
      </c>
      <c r="I84">
        <f t="shared" si="36"/>
        <v>0.24182596967177261</v>
      </c>
      <c r="J84">
        <f t="shared" si="37"/>
        <v>-2.0518143352448233E-2</v>
      </c>
      <c r="L84" s="7">
        <v>81</v>
      </c>
      <c r="M84" s="7">
        <v>326.47999999999996</v>
      </c>
      <c r="N84" s="7">
        <v>1.0558065143848794</v>
      </c>
      <c r="O84">
        <f t="shared" si="47"/>
        <v>0.45499999999998408</v>
      </c>
      <c r="P84">
        <f t="shared" si="48"/>
        <v>-2.0361812693876491E-2</v>
      </c>
      <c r="Q84">
        <f t="shared" si="38"/>
        <v>0.46977186901877155</v>
      </c>
      <c r="R84">
        <f t="shared" si="39"/>
        <v>-2.050448304213881E-2</v>
      </c>
      <c r="T84" s="7">
        <v>81</v>
      </c>
      <c r="U84" s="7">
        <v>350.05499999999995</v>
      </c>
      <c r="V84" s="7">
        <v>0.73158958786261508</v>
      </c>
      <c r="W84">
        <f t="shared" si="49"/>
        <v>0.71000000000003638</v>
      </c>
      <c r="X84">
        <f t="shared" si="50"/>
        <v>-1.892764291995841E-2</v>
      </c>
      <c r="Y84">
        <f t="shared" si="40"/>
        <v>0.69470395978527399</v>
      </c>
      <c r="Z84">
        <f t="shared" si="41"/>
        <v>-1.9192823753971786E-2</v>
      </c>
      <c r="AB84" s="7">
        <v>81</v>
      </c>
      <c r="AC84" s="7">
        <v>302.85499999999996</v>
      </c>
      <c r="AD84" s="7">
        <v>3.8152414254142486</v>
      </c>
      <c r="AE84">
        <f t="shared" si="30"/>
        <v>0.13499999999999091</v>
      </c>
      <c r="AF84">
        <f t="shared" si="31"/>
        <v>-5.2573331741560647E-2</v>
      </c>
      <c r="AG84">
        <f t="shared" si="51"/>
        <v>-5.320588751110461E-2</v>
      </c>
      <c r="AH84">
        <f t="shared" si="42"/>
        <v>0.13902092413086731</v>
      </c>
      <c r="AK84" s="7">
        <v>81</v>
      </c>
      <c r="AL84" s="7">
        <v>316.92499999999995</v>
      </c>
      <c r="AM84" s="7">
        <v>2.6269919992674904</v>
      </c>
      <c r="AN84">
        <f t="shared" si="32"/>
        <v>0.36000000000001364</v>
      </c>
      <c r="AO84">
        <f t="shared" si="33"/>
        <v>-5.8599109183410825E-2</v>
      </c>
      <c r="AP84">
        <f t="shared" si="34"/>
        <v>0.39110095642182863</v>
      </c>
      <c r="AQ84">
        <f t="shared" si="43"/>
        <v>-5.8967059325753357E-2</v>
      </c>
      <c r="AS84" s="7">
        <v>81</v>
      </c>
      <c r="AT84" s="7">
        <v>340.36500000000001</v>
      </c>
      <c r="AU84" s="7">
        <v>1.5787167847762547</v>
      </c>
      <c r="AV84">
        <f t="shared" si="35"/>
        <v>0.95999999999997954</v>
      </c>
      <c r="AW84">
        <f t="shared" si="44"/>
        <v>-5.0401249697425987E-2</v>
      </c>
      <c r="AX84">
        <f t="shared" si="45"/>
        <v>0.98452179748120727</v>
      </c>
      <c r="AY84">
        <f t="shared" si="46"/>
        <v>-5.079787512581737E-2</v>
      </c>
    </row>
    <row r="85" spans="3:51" x14ac:dyDescent="0.25">
      <c r="D85" s="7">
        <v>82</v>
      </c>
      <c r="E85" s="7">
        <v>309.95999999999998</v>
      </c>
      <c r="F85" s="7">
        <v>1.5028648081400571</v>
      </c>
      <c r="G85">
        <f t="shared" si="28"/>
        <v>0.20999999999997954</v>
      </c>
      <c r="H85">
        <f t="shared" si="29"/>
        <v>-2.0190515995897496E-2</v>
      </c>
      <c r="I85">
        <f t="shared" si="36"/>
        <v>0.24297972309016291</v>
      </c>
      <c r="J85">
        <f t="shared" si="37"/>
        <v>-2.0296046133243061E-2</v>
      </c>
      <c r="L85" s="7">
        <v>82</v>
      </c>
      <c r="M85" s="7">
        <v>326.93499999999995</v>
      </c>
      <c r="N85" s="7">
        <v>1.0354447016910029</v>
      </c>
      <c r="O85">
        <f t="shared" si="47"/>
        <v>0.44500000000005002</v>
      </c>
      <c r="P85">
        <f t="shared" si="48"/>
        <v>-2.0027261411968755E-2</v>
      </c>
      <c r="Q85">
        <f t="shared" si="38"/>
        <v>0.46896034850329582</v>
      </c>
      <c r="R85">
        <f t="shared" si="39"/>
        <v>-2.0170601176385902E-2</v>
      </c>
      <c r="T85" s="7">
        <v>82</v>
      </c>
      <c r="U85" s="7">
        <v>350.76499999999999</v>
      </c>
      <c r="V85" s="7">
        <v>0.71266194494265667</v>
      </c>
      <c r="W85">
        <f t="shared" si="49"/>
        <v>0.69999999999998863</v>
      </c>
      <c r="X85">
        <f t="shared" si="50"/>
        <v>-1.8497490210933831E-2</v>
      </c>
      <c r="Y85">
        <f t="shared" si="40"/>
        <v>0.6860642095038223</v>
      </c>
      <c r="Z85">
        <f t="shared" si="41"/>
        <v>-1.8768643133271631E-2</v>
      </c>
      <c r="AB85" s="7">
        <v>82</v>
      </c>
      <c r="AC85" s="7">
        <v>302.98999999999995</v>
      </c>
      <c r="AD85" s="7">
        <v>3.762668093672688</v>
      </c>
      <c r="AE85">
        <f t="shared" si="30"/>
        <v>0.1400000000000432</v>
      </c>
      <c r="AF85">
        <f t="shared" si="31"/>
        <v>-5.2151569708602352E-2</v>
      </c>
      <c r="AG85">
        <f t="shared" si="51"/>
        <v>-5.2785056832915456E-2</v>
      </c>
      <c r="AH85">
        <f t="shared" si="42"/>
        <v>0.13913383457193174</v>
      </c>
      <c r="AK85" s="7">
        <v>82</v>
      </c>
      <c r="AL85" s="7">
        <v>317.28499999999997</v>
      </c>
      <c r="AM85" s="7">
        <v>2.5683928900840796</v>
      </c>
      <c r="AN85">
        <f t="shared" si="32"/>
        <v>0.375</v>
      </c>
      <c r="AO85">
        <f t="shared" si="33"/>
        <v>-5.7818699309621913E-2</v>
      </c>
      <c r="AP85">
        <f t="shared" si="34"/>
        <v>0.40040427829380754</v>
      </c>
      <c r="AQ85">
        <f t="shared" si="43"/>
        <v>-5.8175874277520467E-2</v>
      </c>
      <c r="AS85" s="7">
        <v>82</v>
      </c>
      <c r="AT85" s="7">
        <v>341.32499999999999</v>
      </c>
      <c r="AU85" s="7">
        <v>1.5283155350788287</v>
      </c>
      <c r="AV85">
        <f t="shared" si="35"/>
        <v>0.9849999999999568</v>
      </c>
      <c r="AW85">
        <f t="shared" si="44"/>
        <v>-4.9269639204958082E-2</v>
      </c>
      <c r="AX85">
        <f t="shared" si="45"/>
        <v>0.98470933288368201</v>
      </c>
      <c r="AY85">
        <f t="shared" si="46"/>
        <v>-4.9671508197547974E-2</v>
      </c>
    </row>
    <row r="86" spans="3:51" x14ac:dyDescent="0.25">
      <c r="D86" s="7">
        <v>83</v>
      </c>
      <c r="E86" s="7">
        <v>310.16999999999996</v>
      </c>
      <c r="F86" s="7">
        <v>1.4826742921441596</v>
      </c>
      <c r="G86">
        <f t="shared" si="28"/>
        <v>0.20000000000004547</v>
      </c>
      <c r="H86">
        <f t="shared" si="29"/>
        <v>-1.9970365774964138E-2</v>
      </c>
      <c r="I86">
        <f t="shared" si="36"/>
        <v>0.2440960110421182</v>
      </c>
      <c r="J86">
        <f t="shared" si="37"/>
        <v>-2.0075184303763358E-2</v>
      </c>
      <c r="L86" s="7">
        <v>83</v>
      </c>
      <c r="M86" s="7">
        <v>327.38</v>
      </c>
      <c r="N86" s="7">
        <v>1.0154174402790341</v>
      </c>
      <c r="O86">
        <f t="shared" si="47"/>
        <v>0.45499999999998408</v>
      </c>
      <c r="P86">
        <f t="shared" si="48"/>
        <v>-1.9696048738311434E-2</v>
      </c>
      <c r="Q86">
        <f t="shared" si="38"/>
        <v>0.46797748783669957</v>
      </c>
      <c r="R86">
        <f t="shared" si="39"/>
        <v>-1.9840102091012182E-2</v>
      </c>
      <c r="T86" s="7">
        <v>83</v>
      </c>
      <c r="U86" s="7">
        <v>351.46499999999997</v>
      </c>
      <c r="V86" s="7">
        <v>0.69416445473172284</v>
      </c>
      <c r="W86">
        <f t="shared" si="49"/>
        <v>0.70499999999998408</v>
      </c>
      <c r="X86">
        <f t="shared" si="50"/>
        <v>-1.8074177975329175E-2</v>
      </c>
      <c r="Y86">
        <f t="shared" si="40"/>
        <v>0.67722566210763357</v>
      </c>
      <c r="Z86">
        <f t="shared" si="41"/>
        <v>-1.8350870750241208E-2</v>
      </c>
      <c r="AB86" s="7">
        <v>83</v>
      </c>
      <c r="AC86" s="7">
        <v>303.13</v>
      </c>
      <c r="AD86" s="7">
        <v>3.7105165239640856</v>
      </c>
      <c r="AE86">
        <f t="shared" si="30"/>
        <v>0.13499999999999091</v>
      </c>
      <c r="AF86">
        <f t="shared" si="31"/>
        <v>-5.1727916778562477E-2</v>
      </c>
      <c r="AG86">
        <f t="shared" si="51"/>
        <v>-5.2362233406405778E-2</v>
      </c>
      <c r="AH86">
        <f t="shared" si="42"/>
        <v>0.13931448400653412</v>
      </c>
      <c r="AK86" s="7">
        <v>83</v>
      </c>
      <c r="AL86" s="7">
        <v>317.65999999999997</v>
      </c>
      <c r="AM86" s="7">
        <v>2.5105741907744576</v>
      </c>
      <c r="AN86">
        <f t="shared" si="32"/>
        <v>0.42000000000001592</v>
      </c>
      <c r="AO86">
        <f t="shared" si="33"/>
        <v>-5.7037532748967834E-2</v>
      </c>
      <c r="AP86">
        <f t="shared" si="34"/>
        <v>0.40997340301414731</v>
      </c>
      <c r="AQ86">
        <f t="shared" si="43"/>
        <v>-5.7384191994319961E-2</v>
      </c>
      <c r="AS86" s="7">
        <v>83</v>
      </c>
      <c r="AT86" s="7">
        <v>342.30999999999995</v>
      </c>
      <c r="AU86" s="7">
        <v>1.4790458958738706</v>
      </c>
      <c r="AV86">
        <f t="shared" si="35"/>
        <v>1.0050000000000523</v>
      </c>
      <c r="AW86">
        <f t="shared" si="44"/>
        <v>-4.8146574504400519E-2</v>
      </c>
      <c r="AX86">
        <f t="shared" si="45"/>
        <v>0.98383907807763649</v>
      </c>
      <c r="AY86">
        <f t="shared" si="46"/>
        <v>-4.8554469892949058E-2</v>
      </c>
    </row>
    <row r="87" spans="3:51" x14ac:dyDescent="0.25">
      <c r="D87" s="7">
        <v>84</v>
      </c>
      <c r="E87" s="7">
        <v>310.37</v>
      </c>
      <c r="F87" s="7">
        <v>1.4627039263691954</v>
      </c>
      <c r="G87">
        <f t="shared" si="28"/>
        <v>0.19999999999998863</v>
      </c>
      <c r="H87">
        <f t="shared" si="29"/>
        <v>-1.97514520268669E-2</v>
      </c>
      <c r="I87">
        <f t="shared" si="36"/>
        <v>0.2451744255434285</v>
      </c>
      <c r="J87">
        <f t="shared" si="37"/>
        <v>-1.9855575627829438E-2</v>
      </c>
      <c r="L87" s="7">
        <v>84</v>
      </c>
      <c r="M87" s="7">
        <v>327.83499999999998</v>
      </c>
      <c r="N87" s="7">
        <v>0.9957213915407227</v>
      </c>
      <c r="O87">
        <f t="shared" si="47"/>
        <v>0.45499999999998408</v>
      </c>
      <c r="P87">
        <f t="shared" si="48"/>
        <v>-1.9368210171725964E-2</v>
      </c>
      <c r="Q87">
        <f t="shared" si="38"/>
        <v>0.46682747478769948</v>
      </c>
      <c r="R87">
        <f t="shared" si="39"/>
        <v>-1.9513009651048061E-2</v>
      </c>
      <c r="T87" s="7">
        <v>84</v>
      </c>
      <c r="U87" s="7">
        <v>352.16999999999996</v>
      </c>
      <c r="V87" s="7">
        <v>0.67609027675639366</v>
      </c>
      <c r="W87">
        <f t="shared" si="49"/>
        <v>0.70000000000004547</v>
      </c>
      <c r="X87">
        <f t="shared" si="50"/>
        <v>-1.7657728042659526E-2</v>
      </c>
      <c r="Y87">
        <f t="shared" si="40"/>
        <v>0.66820268190026688</v>
      </c>
      <c r="Z87">
        <f t="shared" si="41"/>
        <v>-1.793950420657385E-2</v>
      </c>
      <c r="AB87" s="7">
        <v>84</v>
      </c>
      <c r="AC87" s="7">
        <v>303.26499999999999</v>
      </c>
      <c r="AD87" s="7">
        <v>3.6587886071855231</v>
      </c>
      <c r="AE87">
        <f t="shared" si="30"/>
        <v>0.14499999999998181</v>
      </c>
      <c r="AF87">
        <f t="shared" si="31"/>
        <v>-5.1302457506162913E-2</v>
      </c>
      <c r="AG87">
        <f t="shared" si="51"/>
        <v>-5.1937510854248914E-2</v>
      </c>
      <c r="AH87">
        <f t="shared" si="42"/>
        <v>0.1395751122080684</v>
      </c>
      <c r="AK87" s="7">
        <v>84</v>
      </c>
      <c r="AL87" s="7">
        <v>318.08</v>
      </c>
      <c r="AM87" s="7">
        <v>2.4535366580254898</v>
      </c>
      <c r="AN87">
        <f t="shared" si="32"/>
        <v>0.44499999999999318</v>
      </c>
      <c r="AO87">
        <f t="shared" si="33"/>
        <v>-5.6255834263869708E-2</v>
      </c>
      <c r="AP87">
        <f t="shared" si="34"/>
        <v>0.41978298119986768</v>
      </c>
      <c r="AQ87">
        <f t="shared" si="43"/>
        <v>-5.6592283595634535E-2</v>
      </c>
      <c r="AS87" s="7">
        <v>84</v>
      </c>
      <c r="AT87" s="7">
        <v>343.315</v>
      </c>
      <c r="AU87" s="7">
        <v>1.4308993213694701</v>
      </c>
      <c r="AV87">
        <f t="shared" si="35"/>
        <v>1.0199999999999818</v>
      </c>
      <c r="AW87">
        <f t="shared" si="44"/>
        <v>-4.703254446209959E-2</v>
      </c>
      <c r="AX87">
        <f t="shared" si="45"/>
        <v>0.98192923577626345</v>
      </c>
      <c r="AY87">
        <f t="shared" si="46"/>
        <v>-4.7447171268514797E-2</v>
      </c>
    </row>
    <row r="88" spans="3:51" x14ac:dyDescent="0.25">
      <c r="D88" s="7">
        <v>85</v>
      </c>
      <c r="E88" s="7">
        <v>310.57</v>
      </c>
      <c r="F88" s="7">
        <v>1.4429524743423285</v>
      </c>
      <c r="G88">
        <f t="shared" si="28"/>
        <v>0.19999999999998863</v>
      </c>
      <c r="H88">
        <f t="shared" si="29"/>
        <v>-1.9533792149356133E-2</v>
      </c>
      <c r="I88">
        <f t="shared" si="36"/>
        <v>0.24621453716587105</v>
      </c>
      <c r="J88">
        <f t="shared" si="37"/>
        <v>-1.9637237213122088E-2</v>
      </c>
      <c r="L88" s="7">
        <v>85</v>
      </c>
      <c r="M88" s="7">
        <v>328.28999999999996</v>
      </c>
      <c r="N88" s="7">
        <v>0.97635318136899674</v>
      </c>
      <c r="O88">
        <f t="shared" si="47"/>
        <v>0.45000000000004547</v>
      </c>
      <c r="P88">
        <f t="shared" si="48"/>
        <v>-1.9043778653707877E-2</v>
      </c>
      <c r="Q88">
        <f t="shared" si="38"/>
        <v>0.46551449770774789</v>
      </c>
      <c r="R88">
        <f t="shared" si="39"/>
        <v>-1.91893454710289E-2</v>
      </c>
      <c r="T88" s="7">
        <v>85</v>
      </c>
      <c r="U88" s="7">
        <v>352.87</v>
      </c>
      <c r="V88" s="7">
        <v>0.65843254871373413</v>
      </c>
      <c r="W88">
        <f t="shared" si="49"/>
        <v>0.69499999999993634</v>
      </c>
      <c r="X88">
        <f t="shared" si="50"/>
        <v>-1.7248155544949628E-2</v>
      </c>
      <c r="Y88">
        <f t="shared" si="40"/>
        <v>0.65900926642323654</v>
      </c>
      <c r="Z88">
        <f t="shared" si="41"/>
        <v>-1.7534537313422735E-2</v>
      </c>
      <c r="AB88" s="7">
        <v>85</v>
      </c>
      <c r="AC88" s="7">
        <v>303.40999999999997</v>
      </c>
      <c r="AD88" s="7">
        <v>3.6074861496793602</v>
      </c>
      <c r="AE88">
        <f t="shared" si="30"/>
        <v>0.15000000000003411</v>
      </c>
      <c r="AF88">
        <f t="shared" si="31"/>
        <v>-5.0875276845824935E-2</v>
      </c>
      <c r="AG88">
        <f t="shared" si="51"/>
        <v>-5.1510982756133722E-2</v>
      </c>
      <c r="AH88">
        <f t="shared" si="42"/>
        <v>0.13992732430446164</v>
      </c>
      <c r="AK88" s="7">
        <v>85</v>
      </c>
      <c r="AL88" s="7">
        <v>318.52499999999998</v>
      </c>
      <c r="AM88" s="7">
        <v>2.3972808237616201</v>
      </c>
      <c r="AN88">
        <f t="shared" si="32"/>
        <v>0.40999999999996817</v>
      </c>
      <c r="AO88">
        <f t="shared" si="33"/>
        <v>-5.5473828934288427E-2</v>
      </c>
      <c r="AP88">
        <f t="shared" si="34"/>
        <v>0.42980574124920246</v>
      </c>
      <c r="AQ88">
        <f t="shared" si="43"/>
        <v>-5.5800416943110304E-2</v>
      </c>
      <c r="AS88" s="7">
        <v>85</v>
      </c>
      <c r="AT88" s="7">
        <v>344.33499999999998</v>
      </c>
      <c r="AU88" s="7">
        <v>1.3838667769073705</v>
      </c>
      <c r="AV88">
        <f t="shared" si="35"/>
        <v>1.035000000000025</v>
      </c>
      <c r="AW88">
        <f t="shared" si="44"/>
        <v>-4.5928024599869E-2</v>
      </c>
      <c r="AX88">
        <f t="shared" si="45"/>
        <v>0.97900003815145453</v>
      </c>
      <c r="AY88">
        <f t="shared" si="46"/>
        <v>-4.6350006572097056E-2</v>
      </c>
    </row>
    <row r="89" spans="3:51" x14ac:dyDescent="0.25">
      <c r="D89" s="7">
        <v>86</v>
      </c>
      <c r="E89" s="7">
        <v>310.77</v>
      </c>
      <c r="F89" s="7">
        <v>1.4234186821929724</v>
      </c>
      <c r="G89">
        <f t="shared" si="28"/>
        <v>0.19999999999998863</v>
      </c>
      <c r="H89">
        <f t="shared" si="29"/>
        <v>-1.9317402975064457E-2</v>
      </c>
      <c r="I89">
        <f t="shared" si="36"/>
        <v>0.24721589851777193</v>
      </c>
      <c r="J89">
        <f t="shared" si="37"/>
        <v>-1.9420185521249408E-2</v>
      </c>
      <c r="L89" s="7">
        <v>86</v>
      </c>
      <c r="M89" s="7">
        <v>328.74</v>
      </c>
      <c r="N89" s="7">
        <v>0.95730940271528886</v>
      </c>
      <c r="O89">
        <f t="shared" si="47"/>
        <v>0.44999999999998863</v>
      </c>
      <c r="P89">
        <f t="shared" si="48"/>
        <v>-1.87227846094844E-2</v>
      </c>
      <c r="Q89">
        <f t="shared" si="38"/>
        <v>0.46404274130164791</v>
      </c>
      <c r="R89">
        <f t="shared" si="39"/>
        <v>-1.8869128989993156E-2</v>
      </c>
      <c r="T89" s="7">
        <v>86</v>
      </c>
      <c r="U89" s="7">
        <v>353.56499999999994</v>
      </c>
      <c r="V89" s="7">
        <v>0.64118439316878451</v>
      </c>
      <c r="W89">
        <f t="shared" si="49"/>
        <v>0.69500000000005002</v>
      </c>
      <c r="X89">
        <f t="shared" si="50"/>
        <v>-1.6845469142366953E-2</v>
      </c>
      <c r="Y89">
        <f t="shared" si="40"/>
        <v>0.64965904738710201</v>
      </c>
      <c r="Z89">
        <f t="shared" si="41"/>
        <v>-1.7135960267569847E-2</v>
      </c>
      <c r="AB89" s="7">
        <v>86</v>
      </c>
      <c r="AC89" s="7">
        <v>303.56</v>
      </c>
      <c r="AD89" s="7">
        <v>3.5566108728335353</v>
      </c>
      <c r="AE89">
        <f t="shared" si="30"/>
        <v>0.14499999999998181</v>
      </c>
      <c r="AF89">
        <f t="shared" si="31"/>
        <v>-5.0446460115135761E-2</v>
      </c>
      <c r="AG89">
        <f t="shared" si="51"/>
        <v>-5.108274259602421E-2</v>
      </c>
      <c r="AH89">
        <f t="shared" si="42"/>
        <v>0.14038206353277527</v>
      </c>
      <c r="AK89" s="7">
        <v>86</v>
      </c>
      <c r="AL89" s="7">
        <v>318.93499999999995</v>
      </c>
      <c r="AM89" s="7">
        <v>2.3418069948273317</v>
      </c>
      <c r="AN89">
        <f t="shared" si="32"/>
        <v>0.43500000000005912</v>
      </c>
      <c r="AO89">
        <f t="shared" si="33"/>
        <v>-5.4691742011393707E-2</v>
      </c>
      <c r="AP89">
        <f t="shared" si="34"/>
        <v>0.44001266455993182</v>
      </c>
      <c r="AQ89">
        <f t="shared" si="43"/>
        <v>-5.5008856471304157E-2</v>
      </c>
      <c r="AS89" s="7">
        <v>86</v>
      </c>
      <c r="AT89" s="7">
        <v>345.37</v>
      </c>
      <c r="AU89" s="7">
        <v>1.3379387523075015</v>
      </c>
      <c r="AV89">
        <f t="shared" si="35"/>
        <v>1.0499999999999545</v>
      </c>
      <c r="AW89">
        <f t="shared" si="44"/>
        <v>-4.4833476587593291E-2</v>
      </c>
      <c r="AX89">
        <f t="shared" si="45"/>
        <v>0.97507360554112665</v>
      </c>
      <c r="AY89">
        <f t="shared" si="46"/>
        <v>-4.5263353355893009E-2</v>
      </c>
    </row>
    <row r="90" spans="3:51" x14ac:dyDescent="0.25">
      <c r="D90" s="7">
        <v>87</v>
      </c>
      <c r="E90" s="7">
        <v>310.96999999999997</v>
      </c>
      <c r="F90" s="7">
        <v>1.4041012792179079</v>
      </c>
      <c r="G90">
        <f t="shared" si="28"/>
        <v>0.19999999999998863</v>
      </c>
      <c r="H90">
        <f t="shared" si="29"/>
        <v>-1.9102300774732184E-2</v>
      </c>
      <c r="I90">
        <f t="shared" si="36"/>
        <v>0.2481780475637736</v>
      </c>
      <c r="J90">
        <f t="shared" si="37"/>
        <v>-1.9204436377830834E-2</v>
      </c>
      <c r="L90" s="7">
        <v>87</v>
      </c>
      <c r="M90" s="7">
        <v>329.19</v>
      </c>
      <c r="N90" s="7">
        <v>0.93858661810580446</v>
      </c>
      <c r="O90">
        <f t="shared" si="47"/>
        <v>0.44999999999998863</v>
      </c>
      <c r="P90">
        <f t="shared" si="48"/>
        <v>-1.8405255990284197E-2</v>
      </c>
      <c r="Q90">
        <f t="shared" si="38"/>
        <v>0.46241638272516306</v>
      </c>
      <c r="R90">
        <f t="shared" si="39"/>
        <v>-1.8552377544148867E-2</v>
      </c>
      <c r="T90" s="7">
        <v>87</v>
      </c>
      <c r="U90" s="7">
        <v>354.26</v>
      </c>
      <c r="V90" s="7">
        <v>0.62433892402641755</v>
      </c>
      <c r="W90">
        <f t="shared" si="49"/>
        <v>0.67999999999994998</v>
      </c>
      <c r="X90">
        <f t="shared" si="50"/>
        <v>-1.6449671250384768E-2</v>
      </c>
      <c r="Y90">
        <f t="shared" si="40"/>
        <v>0.64016529212416984</v>
      </c>
      <c r="Z90">
        <f t="shared" si="41"/>
        <v>-1.6743759820265366E-2</v>
      </c>
      <c r="AB90" s="7">
        <v>87</v>
      </c>
      <c r="AC90" s="7">
        <v>303.70499999999998</v>
      </c>
      <c r="AD90" s="7">
        <v>3.5061644127183995</v>
      </c>
      <c r="AE90">
        <f t="shared" si="30"/>
        <v>0.15499999999997272</v>
      </c>
      <c r="AF90">
        <f t="shared" si="31"/>
        <v>-5.0016092958002023E-2</v>
      </c>
      <c r="AG90">
        <f t="shared" si="51"/>
        <v>-5.0652883711815748E-2</v>
      </c>
      <c r="AH90">
        <f t="shared" si="42"/>
        <v>0.14094958732185336</v>
      </c>
      <c r="AK90" s="7">
        <v>87</v>
      </c>
      <c r="AL90" s="7">
        <v>319.37</v>
      </c>
      <c r="AM90" s="7">
        <v>2.287115252815938</v>
      </c>
      <c r="AN90">
        <f t="shared" si="32"/>
        <v>0.43499999999994543</v>
      </c>
      <c r="AO90">
        <f t="shared" si="33"/>
        <v>-5.3909798770650941E-2</v>
      </c>
      <c r="AP90">
        <f t="shared" si="34"/>
        <v>0.45037316336100552</v>
      </c>
      <c r="AQ90">
        <f t="shared" si="43"/>
        <v>-5.4217863031763402E-2</v>
      </c>
      <c r="AS90" s="7">
        <v>87</v>
      </c>
      <c r="AT90" s="7">
        <v>346.41999999999996</v>
      </c>
      <c r="AU90" s="7">
        <v>1.2931052757199082</v>
      </c>
      <c r="AV90">
        <f t="shared" si="35"/>
        <v>1.0649999999999977</v>
      </c>
      <c r="AW90">
        <f t="shared" si="44"/>
        <v>-4.3749347761358859E-2</v>
      </c>
      <c r="AX90">
        <f t="shared" si="45"/>
        <v>0.97017380758452987</v>
      </c>
      <c r="AY90">
        <f t="shared" si="46"/>
        <v>-4.4187572604797297E-2</v>
      </c>
    </row>
    <row r="91" spans="3:51" x14ac:dyDescent="0.25">
      <c r="D91" s="7">
        <v>88</v>
      </c>
      <c r="E91" s="7">
        <v>311.16999999999996</v>
      </c>
      <c r="F91" s="7">
        <v>1.3849989784431758</v>
      </c>
      <c r="G91">
        <f t="shared" si="28"/>
        <v>0.22000000000002728</v>
      </c>
      <c r="H91">
        <f t="shared" si="29"/>
        <v>-1.888850126062569E-2</v>
      </c>
      <c r="I91">
        <f t="shared" si="36"/>
        <v>0.24910051079249573</v>
      </c>
      <c r="J91">
        <f t="shared" si="37"/>
        <v>-1.8990004982576449E-2</v>
      </c>
      <c r="L91" s="7">
        <v>88</v>
      </c>
      <c r="M91" s="7">
        <v>329.64</v>
      </c>
      <c r="N91" s="7">
        <v>0.92018136211552026</v>
      </c>
      <c r="O91">
        <f t="shared" si="47"/>
        <v>0.45499999999998408</v>
      </c>
      <c r="P91">
        <f t="shared" si="48"/>
        <v>-1.8091218316743762E-2</v>
      </c>
      <c r="Q91">
        <f t="shared" si="38"/>
        <v>0.46063958798518212</v>
      </c>
      <c r="R91">
        <f t="shared" si="39"/>
        <v>-1.8239106437306113E-2</v>
      </c>
      <c r="T91" s="7">
        <v>88</v>
      </c>
      <c r="U91" s="7">
        <v>354.93999999999994</v>
      </c>
      <c r="V91" s="7">
        <v>0.60788925277603278</v>
      </c>
      <c r="W91">
        <f t="shared" si="49"/>
        <v>0.68000000000006366</v>
      </c>
      <c r="X91">
        <f t="shared" si="50"/>
        <v>-1.6060758267970265E-2</v>
      </c>
      <c r="Y91">
        <f t="shared" si="40"/>
        <v>0.63054090551193109</v>
      </c>
      <c r="Z91">
        <f t="shared" si="41"/>
        <v>-1.6357919439133936E-2</v>
      </c>
      <c r="AB91" s="7">
        <v>88</v>
      </c>
      <c r="AC91" s="7">
        <v>303.85999999999996</v>
      </c>
      <c r="AD91" s="7">
        <v>3.4561483197603975</v>
      </c>
      <c r="AE91">
        <f t="shared" si="30"/>
        <v>0.16000000000002501</v>
      </c>
      <c r="AF91">
        <f t="shared" si="31"/>
        <v>-4.9584261307555444E-2</v>
      </c>
      <c r="AG91">
        <f t="shared" si="51"/>
        <v>-5.0221499247295923E-2</v>
      </c>
      <c r="AH91">
        <f t="shared" si="42"/>
        <v>0.14163944658698124</v>
      </c>
      <c r="AK91" s="7">
        <v>88</v>
      </c>
      <c r="AL91" s="7">
        <v>319.80499999999995</v>
      </c>
      <c r="AM91" s="7">
        <v>2.233205454045287</v>
      </c>
      <c r="AN91">
        <f t="shared" si="32"/>
        <v>0.42000000000001592</v>
      </c>
      <c r="AO91">
        <f t="shared" si="33"/>
        <v>-5.312822436240916E-2</v>
      </c>
      <c r="AP91">
        <f t="shared" si="34"/>
        <v>0.46085526032115176</v>
      </c>
      <c r="AQ91">
        <f t="shared" si="43"/>
        <v>-5.3427693749324767E-2</v>
      </c>
      <c r="AS91" s="7">
        <v>88</v>
      </c>
      <c r="AT91" s="7">
        <v>347.48499999999996</v>
      </c>
      <c r="AU91" s="7">
        <v>1.2493559279585493</v>
      </c>
      <c r="AV91">
        <f t="shared" si="35"/>
        <v>1.0699999999999932</v>
      </c>
      <c r="AW91">
        <f t="shared" si="44"/>
        <v>-4.2676070668145716E-2</v>
      </c>
      <c r="AX91">
        <f t="shared" si="45"/>
        <v>0.96432612804254347</v>
      </c>
      <c r="AY91">
        <f t="shared" si="46"/>
        <v>-4.312300887839423E-2</v>
      </c>
    </row>
    <row r="92" spans="3:51" x14ac:dyDescent="0.25">
      <c r="D92" s="7">
        <v>89</v>
      </c>
      <c r="E92" s="7">
        <v>311.39</v>
      </c>
      <c r="F92" s="7">
        <v>1.3661104771825501</v>
      </c>
      <c r="G92">
        <f t="shared" si="28"/>
        <v>0.21999999999997044</v>
      </c>
      <c r="H92">
        <f t="shared" si="29"/>
        <v>-1.8676019590137649E-2</v>
      </c>
      <c r="I92">
        <f t="shared" si="36"/>
        <v>0.24998280623095503</v>
      </c>
      <c r="J92">
        <f t="shared" si="37"/>
        <v>-1.8776905919351734E-2</v>
      </c>
      <c r="L92" s="7">
        <v>89</v>
      </c>
      <c r="M92" s="7">
        <v>330.09499999999997</v>
      </c>
      <c r="N92" s="7">
        <v>0.9020901437987765</v>
      </c>
      <c r="O92">
        <f t="shared" si="47"/>
        <v>0.44499999999999318</v>
      </c>
      <c r="P92">
        <f t="shared" si="48"/>
        <v>-1.7780694723362522E-2</v>
      </c>
      <c r="Q92">
        <f t="shared" si="38"/>
        <v>0.45871650861912028</v>
      </c>
      <c r="R92">
        <f t="shared" si="39"/>
        <v>-1.7929329009133466E-2</v>
      </c>
      <c r="T92" s="7">
        <v>89</v>
      </c>
      <c r="U92" s="7">
        <v>355.62</v>
      </c>
      <c r="V92" s="7">
        <v>0.59182849450806252</v>
      </c>
      <c r="W92">
        <f t="shared" si="49"/>
        <v>0.66499999999996362</v>
      </c>
      <c r="X92">
        <f t="shared" si="50"/>
        <v>-1.5678720806306834E-2</v>
      </c>
      <c r="Y92">
        <f t="shared" si="40"/>
        <v>0.6207984323144613</v>
      </c>
      <c r="Z92">
        <f t="shared" si="41"/>
        <v>-1.5978419463438073E-2</v>
      </c>
      <c r="AB92" s="7">
        <v>89</v>
      </c>
      <c r="AC92" s="7">
        <v>304.02</v>
      </c>
      <c r="AD92" s="7">
        <v>3.406564058452842</v>
      </c>
      <c r="AE92">
        <f t="shared" si="30"/>
        <v>0.17000000000001592</v>
      </c>
      <c r="AF92">
        <f t="shared" si="31"/>
        <v>-4.9151051348807595E-2</v>
      </c>
      <c r="AG92">
        <f t="shared" si="51"/>
        <v>-4.9788682106282262E-2</v>
      </c>
      <c r="AH92">
        <f t="shared" si="42"/>
        <v>0.14246046812128466</v>
      </c>
      <c r="AK92" s="7">
        <v>89</v>
      </c>
      <c r="AL92" s="7">
        <v>320.22499999999997</v>
      </c>
      <c r="AM92" s="7">
        <v>2.1800772296828779</v>
      </c>
      <c r="AN92">
        <f t="shared" si="32"/>
        <v>0.47000000000002728</v>
      </c>
      <c r="AO92">
        <f t="shared" si="33"/>
        <v>-5.2347243662854481E-2</v>
      </c>
      <c r="AP92">
        <f t="shared" si="34"/>
        <v>0.47142576913881307</v>
      </c>
      <c r="AQ92">
        <f t="shared" si="43"/>
        <v>-5.263860189017211E-2</v>
      </c>
      <c r="AS92" s="7">
        <v>89</v>
      </c>
      <c r="AT92" s="7">
        <v>348.55499999999995</v>
      </c>
      <c r="AU92" s="7">
        <v>1.2066798572904036</v>
      </c>
      <c r="AV92">
        <f t="shared" si="35"/>
        <v>1.0850000000000364</v>
      </c>
      <c r="AW92">
        <f t="shared" si="44"/>
        <v>-4.161406263805012E-2</v>
      </c>
      <c r="AX92">
        <f t="shared" si="45"/>
        <v>0.95755753294115209</v>
      </c>
      <c r="AY92">
        <f t="shared" si="46"/>
        <v>-4.2069990465548789E-2</v>
      </c>
    </row>
    <row r="93" spans="3:51" s="16" customFormat="1" x14ac:dyDescent="0.25">
      <c r="C93" s="16">
        <v>90</v>
      </c>
      <c r="D93" s="17">
        <v>90</v>
      </c>
      <c r="E93" s="17">
        <v>311.60999999999996</v>
      </c>
      <c r="F93" s="17">
        <v>1.3474344575924124</v>
      </c>
      <c r="G93" s="16">
        <f t="shared" si="28"/>
        <v>0.23000000000001819</v>
      </c>
      <c r="H93" s="16">
        <f t="shared" si="29"/>
        <v>-1.846487036957023E-2</v>
      </c>
      <c r="I93" s="16">
        <f t="shared" si="36"/>
        <v>0.25082444630679834</v>
      </c>
      <c r="J93" s="16">
        <f t="shared" si="37"/>
        <v>-1.8565153166222707E-2</v>
      </c>
      <c r="L93" s="17">
        <v>90</v>
      </c>
      <c r="M93" s="17">
        <v>330.53999999999996</v>
      </c>
      <c r="N93" s="17">
        <v>0.88430944907541398</v>
      </c>
      <c r="O93" s="16">
        <f t="shared" si="47"/>
        <v>0.45000000000004547</v>
      </c>
      <c r="P93" s="16">
        <f t="shared" si="48"/>
        <v>-1.7473706003933831E-2</v>
      </c>
      <c r="Q93" s="16">
        <f t="shared" si="38"/>
        <v>0.45665127863287425</v>
      </c>
      <c r="R93" s="16">
        <f t="shared" si="39"/>
        <v>-1.7623056701309231E-2</v>
      </c>
      <c r="T93" s="17">
        <v>90</v>
      </c>
      <c r="U93" s="17">
        <v>356.28499999999997</v>
      </c>
      <c r="V93" s="17">
        <v>0.57614977370175569</v>
      </c>
      <c r="W93" s="16">
        <f t="shared" si="49"/>
        <v>0.66500000000002046</v>
      </c>
      <c r="X93" s="16">
        <f t="shared" si="50"/>
        <v>-1.530354391758626E-2</v>
      </c>
      <c r="Y93" s="16">
        <f t="shared" si="40"/>
        <v>0.61095005990119677</v>
      </c>
      <c r="Z93" s="16">
        <f t="shared" si="41"/>
        <v>-1.5605237252988055E-2</v>
      </c>
      <c r="AB93" s="17">
        <v>90</v>
      </c>
      <c r="AC93" s="17">
        <v>304.19</v>
      </c>
      <c r="AD93" s="17">
        <v>3.3574130071040345</v>
      </c>
      <c r="AE93" s="16">
        <f t="shared" si="30"/>
        <v>0.16999999999995907</v>
      </c>
      <c r="AF93" s="16">
        <f t="shared" si="31"/>
        <v>-4.87165494811026E-2</v>
      </c>
      <c r="AG93" s="16">
        <f t="shared" si="51"/>
        <v>-4.9354524908852768E-2</v>
      </c>
      <c r="AH93" s="16">
        <f t="shared" si="42"/>
        <v>0.14342073997087557</v>
      </c>
      <c r="AK93" s="17">
        <v>90</v>
      </c>
      <c r="AL93" s="17">
        <v>320.69499999999999</v>
      </c>
      <c r="AM93" s="17">
        <v>2.1277299860200234</v>
      </c>
      <c r="AN93" s="16">
        <f t="shared" si="32"/>
        <v>0.43999999999999773</v>
      </c>
      <c r="AO93" s="16">
        <f t="shared" si="33"/>
        <v>-5.1567081122481984E-2</v>
      </c>
      <c r="AP93" s="16">
        <f t="shared" si="34"/>
        <v>0.48205047535622292</v>
      </c>
      <c r="AQ93" s="16">
        <f t="shared" si="43"/>
        <v>-5.1850836741051842E-2</v>
      </c>
      <c r="AS93" s="17">
        <v>90</v>
      </c>
      <c r="AT93" s="17">
        <v>349.64</v>
      </c>
      <c r="AU93" s="17">
        <v>1.1650657946523535</v>
      </c>
      <c r="AV93" s="16">
        <f t="shared" si="35"/>
        <v>1.0799999999999841</v>
      </c>
      <c r="AW93" s="16">
        <f t="shared" si="44"/>
        <v>-4.0563725384926252E-2</v>
      </c>
      <c r="AX93" s="16">
        <f t="shared" si="45"/>
        <v>0.94989634144941704</v>
      </c>
      <c r="AY93" s="16">
        <f t="shared" si="46"/>
        <v>-4.1028829551038225E-2</v>
      </c>
    </row>
    <row r="94" spans="3:51" x14ac:dyDescent="0.25">
      <c r="D94" s="7">
        <v>91</v>
      </c>
      <c r="E94" s="7">
        <v>311.83999999999997</v>
      </c>
      <c r="F94" s="7">
        <v>1.3289695872228422</v>
      </c>
      <c r="G94">
        <f t="shared" si="28"/>
        <v>0.25</v>
      </c>
      <c r="H94">
        <f t="shared" si="29"/>
        <v>-1.8255067658087487E-2</v>
      </c>
      <c r="I94">
        <f t="shared" si="36"/>
        <v>0.25162494056958895</v>
      </c>
      <c r="J94">
        <f t="shared" si="37"/>
        <v>-1.835476010545916E-2</v>
      </c>
      <c r="L94" s="7">
        <v>91</v>
      </c>
      <c r="M94" s="7">
        <v>330.99</v>
      </c>
      <c r="N94" s="7">
        <v>0.86683574307148015</v>
      </c>
      <c r="O94">
        <f t="shared" si="47"/>
        <v>0.44499999999993634</v>
      </c>
      <c r="P94">
        <f t="shared" si="48"/>
        <v>-1.717027065786958E-2</v>
      </c>
      <c r="Q94">
        <f t="shared" si="38"/>
        <v>0.45444801167822768</v>
      </c>
      <c r="R94">
        <f t="shared" si="39"/>
        <v>-1.7320299121653442E-2</v>
      </c>
      <c r="T94" s="7">
        <v>91</v>
      </c>
      <c r="U94" s="7">
        <v>356.95</v>
      </c>
      <c r="V94" s="7">
        <v>0.56084622978416943</v>
      </c>
      <c r="W94">
        <f t="shared" si="49"/>
        <v>0.64499999999998181</v>
      </c>
      <c r="X94">
        <f t="shared" si="50"/>
        <v>-1.4935207323417909E-2</v>
      </c>
      <c r="Y94">
        <f t="shared" si="40"/>
        <v>0.60100762130088548</v>
      </c>
      <c r="Z94">
        <f t="shared" si="41"/>
        <v>-1.5238347331060151E-2</v>
      </c>
      <c r="AB94" s="7">
        <v>91</v>
      </c>
      <c r="AC94" s="7">
        <v>304.35999999999996</v>
      </c>
      <c r="AD94" s="7">
        <v>3.3086964576229319</v>
      </c>
      <c r="AE94">
        <f t="shared" si="30"/>
        <v>0.17000000000001592</v>
      </c>
      <c r="AF94">
        <f t="shared" si="31"/>
        <v>-4.8280842280374436E-2</v>
      </c>
      <c r="AG94">
        <f t="shared" si="51"/>
        <v>-4.8919119949578614E-2</v>
      </c>
      <c r="AH94">
        <f t="shared" si="42"/>
        <v>0.14452759968162443</v>
      </c>
      <c r="AK94" s="7">
        <v>91</v>
      </c>
      <c r="AL94" s="7">
        <v>321.13499999999999</v>
      </c>
      <c r="AM94" s="7">
        <v>2.0761629048975414</v>
      </c>
      <c r="AN94">
        <f t="shared" si="32"/>
        <v>0.43500000000000227</v>
      </c>
      <c r="AO94">
        <f t="shared" si="33"/>
        <v>-5.0787960614308236E-2</v>
      </c>
      <c r="AP94">
        <f t="shared" si="34"/>
        <v>0.49269431667921815</v>
      </c>
      <c r="AQ94">
        <f t="shared" si="43"/>
        <v>-5.1064643498720141E-2</v>
      </c>
      <c r="AS94" s="7">
        <v>91</v>
      </c>
      <c r="AT94" s="7">
        <v>350.71999999999997</v>
      </c>
      <c r="AU94" s="7">
        <v>1.1245020692674272</v>
      </c>
      <c r="AV94">
        <f t="shared" si="35"/>
        <v>1.0849999999999795</v>
      </c>
      <c r="AW94">
        <f t="shared" si="44"/>
        <v>-3.952544463626495E-2</v>
      </c>
      <c r="AX94">
        <f t="shared" si="45"/>
        <v>0.94137210138234195</v>
      </c>
      <c r="AY94">
        <f t="shared" si="46"/>
        <v>-3.9999822392207195E-2</v>
      </c>
    </row>
    <row r="95" spans="3:51" x14ac:dyDescent="0.25">
      <c r="D95" s="7">
        <v>92</v>
      </c>
      <c r="E95" s="7">
        <v>312.08999999999997</v>
      </c>
      <c r="F95" s="7">
        <v>1.3107145195647547</v>
      </c>
      <c r="G95">
        <f t="shared" si="28"/>
        <v>0.25999999999999091</v>
      </c>
      <c r="H95">
        <f t="shared" si="29"/>
        <v>-1.8046624971844505E-2</v>
      </c>
      <c r="I95">
        <f t="shared" si="36"/>
        <v>0.25238379826673185</v>
      </c>
      <c r="J95">
        <f t="shared" si="37"/>
        <v>-1.8145739533497629E-2</v>
      </c>
      <c r="L95" s="7">
        <v>92</v>
      </c>
      <c r="M95" s="7">
        <v>331.43499999999995</v>
      </c>
      <c r="N95" s="7">
        <v>0.84966547241361057</v>
      </c>
      <c r="O95">
        <f t="shared" si="47"/>
        <v>0.43500000000005912</v>
      </c>
      <c r="P95">
        <f t="shared" si="48"/>
        <v>-1.6870404937341599E-2</v>
      </c>
      <c r="Q95">
        <f t="shared" si="38"/>
        <v>0.45211079845150004</v>
      </c>
      <c r="R95">
        <f t="shared" si="39"/>
        <v>-1.7021064106285198E-2</v>
      </c>
      <c r="T95" s="7">
        <v>92</v>
      </c>
      <c r="U95" s="7">
        <v>357.59499999999997</v>
      </c>
      <c r="V95" s="7">
        <v>0.54591102246075152</v>
      </c>
      <c r="W95">
        <f t="shared" si="49"/>
        <v>0.64500000000003865</v>
      </c>
      <c r="X95">
        <f t="shared" si="50"/>
        <v>-1.4573685642430223E-2</v>
      </c>
      <c r="Y95">
        <f t="shared" si="40"/>
        <v>0.59098259855332813</v>
      </c>
      <c r="Z95">
        <f t="shared" si="41"/>
        <v>-1.4877721521510165E-2</v>
      </c>
      <c r="AB95" s="7">
        <v>92</v>
      </c>
      <c r="AC95" s="7">
        <v>304.52999999999997</v>
      </c>
      <c r="AD95" s="7">
        <v>3.2604156153425574</v>
      </c>
      <c r="AE95">
        <f t="shared" si="30"/>
        <v>0.18000000000000682</v>
      </c>
      <c r="AF95">
        <f t="shared" si="31"/>
        <v>-4.7844016461259908E-2</v>
      </c>
      <c r="AG95">
        <f t="shared" si="51"/>
        <v>-4.8482559157643754E-2</v>
      </c>
      <c r="AH95">
        <f t="shared" si="42"/>
        <v>0.14578762530728451</v>
      </c>
      <c r="AK95" s="7">
        <v>92</v>
      </c>
      <c r="AL95" s="7">
        <v>321.57</v>
      </c>
      <c r="AM95" s="7">
        <v>2.0253749442832332</v>
      </c>
      <c r="AN95">
        <f t="shared" si="32"/>
        <v>0.45499999999998408</v>
      </c>
      <c r="AO95">
        <f t="shared" si="33"/>
        <v>-5.001010528193639E-2</v>
      </c>
      <c r="AP95">
        <f t="shared" si="34"/>
        <v>0.50332156212122747</v>
      </c>
      <c r="AQ95">
        <f t="shared" si="43"/>
        <v>-5.028026316937409E-2</v>
      </c>
      <c r="AS95" s="7">
        <v>92</v>
      </c>
      <c r="AT95" s="7">
        <v>351.80499999999995</v>
      </c>
      <c r="AU95" s="7">
        <v>1.0849766246311623</v>
      </c>
      <c r="AV95">
        <f t="shared" si="35"/>
        <v>1.0900000000000318</v>
      </c>
      <c r="AW95">
        <f t="shared" si="44"/>
        <v>-3.8499589793052014E-2</v>
      </c>
      <c r="AX95">
        <f t="shared" si="45"/>
        <v>0.93201546750621844</v>
      </c>
      <c r="AY95">
        <f t="shared" si="46"/>
        <v>-3.8983249505756899E-2</v>
      </c>
    </row>
    <row r="96" spans="3:51" x14ac:dyDescent="0.25">
      <c r="D96" s="7">
        <v>93</v>
      </c>
      <c r="E96" s="7">
        <v>312.34999999999997</v>
      </c>
      <c r="F96" s="7">
        <v>1.2926678945929102</v>
      </c>
      <c r="G96">
        <f t="shared" si="28"/>
        <v>0.27000000000003865</v>
      </c>
      <c r="H96">
        <f t="shared" si="29"/>
        <v>-1.7839555288273301E-2</v>
      </c>
      <c r="I96">
        <f t="shared" si="36"/>
        <v>0.25310053078268613</v>
      </c>
      <c r="J96">
        <f t="shared" si="37"/>
        <v>-1.793810367085032E-2</v>
      </c>
      <c r="L96" s="7">
        <v>93</v>
      </c>
      <c r="M96" s="7">
        <v>331.87</v>
      </c>
      <c r="N96" s="7">
        <v>0.83279506747626897</v>
      </c>
      <c r="O96">
        <f t="shared" si="47"/>
        <v>0.43999999999994088</v>
      </c>
      <c r="P96">
        <f t="shared" si="48"/>
        <v>-1.6574122895165133E-2</v>
      </c>
      <c r="Q96">
        <f t="shared" si="38"/>
        <v>0.44964370429783895</v>
      </c>
      <c r="R96">
        <f t="shared" si="39"/>
        <v>-1.6725357779890683E-2</v>
      </c>
      <c r="T96" s="7">
        <v>93</v>
      </c>
      <c r="U96" s="7">
        <v>358.24</v>
      </c>
      <c r="V96" s="7">
        <v>0.53133733681832129</v>
      </c>
      <c r="W96">
        <f t="shared" si="49"/>
        <v>0.63499999999999091</v>
      </c>
      <c r="X96">
        <f t="shared" si="50"/>
        <v>-1.421894861665074E-2</v>
      </c>
      <c r="Y96">
        <f t="shared" si="40"/>
        <v>0.58088612632829584</v>
      </c>
      <c r="Z96">
        <f t="shared" si="41"/>
        <v>-1.452332908042335E-2</v>
      </c>
      <c r="AB96" s="7">
        <v>93</v>
      </c>
      <c r="AC96" s="7">
        <v>304.70999999999998</v>
      </c>
      <c r="AD96" s="7">
        <v>3.2125715988812975</v>
      </c>
      <c r="AE96">
        <f t="shared" si="30"/>
        <v>0.18999999999999773</v>
      </c>
      <c r="AF96">
        <f t="shared" si="31"/>
        <v>-4.7406158839074397E-2</v>
      </c>
      <c r="AG96">
        <f t="shared" si="51"/>
        <v>-4.8044934058800198E-2</v>
      </c>
      <c r="AH96">
        <f t="shared" si="42"/>
        <v>0.14720662907027826</v>
      </c>
      <c r="AK96" s="7">
        <v>93</v>
      </c>
      <c r="AL96" s="7">
        <v>322.02499999999998</v>
      </c>
      <c r="AM96" s="7">
        <v>1.9753648390012968</v>
      </c>
      <c r="AN96">
        <f t="shared" si="32"/>
        <v>0.48000000000001819</v>
      </c>
      <c r="AO96">
        <f t="shared" si="33"/>
        <v>-4.9233737385590892E-2</v>
      </c>
      <c r="AP96">
        <f t="shared" si="34"/>
        <v>0.5138959893276418</v>
      </c>
      <c r="AQ96">
        <f t="shared" si="43"/>
        <v>-4.9497932477274631E-2</v>
      </c>
      <c r="AS96" s="7">
        <v>93</v>
      </c>
      <c r="AT96" s="7">
        <v>352.89499999999998</v>
      </c>
      <c r="AU96" s="7">
        <v>1.0464770348381103</v>
      </c>
      <c r="AV96">
        <f t="shared" si="35"/>
        <v>1.0699999999999932</v>
      </c>
      <c r="AW96">
        <f t="shared" si="44"/>
        <v>-3.7486513620257567E-2</v>
      </c>
      <c r="AX96">
        <f t="shared" si="45"/>
        <v>0.92185808400233782</v>
      </c>
      <c r="AY96">
        <f t="shared" si="46"/>
        <v>-3.7979375863069952E-2</v>
      </c>
    </row>
    <row r="97" spans="3:51" x14ac:dyDescent="0.25">
      <c r="D97" s="7">
        <v>94</v>
      </c>
      <c r="E97" s="7">
        <v>312.62</v>
      </c>
      <c r="F97" s="7">
        <v>1.2748283393046369</v>
      </c>
      <c r="G97">
        <f t="shared" si="28"/>
        <v>0.28999999999996362</v>
      </c>
      <c r="H97">
        <f t="shared" si="29"/>
        <v>-1.7633871050533712E-2</v>
      </c>
      <c r="I97">
        <f t="shared" si="36"/>
        <v>0.25377465394373999</v>
      </c>
      <c r="J97">
        <f t="shared" si="37"/>
        <v>-1.7731864171954451E-2</v>
      </c>
      <c r="L97" s="7">
        <v>94</v>
      </c>
      <c r="M97" s="7">
        <v>332.30999999999995</v>
      </c>
      <c r="N97" s="7">
        <v>0.81622094458110384</v>
      </c>
      <c r="O97">
        <f t="shared" si="47"/>
        <v>0.44500000000005002</v>
      </c>
      <c r="P97">
        <f t="shared" si="48"/>
        <v>-1.6281436433346563E-2</v>
      </c>
      <c r="Q97">
        <f t="shared" si="38"/>
        <v>0.44705076700552948</v>
      </c>
      <c r="R97">
        <f t="shared" si="39"/>
        <v>-1.6433184614151844E-2</v>
      </c>
      <c r="T97" s="7">
        <v>94</v>
      </c>
      <c r="U97" s="7">
        <v>358.875</v>
      </c>
      <c r="V97" s="7">
        <v>0.51711838820167055</v>
      </c>
      <c r="W97">
        <f t="shared" si="49"/>
        <v>0.625</v>
      </c>
      <c r="X97">
        <f t="shared" si="50"/>
        <v>-1.3870961336282295E-2</v>
      </c>
      <c r="Y97">
        <f t="shared" si="40"/>
        <v>0.570728995778083</v>
      </c>
      <c r="Z97">
        <f t="shared" si="41"/>
        <v>-1.4175136822486653E-2</v>
      </c>
      <c r="AB97" s="7">
        <v>94</v>
      </c>
      <c r="AC97" s="7">
        <v>304.89999999999998</v>
      </c>
      <c r="AD97" s="7">
        <v>3.1651654400422231</v>
      </c>
      <c r="AE97">
        <f t="shared" si="30"/>
        <v>0.19499999999999318</v>
      </c>
      <c r="AF97">
        <f t="shared" si="31"/>
        <v>-4.6967356291693019E-2</v>
      </c>
      <c r="AG97">
        <f t="shared" si="51"/>
        <v>-4.7606335739043291E-2</v>
      </c>
      <c r="AH97">
        <f t="shared" si="42"/>
        <v>0.14878965356796048</v>
      </c>
      <c r="AK97" s="7">
        <v>94</v>
      </c>
      <c r="AL97" s="7">
        <v>322.505</v>
      </c>
      <c r="AM97" s="7">
        <v>1.9261311016157059</v>
      </c>
      <c r="AN97">
        <f t="shared" si="32"/>
        <v>0.46999999999997044</v>
      </c>
      <c r="AO97">
        <f t="shared" si="33"/>
        <v>-4.8459078149563739E-2</v>
      </c>
      <c r="AP97">
        <f t="shared" si="34"/>
        <v>0.52438105947203972</v>
      </c>
      <c r="AQ97">
        <f t="shared" si="43"/>
        <v>-4.8717883782170929E-2</v>
      </c>
      <c r="AS97" s="7">
        <v>94</v>
      </c>
      <c r="AT97" s="7">
        <v>353.96499999999997</v>
      </c>
      <c r="AU97" s="7">
        <v>1.0089905212178527</v>
      </c>
      <c r="AV97">
        <f t="shared" si="35"/>
        <v>1.0600000000000023</v>
      </c>
      <c r="AW97">
        <f t="shared" si="44"/>
        <v>-3.6486551968539782E-2</v>
      </c>
      <c r="AX97">
        <f t="shared" si="45"/>
        <v>0.91093247047295733</v>
      </c>
      <c r="AY97">
        <f t="shared" si="46"/>
        <v>-3.6988451093633544E-2</v>
      </c>
    </row>
    <row r="98" spans="3:51" x14ac:dyDescent="0.25">
      <c r="D98" s="7">
        <v>95</v>
      </c>
      <c r="E98" s="7">
        <v>312.90999999999997</v>
      </c>
      <c r="F98" s="7">
        <v>1.2571944682541032</v>
      </c>
      <c r="G98">
        <f t="shared" si="28"/>
        <v>0.28000000000002956</v>
      </c>
      <c r="H98">
        <f t="shared" si="29"/>
        <v>-1.7429584172114376E-2</v>
      </c>
      <c r="I98">
        <f t="shared" si="36"/>
        <v>0.25440569019161074</v>
      </c>
      <c r="J98">
        <f t="shared" si="37"/>
        <v>-1.7527032134958119E-2</v>
      </c>
      <c r="L98" s="7">
        <v>95</v>
      </c>
      <c r="M98" s="7">
        <v>332.755</v>
      </c>
      <c r="N98" s="7">
        <v>0.79993950814775727</v>
      </c>
      <c r="O98">
        <f t="shared" si="47"/>
        <v>0.44499999999999318</v>
      </c>
      <c r="P98">
        <f t="shared" si="48"/>
        <v>-1.599235535222554E-2</v>
      </c>
      <c r="Q98">
        <f t="shared" si="38"/>
        <v>0.44433599477701358</v>
      </c>
      <c r="R98">
        <f t="shared" si="39"/>
        <v>-1.6144547484404199E-2</v>
      </c>
      <c r="T98" s="7">
        <v>95</v>
      </c>
      <c r="U98" s="7">
        <v>359.5</v>
      </c>
      <c r="V98" s="7">
        <v>0.50324742686538826</v>
      </c>
      <c r="W98">
        <f t="shared" si="49"/>
        <v>0.61000000000001364</v>
      </c>
      <c r="X98">
        <f t="shared" si="50"/>
        <v>-1.3529684462504965E-2</v>
      </c>
      <c r="Y98">
        <f t="shared" si="40"/>
        <v>0.56052165859916236</v>
      </c>
      <c r="Z98">
        <f t="shared" si="41"/>
        <v>-1.3833109242357297E-2</v>
      </c>
      <c r="AB98" s="7">
        <v>95</v>
      </c>
      <c r="AC98" s="7">
        <v>305.09499999999997</v>
      </c>
      <c r="AD98" s="7">
        <v>3.1181980837505301</v>
      </c>
      <c r="AE98">
        <f t="shared" si="30"/>
        <v>0.20999999999997954</v>
      </c>
      <c r="AF98">
        <f t="shared" si="31"/>
        <v>-4.6527695721354068E-2</v>
      </c>
      <c r="AG98">
        <f t="shared" si="51"/>
        <v>-4.7166854809953675E-2</v>
      </c>
      <c r="AH98">
        <f t="shared" si="42"/>
        <v>0.15054097041818171</v>
      </c>
      <c r="AK98" s="7">
        <v>95</v>
      </c>
      <c r="AL98" s="7">
        <v>322.97499999999997</v>
      </c>
      <c r="AM98" s="7">
        <v>1.8776720234661421</v>
      </c>
      <c r="AN98">
        <f t="shared" si="32"/>
        <v>0.45999999999997954</v>
      </c>
      <c r="AO98">
        <f t="shared" si="33"/>
        <v>-4.7686347607791779E-2</v>
      </c>
      <c r="AP98">
        <f t="shared" si="34"/>
        <v>0.53474008915409676</v>
      </c>
      <c r="AQ98">
        <f t="shared" si="43"/>
        <v>-4.7940345005058532E-2</v>
      </c>
      <c r="AS98" s="7">
        <v>95</v>
      </c>
      <c r="AT98" s="7">
        <v>355.02499999999998</v>
      </c>
      <c r="AU98" s="7">
        <v>0.97250396924931293</v>
      </c>
      <c r="AV98">
        <f t="shared" si="35"/>
        <v>1.0450000000000159</v>
      </c>
      <c r="AW98">
        <f t="shared" si="44"/>
        <v>-3.5500023527640701E-2</v>
      </c>
      <c r="AX98">
        <f t="shared" si="45"/>
        <v>0.89927191152527541</v>
      </c>
      <c r="AY98">
        <f t="shared" si="46"/>
        <v>-3.6010709695838493E-2</v>
      </c>
    </row>
    <row r="99" spans="3:51" x14ac:dyDescent="0.25">
      <c r="D99" s="7">
        <v>96</v>
      </c>
      <c r="E99" s="7">
        <v>313.19</v>
      </c>
      <c r="F99" s="7">
        <v>1.2397648840819888</v>
      </c>
      <c r="G99">
        <f t="shared" si="28"/>
        <v>0.27999999999997272</v>
      </c>
      <c r="H99">
        <f t="shared" si="29"/>
        <v>-1.7226706041584938E-2</v>
      </c>
      <c r="I99">
        <f t="shared" si="36"/>
        <v>0.25499317063270599</v>
      </c>
      <c r="J99">
        <f t="shared" si="37"/>
        <v>-1.7323618111428421E-2</v>
      </c>
      <c r="L99" s="7">
        <v>96</v>
      </c>
      <c r="M99" s="7">
        <v>333.2</v>
      </c>
      <c r="N99" s="7">
        <v>0.78394715279553173</v>
      </c>
      <c r="O99">
        <f t="shared" si="47"/>
        <v>0.43999999999999773</v>
      </c>
      <c r="P99">
        <f t="shared" si="48"/>
        <v>-1.5706887400135372E-2</v>
      </c>
      <c r="Q99">
        <f t="shared" si="38"/>
        <v>0.44150336436338145</v>
      </c>
      <c r="R99">
        <f t="shared" si="39"/>
        <v>-1.5859447724580408E-2</v>
      </c>
      <c r="T99" s="7">
        <v>96</v>
      </c>
      <c r="U99" s="7">
        <v>360.11</v>
      </c>
      <c r="V99" s="7">
        <v>0.48971774240288329</v>
      </c>
      <c r="W99">
        <f t="shared" si="49"/>
        <v>0.59499999999997044</v>
      </c>
      <c r="X99">
        <f t="shared" si="50"/>
        <v>-1.319507444795659E-2</v>
      </c>
      <c r="Y99">
        <f t="shared" si="40"/>
        <v>0.5502742312743143</v>
      </c>
      <c r="Z99">
        <f t="shared" si="41"/>
        <v>-1.3497208631244081E-2</v>
      </c>
      <c r="AB99" s="7">
        <v>96</v>
      </c>
      <c r="AC99" s="7">
        <v>305.30499999999995</v>
      </c>
      <c r="AD99" s="7">
        <v>3.071670388029176</v>
      </c>
      <c r="AE99">
        <f t="shared" si="30"/>
        <v>0.21500000000003183</v>
      </c>
      <c r="AF99">
        <f t="shared" si="31"/>
        <v>-4.6087264016427376E-2</v>
      </c>
      <c r="AG99">
        <f t="shared" si="51"/>
        <v>-4.6726581375624007E-2</v>
      </c>
      <c r="AH99">
        <f t="shared" si="42"/>
        <v>0.15246408124061173</v>
      </c>
      <c r="AK99" s="7">
        <v>96</v>
      </c>
      <c r="AL99" s="7">
        <v>323.43499999999995</v>
      </c>
      <c r="AM99" s="7">
        <v>1.8299856758583504</v>
      </c>
      <c r="AN99">
        <f t="shared" si="32"/>
        <v>0.49000000000000909</v>
      </c>
      <c r="AO99">
        <f t="shared" si="33"/>
        <v>-4.6915764450896846E-2</v>
      </c>
      <c r="AP99">
        <f t="shared" si="34"/>
        <v>0.54493641875882126</v>
      </c>
      <c r="AQ99">
        <f t="shared" si="43"/>
        <v>-4.7165539561548092E-2</v>
      </c>
      <c r="AS99" s="7">
        <v>96</v>
      </c>
      <c r="AT99" s="7">
        <v>356.07</v>
      </c>
      <c r="AU99" s="7">
        <v>0.93700394572167223</v>
      </c>
      <c r="AV99">
        <f t="shared" si="35"/>
        <v>1.0299999999999727</v>
      </c>
      <c r="AW99">
        <f t="shared" si="44"/>
        <v>-3.4527229611883148E-2</v>
      </c>
      <c r="AX99">
        <f t="shared" si="45"/>
        <v>0.88691035074280933</v>
      </c>
      <c r="AY99">
        <f t="shared" si="46"/>
        <v>-3.5046371254034279E-2</v>
      </c>
    </row>
    <row r="100" spans="3:51" x14ac:dyDescent="0.25">
      <c r="D100" s="7">
        <v>97</v>
      </c>
      <c r="E100" s="7">
        <v>313.46999999999997</v>
      </c>
      <c r="F100" s="7">
        <v>1.2225381780404039</v>
      </c>
      <c r="G100">
        <f t="shared" si="28"/>
        <v>0.28000000000002956</v>
      </c>
      <c r="H100">
        <f t="shared" si="29"/>
        <v>-1.7025247527489684E-2</v>
      </c>
      <c r="I100">
        <f t="shared" si="36"/>
        <v>0.25553663696488638</v>
      </c>
      <c r="J100">
        <f t="shared" si="37"/>
        <v>-1.7121632115988654E-2</v>
      </c>
      <c r="L100" s="7">
        <v>97</v>
      </c>
      <c r="M100" s="7">
        <v>333.64</v>
      </c>
      <c r="N100" s="7">
        <v>0.76824026539539636</v>
      </c>
      <c r="O100">
        <f t="shared" si="47"/>
        <v>0.43999999999999773</v>
      </c>
      <c r="P100">
        <f t="shared" si="48"/>
        <v>-1.5425038323513052E-2</v>
      </c>
      <c r="Q100">
        <f t="shared" si="38"/>
        <v>0.43855681935126367</v>
      </c>
      <c r="R100">
        <f t="shared" si="39"/>
        <v>-1.5577885180503556E-2</v>
      </c>
      <c r="T100" s="7">
        <v>97</v>
      </c>
      <c r="U100" s="7">
        <v>360.70499999999998</v>
      </c>
      <c r="V100" s="7">
        <v>0.4765226679549267</v>
      </c>
      <c r="W100">
        <f t="shared" si="49"/>
        <v>0.58499999999997954</v>
      </c>
      <c r="X100">
        <f t="shared" si="50"/>
        <v>-1.2867083754568465E-2</v>
      </c>
      <c r="Y100">
        <f t="shared" si="40"/>
        <v>0.53999649947717465</v>
      </c>
      <c r="Z100">
        <f t="shared" si="41"/>
        <v>-1.3167395188906236E-2</v>
      </c>
      <c r="AB100" s="7">
        <v>97</v>
      </c>
      <c r="AC100" s="7">
        <v>305.52</v>
      </c>
      <c r="AD100" s="7">
        <v>3.0255831240127486</v>
      </c>
      <c r="AE100">
        <f t="shared" si="30"/>
        <v>0.22500000000002274</v>
      </c>
      <c r="AF100">
        <f t="shared" si="31"/>
        <v>-4.5646148013161358E-2</v>
      </c>
      <c r="AG100">
        <f t="shared" si="51"/>
        <v>-4.6285605001092418E-2</v>
      </c>
      <c r="AH100">
        <f t="shared" si="42"/>
        <v>0.15456172087048348</v>
      </c>
      <c r="AK100" s="7">
        <v>97</v>
      </c>
      <c r="AL100" s="7">
        <v>323.92499999999995</v>
      </c>
      <c r="AM100" s="7">
        <v>1.7830699114074535</v>
      </c>
      <c r="AN100">
        <f t="shared" si="32"/>
        <v>0.50999999999999091</v>
      </c>
      <c r="AO100">
        <f t="shared" si="33"/>
        <v>-4.6147545871985107E-2</v>
      </c>
      <c r="AP100">
        <f t="shared" si="34"/>
        <v>0.55493357677658928</v>
      </c>
      <c r="AQ100">
        <f t="shared" si="43"/>
        <v>-4.6393686302798193E-2</v>
      </c>
      <c r="AS100" s="7">
        <v>97</v>
      </c>
      <c r="AT100" s="7">
        <v>357.09999999999997</v>
      </c>
      <c r="AU100" s="7">
        <v>0.90247671610978908</v>
      </c>
      <c r="AV100">
        <f t="shared" si="35"/>
        <v>1.0150000000000432</v>
      </c>
      <c r="AW100">
        <f t="shared" si="44"/>
        <v>-3.3568453978077506E-2</v>
      </c>
      <c r="AX100">
        <f t="shared" si="45"/>
        <v>0.87388228776173094</v>
      </c>
      <c r="AY100">
        <f t="shared" si="46"/>
        <v>-3.4095640661767145E-2</v>
      </c>
    </row>
    <row r="101" spans="3:51" x14ac:dyDescent="0.25">
      <c r="D101" s="7">
        <v>98</v>
      </c>
      <c r="E101" s="7">
        <v>313.75</v>
      </c>
      <c r="F101" s="7">
        <v>1.2055129305129142</v>
      </c>
      <c r="G101">
        <f t="shared" si="28"/>
        <v>0.27999999999997272</v>
      </c>
      <c r="H101">
        <f t="shared" si="29"/>
        <v>-1.6825218983382406E-2</v>
      </c>
      <c r="I101">
        <f t="shared" si="36"/>
        <v>0.25603564328525952</v>
      </c>
      <c r="J101">
        <f t="shared" si="37"/>
        <v>-1.6921083635870193E-2</v>
      </c>
      <c r="L101" s="7">
        <v>98</v>
      </c>
      <c r="M101" s="7">
        <v>334.08</v>
      </c>
      <c r="N101" s="7">
        <v>0.75281522707188331</v>
      </c>
      <c r="O101">
        <f t="shared" si="47"/>
        <v>0.43999999999999773</v>
      </c>
      <c r="P101">
        <f t="shared" si="48"/>
        <v>-1.5146811917389869E-2</v>
      </c>
      <c r="Q101">
        <f t="shared" si="38"/>
        <v>0.43550026859042856</v>
      </c>
      <c r="R101">
        <f t="shared" si="39"/>
        <v>-1.5299858261572721E-2</v>
      </c>
      <c r="T101" s="7">
        <v>98</v>
      </c>
      <c r="U101" s="7">
        <v>361.28999999999996</v>
      </c>
      <c r="V101" s="7">
        <v>0.46365558420035824</v>
      </c>
      <c r="W101">
        <f t="shared" si="49"/>
        <v>0.57500000000004547</v>
      </c>
      <c r="X101">
        <f t="shared" si="50"/>
        <v>-1.2545661068449343E-2</v>
      </c>
      <c r="Y101">
        <f t="shared" si="40"/>
        <v>0.52969792261302295</v>
      </c>
      <c r="Z101">
        <f t="shared" si="41"/>
        <v>-1.2843627131276444E-2</v>
      </c>
      <c r="AB101" s="7">
        <v>98</v>
      </c>
      <c r="AC101" s="7">
        <v>305.745</v>
      </c>
      <c r="AD101" s="7">
        <v>2.9799369759995873</v>
      </c>
      <c r="AE101">
        <f t="shared" si="30"/>
        <v>0.22999999999996135</v>
      </c>
      <c r="AF101">
        <f t="shared" si="31"/>
        <v>-4.5204434457450482E-2</v>
      </c>
      <c r="AG101">
        <f t="shared" si="51"/>
        <v>-4.5844014682221247E-2</v>
      </c>
      <c r="AH101">
        <f t="shared" si="42"/>
        <v>0.15683586270409666</v>
      </c>
      <c r="AK101" s="7">
        <v>98</v>
      </c>
      <c r="AL101" s="7">
        <v>324.43499999999995</v>
      </c>
      <c r="AM101" s="7">
        <v>1.7369223655354684</v>
      </c>
      <c r="AN101">
        <f t="shared" si="32"/>
        <v>0.54000000000002046</v>
      </c>
      <c r="AO101">
        <f t="shared" si="33"/>
        <v>-4.5381907413648115E-2</v>
      </c>
      <c r="AP101">
        <f t="shared" si="34"/>
        <v>0.56469543961440216</v>
      </c>
      <c r="AQ101">
        <f t="shared" si="43"/>
        <v>-4.5624999463252852E-2</v>
      </c>
      <c r="AS101" s="7">
        <v>98</v>
      </c>
      <c r="AT101" s="7">
        <v>358.11500000000001</v>
      </c>
      <c r="AU101" s="7">
        <v>0.86890826213171157</v>
      </c>
      <c r="AV101">
        <f t="shared" si="35"/>
        <v>1</v>
      </c>
      <c r="AW101">
        <f t="shared" si="44"/>
        <v>-3.2623962676057494E-2</v>
      </c>
      <c r="AX101">
        <f t="shared" si="45"/>
        <v>0.86022267969180177</v>
      </c>
      <c r="AY101">
        <f t="shared" si="46"/>
        <v>-3.3158708350172615E-2</v>
      </c>
    </row>
    <row r="102" spans="3:51" x14ac:dyDescent="0.25">
      <c r="D102" s="7">
        <v>99</v>
      </c>
      <c r="E102" s="7">
        <v>314.02999999999997</v>
      </c>
      <c r="F102" s="7">
        <v>1.1886877115295318</v>
      </c>
      <c r="G102">
        <f t="shared" si="28"/>
        <v>0.27999999999997272</v>
      </c>
      <c r="H102">
        <f t="shared" si="29"/>
        <v>-1.6626630252992269E-2</v>
      </c>
      <c r="I102">
        <f t="shared" si="36"/>
        <v>0.25648975778616823</v>
      </c>
      <c r="J102">
        <f t="shared" si="37"/>
        <v>-1.6721981640380974E-2</v>
      </c>
      <c r="L102" s="7">
        <v>99</v>
      </c>
      <c r="M102" s="7">
        <v>334.52</v>
      </c>
      <c r="N102" s="7">
        <v>0.73766841515449344</v>
      </c>
      <c r="O102">
        <f t="shared" si="47"/>
        <v>0.43999999999999773</v>
      </c>
      <c r="P102">
        <f t="shared" si="48"/>
        <v>-1.487221007619377E-2</v>
      </c>
      <c r="Q102">
        <f t="shared" si="38"/>
        <v>0.43233758475283968</v>
      </c>
      <c r="R102">
        <f t="shared" si="39"/>
        <v>-1.5025363990910652E-2</v>
      </c>
      <c r="T102" s="7">
        <v>99</v>
      </c>
      <c r="U102" s="7">
        <v>361.86500000000001</v>
      </c>
      <c r="V102" s="7">
        <v>0.4511099231319089</v>
      </c>
      <c r="W102">
        <f t="shared" si="49"/>
        <v>0.55499999999994998</v>
      </c>
      <c r="X102">
        <f t="shared" si="50"/>
        <v>-1.223075151153391E-2</v>
      </c>
      <c r="Y102">
        <f t="shared" si="40"/>
        <v>0.51938763848133451</v>
      </c>
      <c r="Z102">
        <f t="shared" si="41"/>
        <v>-1.2525860793897989E-2</v>
      </c>
      <c r="AB102" s="7">
        <v>99</v>
      </c>
      <c r="AC102" s="7">
        <v>305.97499999999997</v>
      </c>
      <c r="AD102" s="7">
        <v>2.9347325415421368</v>
      </c>
      <c r="AE102">
        <f t="shared" si="30"/>
        <v>0.23000000000001819</v>
      </c>
      <c r="AF102">
        <f t="shared" si="31"/>
        <v>-4.4762209966644484E-2</v>
      </c>
      <c r="AG102">
        <f t="shared" si="51"/>
        <v>-4.540189881696309E-2</v>
      </c>
      <c r="AH102">
        <f t="shared" si="42"/>
        <v>0.15928772607608277</v>
      </c>
      <c r="AK102" s="7">
        <v>99</v>
      </c>
      <c r="AL102" s="7">
        <v>324.97499999999997</v>
      </c>
      <c r="AM102" s="7">
        <v>1.6915404581218203</v>
      </c>
      <c r="AN102">
        <f t="shared" si="32"/>
        <v>0.52500000000003411</v>
      </c>
      <c r="AO102">
        <f t="shared" si="33"/>
        <v>-4.4619062815576704E-2</v>
      </c>
      <c r="AP102">
        <f t="shared" si="34"/>
        <v>0.57418638645972031</v>
      </c>
      <c r="AQ102">
        <f t="shared" si="43"/>
        <v>-4.4859688614975163E-2</v>
      </c>
      <c r="AS102" s="7">
        <v>99</v>
      </c>
      <c r="AT102" s="7">
        <v>359.11500000000001</v>
      </c>
      <c r="AU102" s="7">
        <v>0.83628429945565408</v>
      </c>
      <c r="AV102">
        <f t="shared" si="35"/>
        <v>0.97499999999996589</v>
      </c>
      <c r="AW102">
        <f t="shared" si="44"/>
        <v>-3.1694003931980408E-2</v>
      </c>
      <c r="AX102">
        <f t="shared" si="45"/>
        <v>0.84596684593107341</v>
      </c>
      <c r="AY102">
        <f t="shared" si="46"/>
        <v>-3.2235750521169525E-2</v>
      </c>
    </row>
    <row r="103" spans="3:51" x14ac:dyDescent="0.25">
      <c r="C103">
        <v>100</v>
      </c>
      <c r="D103" s="7">
        <v>100</v>
      </c>
      <c r="E103" s="7">
        <v>314.30999999999995</v>
      </c>
      <c r="F103" s="7">
        <v>1.1720610812765395</v>
      </c>
      <c r="G103">
        <f t="shared" si="28"/>
        <v>0.27000000000003865</v>
      </c>
      <c r="H103">
        <f t="shared" si="29"/>
        <v>-1.6429490675518021E-2</v>
      </c>
      <c r="I103">
        <f t="shared" si="36"/>
        <v>0.25689856433667391</v>
      </c>
      <c r="J103">
        <f t="shared" si="37"/>
        <v>-1.6524334590285409E-2</v>
      </c>
      <c r="L103" s="7">
        <v>100</v>
      </c>
      <c r="M103" s="7">
        <v>334.96</v>
      </c>
      <c r="N103" s="7">
        <v>0.72279620507829967</v>
      </c>
      <c r="O103">
        <f t="shared" si="47"/>
        <v>0.43999999999999773</v>
      </c>
      <c r="P103">
        <f t="shared" si="48"/>
        <v>-1.4601232844797862E-2</v>
      </c>
      <c r="Q103">
        <f t="shared" si="38"/>
        <v>0.42907260301323569</v>
      </c>
      <c r="R103">
        <f t="shared" si="39"/>
        <v>-1.4754398054006204E-2</v>
      </c>
      <c r="T103" s="7">
        <v>100</v>
      </c>
      <c r="U103" s="7">
        <v>362.41999999999996</v>
      </c>
      <c r="V103" s="7">
        <v>0.43887917162037499</v>
      </c>
      <c r="W103">
        <f t="shared" si="49"/>
        <v>0.54500000000001592</v>
      </c>
      <c r="X103">
        <f t="shared" si="50"/>
        <v>-1.1922296849731562E-2</v>
      </c>
      <c r="Y103">
        <f t="shared" si="40"/>
        <v>0.50907446803979362</v>
      </c>
      <c r="Z103">
        <f t="shared" si="41"/>
        <v>-1.2214050731347334E-2</v>
      </c>
      <c r="AB103" s="7">
        <v>100</v>
      </c>
      <c r="AC103" s="7">
        <v>306.20499999999998</v>
      </c>
      <c r="AD103" s="7">
        <v>2.8899703315754923</v>
      </c>
      <c r="AE103">
        <f t="shared" si="30"/>
        <v>0.24500000000000455</v>
      </c>
      <c r="AF103">
        <f t="shared" si="31"/>
        <v>-4.4319560991428197E-2</v>
      </c>
      <c r="AG103">
        <f t="shared" si="51"/>
        <v>-4.4959345177939078E-2</v>
      </c>
      <c r="AH103">
        <f t="shared" si="42"/>
        <v>0.16191778557065017</v>
      </c>
      <c r="AK103" s="7">
        <v>100</v>
      </c>
      <c r="AL103" s="7">
        <v>325.5</v>
      </c>
      <c r="AM103" s="7">
        <v>1.6469213953062436</v>
      </c>
      <c r="AN103">
        <f t="shared" si="32"/>
        <v>0.51499999999998636</v>
      </c>
      <c r="AO103">
        <f t="shared" si="33"/>
        <v>-4.3859223861806074E-2</v>
      </c>
      <c r="AP103">
        <f t="shared" si="34"/>
        <v>0.58337144879659597</v>
      </c>
      <c r="AQ103">
        <f t="shared" si="43"/>
        <v>-4.4097958628262796E-2</v>
      </c>
      <c r="AS103" s="7">
        <v>100</v>
      </c>
      <c r="AT103" s="7">
        <v>360.09</v>
      </c>
      <c r="AU103" s="7">
        <v>0.80459029552367367</v>
      </c>
      <c r="AV103">
        <f t="shared" si="35"/>
        <v>0.95499999999998408</v>
      </c>
      <c r="AW103">
        <f t="shared" si="44"/>
        <v>-3.07788080644259E-2</v>
      </c>
      <c r="AX103">
        <f t="shared" si="45"/>
        <v>0.83115037665952229</v>
      </c>
      <c r="AY103">
        <f t="shared" si="46"/>
        <v>-3.1326929384981127E-2</v>
      </c>
    </row>
    <row r="104" spans="3:51" x14ac:dyDescent="0.25">
      <c r="D104" s="7">
        <v>101</v>
      </c>
      <c r="E104" s="7">
        <v>314.58</v>
      </c>
      <c r="F104" s="7">
        <v>1.1556315906010215</v>
      </c>
      <c r="G104">
        <f t="shared" si="28"/>
        <v>0.26999999999998181</v>
      </c>
      <c r="H104">
        <f t="shared" si="29"/>
        <v>-1.6233809091046769E-2</v>
      </c>
      <c r="I104">
        <f t="shared" si="36"/>
        <v>0.25726166396773031</v>
      </c>
      <c r="J104">
        <f t="shared" si="37"/>
        <v>-1.6328150447088144E-2</v>
      </c>
      <c r="L104" s="7">
        <v>101</v>
      </c>
      <c r="M104" s="7">
        <v>335.4</v>
      </c>
      <c r="N104" s="7">
        <v>0.70819497223350181</v>
      </c>
      <c r="O104">
        <f t="shared" si="47"/>
        <v>0.43500000000000227</v>
      </c>
      <c r="P104">
        <f t="shared" si="48"/>
        <v>-1.4333878469751871E-2</v>
      </c>
      <c r="Q104">
        <f t="shared" si="38"/>
        <v>0.42570911984330562</v>
      </c>
      <c r="R104">
        <f t="shared" si="39"/>
        <v>-1.4486954845932321E-2</v>
      </c>
      <c r="T104" s="7">
        <v>101</v>
      </c>
      <c r="U104" s="7">
        <v>362.96499999999997</v>
      </c>
      <c r="V104" s="7">
        <v>0.42695687477064342</v>
      </c>
      <c r="W104">
        <f t="shared" si="49"/>
        <v>0.53000000000002956</v>
      </c>
      <c r="X104">
        <f t="shared" si="50"/>
        <v>-1.162023569733045E-2</v>
      </c>
      <c r="Y104">
        <f t="shared" si="40"/>
        <v>0.49876692025636427</v>
      </c>
      <c r="Z104">
        <f t="shared" si="41"/>
        <v>-1.1908149812869737E-2</v>
      </c>
      <c r="AB104" s="7">
        <v>101</v>
      </c>
      <c r="AC104" s="7">
        <v>306.45</v>
      </c>
      <c r="AD104" s="7">
        <v>2.8456507705840641</v>
      </c>
      <c r="AE104">
        <f t="shared" si="30"/>
        <v>0.24000000000000909</v>
      </c>
      <c r="AF104">
        <f t="shared" si="31"/>
        <v>-4.3876573777810179E-2</v>
      </c>
      <c r="AG104">
        <f t="shared" si="51"/>
        <v>-4.4516440886292162E-2</v>
      </c>
      <c r="AH104">
        <f t="shared" si="42"/>
        <v>0.1647257821699144</v>
      </c>
      <c r="AK104" s="7">
        <v>101</v>
      </c>
      <c r="AL104" s="7">
        <v>326.01499999999999</v>
      </c>
      <c r="AM104" s="7">
        <v>1.6030621714444375</v>
      </c>
      <c r="AN104">
        <f t="shared" si="32"/>
        <v>0.57999999999998408</v>
      </c>
      <c r="AO104">
        <f t="shared" si="33"/>
        <v>-4.310260023025636E-2</v>
      </c>
      <c r="AP104">
        <f t="shared" si="34"/>
        <v>0.59221645419814983</v>
      </c>
      <c r="AQ104">
        <f t="shared" si="43"/>
        <v>-4.3340009637795857E-2</v>
      </c>
      <c r="AS104" s="7">
        <v>101</v>
      </c>
      <c r="AT104" s="7">
        <v>361.04499999999996</v>
      </c>
      <c r="AU104" s="7">
        <v>0.77381148745924777</v>
      </c>
      <c r="AV104">
        <f t="shared" si="35"/>
        <v>0.92000000000001592</v>
      </c>
      <c r="AW104">
        <f t="shared" si="44"/>
        <v>-2.9878587433244008E-2</v>
      </c>
      <c r="AX104">
        <f t="shared" si="45"/>
        <v>0.81580904583812242</v>
      </c>
      <c r="AY104">
        <f t="shared" si="46"/>
        <v>-3.0432393400990871E-2</v>
      </c>
    </row>
    <row r="105" spans="3:51" x14ac:dyDescent="0.25">
      <c r="D105" s="7">
        <v>102</v>
      </c>
      <c r="E105" s="7">
        <v>314.84999999999997</v>
      </c>
      <c r="F105" s="7">
        <v>1.1393977815099747</v>
      </c>
      <c r="G105">
        <f t="shared" si="28"/>
        <v>0.28000000000002956</v>
      </c>
      <c r="H105">
        <f t="shared" si="29"/>
        <v>-1.6039593846090661E-2</v>
      </c>
      <c r="I105">
        <f t="shared" si="36"/>
        <v>0.25757867624242081</v>
      </c>
      <c r="J105">
        <f t="shared" si="37"/>
        <v>-1.6133436682232022E-2</v>
      </c>
      <c r="L105" s="7">
        <v>102</v>
      </c>
      <c r="M105" s="7">
        <v>335.83499999999998</v>
      </c>
      <c r="N105" s="7">
        <v>0.69386109376374994</v>
      </c>
      <c r="O105">
        <f t="shared" si="47"/>
        <v>0.43500000000000227</v>
      </c>
      <c r="P105">
        <f t="shared" si="48"/>
        <v>-1.4070143450631845E-2</v>
      </c>
      <c r="Q105">
        <f t="shared" si="38"/>
        <v>0.42225089191091425</v>
      </c>
      <c r="R105">
        <f t="shared" si="39"/>
        <v>-1.4223027517146894E-2</v>
      </c>
      <c r="T105" s="7">
        <v>102</v>
      </c>
      <c r="U105" s="7">
        <v>363.495</v>
      </c>
      <c r="V105" s="7">
        <v>0.41533663907331297</v>
      </c>
      <c r="W105">
        <f t="shared" si="49"/>
        <v>0.51999999999998181</v>
      </c>
      <c r="X105">
        <f t="shared" si="50"/>
        <v>-1.1324503717435042E-2</v>
      </c>
      <c r="Y105">
        <f t="shared" si="40"/>
        <v>0.48847319703412317</v>
      </c>
      <c r="Z105">
        <f t="shared" si="41"/>
        <v>-1.1608109314285173E-2</v>
      </c>
      <c r="AB105" s="7">
        <v>102</v>
      </c>
      <c r="AC105" s="7">
        <v>306.69</v>
      </c>
      <c r="AD105" s="7">
        <v>2.8017741968062539</v>
      </c>
      <c r="AE105">
        <f t="shared" si="30"/>
        <v>0.23999999999995225</v>
      </c>
      <c r="AF105">
        <f t="shared" si="31"/>
        <v>-4.3433334329238349E-2</v>
      </c>
      <c r="AG105">
        <f t="shared" si="51"/>
        <v>-4.4073272386720992E-2</v>
      </c>
      <c r="AH105">
        <f t="shared" si="42"/>
        <v>0.16771073614446497</v>
      </c>
      <c r="AK105" s="7">
        <v>102</v>
      </c>
      <c r="AL105" s="7">
        <v>326.59499999999997</v>
      </c>
      <c r="AM105" s="7">
        <v>1.5599595712141812</v>
      </c>
      <c r="AN105">
        <f t="shared" si="32"/>
        <v>0.56999999999999318</v>
      </c>
      <c r="AO105">
        <f t="shared" si="33"/>
        <v>-4.2349399341888416E-2</v>
      </c>
      <c r="AP105">
        <f t="shared" si="34"/>
        <v>0.60068816405536118</v>
      </c>
      <c r="AQ105">
        <f t="shared" si="43"/>
        <v>-4.2586037014691908E-2</v>
      </c>
      <c r="AS105" s="7">
        <v>102</v>
      </c>
      <c r="AT105" s="7">
        <v>361.96499999999997</v>
      </c>
      <c r="AU105" s="7">
        <v>0.74393290002600376</v>
      </c>
      <c r="AV105">
        <f t="shared" si="35"/>
        <v>0.89499999999998181</v>
      </c>
      <c r="AW105">
        <f t="shared" si="44"/>
        <v>-2.8993536421008326E-2</v>
      </c>
      <c r="AX105">
        <f t="shared" si="45"/>
        <v>0.79997872658422864</v>
      </c>
      <c r="AY105">
        <f t="shared" si="46"/>
        <v>-2.9552277522554921E-2</v>
      </c>
    </row>
    <row r="106" spans="3:51" x14ac:dyDescent="0.25">
      <c r="D106" s="7">
        <v>103</v>
      </c>
      <c r="E106" s="7">
        <v>315.13</v>
      </c>
      <c r="F106" s="7">
        <v>1.1233581876638841</v>
      </c>
      <c r="G106">
        <f t="shared" si="28"/>
        <v>0.27999999999997272</v>
      </c>
      <c r="H106">
        <f t="shared" si="29"/>
        <v>-1.5846852799233035E-2</v>
      </c>
      <c r="I106">
        <f t="shared" si="36"/>
        <v>0.25784924053707048</v>
      </c>
      <c r="J106">
        <f t="shared" si="37"/>
        <v>-1.5940200286192412E-2</v>
      </c>
      <c r="L106" s="7">
        <v>103</v>
      </c>
      <c r="M106" s="7">
        <v>336.27</v>
      </c>
      <c r="N106" s="7">
        <v>0.67979095031311809</v>
      </c>
      <c r="O106">
        <f t="shared" si="47"/>
        <v>0.43500000000000227</v>
      </c>
      <c r="P106">
        <f t="shared" si="48"/>
        <v>-1.38100225914497E-2</v>
      </c>
      <c r="Q106">
        <f t="shared" si="38"/>
        <v>0.4187016350773336</v>
      </c>
      <c r="R106">
        <f t="shared" si="39"/>
        <v>-1.3962608017957706E-2</v>
      </c>
      <c r="T106" s="7">
        <v>103</v>
      </c>
      <c r="U106" s="7">
        <v>364.01499999999999</v>
      </c>
      <c r="V106" s="7">
        <v>0.40401213535587793</v>
      </c>
      <c r="W106">
        <f t="shared" si="49"/>
        <v>0.50499999999999545</v>
      </c>
      <c r="X106">
        <f t="shared" si="50"/>
        <v>-1.1035033818229512E-2</v>
      </c>
      <c r="Y106">
        <f t="shared" si="40"/>
        <v>0.47820119819514151</v>
      </c>
      <c r="Z106">
        <f t="shared" si="41"/>
        <v>-1.1313879006428704E-2</v>
      </c>
      <c r="AB106" s="7">
        <v>103</v>
      </c>
      <c r="AC106" s="7">
        <v>306.92999999999995</v>
      </c>
      <c r="AD106" s="7">
        <v>2.7583408624770156</v>
      </c>
      <c r="AE106">
        <f t="shared" si="30"/>
        <v>0.24000000000000909</v>
      </c>
      <c r="AF106">
        <f t="shared" si="31"/>
        <v>-4.2989928368876384E-2</v>
      </c>
      <c r="AG106">
        <f t="shared" si="51"/>
        <v>-4.3629925423702559E-2</v>
      </c>
      <c r="AH106">
        <f t="shared" si="42"/>
        <v>0.17087096159270398</v>
      </c>
      <c r="AK106" s="7">
        <v>103</v>
      </c>
      <c r="AL106" s="7">
        <v>327.16499999999996</v>
      </c>
      <c r="AM106" s="7">
        <v>1.5176101718722927</v>
      </c>
      <c r="AN106">
        <f t="shared" si="32"/>
        <v>0.55000000000001137</v>
      </c>
      <c r="AO106">
        <f t="shared" si="33"/>
        <v>-4.1599826212427304E-2</v>
      </c>
      <c r="AP106">
        <f t="shared" si="34"/>
        <v>0.60875440493058441</v>
      </c>
      <c r="AQ106">
        <f t="shared" si="43"/>
        <v>-4.1836231343452629E-2</v>
      </c>
      <c r="AS106" s="7">
        <v>103</v>
      </c>
      <c r="AT106" s="7">
        <v>362.85999999999996</v>
      </c>
      <c r="AU106" s="7">
        <v>0.71493936360499544</v>
      </c>
      <c r="AV106">
        <f t="shared" si="35"/>
        <v>0.875</v>
      </c>
      <c r="AW106">
        <f t="shared" si="44"/>
        <v>-2.812383144683761E-2</v>
      </c>
      <c r="AX106">
        <f t="shared" si="45"/>
        <v>0.78369531109389357</v>
      </c>
      <c r="AY106">
        <f t="shared" si="46"/>
        <v>-2.8686703444162426E-2</v>
      </c>
    </row>
    <row r="107" spans="3:51" x14ac:dyDescent="0.25">
      <c r="D107" s="7">
        <v>104</v>
      </c>
      <c r="E107" s="7">
        <v>315.40999999999997</v>
      </c>
      <c r="F107" s="7">
        <v>1.107511334864651</v>
      </c>
      <c r="G107">
        <f t="shared" si="28"/>
        <v>0.26999999999998181</v>
      </c>
      <c r="H107">
        <f t="shared" si="29"/>
        <v>-1.5655593326887596E-2</v>
      </c>
      <c r="I107">
        <f t="shared" si="36"/>
        <v>0.25807301722858611</v>
      </c>
      <c r="J107">
        <f t="shared" si="37"/>
        <v>-1.5748447777472179E-2</v>
      </c>
      <c r="L107" s="7">
        <v>104</v>
      </c>
      <c r="M107" s="7">
        <v>336.70499999999998</v>
      </c>
      <c r="N107" s="7">
        <v>0.66598092772166839</v>
      </c>
      <c r="O107">
        <f t="shared" si="47"/>
        <v>0.43500000000000227</v>
      </c>
      <c r="P107">
        <f t="shared" si="48"/>
        <v>-1.3553509052061874E-2</v>
      </c>
      <c r="Q107">
        <f t="shared" si="38"/>
        <v>0.41506502348572227</v>
      </c>
      <c r="R107">
        <f t="shared" si="39"/>
        <v>-1.3705687141687448E-2</v>
      </c>
      <c r="T107" s="7">
        <v>104</v>
      </c>
      <c r="U107" s="7">
        <v>364.52</v>
      </c>
      <c r="V107" s="7">
        <v>0.39297710153764842</v>
      </c>
      <c r="W107">
        <f t="shared" si="49"/>
        <v>0.50499999999999545</v>
      </c>
      <c r="X107">
        <f t="shared" si="50"/>
        <v>-1.0751756344884067E-2</v>
      </c>
      <c r="Y107">
        <f t="shared" si="40"/>
        <v>0.467958526512402</v>
      </c>
      <c r="Z107">
        <f t="shared" si="41"/>
        <v>-1.102540724024885E-2</v>
      </c>
      <c r="AB107" s="7">
        <v>104</v>
      </c>
      <c r="AC107" s="7">
        <v>307.16999999999996</v>
      </c>
      <c r="AD107" s="7">
        <v>2.7153509341081392</v>
      </c>
      <c r="AE107">
        <f t="shared" si="30"/>
        <v>0.23500000000001364</v>
      </c>
      <c r="AF107">
        <f t="shared" si="31"/>
        <v>-4.2546441302070637E-2</v>
      </c>
      <c r="AG107">
        <f t="shared" si="51"/>
        <v>-4.3186485018792325E-2</v>
      </c>
      <c r="AH107">
        <f t="shared" si="42"/>
        <v>0.17420408253652919</v>
      </c>
      <c r="AK107" s="7">
        <v>104</v>
      </c>
      <c r="AL107" s="7">
        <v>327.71499999999997</v>
      </c>
      <c r="AM107" s="7">
        <v>1.4760103456598654</v>
      </c>
      <c r="AN107">
        <f t="shared" si="32"/>
        <v>0.59499999999997044</v>
      </c>
      <c r="AO107">
        <f t="shared" si="33"/>
        <v>-4.0854083304518563E-2</v>
      </c>
      <c r="AP107">
        <f t="shared" si="34"/>
        <v>0.61638419325586646</v>
      </c>
      <c r="AQ107">
        <f t="shared" si="43"/>
        <v>-4.1090778403772038E-2</v>
      </c>
      <c r="AS107" s="7">
        <v>104</v>
      </c>
      <c r="AT107" s="7">
        <v>363.73499999999996</v>
      </c>
      <c r="AU107" s="7">
        <v>0.68681553215815783</v>
      </c>
      <c r="AV107">
        <f t="shared" si="35"/>
        <v>0.83500000000003638</v>
      </c>
      <c r="AW107">
        <f t="shared" si="44"/>
        <v>-2.7269631012266538E-2</v>
      </c>
      <c r="AX107">
        <f t="shared" si="45"/>
        <v>0.76699463447873484</v>
      </c>
      <c r="AY107">
        <f t="shared" si="46"/>
        <v>-2.7835779850991355E-2</v>
      </c>
    </row>
    <row r="108" spans="3:51" x14ac:dyDescent="0.25">
      <c r="D108" s="7">
        <v>105</v>
      </c>
      <c r="E108" s="7">
        <v>315.67999999999995</v>
      </c>
      <c r="F108" s="7">
        <v>1.0918557415377634</v>
      </c>
      <c r="G108">
        <f t="shared" si="28"/>
        <v>0.27000000000003865</v>
      </c>
      <c r="H108">
        <f t="shared" si="29"/>
        <v>-1.5465822329156831E-2</v>
      </c>
      <c r="I108">
        <f t="shared" si="36"/>
        <v>0.2582496887824508</v>
      </c>
      <c r="J108">
        <f t="shared" si="37"/>
        <v>-1.5558185211505229E-2</v>
      </c>
      <c r="L108" s="7">
        <v>105</v>
      </c>
      <c r="M108" s="7">
        <v>337.14</v>
      </c>
      <c r="N108" s="7">
        <v>0.65242741866960652</v>
      </c>
      <c r="O108">
        <f t="shared" si="47"/>
        <v>0.43000000000000682</v>
      </c>
      <c r="P108">
        <f t="shared" si="48"/>
        <v>-1.3300594399521581E-2</v>
      </c>
      <c r="Q108">
        <f t="shared" si="38"/>
        <v>0.41134468873428731</v>
      </c>
      <c r="R108">
        <f t="shared" si="39"/>
        <v>-1.3452254566564584E-2</v>
      </c>
      <c r="T108" s="7">
        <v>105</v>
      </c>
      <c r="U108" s="7">
        <v>365.02499999999998</v>
      </c>
      <c r="V108" s="7">
        <v>0.38222534519276435</v>
      </c>
      <c r="W108">
        <f t="shared" si="49"/>
        <v>0.47000000000002728</v>
      </c>
      <c r="X108">
        <f t="shared" si="50"/>
        <v>-1.0474599266936391E-2</v>
      </c>
      <c r="Y108">
        <f t="shared" si="40"/>
        <v>0.45775249278073016</v>
      </c>
      <c r="Z108">
        <f t="shared" si="41"/>
        <v>-1.074264102862181E-2</v>
      </c>
      <c r="AB108" s="7">
        <v>105</v>
      </c>
      <c r="AC108" s="7">
        <v>307.40499999999997</v>
      </c>
      <c r="AD108" s="7">
        <v>2.6728044928060686</v>
      </c>
      <c r="AE108">
        <f t="shared" si="30"/>
        <v>0.23500000000001364</v>
      </c>
      <c r="AF108">
        <f t="shared" si="31"/>
        <v>-4.2102958179042194E-2</v>
      </c>
      <c r="AG108">
        <f t="shared" si="51"/>
        <v>-4.2743035448978443E-2</v>
      </c>
      <c r="AH108">
        <f t="shared" si="42"/>
        <v>0.17770705048365532</v>
      </c>
      <c r="AK108" s="7">
        <v>105</v>
      </c>
      <c r="AL108" s="7">
        <v>328.30999999999995</v>
      </c>
      <c r="AM108" s="7">
        <v>1.4351562623553469</v>
      </c>
      <c r="AN108">
        <f t="shared" si="32"/>
        <v>0.60000000000002274</v>
      </c>
      <c r="AO108">
        <f t="shared" si="33"/>
        <v>-4.0112370382099805E-2</v>
      </c>
      <c r="AP108">
        <f t="shared" si="34"/>
        <v>0.62354785311828032</v>
      </c>
      <c r="AQ108">
        <f t="shared" si="43"/>
        <v>-4.0349859157271933E-2</v>
      </c>
      <c r="AS108" s="7">
        <v>105</v>
      </c>
      <c r="AT108" s="7">
        <v>364.57</v>
      </c>
      <c r="AU108" s="7">
        <v>0.65954590114589129</v>
      </c>
      <c r="AV108">
        <f t="shared" si="35"/>
        <v>0.80500000000000682</v>
      </c>
      <c r="AW108">
        <f t="shared" si="44"/>
        <v>-2.6431075778749813E-2</v>
      </c>
      <c r="AX108">
        <f t="shared" si="45"/>
        <v>0.74991240077987698</v>
      </c>
      <c r="AY108">
        <f t="shared" si="46"/>
        <v>-2.6999602671263518E-2</v>
      </c>
    </row>
    <row r="109" spans="3:51" x14ac:dyDescent="0.25">
      <c r="D109" s="7">
        <v>106</v>
      </c>
      <c r="E109" s="7">
        <v>315.95</v>
      </c>
      <c r="F109" s="7">
        <v>1.0763899192086066</v>
      </c>
      <c r="G109">
        <f t="shared" si="28"/>
        <v>0.25999999999999091</v>
      </c>
      <c r="H109">
        <f t="shared" si="29"/>
        <v>-1.527754623578903E-2</v>
      </c>
      <c r="I109">
        <f t="shared" si="36"/>
        <v>0.25837896076240519</v>
      </c>
      <c r="J109">
        <f t="shared" si="37"/>
        <v>-1.536941818944974E-2</v>
      </c>
      <c r="L109" s="7">
        <v>106</v>
      </c>
      <c r="M109" s="7">
        <v>337.57</v>
      </c>
      <c r="N109" s="7">
        <v>0.63912682427008494</v>
      </c>
      <c r="O109">
        <f t="shared" si="47"/>
        <v>0.42500000000001137</v>
      </c>
      <c r="P109">
        <f t="shared" si="48"/>
        <v>-1.3051268659317272E-2</v>
      </c>
      <c r="Q109">
        <f t="shared" si="38"/>
        <v>0.40754421912851879</v>
      </c>
      <c r="R109">
        <f t="shared" si="39"/>
        <v>-1.3202298896414354E-2</v>
      </c>
      <c r="T109" s="7">
        <v>106</v>
      </c>
      <c r="U109" s="7">
        <v>365.495</v>
      </c>
      <c r="V109" s="7">
        <v>0.37175074592582796</v>
      </c>
      <c r="W109">
        <f t="shared" si="49"/>
        <v>0.46499999999997499</v>
      </c>
      <c r="X109">
        <f t="shared" si="50"/>
        <v>-1.0203488360999269E-2</v>
      </c>
      <c r="Y109">
        <f t="shared" si="40"/>
        <v>0.44759012091363015</v>
      </c>
      <c r="Z109">
        <f t="shared" si="41"/>
        <v>-1.0465526125158428E-2</v>
      </c>
      <c r="AB109" s="7">
        <v>106</v>
      </c>
      <c r="AC109" s="7">
        <v>307.64</v>
      </c>
      <c r="AD109" s="7">
        <v>2.6307015346270264</v>
      </c>
      <c r="AE109">
        <f t="shared" si="30"/>
        <v>0.22500000000002274</v>
      </c>
      <c r="AF109">
        <f t="shared" si="31"/>
        <v>-4.1659563657812981E-2</v>
      </c>
      <c r="AG109">
        <f t="shared" si="51"/>
        <v>-4.2299660226070644E-2</v>
      </c>
      <c r="AH109">
        <f t="shared" si="42"/>
        <v>0.18137616336667062</v>
      </c>
      <c r="AK109" s="7">
        <v>106</v>
      </c>
      <c r="AL109" s="7">
        <v>328.90999999999997</v>
      </c>
      <c r="AM109" s="7">
        <v>1.3950438919732471</v>
      </c>
      <c r="AN109">
        <f t="shared" si="32"/>
        <v>0.62000000000000455</v>
      </c>
      <c r="AO109">
        <f t="shared" si="33"/>
        <v>-3.9374884366101703E-2</v>
      </c>
      <c r="AP109">
        <f t="shared" si="34"/>
        <v>0.63021712691570109</v>
      </c>
      <c r="AQ109">
        <f t="shared" si="43"/>
        <v>-3.9613649738180517E-2</v>
      </c>
      <c r="AS109" s="7">
        <v>106</v>
      </c>
      <c r="AT109" s="7">
        <v>365.375</v>
      </c>
      <c r="AU109" s="7">
        <v>0.63311482536714148</v>
      </c>
      <c r="AV109">
        <f t="shared" si="35"/>
        <v>0.76499999999998636</v>
      </c>
      <c r="AW109">
        <f t="shared" si="44"/>
        <v>-2.5608288676303159E-2</v>
      </c>
      <c r="AX109">
        <f t="shared" si="45"/>
        <v>0.73248411373178612</v>
      </c>
      <c r="AY109">
        <f t="shared" si="46"/>
        <v>-2.6178255329596795E-2</v>
      </c>
    </row>
    <row r="110" spans="3:51" x14ac:dyDescent="0.25">
      <c r="D110" s="7">
        <v>107</v>
      </c>
      <c r="E110" s="7">
        <v>316.20999999999998</v>
      </c>
      <c r="F110" s="7">
        <v>1.0611123729728176</v>
      </c>
      <c r="G110">
        <f t="shared" si="28"/>
        <v>0.26999999999998181</v>
      </c>
      <c r="H110">
        <f t="shared" si="29"/>
        <v>-1.5090771012228776E-2</v>
      </c>
      <c r="I110">
        <f t="shared" si="36"/>
        <v>0.25846056275172202</v>
      </c>
      <c r="J110">
        <f t="shared" si="37"/>
        <v>-1.5182151866883532E-2</v>
      </c>
      <c r="L110" s="7">
        <v>107</v>
      </c>
      <c r="M110" s="7">
        <v>337.995</v>
      </c>
      <c r="N110" s="7">
        <v>0.62607555561076766</v>
      </c>
      <c r="O110">
        <f t="shared" si="47"/>
        <v>0.42499999999995453</v>
      </c>
      <c r="P110">
        <f t="shared" si="48"/>
        <v>-1.2805520366447998E-2</v>
      </c>
      <c r="Q110">
        <f t="shared" si="38"/>
        <v>0.40366715900669381</v>
      </c>
      <c r="R110">
        <f t="shared" si="39"/>
        <v>-1.2955807700154712E-2</v>
      </c>
      <c r="T110" s="7">
        <v>107</v>
      </c>
      <c r="U110" s="7">
        <v>365.96</v>
      </c>
      <c r="V110" s="7">
        <v>0.36154725756482869</v>
      </c>
      <c r="W110">
        <f t="shared" si="49"/>
        <v>0.45499999999998408</v>
      </c>
      <c r="X110">
        <f t="shared" si="50"/>
        <v>-9.9383473886648921E-3</v>
      </c>
      <c r="Y110">
        <f t="shared" si="40"/>
        <v>0.43747815305862492</v>
      </c>
      <c r="Z110">
        <f t="shared" si="41"/>
        <v>-1.019400710000111E-2</v>
      </c>
      <c r="AB110" s="7">
        <v>107</v>
      </c>
      <c r="AC110" s="7">
        <v>307.86500000000001</v>
      </c>
      <c r="AD110" s="7">
        <v>2.5890419709692134</v>
      </c>
      <c r="AE110">
        <f t="shared" si="30"/>
        <v>0.20999999999997954</v>
      </c>
      <c r="AF110">
        <f t="shared" si="31"/>
        <v>-4.1216341967421855E-2</v>
      </c>
      <c r="AG110">
        <f t="shared" si="51"/>
        <v>-4.185644207702291E-2</v>
      </c>
      <c r="AH110">
        <f t="shared" si="42"/>
        <v>0.18520708577220812</v>
      </c>
      <c r="AK110" s="7">
        <v>107</v>
      </c>
      <c r="AL110" s="7">
        <v>329.53</v>
      </c>
      <c r="AM110" s="7">
        <v>1.3556690076071454</v>
      </c>
      <c r="AN110">
        <f t="shared" si="32"/>
        <v>0.625</v>
      </c>
      <c r="AO110">
        <f t="shared" si="33"/>
        <v>-3.8641819192660076E-2</v>
      </c>
      <c r="AP110">
        <f t="shared" si="34"/>
        <v>0.63636527867767789</v>
      </c>
      <c r="AQ110">
        <f t="shared" si="43"/>
        <v>-3.8882321448383855E-2</v>
      </c>
      <c r="AS110" s="7">
        <v>107</v>
      </c>
      <c r="AT110" s="7">
        <v>366.14</v>
      </c>
      <c r="AU110" s="7">
        <v>0.60750653669083832</v>
      </c>
      <c r="AV110">
        <f t="shared" si="35"/>
        <v>0.74500000000000455</v>
      </c>
      <c r="AW110">
        <f t="shared" si="44"/>
        <v>-2.4801375042697971E-2</v>
      </c>
      <c r="AX110">
        <f t="shared" si="45"/>
        <v>0.714745010508679</v>
      </c>
      <c r="AY110">
        <f t="shared" si="46"/>
        <v>-2.5371809002268281E-2</v>
      </c>
    </row>
    <row r="111" spans="3:51" x14ac:dyDescent="0.25">
      <c r="D111" s="7">
        <v>108</v>
      </c>
      <c r="E111" s="7">
        <v>316.47999999999996</v>
      </c>
      <c r="F111" s="7">
        <v>1.0460216019605888</v>
      </c>
      <c r="G111">
        <f t="shared" si="28"/>
        <v>0.25</v>
      </c>
      <c r="H111">
        <f t="shared" si="29"/>
        <v>-1.4905502165753814E-2</v>
      </c>
      <c r="I111">
        <f t="shared" si="36"/>
        <v>0.25849424919264941</v>
      </c>
      <c r="J111">
        <f t="shared" si="37"/>
        <v>-1.4996390962398035E-2</v>
      </c>
      <c r="L111" s="7">
        <v>108</v>
      </c>
      <c r="M111" s="7">
        <v>338.41999999999996</v>
      </c>
      <c r="N111" s="7">
        <v>0.61327003524431967</v>
      </c>
      <c r="O111">
        <f t="shared" si="47"/>
        <v>0.42500000000001137</v>
      </c>
      <c r="P111">
        <f t="shared" si="48"/>
        <v>-1.2563336616278398E-2</v>
      </c>
      <c r="Q111">
        <f t="shared" si="38"/>
        <v>0.39971700813411215</v>
      </c>
      <c r="R111">
        <f t="shared" si="39"/>
        <v>-1.2712767550166329E-2</v>
      </c>
      <c r="T111" s="7">
        <v>108</v>
      </c>
      <c r="U111" s="7">
        <v>366.41499999999996</v>
      </c>
      <c r="V111" s="7">
        <v>0.3516089101761638</v>
      </c>
      <c r="W111">
        <f t="shared" si="49"/>
        <v>0.43500000000000227</v>
      </c>
      <c r="X111">
        <f t="shared" si="50"/>
        <v>-9.6790982694920369E-3</v>
      </c>
      <c r="Y111">
        <f t="shared" si="40"/>
        <v>0.42742305472554865</v>
      </c>
      <c r="Z111">
        <f t="shared" si="41"/>
        <v>-9.9280274128159957E-3</v>
      </c>
      <c r="AB111" s="7">
        <v>108</v>
      </c>
      <c r="AC111" s="7">
        <v>308.07499999999999</v>
      </c>
      <c r="AD111" s="7">
        <v>2.5478256290017915</v>
      </c>
      <c r="AE111">
        <f t="shared" si="30"/>
        <v>0.20499999999998408</v>
      </c>
      <c r="AF111">
        <f t="shared" si="31"/>
        <v>-4.0773376871439115E-2</v>
      </c>
      <c r="AG111">
        <f t="shared" si="51"/>
        <v>-4.141346292520684E-2</v>
      </c>
      <c r="AH111">
        <f t="shared" si="42"/>
        <v>0.18919487037401073</v>
      </c>
      <c r="AK111" s="7">
        <v>108</v>
      </c>
      <c r="AL111" s="7">
        <v>330.15499999999997</v>
      </c>
      <c r="AM111" s="7">
        <v>1.3170271884144853</v>
      </c>
      <c r="AN111">
        <f t="shared" si="32"/>
        <v>0.63999999999998636</v>
      </c>
      <c r="AO111">
        <f t="shared" si="33"/>
        <v>-3.791336567312964E-2</v>
      </c>
      <c r="AP111">
        <f t="shared" si="34"/>
        <v>0.64196718988823243</v>
      </c>
      <c r="AQ111">
        <f t="shared" si="43"/>
        <v>-3.8156040756276349E-2</v>
      </c>
      <c r="AS111" s="7">
        <v>108</v>
      </c>
      <c r="AT111" s="7">
        <v>366.88499999999999</v>
      </c>
      <c r="AU111" s="7">
        <v>0.58270516164814035</v>
      </c>
      <c r="AV111">
        <f t="shared" si="35"/>
        <v>0.70499999999998408</v>
      </c>
      <c r="AW111">
        <f t="shared" si="44"/>
        <v>-2.4010422792546393E-2</v>
      </c>
      <c r="AX111">
        <f t="shared" si="45"/>
        <v>0.69672999843892569</v>
      </c>
      <c r="AY111">
        <f t="shared" si="46"/>
        <v>-2.4580322873727762E-2</v>
      </c>
    </row>
    <row r="112" spans="3:51" x14ac:dyDescent="0.25">
      <c r="D112" s="7">
        <v>109</v>
      </c>
      <c r="E112" s="7">
        <v>316.72999999999996</v>
      </c>
      <c r="F112" s="7">
        <v>1.031116099794835</v>
      </c>
      <c r="G112">
        <f t="shared" si="28"/>
        <v>0.27000000000003865</v>
      </c>
      <c r="H112">
        <f t="shared" si="29"/>
        <v>-1.472174475169874E-2</v>
      </c>
      <c r="I112">
        <f t="shared" si="36"/>
        <v>0.25847980015585392</v>
      </c>
      <c r="J112">
        <f t="shared" si="37"/>
        <v>-1.4812139766082137E-2</v>
      </c>
      <c r="L112" s="7">
        <v>109</v>
      </c>
      <c r="M112" s="7">
        <v>338.84499999999997</v>
      </c>
      <c r="N112" s="7">
        <v>0.60070669862804127</v>
      </c>
      <c r="O112">
        <f t="shared" si="47"/>
        <v>0.41000000000002501</v>
      </c>
      <c r="P112">
        <f t="shared" si="48"/>
        <v>-1.2324703115131008E-2</v>
      </c>
      <c r="Q112">
        <f t="shared" si="38"/>
        <v>0.3956972211609433</v>
      </c>
      <c r="R112">
        <f t="shared" si="39"/>
        <v>-1.2473164059563113E-2</v>
      </c>
      <c r="T112" s="7">
        <v>109</v>
      </c>
      <c r="U112" s="7">
        <v>366.84999999999997</v>
      </c>
      <c r="V112" s="7">
        <v>0.34192981190667177</v>
      </c>
      <c r="W112">
        <f t="shared" si="49"/>
        <v>0.42000000000001592</v>
      </c>
      <c r="X112">
        <f t="shared" si="50"/>
        <v>-9.4256612489787006E-3</v>
      </c>
      <c r="Y112">
        <f t="shared" si="40"/>
        <v>0.41743101991629228</v>
      </c>
      <c r="Z112">
        <f t="shared" si="41"/>
        <v>-9.6675294830825126E-3</v>
      </c>
      <c r="AB112" s="7">
        <v>109</v>
      </c>
      <c r="AC112" s="7">
        <v>308.27999999999997</v>
      </c>
      <c r="AD112" s="7">
        <v>2.5070522521303524</v>
      </c>
      <c r="AE112">
        <f t="shared" si="30"/>
        <v>0.20499999999998408</v>
      </c>
      <c r="AF112">
        <f t="shared" si="31"/>
        <v>-4.033075163181632E-2</v>
      </c>
      <c r="AG112">
        <f t="shared" si="51"/>
        <v>-4.0970803872556499E-2</v>
      </c>
      <c r="AH112">
        <f t="shared" si="42"/>
        <v>0.19333398048534622</v>
      </c>
      <c r="AK112" s="7">
        <v>109</v>
      </c>
      <c r="AL112" s="7">
        <v>330.79499999999996</v>
      </c>
      <c r="AM112" s="7">
        <v>1.2791138227413557</v>
      </c>
      <c r="AN112">
        <f t="shared" si="32"/>
        <v>0.63999999999998636</v>
      </c>
      <c r="AO112">
        <f t="shared" si="33"/>
        <v>-3.718971135669813E-2</v>
      </c>
      <c r="AP112">
        <f t="shared" si="34"/>
        <v>0.64699944766299033</v>
      </c>
      <c r="AQ112">
        <f t="shared" si="43"/>
        <v>-3.7434969299063009E-2</v>
      </c>
      <c r="AS112" s="7">
        <v>109</v>
      </c>
      <c r="AT112" s="7">
        <v>367.59</v>
      </c>
      <c r="AU112" s="7">
        <v>0.55869473885559395</v>
      </c>
      <c r="AV112">
        <f t="shared" si="35"/>
        <v>0.67500000000001137</v>
      </c>
      <c r="AW112">
        <f t="shared" si="44"/>
        <v>-2.3235502615530312E-2</v>
      </c>
      <c r="AX112">
        <f t="shared" si="45"/>
        <v>0.67847359592370537</v>
      </c>
      <c r="AY112">
        <f t="shared" si="46"/>
        <v>-2.3803844393495772E-2</v>
      </c>
    </row>
    <row r="113" spans="3:51" x14ac:dyDescent="0.25">
      <c r="C113">
        <v>110</v>
      </c>
      <c r="D113" s="7">
        <v>110</v>
      </c>
      <c r="E113" s="7">
        <v>317</v>
      </c>
      <c r="F113" s="7">
        <v>1.0163943550431362</v>
      </c>
      <c r="G113">
        <f t="shared" si="28"/>
        <v>0.26999999999998181</v>
      </c>
      <c r="H113">
        <f t="shared" si="29"/>
        <v>-1.4539503379750851E-2</v>
      </c>
      <c r="I113">
        <f t="shared" si="36"/>
        <v>0.25841702202358974</v>
      </c>
      <c r="J113">
        <f t="shared" si="37"/>
        <v>-1.4629402147912658E-2</v>
      </c>
      <c r="L113" s="7">
        <v>110</v>
      </c>
      <c r="M113" s="7">
        <v>339.255</v>
      </c>
      <c r="N113" s="7">
        <v>0.58838199551291026</v>
      </c>
      <c r="O113">
        <f t="shared" si="47"/>
        <v>0.40999999999996817</v>
      </c>
      <c r="P113">
        <f t="shared" si="48"/>
        <v>-1.2089604230562045E-2</v>
      </c>
      <c r="Q113">
        <f t="shared" si="38"/>
        <v>0.39161120713922171</v>
      </c>
      <c r="R113">
        <f t="shared" si="39"/>
        <v>-1.223698191838081E-2</v>
      </c>
      <c r="T113" s="7">
        <v>110</v>
      </c>
      <c r="U113" s="7">
        <v>367.27</v>
      </c>
      <c r="V113" s="7">
        <v>0.33250415065769306</v>
      </c>
      <c r="W113">
        <f t="shared" si="49"/>
        <v>0.41999999999995907</v>
      </c>
      <c r="X113">
        <f t="shared" si="50"/>
        <v>-9.1779550614405903E-3</v>
      </c>
      <c r="Y113">
        <f t="shared" si="40"/>
        <v>0.40750797625183122</v>
      </c>
      <c r="Z113">
        <f t="shared" si="41"/>
        <v>-9.4124547577267154E-3</v>
      </c>
      <c r="AB113" s="7">
        <v>110</v>
      </c>
      <c r="AC113" s="7">
        <v>308.48499999999996</v>
      </c>
      <c r="AD113" s="7">
        <v>2.4667215004985361</v>
      </c>
      <c r="AE113">
        <f t="shared" si="30"/>
        <v>0.18000000000000682</v>
      </c>
      <c r="AF113">
        <f t="shared" si="31"/>
        <v>-3.988854897309313E-2</v>
      </c>
      <c r="AG113">
        <f t="shared" si="51"/>
        <v>-4.0528545182553985E-2</v>
      </c>
      <c r="AH113">
        <f t="shared" si="42"/>
        <v>0.19761831364828719</v>
      </c>
      <c r="AK113" s="7">
        <v>110</v>
      </c>
      <c r="AL113" s="7">
        <v>331.43499999999995</v>
      </c>
      <c r="AM113" s="7">
        <v>1.2419241113846575</v>
      </c>
      <c r="AN113">
        <f t="shared" si="32"/>
        <v>0.66000000000002501</v>
      </c>
      <c r="AO113">
        <f t="shared" si="33"/>
        <v>-3.6471040395240406E-2</v>
      </c>
      <c r="AP113">
        <f t="shared" si="34"/>
        <v>0.65144042516451428</v>
      </c>
      <c r="AQ113">
        <f t="shared" si="43"/>
        <v>-3.6719263888841863E-2</v>
      </c>
      <c r="AS113" s="7">
        <v>110</v>
      </c>
      <c r="AT113" s="7">
        <v>368.26499999999999</v>
      </c>
      <c r="AU113" s="7">
        <v>0.53545923624006364</v>
      </c>
      <c r="AV113">
        <f t="shared" si="35"/>
        <v>0.63999999999998636</v>
      </c>
      <c r="AW113">
        <f t="shared" si="44"/>
        <v>-2.2476668202957906E-2</v>
      </c>
      <c r="AX113">
        <f t="shared" si="45"/>
        <v>0.66000987518934551</v>
      </c>
      <c r="AY113">
        <f t="shared" si="46"/>
        <v>-2.30424095345458E-2</v>
      </c>
    </row>
    <row r="114" spans="3:51" x14ac:dyDescent="0.25">
      <c r="D114" s="7">
        <v>111</v>
      </c>
      <c r="E114" s="7">
        <v>317.27</v>
      </c>
      <c r="F114" s="7">
        <v>1.0018548516633854</v>
      </c>
      <c r="G114">
        <f t="shared" si="28"/>
        <v>0.25999999999999091</v>
      </c>
      <c r="H114">
        <f t="shared" si="29"/>
        <v>-1.4358782220325494E-2</v>
      </c>
      <c r="I114">
        <f t="shared" si="36"/>
        <v>0.25830574811595142</v>
      </c>
      <c r="J114">
        <f t="shared" si="37"/>
        <v>-1.4448181566027833E-2</v>
      </c>
      <c r="L114" s="7">
        <v>111</v>
      </c>
      <c r="M114" s="7">
        <v>339.66499999999996</v>
      </c>
      <c r="N114" s="7">
        <v>0.57629239128234822</v>
      </c>
      <c r="O114">
        <f t="shared" si="47"/>
        <v>0.41500000000002046</v>
      </c>
      <c r="P114">
        <f t="shared" si="48"/>
        <v>-1.1858023041280363E-2</v>
      </c>
      <c r="Q114">
        <f t="shared" si="38"/>
        <v>0.38746232909562406</v>
      </c>
      <c r="R114">
        <f t="shared" si="39"/>
        <v>-1.2004204928762904E-2</v>
      </c>
      <c r="T114" s="7">
        <v>111</v>
      </c>
      <c r="U114" s="7">
        <v>367.68999999999994</v>
      </c>
      <c r="V114" s="7">
        <v>0.32332619559625247</v>
      </c>
      <c r="W114">
        <f t="shared" si="49"/>
        <v>0.40000000000003411</v>
      </c>
      <c r="X114">
        <f t="shared" si="50"/>
        <v>-8.9358970877302935E-3</v>
      </c>
      <c r="Y114">
        <f t="shared" si="40"/>
        <v>0.39765959009135354</v>
      </c>
      <c r="Z114">
        <f t="shared" si="41"/>
        <v>-9.1627437763355662E-3</v>
      </c>
      <c r="AB114" s="7">
        <v>111</v>
      </c>
      <c r="AC114" s="7">
        <v>308.66499999999996</v>
      </c>
      <c r="AD114" s="7">
        <v>2.426832951525443</v>
      </c>
      <c r="AE114">
        <f t="shared" si="30"/>
        <v>0.18000000000000682</v>
      </c>
      <c r="AF114">
        <f t="shared" si="31"/>
        <v>-3.944685104700163E-2</v>
      </c>
      <c r="AG114">
        <f t="shared" si="51"/>
        <v>-4.0086766264051416E-2</v>
      </c>
      <c r="AH114">
        <f t="shared" si="42"/>
        <v>0.20204122617834397</v>
      </c>
      <c r="AK114" s="7">
        <v>111</v>
      </c>
      <c r="AL114" s="7">
        <v>332.09499999999997</v>
      </c>
      <c r="AM114" s="7">
        <v>1.2054530709894171</v>
      </c>
      <c r="AN114">
        <f t="shared" si="32"/>
        <v>0.69999999999998863</v>
      </c>
      <c r="AO114">
        <f t="shared" si="33"/>
        <v>-3.5757533411495013E-2</v>
      </c>
      <c r="AP114">
        <f t="shared" si="34"/>
        <v>0.65527035416039858</v>
      </c>
      <c r="AQ114">
        <f t="shared" si="43"/>
        <v>-3.600907652147714E-2</v>
      </c>
      <c r="AS114" s="7">
        <v>111</v>
      </c>
      <c r="AT114" s="7">
        <v>368.90499999999997</v>
      </c>
      <c r="AU114" s="7">
        <v>0.51298256803710574</v>
      </c>
      <c r="AV114">
        <f t="shared" si="35"/>
        <v>0.61500000000000909</v>
      </c>
      <c r="AW114">
        <f t="shared" si="44"/>
        <v>-2.1733956501750806E-2</v>
      </c>
      <c r="AX114">
        <f t="shared" si="45"/>
        <v>0.64137241000877054</v>
      </c>
      <c r="AY114">
        <f t="shared" si="46"/>
        <v>-2.2296043051206877E-2</v>
      </c>
    </row>
    <row r="115" spans="3:51" x14ac:dyDescent="0.25">
      <c r="D115" s="7">
        <v>112</v>
      </c>
      <c r="E115" s="7">
        <v>317.52999999999997</v>
      </c>
      <c r="F115" s="7">
        <v>0.9874960694430599</v>
      </c>
      <c r="G115">
        <f t="shared" si="28"/>
        <v>0.25999999999999091</v>
      </c>
      <c r="H115">
        <f t="shared" si="29"/>
        <v>-1.417958501100558E-2</v>
      </c>
      <c r="I115">
        <f t="shared" si="36"/>
        <v>0.25814583923551915</v>
      </c>
      <c r="J115">
        <f t="shared" si="37"/>
        <v>-1.4268481074910612E-2</v>
      </c>
      <c r="L115" s="7">
        <v>112</v>
      </c>
      <c r="M115" s="7">
        <v>340.08</v>
      </c>
      <c r="N115" s="7">
        <v>0.56443436824106785</v>
      </c>
      <c r="O115">
        <f t="shared" si="47"/>
        <v>0.40500000000002956</v>
      </c>
      <c r="P115">
        <f t="shared" si="48"/>
        <v>-1.162994138666118E-2</v>
      </c>
      <c r="Q115">
        <f t="shared" si="38"/>
        <v>0.38325390365519607</v>
      </c>
      <c r="R115">
        <f t="shared" si="39"/>
        <v>-1.1774816039122588E-2</v>
      </c>
      <c r="T115" s="7">
        <v>112</v>
      </c>
      <c r="U115" s="7">
        <v>368.09</v>
      </c>
      <c r="V115" s="7">
        <v>0.31439029850852218</v>
      </c>
      <c r="W115">
        <f t="shared" si="49"/>
        <v>0.37999999999999545</v>
      </c>
      <c r="X115">
        <f t="shared" si="50"/>
        <v>-8.6994035077468945E-3</v>
      </c>
      <c r="Y115">
        <f t="shared" si="40"/>
        <v>0.38789127163547032</v>
      </c>
      <c r="Z115">
        <f t="shared" si="41"/>
        <v>-8.9183362338925293E-3</v>
      </c>
      <c r="AB115" s="7">
        <v>112</v>
      </c>
      <c r="AC115" s="7">
        <v>308.84499999999997</v>
      </c>
      <c r="AD115" s="7">
        <v>2.3873861004784414</v>
      </c>
      <c r="AE115">
        <f t="shared" si="30"/>
        <v>0.16500000000002046</v>
      </c>
      <c r="AF115">
        <f t="shared" si="31"/>
        <v>-3.9005739397475647E-2</v>
      </c>
      <c r="AG115">
        <f t="shared" si="51"/>
        <v>-3.9645545655833329E-2</v>
      </c>
      <c r="AH115">
        <f t="shared" si="42"/>
        <v>0.20659555858452894</v>
      </c>
      <c r="AK115" s="7">
        <v>112</v>
      </c>
      <c r="AL115" s="7">
        <v>332.79499999999996</v>
      </c>
      <c r="AM115" s="7">
        <v>1.1696955375779221</v>
      </c>
      <c r="AN115">
        <f t="shared" si="32"/>
        <v>0.67500000000001137</v>
      </c>
      <c r="AO115">
        <f t="shared" si="33"/>
        <v>-3.5049367369530238E-2</v>
      </c>
      <c r="AP115">
        <f t="shared" si="34"/>
        <v>0.65847138965964369</v>
      </c>
      <c r="AQ115">
        <f t="shared" si="43"/>
        <v>-3.5304554388927628E-2</v>
      </c>
      <c r="AS115" s="7">
        <v>112</v>
      </c>
      <c r="AT115" s="7">
        <v>369.52</v>
      </c>
      <c r="AU115" s="7">
        <v>0.49124861153535493</v>
      </c>
      <c r="AV115">
        <f t="shared" si="35"/>
        <v>0.57999999999998408</v>
      </c>
      <c r="AW115">
        <f t="shared" si="44"/>
        <v>-2.1007387994904203E-2</v>
      </c>
      <c r="AX115">
        <f t="shared" si="45"/>
        <v>0.62259422451437274</v>
      </c>
      <c r="AY115">
        <f t="shared" si="46"/>
        <v>-2.156475873815818E-2</v>
      </c>
    </row>
    <row r="116" spans="3:51" x14ac:dyDescent="0.25">
      <c r="D116" s="7">
        <v>113</v>
      </c>
      <c r="E116" s="7">
        <v>317.78999999999996</v>
      </c>
      <c r="F116" s="7">
        <v>0.97331648443205432</v>
      </c>
      <c r="G116">
        <f t="shared" si="28"/>
        <v>0.25999999999999091</v>
      </c>
      <c r="H116">
        <f t="shared" si="29"/>
        <v>-1.4001915063048265E-2</v>
      </c>
      <c r="I116">
        <f t="shared" si="36"/>
        <v>0.25793718415716427</v>
      </c>
      <c r="J116">
        <f t="shared" si="37"/>
        <v>-1.4090303333455709E-2</v>
      </c>
      <c r="L116" s="7">
        <v>113</v>
      </c>
      <c r="M116" s="7">
        <v>340.48500000000001</v>
      </c>
      <c r="N116" s="7">
        <v>0.55280442685440667</v>
      </c>
      <c r="O116">
        <f t="shared" si="47"/>
        <v>0.40499999999997272</v>
      </c>
      <c r="P116">
        <f t="shared" si="48"/>
        <v>-1.1405339915819379E-2</v>
      </c>
      <c r="Q116">
        <f t="shared" si="38"/>
        <v>0.37898920071357733</v>
      </c>
      <c r="R116">
        <f t="shared" si="39"/>
        <v>-1.1548797377364334E-2</v>
      </c>
      <c r="T116" s="7">
        <v>113</v>
      </c>
      <c r="U116" s="7">
        <v>368.46999999999997</v>
      </c>
      <c r="V116" s="7">
        <v>0.30569089500077529</v>
      </c>
      <c r="W116">
        <f t="shared" si="49"/>
        <v>0.37000000000000455</v>
      </c>
      <c r="X116">
        <f t="shared" si="50"/>
        <v>-8.4683894477003974E-3</v>
      </c>
      <c r="Y116">
        <f t="shared" si="40"/>
        <v>0.3782081800114403</v>
      </c>
      <c r="Z116">
        <f t="shared" si="41"/>
        <v>-8.6791710412757322E-3</v>
      </c>
      <c r="AB116" s="7">
        <v>113</v>
      </c>
      <c r="AC116" s="7">
        <v>309.01</v>
      </c>
      <c r="AD116" s="7">
        <v>2.3483803610809657</v>
      </c>
      <c r="AE116">
        <f t="shared" si="30"/>
        <v>0.15499999999997272</v>
      </c>
      <c r="AF116">
        <f t="shared" si="31"/>
        <v>-3.8565294926115268E-2</v>
      </c>
      <c r="AG116">
        <f t="shared" si="51"/>
        <v>-3.9204961011960957E-2</v>
      </c>
      <c r="AH116">
        <f t="shared" si="42"/>
        <v>0.21127366178700679</v>
      </c>
      <c r="AK116" s="7">
        <v>113</v>
      </c>
      <c r="AL116" s="7">
        <v>333.46999999999997</v>
      </c>
      <c r="AM116" s="7">
        <v>1.1346461702083919</v>
      </c>
      <c r="AN116">
        <f t="shared" si="32"/>
        <v>0.65000000000003411</v>
      </c>
      <c r="AO116">
        <f t="shared" si="33"/>
        <v>-3.4346715448685838E-2</v>
      </c>
      <c r="AP116">
        <f t="shared" si="34"/>
        <v>0.66102766657635748</v>
      </c>
      <c r="AQ116">
        <f t="shared" si="43"/>
        <v>-3.4605839894071982E-2</v>
      </c>
      <c r="AS116" s="7">
        <v>113</v>
      </c>
      <c r="AT116" s="7">
        <v>370.09999999999997</v>
      </c>
      <c r="AU116" s="7">
        <v>0.47024122354045073</v>
      </c>
      <c r="AV116">
        <f t="shared" si="35"/>
        <v>0.55000000000001137</v>
      </c>
      <c r="AW116">
        <f t="shared" si="44"/>
        <v>-2.02969670073887E-2</v>
      </c>
      <c r="AX116">
        <f t="shared" si="45"/>
        <v>0.603707746540735</v>
      </c>
      <c r="AY116">
        <f t="shared" si="46"/>
        <v>-2.084855968876172E-2</v>
      </c>
    </row>
    <row r="117" spans="3:51" x14ac:dyDescent="0.25">
      <c r="D117" s="7">
        <v>114</v>
      </c>
      <c r="E117" s="7">
        <v>318.04999999999995</v>
      </c>
      <c r="F117" s="7">
        <v>0.95931456936900605</v>
      </c>
      <c r="G117">
        <f t="shared" si="28"/>
        <v>0.25999999999999091</v>
      </c>
      <c r="H117">
        <f t="shared" si="29"/>
        <v>-1.3825775267949147E-2</v>
      </c>
      <c r="I117">
        <f t="shared" si="36"/>
        <v>0.25767970005219887</v>
      </c>
      <c r="J117">
        <f t="shared" si="37"/>
        <v>-1.3913650612937572E-2</v>
      </c>
      <c r="L117" s="7">
        <v>114</v>
      </c>
      <c r="M117" s="7">
        <v>340.89</v>
      </c>
      <c r="N117" s="7">
        <v>0.54139908693858729</v>
      </c>
      <c r="O117">
        <f t="shared" si="47"/>
        <v>0.40499999999997272</v>
      </c>
      <c r="P117">
        <f t="shared" si="48"/>
        <v>-1.1184198136195311E-2</v>
      </c>
      <c r="Q117">
        <f t="shared" si="38"/>
        <v>0.37467144315353917</v>
      </c>
      <c r="R117">
        <f t="shared" si="39"/>
        <v>-1.132613028316206E-2</v>
      </c>
      <c r="T117" s="7">
        <v>114</v>
      </c>
      <c r="U117" s="7">
        <v>368.84</v>
      </c>
      <c r="V117" s="7">
        <v>0.29722250555307489</v>
      </c>
      <c r="W117">
        <f t="shared" si="49"/>
        <v>0.36500000000000909</v>
      </c>
      <c r="X117">
        <f t="shared" si="50"/>
        <v>-8.2427691221088617E-3</v>
      </c>
      <c r="Y117">
        <f t="shared" si="40"/>
        <v>0.36861522833314542</v>
      </c>
      <c r="Z117">
        <f t="shared" si="41"/>
        <v>-8.4451863835329072E-3</v>
      </c>
      <c r="AB117" s="7">
        <v>114</v>
      </c>
      <c r="AC117" s="7">
        <v>309.16499999999996</v>
      </c>
      <c r="AD117" s="7">
        <v>2.3098150661548504</v>
      </c>
      <c r="AE117">
        <f t="shared" si="30"/>
        <v>0.15500000000002956</v>
      </c>
      <c r="AF117">
        <f t="shared" si="31"/>
        <v>-3.812559785811187E-2</v>
      </c>
      <c r="AG117">
        <f t="shared" si="51"/>
        <v>-3.8765089087794968E-2</v>
      </c>
      <c r="AH117">
        <f t="shared" si="42"/>
        <v>0.21606742405503976</v>
      </c>
      <c r="AK117" s="7">
        <v>114</v>
      </c>
      <c r="AL117" s="7">
        <v>334.12</v>
      </c>
      <c r="AM117" s="7">
        <v>1.100299454759706</v>
      </c>
      <c r="AN117">
        <f t="shared" si="32"/>
        <v>0.68999999999994088</v>
      </c>
      <c r="AO117">
        <f t="shared" si="33"/>
        <v>-3.3649746920872303E-2</v>
      </c>
      <c r="AP117">
        <f t="shared" si="34"/>
        <v>0.66292534840181183</v>
      </c>
      <c r="AQ117">
        <f t="shared" si="43"/>
        <v>-3.3913070668349393E-2</v>
      </c>
      <c r="AS117" s="7">
        <v>114</v>
      </c>
      <c r="AT117" s="7">
        <v>370.65</v>
      </c>
      <c r="AU117" s="7">
        <v>0.44994425653306203</v>
      </c>
      <c r="AV117">
        <f t="shared" si="35"/>
        <v>0.52499999999997726</v>
      </c>
      <c r="AW117">
        <f t="shared" si="44"/>
        <v>-1.9602682036408137E-2</v>
      </c>
      <c r="AX117">
        <f t="shared" si="45"/>
        <v>0.58474476365539374</v>
      </c>
      <c r="AY117">
        <f t="shared" si="46"/>
        <v>-2.0147438553351067E-2</v>
      </c>
    </row>
    <row r="118" spans="3:51" x14ac:dyDescent="0.25">
      <c r="D118" s="7">
        <v>115</v>
      </c>
      <c r="E118" s="7">
        <v>318.30999999999995</v>
      </c>
      <c r="F118" s="7">
        <v>0.94548879410105691</v>
      </c>
      <c r="G118">
        <f t="shared" si="28"/>
        <v>0.26000000000004775</v>
      </c>
      <c r="H118">
        <f t="shared" si="29"/>
        <v>-1.3651168104060529E-2</v>
      </c>
      <c r="I118">
        <f t="shared" si="36"/>
        <v>0.25737333284820529</v>
      </c>
      <c r="J118">
        <f t="shared" si="37"/>
        <v>-1.3738524804878478E-2</v>
      </c>
      <c r="L118" s="7">
        <v>115</v>
      </c>
      <c r="M118" s="7">
        <v>341.29499999999996</v>
      </c>
      <c r="N118" s="7">
        <v>0.53021488880239198</v>
      </c>
      <c r="O118">
        <f t="shared" si="47"/>
        <v>0.39499999999998181</v>
      </c>
      <c r="P118">
        <f t="shared" si="48"/>
        <v>-1.0966494461622345E-2</v>
      </c>
      <c r="Q118">
        <f t="shared" si="38"/>
        <v>0.37030380660343742</v>
      </c>
      <c r="R118">
        <f t="shared" si="39"/>
        <v>-1.1106795339333647E-2</v>
      </c>
      <c r="T118" s="7">
        <v>115</v>
      </c>
      <c r="U118" s="7">
        <v>369.20499999999998</v>
      </c>
      <c r="V118" s="7">
        <v>0.28897973643096603</v>
      </c>
      <c r="W118">
        <f t="shared" si="49"/>
        <v>0.33499999999997954</v>
      </c>
      <c r="X118">
        <f t="shared" si="50"/>
        <v>-8.0224559705196485E-3</v>
      </c>
      <c r="Y118">
        <f t="shared" si="40"/>
        <v>0.35911708873537318</v>
      </c>
      <c r="Z118">
        <f t="shared" si="41"/>
        <v>-8.2163197760066059E-3</v>
      </c>
      <c r="AB118" s="7">
        <v>115</v>
      </c>
      <c r="AC118" s="7">
        <v>309.32</v>
      </c>
      <c r="AD118" s="7">
        <v>2.2716894682967386</v>
      </c>
      <c r="AE118">
        <f t="shared" si="30"/>
        <v>0.13999999999998636</v>
      </c>
      <c r="AF118">
        <f t="shared" si="31"/>
        <v>-3.768672770867143E-2</v>
      </c>
      <c r="AG118">
        <f t="shared" si="51"/>
        <v>-3.8326005726714775E-2</v>
      </c>
      <c r="AH118">
        <f t="shared" si="42"/>
        <v>0.22096829859044664</v>
      </c>
      <c r="AK118" s="7">
        <v>115</v>
      </c>
      <c r="AL118" s="7">
        <v>334.80999999999995</v>
      </c>
      <c r="AM118" s="7">
        <v>1.0666497078388337</v>
      </c>
      <c r="AN118">
        <f t="shared" si="32"/>
        <v>0.69000000000005457</v>
      </c>
      <c r="AO118">
        <f t="shared" si="33"/>
        <v>-3.2958627030952092E-2</v>
      </c>
      <c r="AP118">
        <f t="shared" si="34"/>
        <v>0.66415266788688676</v>
      </c>
      <c r="AQ118">
        <f t="shared" si="43"/>
        <v>-3.3226379592041139E-2</v>
      </c>
      <c r="AS118" s="7">
        <v>115</v>
      </c>
      <c r="AT118" s="7">
        <v>371.17499999999995</v>
      </c>
      <c r="AU118" s="7">
        <v>0.43034157449665389</v>
      </c>
      <c r="AV118">
        <f t="shared" si="35"/>
        <v>0.49000000000000909</v>
      </c>
      <c r="AW118">
        <f t="shared" si="44"/>
        <v>-1.8924506104865846E-2</v>
      </c>
      <c r="AX118">
        <f t="shared" si="45"/>
        <v>0.56573638118577207</v>
      </c>
      <c r="AY118">
        <f t="shared" si="46"/>
        <v>-1.946137779767217E-2</v>
      </c>
    </row>
    <row r="119" spans="3:51" x14ac:dyDescent="0.25">
      <c r="D119" s="7">
        <v>116</v>
      </c>
      <c r="E119" s="7">
        <v>318.57</v>
      </c>
      <c r="F119" s="7">
        <v>0.93183762599699638</v>
      </c>
      <c r="G119">
        <f t="shared" si="28"/>
        <v>0.25</v>
      </c>
      <c r="H119">
        <f t="shared" si="29"/>
        <v>-1.3478095643262966E-2</v>
      </c>
      <c r="I119">
        <f t="shared" si="36"/>
        <v>0.25701805753771012</v>
      </c>
      <c r="J119">
        <f t="shared" si="37"/>
        <v>-1.3564927428809371E-2</v>
      </c>
      <c r="L119" s="7">
        <v>116</v>
      </c>
      <c r="M119" s="7">
        <v>341.68999999999994</v>
      </c>
      <c r="N119" s="7">
        <v>0.51924839434076964</v>
      </c>
      <c r="O119">
        <f t="shared" si="47"/>
        <v>0.39500000000003865</v>
      </c>
      <c r="P119">
        <f t="shared" si="48"/>
        <v>-1.075220625983675E-2</v>
      </c>
      <c r="Q119">
        <f t="shared" si="38"/>
        <v>0.36588941923451235</v>
      </c>
      <c r="R119">
        <f t="shared" si="39"/>
        <v>-1.0890772402353123E-2</v>
      </c>
      <c r="T119" s="7">
        <v>116</v>
      </c>
      <c r="U119" s="7">
        <v>369.53999999999996</v>
      </c>
      <c r="V119" s="7">
        <v>0.28095728046044638</v>
      </c>
      <c r="W119">
        <f t="shared" si="49"/>
        <v>0.34000000000003183</v>
      </c>
      <c r="X119">
        <f t="shared" si="50"/>
        <v>-7.8073627889574948E-3</v>
      </c>
      <c r="Y119">
        <f t="shared" si="40"/>
        <v>0.34971819737724008</v>
      </c>
      <c r="Z119">
        <f t="shared" si="41"/>
        <v>-7.9925081184660102E-3</v>
      </c>
      <c r="AB119" s="7">
        <v>116</v>
      </c>
      <c r="AC119" s="7">
        <v>309.45999999999998</v>
      </c>
      <c r="AD119" s="7">
        <v>2.2340027405880671</v>
      </c>
      <c r="AE119">
        <f t="shared" si="30"/>
        <v>0.14499999999998181</v>
      </c>
      <c r="AF119">
        <f t="shared" si="31"/>
        <v>-3.7248763249963179E-2</v>
      </c>
      <c r="AG119">
        <f t="shared" si="51"/>
        <v>-3.7887785847503165E-2</v>
      </c>
      <c r="AH119">
        <f t="shared" si="42"/>
        <v>0.2259673316826758</v>
      </c>
      <c r="AK119" s="7">
        <v>116</v>
      </c>
      <c r="AL119" s="7">
        <v>335.5</v>
      </c>
      <c r="AM119" s="7">
        <v>1.0336910808078816</v>
      </c>
      <c r="AN119">
        <f t="shared" si="32"/>
        <v>0.69499999999999318</v>
      </c>
      <c r="AO119">
        <f t="shared" si="33"/>
        <v>-3.2273516881355269E-2</v>
      </c>
      <c r="AP119">
        <f t="shared" si="34"/>
        <v>0.66469995974860829</v>
      </c>
      <c r="AQ119">
        <f t="shared" si="43"/>
        <v>-3.2545894816744997E-2</v>
      </c>
      <c r="AS119" s="7">
        <v>116</v>
      </c>
      <c r="AT119" s="7">
        <v>371.66499999999996</v>
      </c>
      <c r="AU119" s="7">
        <v>0.41141706839178804</v>
      </c>
      <c r="AV119">
        <f t="shared" si="35"/>
        <v>0.47000000000002728</v>
      </c>
      <c r="AW119">
        <f t="shared" si="44"/>
        <v>-1.8262397136843689E-2</v>
      </c>
      <c r="AX119">
        <f t="shared" si="45"/>
        <v>0.54671298376273114</v>
      </c>
      <c r="AY119">
        <f t="shared" si="46"/>
        <v>-1.8790349960213077E-2</v>
      </c>
    </row>
    <row r="120" spans="3:51" x14ac:dyDescent="0.25">
      <c r="D120" s="7">
        <v>117</v>
      </c>
      <c r="E120" s="7">
        <v>318.82</v>
      </c>
      <c r="F120" s="7">
        <v>0.91835953035373341</v>
      </c>
      <c r="G120">
        <f t="shared" si="28"/>
        <v>0.25</v>
      </c>
      <c r="H120">
        <f t="shared" si="29"/>
        <v>-1.3306559557679121E-2</v>
      </c>
      <c r="I120">
        <f t="shared" si="36"/>
        <v>0.25661387842842309</v>
      </c>
      <c r="J120">
        <f t="shared" si="37"/>
        <v>-1.339285963992869E-2</v>
      </c>
      <c r="L120" s="7">
        <v>117</v>
      </c>
      <c r="M120" s="7">
        <v>342.08499999999998</v>
      </c>
      <c r="N120" s="7">
        <v>0.50849618808093289</v>
      </c>
      <c r="O120">
        <f t="shared" si="47"/>
        <v>0.37999999999999545</v>
      </c>
      <c r="P120">
        <f t="shared" si="48"/>
        <v>-1.0541309899396389E-2</v>
      </c>
      <c r="Q120">
        <f t="shared" si="38"/>
        <v>0.36143136159390044</v>
      </c>
      <c r="R120">
        <f t="shared" si="39"/>
        <v>-1.0678040632001104E-2</v>
      </c>
      <c r="T120" s="7">
        <v>117</v>
      </c>
      <c r="U120" s="7">
        <v>369.88</v>
      </c>
      <c r="V120" s="7">
        <v>0.27314991767148888</v>
      </c>
      <c r="W120">
        <f t="shared" si="49"/>
        <v>0.31999999999999318</v>
      </c>
      <c r="X120">
        <f t="shared" si="50"/>
        <v>-7.597401856115682E-3</v>
      </c>
      <c r="Y120">
        <f t="shared" si="40"/>
        <v>0.3404227594075655</v>
      </c>
      <c r="Z120">
        <f t="shared" si="41"/>
        <v>-7.7736877472441152E-3</v>
      </c>
      <c r="AB120" s="7">
        <v>117</v>
      </c>
      <c r="AC120" s="7">
        <v>309.60499999999996</v>
      </c>
      <c r="AD120" s="7">
        <v>2.196753977338104</v>
      </c>
      <c r="AE120">
        <f t="shared" si="30"/>
        <v>0.13500000000004775</v>
      </c>
      <c r="AF120">
        <f t="shared" si="31"/>
        <v>-3.68117824786105E-2</v>
      </c>
      <c r="AG120">
        <f t="shared" si="51"/>
        <v>-3.7450503432332943E-2</v>
      </c>
      <c r="AH120">
        <f t="shared" si="42"/>
        <v>0.23105519136355834</v>
      </c>
      <c r="AK120" s="7">
        <v>117</v>
      </c>
      <c r="AL120" s="7">
        <v>336.19499999999999</v>
      </c>
      <c r="AM120" s="7">
        <v>1.0014175639265264</v>
      </c>
      <c r="AN120">
        <f t="shared" si="32"/>
        <v>0.69999999999998863</v>
      </c>
      <c r="AO120">
        <f t="shared" si="33"/>
        <v>-3.1594573319795316E-2</v>
      </c>
      <c r="AP120">
        <f t="shared" si="34"/>
        <v>0.66455968545302646</v>
      </c>
      <c r="AQ120">
        <f t="shared" si="43"/>
        <v>-3.1871739790139325E-2</v>
      </c>
      <c r="AS120" s="7">
        <v>117</v>
      </c>
      <c r="AT120" s="7">
        <v>372.13499999999999</v>
      </c>
      <c r="AU120" s="7">
        <v>0.39315467125494435</v>
      </c>
      <c r="AV120">
        <f t="shared" si="35"/>
        <v>0.44499999999999318</v>
      </c>
      <c r="AW120">
        <f t="shared" si="44"/>
        <v>-1.7616298353845872E-2</v>
      </c>
      <c r="AX120">
        <f t="shared" si="45"/>
        <v>0.5277041997477312</v>
      </c>
      <c r="AY120">
        <f t="shared" si="46"/>
        <v>-1.8134317909268522E-2</v>
      </c>
    </row>
    <row r="121" spans="3:51" x14ac:dyDescent="0.25">
      <c r="D121" s="7">
        <v>118</v>
      </c>
      <c r="E121" s="7">
        <v>319.07</v>
      </c>
      <c r="F121" s="7">
        <v>0.90505297079605429</v>
      </c>
      <c r="G121">
        <f t="shared" si="28"/>
        <v>0.25</v>
      </c>
      <c r="H121">
        <f t="shared" si="29"/>
        <v>-1.3136561126431023E-2</v>
      </c>
      <c r="I121">
        <f t="shared" si="36"/>
        <v>0.25616082934567608</v>
      </c>
      <c r="J121">
        <f t="shared" si="37"/>
        <v>-1.32223222366579E-2</v>
      </c>
      <c r="L121" s="7">
        <v>118</v>
      </c>
      <c r="M121" s="7">
        <v>342.46499999999997</v>
      </c>
      <c r="N121" s="7">
        <v>0.4979548781815365</v>
      </c>
      <c r="O121">
        <f t="shared" si="47"/>
        <v>0.38499999999999091</v>
      </c>
      <c r="P121">
        <f t="shared" si="48"/>
        <v>-1.0333780795979242E-2</v>
      </c>
      <c r="Q121">
        <f t="shared" si="38"/>
        <v>0.35693266647196187</v>
      </c>
      <c r="R121">
        <f t="shared" si="39"/>
        <v>-1.0468578520220623E-2</v>
      </c>
      <c r="T121" s="7">
        <v>118</v>
      </c>
      <c r="U121" s="7">
        <v>370.2</v>
      </c>
      <c r="V121" s="7">
        <v>0.2655525158153732</v>
      </c>
      <c r="W121">
        <f t="shared" si="49"/>
        <v>0.32499999999998863</v>
      </c>
      <c r="X121">
        <f t="shared" si="50"/>
        <v>-7.3924850543148346E-3</v>
      </c>
      <c r="Y121">
        <f t="shared" si="40"/>
        <v>0.33123475389823387</v>
      </c>
      <c r="Z121">
        <f t="shared" si="41"/>
        <v>-7.5597944855490401E-3</v>
      </c>
      <c r="AB121" s="7">
        <v>118</v>
      </c>
      <c r="AC121" s="7">
        <v>309.74</v>
      </c>
      <c r="AD121" s="7">
        <v>2.1599421948594935</v>
      </c>
      <c r="AE121">
        <f t="shared" si="30"/>
        <v>0.14499999999998181</v>
      </c>
      <c r="AF121">
        <f t="shared" si="31"/>
        <v>-3.637586258375558E-2</v>
      </c>
      <c r="AG121">
        <f t="shared" si="51"/>
        <v>-3.7014231515379373E-2</v>
      </c>
      <c r="AH121">
        <f t="shared" si="42"/>
        <v>0.23622219649053289</v>
      </c>
      <c r="AK121" s="7">
        <v>118</v>
      </c>
      <c r="AL121" s="7">
        <v>336.89499999999998</v>
      </c>
      <c r="AM121" s="7">
        <v>0.96982299060673105</v>
      </c>
      <c r="AN121">
        <f t="shared" si="32"/>
        <v>0.69499999999999318</v>
      </c>
      <c r="AO121">
        <f t="shared" si="33"/>
        <v>-3.0921948831540425E-2</v>
      </c>
      <c r="AP121">
        <f t="shared" si="34"/>
        <v>0.66372645012914511</v>
      </c>
      <c r="AQ121">
        <f t="shared" si="43"/>
        <v>-3.1204033282763749E-2</v>
      </c>
      <c r="AS121" s="7">
        <v>118</v>
      </c>
      <c r="AT121" s="7">
        <v>372.58</v>
      </c>
      <c r="AU121" s="7">
        <v>0.37553837290109848</v>
      </c>
      <c r="AV121">
        <f t="shared" si="35"/>
        <v>0.42500000000001137</v>
      </c>
      <c r="AW121">
        <f t="shared" si="44"/>
        <v>-1.6986138690522234E-2</v>
      </c>
      <c r="AX121">
        <f t="shared" si="45"/>
        <v>0.50873886785068123</v>
      </c>
      <c r="AY121">
        <f t="shared" si="46"/>
        <v>-1.7493235098829014E-2</v>
      </c>
    </row>
    <row r="122" spans="3:51" x14ac:dyDescent="0.25">
      <c r="D122" s="7">
        <v>119</v>
      </c>
      <c r="E122" s="7">
        <v>319.32</v>
      </c>
      <c r="F122" s="7">
        <v>0.89191640966962327</v>
      </c>
      <c r="G122">
        <f t="shared" si="28"/>
        <v>0.25</v>
      </c>
      <c r="H122">
        <f t="shared" si="29"/>
        <v>-1.2968101242433749E-2</v>
      </c>
      <c r="I122">
        <f t="shared" si="36"/>
        <v>0.25565897377710556</v>
      </c>
      <c r="J122">
        <f t="shared" si="37"/>
        <v>-1.305331566810115E-2</v>
      </c>
      <c r="L122" s="7">
        <v>119</v>
      </c>
      <c r="M122" s="7">
        <v>342.84999999999997</v>
      </c>
      <c r="N122" s="7">
        <v>0.48762109738555726</v>
      </c>
      <c r="O122">
        <f t="shared" si="47"/>
        <v>0.375</v>
      </c>
      <c r="P122">
        <f t="shared" si="48"/>
        <v>-1.0129593458027553E-2</v>
      </c>
      <c r="Q122">
        <f t="shared" si="38"/>
        <v>0.35239631880039934</v>
      </c>
      <c r="R122">
        <f t="shared" si="39"/>
        <v>-1.0262363919157427E-2</v>
      </c>
      <c r="T122" s="7">
        <v>119</v>
      </c>
      <c r="U122" s="7">
        <v>370.52499999999998</v>
      </c>
      <c r="V122" s="7">
        <v>0.25816003076105837</v>
      </c>
      <c r="W122">
        <f t="shared" si="49"/>
        <v>0.28999999999996362</v>
      </c>
      <c r="X122">
        <f t="shared" si="50"/>
        <v>-7.192523985267818E-3</v>
      </c>
      <c r="Y122">
        <f t="shared" si="40"/>
        <v>0.32215793873464538</v>
      </c>
      <c r="Z122">
        <f t="shared" si="41"/>
        <v>-7.3507636918977298E-3</v>
      </c>
      <c r="AB122" s="7">
        <v>119</v>
      </c>
      <c r="AC122" s="7">
        <v>309.88499999999999</v>
      </c>
      <c r="AD122" s="7">
        <v>2.1235663322757379</v>
      </c>
      <c r="AE122">
        <f t="shared" si="30"/>
        <v>0.14499999999998181</v>
      </c>
      <c r="AF122">
        <f t="shared" si="31"/>
        <v>-3.594107991571871E-2</v>
      </c>
      <c r="AG122">
        <f t="shared" si="51"/>
        <v>-3.6579042171974961E-2</v>
      </c>
      <c r="AH122">
        <f t="shared" si="42"/>
        <v>0.24145834619031259</v>
      </c>
      <c r="AK122" s="7">
        <v>119</v>
      </c>
      <c r="AL122" s="7">
        <v>337.59</v>
      </c>
      <c r="AM122" s="7">
        <v>0.93890104177519063</v>
      </c>
      <c r="AN122">
        <f t="shared" si="32"/>
        <v>0.70999999999997954</v>
      </c>
      <c r="AO122">
        <f t="shared" si="33"/>
        <v>-3.0255791435578994E-2</v>
      </c>
      <c r="AP122">
        <f t="shared" si="34"/>
        <v>0.66219701169911183</v>
      </c>
      <c r="AQ122">
        <f t="shared" si="43"/>
        <v>-3.0542889416957014E-2</v>
      </c>
      <c r="AS122" s="7">
        <v>119</v>
      </c>
      <c r="AT122" s="7">
        <v>373.005</v>
      </c>
      <c r="AU122" s="7">
        <v>0.35855223421057625</v>
      </c>
      <c r="AV122">
        <f t="shared" si="35"/>
        <v>0.39999999999997726</v>
      </c>
      <c r="AW122">
        <f t="shared" si="44"/>
        <v>-1.6371833228543076E-2</v>
      </c>
      <c r="AX122">
        <f t="shared" si="45"/>
        <v>0.48984500639487294</v>
      </c>
      <c r="AY122">
        <f t="shared" si="46"/>
        <v>-1.6867045824239663E-2</v>
      </c>
    </row>
    <row r="123" spans="3:51" s="19" customFormat="1" x14ac:dyDescent="0.25">
      <c r="C123" s="19">
        <v>120</v>
      </c>
      <c r="D123" s="20">
        <v>120</v>
      </c>
      <c r="E123" s="20">
        <v>319.57</v>
      </c>
      <c r="F123" s="20">
        <v>0.87894830842718952</v>
      </c>
      <c r="G123" s="19">
        <f t="shared" si="28"/>
        <v>0.25</v>
      </c>
      <c r="H123" s="19">
        <f t="shared" si="29"/>
        <v>-1.2801180419221958E-2</v>
      </c>
      <c r="I123" s="19">
        <f t="shared" si="36"/>
        <v>0.25510840497726051</v>
      </c>
      <c r="J123" s="19">
        <f t="shared" si="37"/>
        <v>-1.2885840041398793E-2</v>
      </c>
      <c r="L123" s="20">
        <v>120</v>
      </c>
      <c r="M123" s="20">
        <v>343.22499999999997</v>
      </c>
      <c r="N123" s="20">
        <v>0.4774915039275297</v>
      </c>
      <c r="O123" s="19">
        <f t="shared" si="47"/>
        <v>0.375</v>
      </c>
      <c r="P123" s="19">
        <f t="shared" si="48"/>
        <v>-9.9287215317141464E-3</v>
      </c>
      <c r="Q123" s="19">
        <f t="shared" si="38"/>
        <v>0.34782525557992483</v>
      </c>
      <c r="R123" s="19">
        <f t="shared" si="39"/>
        <v>-1.0059374068448437E-2</v>
      </c>
      <c r="T123" s="20">
        <v>120</v>
      </c>
      <c r="U123" s="20">
        <v>370.81499999999994</v>
      </c>
      <c r="V123" s="20">
        <v>0.25096750677579055</v>
      </c>
      <c r="W123" s="19">
        <f t="shared" si="49"/>
        <v>0.29000000000002046</v>
      </c>
      <c r="X123" s="19">
        <f t="shared" si="50"/>
        <v>-6.9974300806958378E-3</v>
      </c>
      <c r="Y123" s="19">
        <f t="shared" si="40"/>
        <v>0.3131958554652714</v>
      </c>
      <c r="Z123" s="19">
        <f t="shared" si="41"/>
        <v>-7.1465303068769942E-3</v>
      </c>
      <c r="AB123" s="20">
        <v>120</v>
      </c>
      <c r="AC123" s="20">
        <v>310.02999999999997</v>
      </c>
      <c r="AD123" s="20">
        <v>2.0876252523600192</v>
      </c>
      <c r="AE123" s="19">
        <f t="shared" si="30"/>
        <v>0.14999999999997726</v>
      </c>
      <c r="AF123" s="19">
        <f t="shared" si="31"/>
        <v>-3.5507509955277072E-2</v>
      </c>
      <c r="AG123" s="19">
        <f t="shared" si="51"/>
        <v>-3.6145006508356711E-2</v>
      </c>
      <c r="AH123" s="19">
        <f t="shared" si="42"/>
        <v>0.24675334959385875</v>
      </c>
      <c r="AK123" s="20">
        <v>120</v>
      </c>
      <c r="AL123" s="20">
        <v>338.29999999999995</v>
      </c>
      <c r="AM123" s="20">
        <v>0.90864525033961163</v>
      </c>
      <c r="AN123" s="19">
        <f t="shared" si="32"/>
        <v>0.71000000000003638</v>
      </c>
      <c r="AO123" s="19">
        <f t="shared" si="33"/>
        <v>-2.959624458518606E-2</v>
      </c>
      <c r="AP123" s="19">
        <f t="shared" si="34"/>
        <v>0.65997028232815147</v>
      </c>
      <c r="AQ123" s="19">
        <f t="shared" si="43"/>
        <v>-2.9888417697368025E-2</v>
      </c>
      <c r="AS123" s="20">
        <v>120</v>
      </c>
      <c r="AT123" s="20">
        <v>373.40499999999997</v>
      </c>
      <c r="AU123" s="20">
        <v>0.34218040098203317</v>
      </c>
      <c r="AV123" s="19">
        <f t="shared" si="35"/>
        <v>0.37000000000000455</v>
      </c>
      <c r="AW123" s="19">
        <f t="shared" si="44"/>
        <v>-1.577328364726821E-2</v>
      </c>
      <c r="AX123" s="19">
        <f t="shared" si="45"/>
        <v>0.47104978554959587</v>
      </c>
      <c r="AY123" s="19">
        <f t="shared" si="46"/>
        <v>-1.6255685476081323E-2</v>
      </c>
    </row>
    <row r="124" spans="3:51" x14ac:dyDescent="0.25">
      <c r="D124" s="7">
        <v>121</v>
      </c>
      <c r="E124" s="7">
        <v>319.82</v>
      </c>
      <c r="F124" s="7">
        <v>0.86614712800796756</v>
      </c>
      <c r="G124">
        <f t="shared" si="28"/>
        <v>0.23999999999995225</v>
      </c>
      <c r="H124">
        <f t="shared" si="29"/>
        <v>-1.2635798797804076E-2</v>
      </c>
      <c r="I124">
        <f t="shared" si="36"/>
        <v>0.25450924602010971</v>
      </c>
      <c r="J124">
        <f t="shared" si="37"/>
        <v>-1.2719895128986601E-2</v>
      </c>
      <c r="L124" s="7">
        <v>121</v>
      </c>
      <c r="M124" s="7">
        <v>343.59999999999997</v>
      </c>
      <c r="N124" s="7">
        <v>0.46756278239581556</v>
      </c>
      <c r="O124">
        <f t="shared" si="47"/>
        <v>0.36500000000000909</v>
      </c>
      <c r="P124">
        <f t="shared" si="48"/>
        <v>-9.7311378452014652E-3</v>
      </c>
      <c r="Q124">
        <f t="shared" si="38"/>
        <v>0.34322236583506549</v>
      </c>
      <c r="R124">
        <f t="shared" si="39"/>
        <v>-9.8595856217660593E-3</v>
      </c>
      <c r="T124" s="7">
        <v>121</v>
      </c>
      <c r="U124" s="7">
        <v>371.10499999999996</v>
      </c>
      <c r="V124" s="7">
        <v>0.24397007669509471</v>
      </c>
      <c r="W124">
        <f t="shared" si="49"/>
        <v>0.27500000000003411</v>
      </c>
      <c r="X124">
        <f t="shared" si="50"/>
        <v>-6.8071147078520855E-3</v>
      </c>
      <c r="Y124">
        <f t="shared" si="40"/>
        <v>0.30435183410885092</v>
      </c>
      <c r="Z124">
        <f t="shared" si="41"/>
        <v>-6.9470288981921396E-3</v>
      </c>
      <c r="AB124" s="7">
        <v>121</v>
      </c>
      <c r="AC124" s="7">
        <v>310.17999999999995</v>
      </c>
      <c r="AD124" s="7">
        <v>2.0521177424047421</v>
      </c>
      <c r="AE124">
        <f t="shared" si="30"/>
        <v>0.16500000000002046</v>
      </c>
      <c r="AF124">
        <f t="shared" si="31"/>
        <v>-3.5075227283584809E-2</v>
      </c>
      <c r="AG124">
        <f t="shared" si="51"/>
        <v>-3.5712194651906934E-2</v>
      </c>
      <c r="AH124">
        <f t="shared" si="42"/>
        <v>0.25209665579822182</v>
      </c>
      <c r="AK124" s="7">
        <v>121</v>
      </c>
      <c r="AL124" s="7">
        <v>339.01</v>
      </c>
      <c r="AM124" s="7">
        <v>0.87904900575442557</v>
      </c>
      <c r="AN124">
        <f t="shared" si="32"/>
        <v>0.70999999999997954</v>
      </c>
      <c r="AO124">
        <f t="shared" si="33"/>
        <v>-2.8943447072628414E-2</v>
      </c>
      <c r="AP124">
        <f t="shared" si="34"/>
        <v>0.65704732230659424</v>
      </c>
      <c r="AQ124">
        <f t="shared" si="43"/>
        <v>-2.9240723043418265E-2</v>
      </c>
      <c r="AS124" s="7">
        <v>121</v>
      </c>
      <c r="AT124" s="7">
        <v>373.77499999999998</v>
      </c>
      <c r="AU124" s="7">
        <v>0.32640711733476496</v>
      </c>
      <c r="AV124">
        <f t="shared" si="35"/>
        <v>0.36000000000001364</v>
      </c>
      <c r="AW124">
        <f t="shared" si="44"/>
        <v>-1.5190378689823869E-2</v>
      </c>
      <c r="AX124">
        <f t="shared" si="45"/>
        <v>0.45237950090209722</v>
      </c>
      <c r="AY124">
        <f t="shared" si="46"/>
        <v>-1.5659080793574549E-2</v>
      </c>
    </row>
    <row r="125" spans="3:51" x14ac:dyDescent="0.25">
      <c r="D125" s="7">
        <v>122</v>
      </c>
      <c r="E125" s="7">
        <v>320.05999999999995</v>
      </c>
      <c r="F125" s="7">
        <v>0.85351132921016348</v>
      </c>
      <c r="G125">
        <f t="shared" si="28"/>
        <v>0.25</v>
      </c>
      <c r="H125">
        <f t="shared" si="29"/>
        <v>-1.2471956153542796E-2</v>
      </c>
      <c r="I125">
        <f t="shared" si="36"/>
        <v>0.25386164981641812</v>
      </c>
      <c r="J125">
        <f t="shared" si="37"/>
        <v>-1.2555480375748183E-2</v>
      </c>
      <c r="L125" s="7">
        <v>122</v>
      </c>
      <c r="M125" s="7">
        <v>343.96499999999997</v>
      </c>
      <c r="N125" s="7">
        <v>0.45783164455061409</v>
      </c>
      <c r="O125">
        <f t="shared" si="47"/>
        <v>0.36000000000001364</v>
      </c>
      <c r="P125">
        <f t="shared" si="48"/>
        <v>-9.5368144521710829E-3</v>
      </c>
      <c r="Q125">
        <f t="shared" si="38"/>
        <v>0.33859049059401802</v>
      </c>
      <c r="R125">
        <f t="shared" si="39"/>
        <v>-9.6629746726386301E-3</v>
      </c>
      <c r="T125" s="7">
        <v>122</v>
      </c>
      <c r="U125" s="7">
        <v>371.38</v>
      </c>
      <c r="V125" s="7">
        <v>0.23716296198724263</v>
      </c>
      <c r="W125">
        <f t="shared" si="49"/>
        <v>0.26999999999998181</v>
      </c>
      <c r="X125">
        <f t="shared" si="50"/>
        <v>-6.6214892700163785E-3</v>
      </c>
      <c r="Y125">
        <f t="shared" si="40"/>
        <v>0.29562899791218467</v>
      </c>
      <c r="Z125">
        <f t="shared" si="41"/>
        <v>-6.7521937041572916E-3</v>
      </c>
      <c r="AB125" s="7">
        <v>122</v>
      </c>
      <c r="AC125" s="7">
        <v>310.34499999999997</v>
      </c>
      <c r="AD125" s="7">
        <v>2.0170425151211573</v>
      </c>
      <c r="AE125">
        <f t="shared" si="30"/>
        <v>0.18999999999999773</v>
      </c>
      <c r="AF125">
        <f t="shared" si="31"/>
        <v>-3.4644305552758103E-2</v>
      </c>
      <c r="AG125">
        <f t="shared" si="51"/>
        <v>-3.5280675741923367E-2</v>
      </c>
      <c r="AH125">
        <f t="shared" si="42"/>
        <v>0.25747748398976622</v>
      </c>
      <c r="AK125" s="7">
        <v>122</v>
      </c>
      <c r="AL125" s="7">
        <v>339.71999999999997</v>
      </c>
      <c r="AM125" s="7">
        <v>0.85010555868179716</v>
      </c>
      <c r="AN125">
        <f t="shared" si="32"/>
        <v>0.75</v>
      </c>
      <c r="AO125">
        <f t="shared" si="33"/>
        <v>-2.8297532938989844E-2</v>
      </c>
      <c r="AP125">
        <f t="shared" si="34"/>
        <v>0.65343132651147862</v>
      </c>
      <c r="AQ125">
        <f t="shared" si="43"/>
        <v>-2.8599905823096988E-2</v>
      </c>
      <c r="AS125" s="7">
        <v>122</v>
      </c>
      <c r="AT125" s="7">
        <v>374.13499999999999</v>
      </c>
      <c r="AU125" s="7">
        <v>0.31121673864494109</v>
      </c>
      <c r="AV125">
        <f t="shared" si="35"/>
        <v>0.34499999999997044</v>
      </c>
      <c r="AW125">
        <f t="shared" si="44"/>
        <v>-1.4622994643180343E-2</v>
      </c>
      <c r="AX125">
        <f t="shared" si="45"/>
        <v>0.43385955113630814</v>
      </c>
      <c r="AY125">
        <f t="shared" si="46"/>
        <v>-1.5077150116130828E-2</v>
      </c>
    </row>
    <row r="126" spans="3:51" x14ac:dyDescent="0.25">
      <c r="D126" s="7">
        <v>123</v>
      </c>
      <c r="E126" s="7">
        <v>320.30999999999995</v>
      </c>
      <c r="F126" s="7">
        <v>0.84103937305662069</v>
      </c>
      <c r="G126">
        <f t="shared" si="28"/>
        <v>0.24000000000000909</v>
      </c>
      <c r="H126">
        <f t="shared" si="29"/>
        <v>-1.2309651903053775E-2</v>
      </c>
      <c r="I126">
        <f t="shared" si="36"/>
        <v>0.25316579907908832</v>
      </c>
      <c r="J126">
        <f t="shared" si="37"/>
        <v>-1.2392594906078122E-2</v>
      </c>
      <c r="L126" s="7">
        <v>123</v>
      </c>
      <c r="M126" s="7">
        <v>344.32499999999999</v>
      </c>
      <c r="N126" s="7">
        <v>0.44829483009844301</v>
      </c>
      <c r="O126">
        <f t="shared" si="47"/>
        <v>0.34999999999996589</v>
      </c>
      <c r="P126">
        <f t="shared" si="48"/>
        <v>-9.3457226746000432E-3</v>
      </c>
      <c r="Q126">
        <f t="shared" si="38"/>
        <v>0.33393242289231329</v>
      </c>
      <c r="R126">
        <f t="shared" si="39"/>
        <v>-9.469516779576255E-3</v>
      </c>
      <c r="T126" s="7">
        <v>123</v>
      </c>
      <c r="U126" s="7">
        <v>371.65</v>
      </c>
      <c r="V126" s="7">
        <v>0.23054147271722625</v>
      </c>
      <c r="W126">
        <f t="shared" si="49"/>
        <v>0.25</v>
      </c>
      <c r="X126">
        <f t="shared" si="50"/>
        <v>-6.4404653020332103E-3</v>
      </c>
      <c r="Y126">
        <f t="shared" si="40"/>
        <v>0.28703026806492371</v>
      </c>
      <c r="Z126">
        <f t="shared" si="41"/>
        <v>-6.5619586755829989E-3</v>
      </c>
      <c r="AB126" s="7">
        <v>123</v>
      </c>
      <c r="AC126" s="7">
        <v>310.53499999999997</v>
      </c>
      <c r="AD126" s="7">
        <v>1.9823982095683992</v>
      </c>
      <c r="AE126">
        <f t="shared" si="30"/>
        <v>0.19499999999999318</v>
      </c>
      <c r="AF126">
        <f t="shared" si="31"/>
        <v>-3.4214817457145497E-2</v>
      </c>
      <c r="AG126">
        <f t="shared" si="51"/>
        <v>-3.4850517920855598E-2</v>
      </c>
      <c r="AH126">
        <f t="shared" si="42"/>
        <v>0.2628848536659012</v>
      </c>
      <c r="AK126" s="7">
        <v>123</v>
      </c>
      <c r="AL126" s="7">
        <v>340.46999999999997</v>
      </c>
      <c r="AM126" s="7">
        <v>0.82180802574280731</v>
      </c>
      <c r="AN126">
        <f t="shared" si="32"/>
        <v>0.69999999999998863</v>
      </c>
      <c r="AO126">
        <f t="shared" si="33"/>
        <v>-2.7658631388137733E-2</v>
      </c>
      <c r="AP126">
        <f t="shared" si="34"/>
        <v>0.64912760358844501</v>
      </c>
      <c r="AQ126">
        <f t="shared" si="43"/>
        <v>-2.7966061888569066E-2</v>
      </c>
      <c r="AS126" s="7">
        <v>123</v>
      </c>
      <c r="AT126" s="7">
        <v>374.47999999999996</v>
      </c>
      <c r="AU126" s="7">
        <v>0.29659374400176075</v>
      </c>
      <c r="AV126">
        <f t="shared" si="35"/>
        <v>0.31999999999999318</v>
      </c>
      <c r="AW126">
        <f t="shared" si="44"/>
        <v>-1.4070995830804289E-2</v>
      </c>
      <c r="AX126">
        <f t="shared" si="45"/>
        <v>0.41551441661896149</v>
      </c>
      <c r="AY126">
        <f t="shared" si="46"/>
        <v>-1.4509803634088009E-2</v>
      </c>
    </row>
    <row r="127" spans="3:51" x14ac:dyDescent="0.25">
      <c r="D127" s="7">
        <v>124</v>
      </c>
      <c r="E127" s="7">
        <v>320.54999999999995</v>
      </c>
      <c r="F127" s="7">
        <v>0.82872972115356691</v>
      </c>
      <c r="G127">
        <f t="shared" si="28"/>
        <v>0.25</v>
      </c>
      <c r="H127">
        <f t="shared" si="29"/>
        <v>-1.2148885111121555E-2</v>
      </c>
      <c r="I127">
        <f t="shared" si="36"/>
        <v>0.25242190625353622</v>
      </c>
      <c r="J127">
        <f t="shared" si="37"/>
        <v>-1.2231237530848326E-2</v>
      </c>
      <c r="L127" s="7">
        <v>124</v>
      </c>
      <c r="M127" s="7">
        <v>344.67499999999995</v>
      </c>
      <c r="N127" s="7">
        <v>0.43894910742384297</v>
      </c>
      <c r="O127">
        <f t="shared" si="47"/>
        <v>0.34500000000002728</v>
      </c>
      <c r="P127">
        <f t="shared" si="48"/>
        <v>-9.1578331447640937E-3</v>
      </c>
      <c r="Q127">
        <f t="shared" si="38"/>
        <v>0.32925090779845267</v>
      </c>
      <c r="R127">
        <f t="shared" si="39"/>
        <v>-9.2791869905236996E-3</v>
      </c>
      <c r="T127" s="7">
        <v>124</v>
      </c>
      <c r="U127" s="7">
        <v>371.9</v>
      </c>
      <c r="V127" s="7">
        <v>0.22410100741519304</v>
      </c>
      <c r="W127">
        <f t="shared" si="49"/>
        <v>0.25499999999999545</v>
      </c>
      <c r="X127">
        <f t="shared" si="50"/>
        <v>-6.2639545609720071E-3</v>
      </c>
      <c r="Y127">
        <f t="shared" si="40"/>
        <v>0.27855836836564141</v>
      </c>
      <c r="Z127">
        <f t="shared" si="41"/>
        <v>-6.3762575162101126E-3</v>
      </c>
      <c r="AB127" s="7">
        <v>124</v>
      </c>
      <c r="AC127" s="7">
        <v>310.72999999999996</v>
      </c>
      <c r="AD127" s="7">
        <v>1.9481833921112537</v>
      </c>
      <c r="AE127">
        <f t="shared" si="30"/>
        <v>0.23500000000001364</v>
      </c>
      <c r="AF127">
        <f t="shared" si="31"/>
        <v>-3.3786834705304969E-2</v>
      </c>
      <c r="AG127">
        <f t="shared" si="51"/>
        <v>-3.4421788326028012E-2</v>
      </c>
      <c r="AH127">
        <f t="shared" si="42"/>
        <v>0.26830761489380262</v>
      </c>
      <c r="AK127" s="7">
        <v>124</v>
      </c>
      <c r="AL127" s="7">
        <v>341.16999999999996</v>
      </c>
      <c r="AM127" s="7">
        <v>0.79414939435466958</v>
      </c>
      <c r="AN127">
        <f t="shared" si="32"/>
        <v>0.66500000000002046</v>
      </c>
      <c r="AO127">
        <f t="shared" si="33"/>
        <v>-2.7026866706204244E-2</v>
      </c>
      <c r="AP127">
        <f t="shared" si="34"/>
        <v>0.64414354803792229</v>
      </c>
      <c r="AQ127">
        <f t="shared" si="43"/>
        <v>-2.7339282613068144E-2</v>
      </c>
      <c r="AS127" s="7">
        <v>124</v>
      </c>
      <c r="AT127" s="7">
        <v>374.79999999999995</v>
      </c>
      <c r="AU127" s="7">
        <v>0.28252274817095646</v>
      </c>
      <c r="AV127">
        <f t="shared" si="35"/>
        <v>0.30000000000001137</v>
      </c>
      <c r="AW127">
        <f t="shared" si="44"/>
        <v>-1.353423511645091E-2</v>
      </c>
      <c r="AX127">
        <f t="shared" si="45"/>
        <v>0.39736763980094736</v>
      </c>
      <c r="AY127">
        <f t="shared" si="46"/>
        <v>-1.3956943638209169E-2</v>
      </c>
    </row>
    <row r="128" spans="3:51" x14ac:dyDescent="0.25">
      <c r="D128" s="7">
        <v>125</v>
      </c>
      <c r="E128" s="7">
        <v>320.79999999999995</v>
      </c>
      <c r="F128" s="7">
        <v>0.81658083604244536</v>
      </c>
      <c r="G128">
        <f t="shared" si="28"/>
        <v>0.24000000000000909</v>
      </c>
      <c r="H128">
        <f t="shared" si="29"/>
        <v>-1.1989654497628566E-2</v>
      </c>
      <c r="I128">
        <f t="shared" si="36"/>
        <v>0.25163021341676561</v>
      </c>
      <c r="J128">
        <f t="shared" si="37"/>
        <v>-1.20714067542666E-2</v>
      </c>
      <c r="L128" s="7">
        <v>125</v>
      </c>
      <c r="M128" s="7">
        <v>345.02</v>
      </c>
      <c r="N128" s="7">
        <v>0.42979127427907887</v>
      </c>
      <c r="O128">
        <f t="shared" si="47"/>
        <v>0.34500000000002728</v>
      </c>
      <c r="P128">
        <f t="shared" si="48"/>
        <v>-8.9731158464488314E-3</v>
      </c>
      <c r="Q128">
        <f t="shared" si="38"/>
        <v>0.32454864245954806</v>
      </c>
      <c r="R128">
        <f t="shared" si="39"/>
        <v>-9.0919598666631199E-3</v>
      </c>
      <c r="T128" s="7">
        <v>125</v>
      </c>
      <c r="U128" s="7">
        <v>372.15499999999997</v>
      </c>
      <c r="V128" s="7">
        <v>0.21783705285422103</v>
      </c>
      <c r="W128">
        <f t="shared" si="49"/>
        <v>0.25</v>
      </c>
      <c r="X128">
        <f t="shared" si="50"/>
        <v>-6.091869111995829E-3</v>
      </c>
      <c r="Y128">
        <f t="shared" si="40"/>
        <v>0.27021582983497527</v>
      </c>
      <c r="Z128">
        <f t="shared" si="41"/>
        <v>-6.1950237217458931E-3</v>
      </c>
      <c r="AB128" s="7">
        <v>125</v>
      </c>
      <c r="AC128" s="7">
        <v>310.96499999999997</v>
      </c>
      <c r="AD128" s="7">
        <v>1.9143965574059487</v>
      </c>
      <c r="AE128">
        <f t="shared" si="30"/>
        <v>0.25499999999999545</v>
      </c>
      <c r="AF128">
        <f t="shared" si="31"/>
        <v>-3.3360427992706443E-2</v>
      </c>
      <c r="AG128">
        <f t="shared" si="51"/>
        <v>-3.3994553081804324E-2</v>
      </c>
      <c r="AH128">
        <f t="shared" si="42"/>
        <v>0.27373447854655719</v>
      </c>
      <c r="AK128" s="7">
        <v>125</v>
      </c>
      <c r="AL128" s="7">
        <v>341.83499999999998</v>
      </c>
      <c r="AM128" s="7">
        <v>0.76712252764846534</v>
      </c>
      <c r="AN128">
        <f t="shared" si="32"/>
        <v>0.69499999999999318</v>
      </c>
      <c r="AO128">
        <f t="shared" si="33"/>
        <v>-2.6402358185325547E-2</v>
      </c>
      <c r="AP128">
        <f t="shared" si="34"/>
        <v>0.63848860537687635</v>
      </c>
      <c r="AQ128">
        <f t="shared" si="43"/>
        <v>-2.6719654928845954E-2</v>
      </c>
      <c r="AS128" s="7">
        <v>125</v>
      </c>
      <c r="AT128" s="7">
        <v>375.09999999999997</v>
      </c>
      <c r="AU128" s="7">
        <v>0.26898851305450555</v>
      </c>
      <c r="AV128">
        <f t="shared" si="35"/>
        <v>0.29000000000002046</v>
      </c>
      <c r="AW128">
        <f t="shared" si="44"/>
        <v>-1.3012554417651478E-2</v>
      </c>
      <c r="AX128">
        <f t="shared" si="45"/>
        <v>0.37944181020195344</v>
      </c>
      <c r="AY128">
        <f t="shared" si="46"/>
        <v>-1.3418464766660605E-2</v>
      </c>
    </row>
    <row r="129" spans="3:51" x14ac:dyDescent="0.25">
      <c r="D129" s="7">
        <v>126</v>
      </c>
      <c r="E129" s="7">
        <v>321.03999999999996</v>
      </c>
      <c r="F129" s="7">
        <v>0.80459118154481679</v>
      </c>
      <c r="G129">
        <f t="shared" si="28"/>
        <v>0.25</v>
      </c>
      <c r="H129">
        <f t="shared" si="29"/>
        <v>-1.1831958444491031E-2</v>
      </c>
      <c r="I129">
        <f t="shared" si="36"/>
        <v>0.25079099212782729</v>
      </c>
      <c r="J129">
        <f t="shared" si="37"/>
        <v>-1.1913100780654638E-2</v>
      </c>
      <c r="L129" s="7">
        <v>126</v>
      </c>
      <c r="M129" s="7">
        <v>345.36500000000001</v>
      </c>
      <c r="N129" s="7">
        <v>0.42081815843263004</v>
      </c>
      <c r="O129">
        <f t="shared" si="47"/>
        <v>0.33999999999997499</v>
      </c>
      <c r="P129">
        <f t="shared" si="48"/>
        <v>-8.7915401553504968E-3</v>
      </c>
      <c r="Q129">
        <f t="shared" si="38"/>
        <v>0.31982827616606824</v>
      </c>
      <c r="R129">
        <f t="shared" si="39"/>
        <v>-8.9078095055686105E-3</v>
      </c>
      <c r="T129" s="7">
        <v>126</v>
      </c>
      <c r="U129" s="7">
        <v>372.40499999999997</v>
      </c>
      <c r="V129" s="7">
        <v>0.2117451837422252</v>
      </c>
      <c r="W129">
        <f t="shared" si="49"/>
        <v>0.23500000000001364</v>
      </c>
      <c r="X129">
        <f t="shared" si="50"/>
        <v>-5.9241214095296646E-3</v>
      </c>
      <c r="Y129">
        <f t="shared" si="40"/>
        <v>0.26200499528102217</v>
      </c>
      <c r="Z129">
        <f t="shared" si="41"/>
        <v>-6.018190617455052E-3</v>
      </c>
      <c r="AB129" s="7">
        <v>126</v>
      </c>
      <c r="AC129" s="7">
        <v>311.21999999999997</v>
      </c>
      <c r="AD129" s="7">
        <v>1.8810361294132423</v>
      </c>
      <c r="AE129">
        <f t="shared" si="30"/>
        <v>0.27500000000003411</v>
      </c>
      <c r="AF129">
        <f t="shared" si="31"/>
        <v>-3.293566697518524E-2</v>
      </c>
      <c r="AG129">
        <f t="shared" si="51"/>
        <v>-3.3568877292157559E-2</v>
      </c>
      <c r="AH129">
        <f t="shared" si="42"/>
        <v>0.27915404645822672</v>
      </c>
      <c r="AK129" s="7">
        <v>126</v>
      </c>
      <c r="AL129" s="7">
        <v>342.53</v>
      </c>
      <c r="AM129" s="7">
        <v>0.74072016946313979</v>
      </c>
      <c r="AN129">
        <f t="shared" si="32"/>
        <v>0.68000000000000682</v>
      </c>
      <c r="AO129">
        <f t="shared" si="33"/>
        <v>-2.5785220053231805E-2</v>
      </c>
      <c r="AP129">
        <f t="shared" si="34"/>
        <v>0.6321742305908753</v>
      </c>
      <c r="AQ129">
        <f t="shared" si="43"/>
        <v>-2.6107261366782847E-2</v>
      </c>
      <c r="AS129" s="7">
        <v>126</v>
      </c>
      <c r="AT129" s="7">
        <v>375.39</v>
      </c>
      <c r="AU129" s="7">
        <v>0.25597595863685407</v>
      </c>
      <c r="AV129">
        <f t="shared" si="35"/>
        <v>0.25499999999999545</v>
      </c>
      <c r="AW129">
        <f t="shared" si="44"/>
        <v>-1.2505785227454408E-2</v>
      </c>
      <c r="AX129">
        <f t="shared" si="45"/>
        <v>0.36175854871758872</v>
      </c>
      <c r="AY129">
        <f t="shared" si="46"/>
        <v>-1.2894254251791099E-2</v>
      </c>
    </row>
    <row r="130" spans="3:51" x14ac:dyDescent="0.25">
      <c r="D130" s="7">
        <v>127</v>
      </c>
      <c r="E130" s="7">
        <v>321.28999999999996</v>
      </c>
      <c r="F130" s="7">
        <v>0.79275922310032576</v>
      </c>
      <c r="G130">
        <f t="shared" si="28"/>
        <v>0.24000000000000909</v>
      </c>
      <c r="H130">
        <f t="shared" si="29"/>
        <v>-1.1675795002601075E-2</v>
      </c>
      <c r="I130">
        <f t="shared" si="36"/>
        <v>0.24990454325103251</v>
      </c>
      <c r="J130">
        <f t="shared" si="37"/>
        <v>-1.1756317521128039E-2</v>
      </c>
      <c r="L130" s="7">
        <v>127</v>
      </c>
      <c r="M130" s="7">
        <v>345.70499999999998</v>
      </c>
      <c r="N130" s="7">
        <v>0.41202661827727954</v>
      </c>
      <c r="O130">
        <f t="shared" si="47"/>
        <v>0.32499999999998863</v>
      </c>
      <c r="P130">
        <f t="shared" si="48"/>
        <v>-8.6130748786530376E-3</v>
      </c>
      <c r="Q130">
        <f t="shared" si="38"/>
        <v>0.31509241043445368</v>
      </c>
      <c r="R130">
        <f t="shared" si="39"/>
        <v>-8.7267095637667547E-3</v>
      </c>
      <c r="T130" s="7">
        <v>127</v>
      </c>
      <c r="U130" s="7">
        <v>372.64</v>
      </c>
      <c r="V130" s="7">
        <v>0.20582106233269554</v>
      </c>
      <c r="W130">
        <f t="shared" si="49"/>
        <v>0.22500000000002274</v>
      </c>
      <c r="X130">
        <f t="shared" si="50"/>
        <v>-5.760624373826545E-3</v>
      </c>
      <c r="Y130">
        <f t="shared" si="40"/>
        <v>0.25392802381526369</v>
      </c>
      <c r="Z130">
        <f t="shared" si="41"/>
        <v>-5.845691394474703E-3</v>
      </c>
      <c r="AB130" s="7">
        <v>127</v>
      </c>
      <c r="AC130" s="7">
        <v>311.495</v>
      </c>
      <c r="AD130" s="7">
        <v>1.848100462438057</v>
      </c>
      <c r="AE130">
        <f t="shared" si="30"/>
        <v>0.29499999999995907</v>
      </c>
      <c r="AF130">
        <f t="shared" si="31"/>
        <v>-3.2512620243152268E-2</v>
      </c>
      <c r="AG130">
        <f t="shared" si="51"/>
        <v>-3.3144825033689485E-2</v>
      </c>
      <c r="AH130">
        <f t="shared" si="42"/>
        <v>0.28455484143989462</v>
      </c>
      <c r="AK130" s="7">
        <v>127</v>
      </c>
      <c r="AL130" s="7">
        <v>343.21</v>
      </c>
      <c r="AM130" s="7">
        <v>0.71493494940990798</v>
      </c>
      <c r="AN130">
        <f t="shared" si="32"/>
        <v>0.68000000000000682</v>
      </c>
      <c r="AO130">
        <f t="shared" si="33"/>
        <v>-2.5175561407363434E-2</v>
      </c>
      <c r="AP130">
        <f t="shared" si="34"/>
        <v>0.62521384007798098</v>
      </c>
      <c r="AQ130">
        <f t="shared" si="43"/>
        <v>-2.5502180096874633E-2</v>
      </c>
      <c r="AS130" s="7">
        <v>127</v>
      </c>
      <c r="AT130" s="7">
        <v>375.64499999999998</v>
      </c>
      <c r="AU130" s="7">
        <v>0.24347017340939967</v>
      </c>
      <c r="AV130">
        <f t="shared" si="35"/>
        <v>0.25499999999999545</v>
      </c>
      <c r="AW130">
        <f t="shared" si="44"/>
        <v>-1.2013749142978397E-2</v>
      </c>
      <c r="AX130">
        <f t="shared" si="45"/>
        <v>0.34433849525099447</v>
      </c>
      <c r="AY130">
        <f t="shared" si="46"/>
        <v>-1.2384192164604364E-2</v>
      </c>
    </row>
    <row r="131" spans="3:51" x14ac:dyDescent="0.25">
      <c r="D131" s="7">
        <v>128</v>
      </c>
      <c r="E131" s="7">
        <v>321.52999999999997</v>
      </c>
      <c r="F131" s="7">
        <v>0.78108342809772469</v>
      </c>
      <c r="G131">
        <f t="shared" si="28"/>
        <v>0.25999999999999091</v>
      </c>
      <c r="H131">
        <f t="shared" si="29"/>
        <v>-1.1521161898769172E-2</v>
      </c>
      <c r="I131">
        <f t="shared" si="36"/>
        <v>0.24897119674670343</v>
      </c>
      <c r="J131">
        <f t="shared" si="37"/>
        <v>-1.1601054600178282E-2</v>
      </c>
      <c r="L131" s="7">
        <v>128</v>
      </c>
      <c r="M131" s="7">
        <v>346.03</v>
      </c>
      <c r="N131" s="7">
        <v>0.40341354339862651</v>
      </c>
      <c r="O131">
        <f t="shared" si="47"/>
        <v>0.32499999999998863</v>
      </c>
      <c r="P131">
        <f t="shared" si="48"/>
        <v>-8.4376882937646225E-3</v>
      </c>
      <c r="Q131">
        <f t="shared" si="38"/>
        <v>0.31034359910547527</v>
      </c>
      <c r="R131">
        <f t="shared" si="39"/>
        <v>-8.5486332786817026E-3</v>
      </c>
      <c r="T131" s="7">
        <v>128</v>
      </c>
      <c r="U131" s="7">
        <v>372.86500000000001</v>
      </c>
      <c r="V131" s="7">
        <v>0.20006043795886899</v>
      </c>
      <c r="W131">
        <f t="shared" si="49"/>
        <v>0.20999999999997954</v>
      </c>
      <c r="X131">
        <f t="shared" si="50"/>
        <v>-5.601291463032898E-3</v>
      </c>
      <c r="Y131">
        <f t="shared" si="40"/>
        <v>0.24598689531158602</v>
      </c>
      <c r="Z131">
        <f t="shared" si="41"/>
        <v>-5.6774591448394557E-3</v>
      </c>
      <c r="AB131" s="7">
        <v>128</v>
      </c>
      <c r="AC131" s="7">
        <v>311.78999999999996</v>
      </c>
      <c r="AD131" s="7">
        <v>1.8155878421949048</v>
      </c>
      <c r="AE131">
        <f t="shared" si="30"/>
        <v>0.29500000000001592</v>
      </c>
      <c r="AF131">
        <f t="shared" si="31"/>
        <v>-3.2091355296596014E-2</v>
      </c>
      <c r="AG131">
        <f t="shared" si="51"/>
        <v>-3.2722459349023257E-2</v>
      </c>
      <c r="AH131">
        <f t="shared" si="42"/>
        <v>0.28992533710346091</v>
      </c>
      <c r="AK131" s="7">
        <v>128</v>
      </c>
      <c r="AL131" s="7">
        <v>343.89</v>
      </c>
      <c r="AM131" s="7">
        <v>0.68975938800254455</v>
      </c>
      <c r="AN131">
        <f t="shared" si="32"/>
        <v>0.66499999999996362</v>
      </c>
      <c r="AO131">
        <f t="shared" si="33"/>
        <v>-2.457348615509769E-2</v>
      </c>
      <c r="AP131">
        <f t="shared" si="34"/>
        <v>0.61762275732349359</v>
      </c>
      <c r="AQ131">
        <f t="shared" si="43"/>
        <v>-2.490448496982009E-2</v>
      </c>
      <c r="AS131" s="7">
        <v>128</v>
      </c>
      <c r="AT131" s="7">
        <v>375.9</v>
      </c>
      <c r="AU131" s="7">
        <v>0.23145642426642127</v>
      </c>
      <c r="AV131">
        <f t="shared" si="35"/>
        <v>0.23000000000001819</v>
      </c>
      <c r="AW131">
        <f t="shared" si="44"/>
        <v>-1.1536258399347882E-2</v>
      </c>
      <c r="AX131">
        <f t="shared" si="45"/>
        <v>0.32720129851280433</v>
      </c>
      <c r="AY131">
        <f t="shared" si="46"/>
        <v>-1.1888151657527064E-2</v>
      </c>
    </row>
    <row r="132" spans="3:51" x14ac:dyDescent="0.25">
      <c r="D132" s="7">
        <v>129</v>
      </c>
      <c r="E132" s="7">
        <v>321.78999999999996</v>
      </c>
      <c r="F132" s="7">
        <v>0.76956226619895551</v>
      </c>
      <c r="G132">
        <f t="shared" ref="G132:G195" si="52">(E133-E132)/(D133-D132)</f>
        <v>0.24000000000000909</v>
      </c>
      <c r="H132">
        <f t="shared" ref="H132:H195" si="53">(F133-F132)/(D133-D132)</f>
        <v>-1.1368056542663707E-2</v>
      </c>
      <c r="I132">
        <f t="shared" si="36"/>
        <v>0.24799131143030628</v>
      </c>
      <c r="J132">
        <f t="shared" si="37"/>
        <v>-1.1447309362169006E-2</v>
      </c>
      <c r="L132" s="7">
        <v>129</v>
      </c>
      <c r="M132" s="7">
        <v>346.35499999999996</v>
      </c>
      <c r="N132" s="7">
        <v>0.39497585510486188</v>
      </c>
      <c r="O132">
        <f t="shared" si="47"/>
        <v>0.31999999999999318</v>
      </c>
      <c r="P132">
        <f t="shared" si="48"/>
        <v>-8.2653481862041689E-3</v>
      </c>
      <c r="Q132">
        <f t="shared" si="38"/>
        <v>0.30558434845827276</v>
      </c>
      <c r="R132">
        <f t="shared" si="39"/>
        <v>-8.3735534900235969E-3</v>
      </c>
      <c r="T132" s="7">
        <v>129</v>
      </c>
      <c r="U132" s="7">
        <v>373.07499999999999</v>
      </c>
      <c r="V132" s="7">
        <v>0.19445914649583609</v>
      </c>
      <c r="W132">
        <f t="shared" si="49"/>
        <v>0.20999999999997954</v>
      </c>
      <c r="X132">
        <f t="shared" si="50"/>
        <v>-5.446036740860416E-3</v>
      </c>
      <c r="Y132">
        <f t="shared" si="40"/>
        <v>0.23818341481743222</v>
      </c>
      <c r="Z132">
        <f t="shared" si="41"/>
        <v>-5.5134268952919258E-3</v>
      </c>
      <c r="AB132" s="7">
        <v>129</v>
      </c>
      <c r="AC132" s="7">
        <v>312.08499999999998</v>
      </c>
      <c r="AD132" s="7">
        <v>1.7834964868983088</v>
      </c>
      <c r="AE132">
        <f t="shared" ref="AE132:AE195" si="54">(AC133-AC132)/(AB133-AB132)</f>
        <v>0.30500000000000682</v>
      </c>
      <c r="AF132">
        <f t="shared" ref="AF132:AF195" si="55">(AD133-AD132)/(AB133-AB132)</f>
        <v>-3.1671938520877907E-2</v>
      </c>
      <c r="AG132">
        <f t="shared" si="51"/>
        <v>-3.2301842240572087E-2</v>
      </c>
      <c r="AH132">
        <f t="shared" si="42"/>
        <v>0.29525398743686804</v>
      </c>
      <c r="AK132" s="7">
        <v>129</v>
      </c>
      <c r="AL132" s="7">
        <v>344.55499999999995</v>
      </c>
      <c r="AM132" s="7">
        <v>0.66518590184744686</v>
      </c>
      <c r="AN132">
        <f t="shared" ref="AN132:AN195" si="56">(AL133-AL132)/(AK133-AK132)</f>
        <v>0.65500000000002956</v>
      </c>
      <c r="AO132">
        <f t="shared" ref="AO132:AO195" si="57">(AM133-AM132)/(AK133-AK132)</f>
        <v>-2.3979092958576587E-2</v>
      </c>
      <c r="AP132">
        <f t="shared" ref="AP132:AP195" si="58">-1.84325098352035E-18*AK132^9 + 2.393221788644E-15*AK132^8 - 1.30977513146587E-12*AK132^7 + 3.92708940531235E-10*AK132^6 - 7.02460433472432E-08*AK132^5 + 7.66770730288144E-06*AK132^4 - 0.000503438751057307*AK132^3 + 0.0188744134741421*AK132^2 - 0.353302399082313*AK132 + 2.47753656963423</f>
        <v>0.60941815253889864</v>
      </c>
      <c r="AQ132">
        <f t="shared" si="43"/>
        <v>-2.4314245559501874E-2</v>
      </c>
      <c r="AS132" s="7">
        <v>129</v>
      </c>
      <c r="AT132" s="7">
        <v>376.13</v>
      </c>
      <c r="AU132" s="7">
        <v>0.21992016586707339</v>
      </c>
      <c r="AV132">
        <f t="shared" ref="AV132:AV195" si="59">(AT133-AT132)/(AS133-AS132)</f>
        <v>0.22499999999996589</v>
      </c>
      <c r="AW132">
        <f t="shared" si="44"/>
        <v>-1.1073116407594036E-2</v>
      </c>
      <c r="AX132">
        <f t="shared" si="45"/>
        <v>0.31036560732205487</v>
      </c>
      <c r="AY132">
        <f t="shared" si="46"/>
        <v>-1.1405999205648071E-2</v>
      </c>
    </row>
    <row r="133" spans="3:51" x14ac:dyDescent="0.25">
      <c r="C133">
        <v>130</v>
      </c>
      <c r="D133" s="7">
        <v>130</v>
      </c>
      <c r="E133" s="7">
        <v>322.02999999999997</v>
      </c>
      <c r="F133" s="7">
        <v>0.75819420965629181</v>
      </c>
      <c r="G133">
        <f t="shared" si="52"/>
        <v>0.24000000000000909</v>
      </c>
      <c r="H133">
        <f t="shared" si="53"/>
        <v>-1.1216476033745981E-2</v>
      </c>
      <c r="I133">
        <f t="shared" ref="I133:I196" si="60">1.27491982713342*D133 + 0.025126248085838*D133^2 + 0.00164743509644833/D133^(1/2) - 3.68201030426661*D133^(1/2) + 0.0000520198301593556*D133^3 - 0.234795503626014*D133^(3/2) - 0.0015615062419426*D133^(5/2) - 7.15939522337866E-07*D133^(7/2) + 4.40806617606872</f>
        <v>0.24696527469826357</v>
      </c>
      <c r="J133">
        <f t="shared" ref="J133:J196" si="61">0.000513917496970605*D133 + 0.0000251670053192907*D133^2 + 0.000732659563079174/D133^(1/2) - 1.59768745400056E-07*D133^(1/2) + 9.11458990013703E-08*D133^3 - 0.000130467417661157*D133^(3/2) - 2.25919401168906E-06*D133^(5/2) - 1.36973724597237E-09*D133^(7/2) - 0.0407195134606899</f>
        <v>-1.1295078877737855E-2</v>
      </c>
      <c r="L133" s="7">
        <v>130</v>
      </c>
      <c r="M133" s="7">
        <v>346.67499999999995</v>
      </c>
      <c r="N133" s="7">
        <v>0.38671050691865771</v>
      </c>
      <c r="O133">
        <f t="shared" si="47"/>
        <v>0.30500000000000682</v>
      </c>
      <c r="P133">
        <f t="shared" si="48"/>
        <v>-8.096021886625282E-3</v>
      </c>
      <c r="Q133">
        <f t="shared" ref="Q133:Q196" si="62">0.2670552900325*L133 - 0.000278331175207276*L133^2 + 1.92764230093476/L133^(1/2) - 1.21762369116687*L133^(1/2) - 1.84581079056392E-06*L133^3 - 0.0180603752313481*L133^(3/2) + 0.00006936841639474*L133^(5/2) + 1.45967241584924</f>
        <v>0.300817117337979</v>
      </c>
      <c r="R133">
        <f t="shared" ref="R133:R196" si="63">0.00692416093685409/L133^(1/2) - 0.0000475481379654438*L133^2 - 0.00433569085068451*L133 + 0.0139363233170193*L133^(1/2) + 5.44078182371188E-08*L133^3 + 0.000726283872518354*L133^(3/2) + 5.79090791014879E-07*L133^(5/2) - 1.58014777406732E-09*L133^(7/2) - 0.0685588747112838</f>
        <v>-8.2014426605977395E-3</v>
      </c>
      <c r="T133" s="7">
        <v>130</v>
      </c>
      <c r="U133" s="7">
        <v>373.28499999999997</v>
      </c>
      <c r="V133" s="7">
        <v>0.18901310975497568</v>
      </c>
      <c r="W133">
        <f t="shared" si="49"/>
        <v>0.20000000000004547</v>
      </c>
      <c r="X133">
        <f t="shared" si="50"/>
        <v>-5.2947749399744615E-3</v>
      </c>
      <c r="Y133">
        <f t="shared" ref="Y133:Y196" si="64">1.16307505789971*T133 - 0.00305521822513173*T133^2 + 0.131937407419228/T133^(1/2) - 5.05169284948921*T133^(1/2) - 0.0000427585098449219*T133^3 - 0.0888153219675452*T133^(3/2) + 0.000818555491262176*T133^(5/2) + 7.39725267115507E-07*T133^(7/2) + 7.57851569863059</f>
        <v>0.23051921690852684</v>
      </c>
      <c r="Z133">
        <f t="shared" ref="Z133:Z196" si="65">0.0042509482756848/T133^(1/2) - 0.000176535439996829*T133^2 - 0.00932974505274208*T133 + 0.0223861955586167*T133^(1/2) - 1.22367401098078E-07*T133^3 + 0.00190897375730405*T133^(3/2) + 7.54596476851689E-06*T133^(5/2) - 0.0793750289602491</f>
        <v>-5.3535276398851001E-3</v>
      </c>
      <c r="AB133" s="7">
        <v>130</v>
      </c>
      <c r="AC133" s="7">
        <v>312.39</v>
      </c>
      <c r="AD133" s="7">
        <v>1.7518245483774308</v>
      </c>
      <c r="AE133">
        <f t="shared" si="54"/>
        <v>0.31499999999999773</v>
      </c>
      <c r="AF133">
        <f t="shared" si="55"/>
        <v>-3.1254435163345695E-2</v>
      </c>
      <c r="AG133">
        <f t="shared" si="51"/>
        <v>-3.18830346646767E-2</v>
      </c>
      <c r="AH133">
        <f t="shared" ref="AH133:AH196" si="66">3.78520647688374E-17*AB133^8-4.86873802522286E-14*AB133^7+2.57718548847703E-11*AB133^6-7.24393016169857E-09*AB133^5+1.16523961079678E-06*AB133^4-0.000108035052527098*AB133^3+0.0055311490307405*AB133^2-0.137233744075007*AB133+1.24255744283625</f>
        <v>0.30052925608026992</v>
      </c>
      <c r="AK133" s="7">
        <v>130</v>
      </c>
      <c r="AL133" s="7">
        <v>345.21</v>
      </c>
      <c r="AM133" s="7">
        <v>0.64120680888887027</v>
      </c>
      <c r="AN133">
        <f t="shared" si="56"/>
        <v>0.62999999999999545</v>
      </c>
      <c r="AO133">
        <f t="shared" si="57"/>
        <v>-2.3392475185786465E-2</v>
      </c>
      <c r="AP133">
        <f t="shared" si="58"/>
        <v>0.60061897652360408</v>
      </c>
      <c r="AQ133">
        <f t="shared" ref="AQ133:AQ196" si="67">0.0375178930046747*AK133 + 0.000966635702394614*AK133^2 - 0.034585286069708/AK133^(1/2) - 0.0926976137586008*AK133^(1/2) + 2.14138277487441E-06*AK133^3 - 0.00800063213842732*AK133^(3/2) - 0.0000639095715029733*AK133^(5/2) - 2.83589868652189E-08*AK133^(7/2) + 0.00198676565355241</f>
        <v>-2.3731527206591413E-2</v>
      </c>
      <c r="AS133" s="7">
        <v>130</v>
      </c>
      <c r="AT133" s="7">
        <v>376.35499999999996</v>
      </c>
      <c r="AU133" s="7">
        <v>0.20884704945947935</v>
      </c>
      <c r="AV133">
        <f t="shared" si="59"/>
        <v>0.21000000000003638</v>
      </c>
      <c r="AW133">
        <f t="shared" ref="AW133:AW196" si="68">(AU134-AU133)/(AS134-AS133)</f>
        <v>-1.0624118295123219E-2</v>
      </c>
      <c r="AX133">
        <f t="shared" ref="AX133:AX196" si="69">48.3317232674005*AS133 + 2.41513153550678*AS133^2 - 21.6978564803991/AS133^(1/2) - 95.5867046087809*AS133^(1/2) + 0.0183642274846959*AS133^3 + 0.0000179554581301279*AS133^4 - 13.8267123031746*AS133^(3/2) - 0.265492571355516*AS133^(5/2) - 0.000772286444641435*AS133^(7/2) - 1.76020387564134E-07*AS133^(9/2) + 89.4612753007227</f>
        <v>0.29384906389951482</v>
      </c>
      <c r="AY133">
        <f t="shared" ref="AY133:AY196" si="70">0.0568367697060137*AS133 + 0.00197591386537957*AS133^2 - 0.0361533077945115/AS133^(1/2) - 0.122306287166576*AS133^(1/2) + 5.96945714185551E-06*AS133^3 - 0.0140676084650293*AS133^(3/2) - 0.000152169266956421*AS133^(5/2) - 9.33343508486812E-08*AS133^(7/2) + 0.000957175965901318</f>
        <v>-1.0937594846159821E-2</v>
      </c>
    </row>
    <row r="134" spans="3:51" x14ac:dyDescent="0.25">
      <c r="D134" s="7">
        <v>131</v>
      </c>
      <c r="E134" s="7">
        <v>322.27</v>
      </c>
      <c r="F134" s="7">
        <v>0.74697773362254583</v>
      </c>
      <c r="G134">
        <f t="shared" si="52"/>
        <v>0.25</v>
      </c>
      <c r="H134">
        <f t="shared" si="53"/>
        <v>-1.1066417168193121E-2</v>
      </c>
      <c r="I134">
        <f t="shared" si="60"/>
        <v>0.24589350222991335</v>
      </c>
      <c r="J134">
        <f t="shared" si="61"/>
        <v>-1.1144359950113751E-2</v>
      </c>
      <c r="L134" s="7">
        <v>131</v>
      </c>
      <c r="M134" s="7">
        <v>346.97999999999996</v>
      </c>
      <c r="N134" s="7">
        <v>0.37861448503203243</v>
      </c>
      <c r="O134">
        <f t="shared" ref="O134:O197" si="71">(M135-M134)/(L135-L134)</f>
        <v>0.30000000000001137</v>
      </c>
      <c r="P134">
        <f t="shared" ref="P134:P197" si="72">(N135-N134)/(L135-L134)</f>
        <v>-7.9296763069682807E-3</v>
      </c>
      <c r="Q134">
        <f t="shared" si="62"/>
        <v>0.29604431729681235</v>
      </c>
      <c r="R134">
        <f t="shared" si="63"/>
        <v>-8.0322728965857848E-3</v>
      </c>
      <c r="T134" s="7">
        <v>131</v>
      </c>
      <c r="U134" s="7">
        <v>373.48500000000001</v>
      </c>
      <c r="V134" s="7">
        <v>0.18371833481500122</v>
      </c>
      <c r="W134">
        <f t="shared" ref="W134:W197" si="73">(U135-U134)/(T135-T134)</f>
        <v>0.19499999999993634</v>
      </c>
      <c r="X134">
        <f t="shared" ref="X134:X197" si="74">(V135-V134)/(T135-T134)</f>
        <v>-5.147421521212947E-3</v>
      </c>
      <c r="Y134">
        <f t="shared" si="64"/>
        <v>0.22299576999332249</v>
      </c>
      <c r="Z134">
        <f t="shared" si="65"/>
        <v>-5.1976943714675955E-3</v>
      </c>
      <c r="AB134" s="7">
        <v>131</v>
      </c>
      <c r="AC134" s="7">
        <v>312.70499999999998</v>
      </c>
      <c r="AD134" s="7">
        <v>1.7205701132140852</v>
      </c>
      <c r="AE134">
        <f t="shared" si="54"/>
        <v>0.31999999999999318</v>
      </c>
      <c r="AF134">
        <f t="shared" si="55"/>
        <v>-3.0838909310780815E-2</v>
      </c>
      <c r="AG134">
        <f t="shared" ref="AG134:AG197" si="75">0.00470602605547167*AB133 + 0.0000935367159676877*AB133^2 - 0.00503515570366424/AB133^(1/2) - 0.0123413763155076*AB133^(1/2) + 5.44722490752648E-08*AB133^3 - 0.00089587232744831*AB133^(3/2) - 4.33785831908054E-06*AB133^(5/2) + 8.36559918756328E-10*AB133^(7/2) - 0.0597486162913562</f>
        <v>-3.1466096526097484E-2</v>
      </c>
      <c r="AH134">
        <f t="shared" si="66"/>
        <v>0.30573964525164765</v>
      </c>
      <c r="AK134" s="7">
        <v>131</v>
      </c>
      <c r="AL134" s="7">
        <v>345.84</v>
      </c>
      <c r="AM134" s="7">
        <v>0.61781433370308381</v>
      </c>
      <c r="AN134">
        <f t="shared" si="56"/>
        <v>0.625</v>
      </c>
      <c r="AO134">
        <f t="shared" si="57"/>
        <v>-2.2813720866766363E-2</v>
      </c>
      <c r="AP134">
        <f t="shared" si="58"/>
        <v>0.59124588900979624</v>
      </c>
      <c r="AQ134">
        <f t="shared" si="67"/>
        <v>-2.3156391062788967E-2</v>
      </c>
      <c r="AS134" s="7">
        <v>131</v>
      </c>
      <c r="AT134" s="7">
        <v>376.565</v>
      </c>
      <c r="AU134" s="7">
        <v>0.19822293116435613</v>
      </c>
      <c r="AV134">
        <f t="shared" si="59"/>
        <v>0.19499999999999318</v>
      </c>
      <c r="AW134">
        <f t="shared" si="68"/>
        <v>-1.0189051447378389E-2</v>
      </c>
      <c r="AX134">
        <f t="shared" si="69"/>
        <v>0.27766829864627596</v>
      </c>
      <c r="AY134">
        <f t="shared" si="70"/>
        <v>-1.0482792416108572E-2</v>
      </c>
    </row>
    <row r="135" spans="3:51" x14ac:dyDescent="0.25">
      <c r="D135" s="7">
        <v>132</v>
      </c>
      <c r="E135" s="7">
        <v>322.52</v>
      </c>
      <c r="F135" s="7">
        <v>0.7359113164543527</v>
      </c>
      <c r="G135">
        <f t="shared" si="52"/>
        <v>0.24000000000000909</v>
      </c>
      <c r="H135">
        <f t="shared" si="53"/>
        <v>-1.0917876445810548E-2</v>
      </c>
      <c r="I135">
        <f t="shared" si="60"/>
        <v>0.24477643765847112</v>
      </c>
      <c r="J135">
        <f t="shared" si="61"/>
        <v>-1.0995149121343611E-2</v>
      </c>
      <c r="L135" s="7">
        <v>132</v>
      </c>
      <c r="M135" s="7">
        <v>347.28</v>
      </c>
      <c r="N135" s="7">
        <v>0.37068480872506415</v>
      </c>
      <c r="O135">
        <f t="shared" si="71"/>
        <v>0.29500000000001592</v>
      </c>
      <c r="P135">
        <f t="shared" si="72"/>
        <v>-7.7662779757346478E-3</v>
      </c>
      <c r="Q135">
        <f t="shared" si="62"/>
        <v>0.29126831274694287</v>
      </c>
      <c r="R135">
        <f t="shared" si="63"/>
        <v>-7.8660159672929233E-3</v>
      </c>
      <c r="T135" s="7">
        <v>132</v>
      </c>
      <c r="U135" s="7">
        <v>373.67999999999995</v>
      </c>
      <c r="V135" s="7">
        <v>0.17857091329378827</v>
      </c>
      <c r="W135">
        <f t="shared" si="73"/>
        <v>0.18500000000005912</v>
      </c>
      <c r="X135">
        <f t="shared" si="74"/>
        <v>-5.0038927287525403E-3</v>
      </c>
      <c r="Y135">
        <f t="shared" si="64"/>
        <v>0.21561438056346294</v>
      </c>
      <c r="Z135">
        <f t="shared" si="65"/>
        <v>-5.0458601120522556E-3</v>
      </c>
      <c r="AB135" s="7">
        <v>132</v>
      </c>
      <c r="AC135" s="7">
        <v>313.02499999999998</v>
      </c>
      <c r="AD135" s="7">
        <v>1.6897312039033043</v>
      </c>
      <c r="AE135">
        <f t="shared" si="54"/>
        <v>0.33499999999997954</v>
      </c>
      <c r="AF135">
        <f t="shared" si="55"/>
        <v>-3.0425423867686874E-2</v>
      </c>
      <c r="AG135">
        <f t="shared" si="75"/>
        <v>-3.1051086672828774E-2</v>
      </c>
      <c r="AH135">
        <f t="shared" si="66"/>
        <v>0.31087372427240734</v>
      </c>
      <c r="AK135" s="7">
        <v>132</v>
      </c>
      <c r="AL135" s="7">
        <v>346.46499999999997</v>
      </c>
      <c r="AM135" s="7">
        <v>0.59500061283631744</v>
      </c>
      <c r="AN135">
        <f t="shared" si="56"/>
        <v>0.59499999999997044</v>
      </c>
      <c r="AO135">
        <f t="shared" si="57"/>
        <v>-2.2242912655703884E-2</v>
      </c>
      <c r="AP135">
        <f t="shared" si="58"/>
        <v>0.58132118176989955</v>
      </c>
      <c r="AQ135">
        <f t="shared" si="67"/>
        <v>-2.2588894136028353E-2</v>
      </c>
      <c r="AS135" s="7">
        <v>132</v>
      </c>
      <c r="AT135" s="7">
        <v>376.76</v>
      </c>
      <c r="AU135" s="7">
        <v>0.18803387971697774</v>
      </c>
      <c r="AV135">
        <f t="shared" si="59"/>
        <v>0.18500000000000227</v>
      </c>
      <c r="AW135">
        <f t="shared" si="68"/>
        <v>-9.7676960493474352E-3</v>
      </c>
      <c r="AX135">
        <f t="shared" si="69"/>
        <v>0.26183892673530806</v>
      </c>
      <c r="AY135">
        <f t="shared" si="70"/>
        <v>-1.0041439788291934E-2</v>
      </c>
    </row>
    <row r="136" spans="3:51" x14ac:dyDescent="0.25">
      <c r="D136" s="7">
        <v>133</v>
      </c>
      <c r="E136" s="7">
        <v>322.76</v>
      </c>
      <c r="F136" s="7">
        <v>0.72499344000854216</v>
      </c>
      <c r="G136">
        <f t="shared" si="52"/>
        <v>0.25</v>
      </c>
      <c r="H136">
        <f t="shared" si="53"/>
        <v>-1.0770850076926242E-2</v>
      </c>
      <c r="I136">
        <f t="shared" si="60"/>
        <v>0.24361455222216755</v>
      </c>
      <c r="J136">
        <f t="shared" si="61"/>
        <v>-1.0847442678427001E-2</v>
      </c>
      <c r="L136" s="7">
        <v>133</v>
      </c>
      <c r="M136" s="7">
        <v>347.57499999999999</v>
      </c>
      <c r="N136" s="7">
        <v>0.3629185307493295</v>
      </c>
      <c r="O136">
        <f t="shared" si="71"/>
        <v>0.29000000000002046</v>
      </c>
      <c r="P136">
        <f t="shared" si="72"/>
        <v>-7.605793072373801E-3</v>
      </c>
      <c r="Q136">
        <f t="shared" si="62"/>
        <v>0.28649142112436299</v>
      </c>
      <c r="R136">
        <f t="shared" si="63"/>
        <v>-7.7026433243873316E-3</v>
      </c>
      <c r="T136" s="7">
        <v>133</v>
      </c>
      <c r="U136" s="7">
        <v>373.86500000000001</v>
      </c>
      <c r="V136" s="7">
        <v>0.17356702056503573</v>
      </c>
      <c r="W136">
        <f t="shared" si="73"/>
        <v>0.17999999999994998</v>
      </c>
      <c r="X136">
        <f t="shared" si="74"/>
        <v>-4.8641056413411266E-3</v>
      </c>
      <c r="Y136">
        <f t="shared" si="64"/>
        <v>0.20837619738663182</v>
      </c>
      <c r="Z136">
        <f t="shared" si="65"/>
        <v>-4.8979579421506853E-3</v>
      </c>
      <c r="AB136" s="7">
        <v>133</v>
      </c>
      <c r="AC136" s="7">
        <v>313.35999999999996</v>
      </c>
      <c r="AD136" s="7">
        <v>1.6593057800356175</v>
      </c>
      <c r="AE136">
        <f t="shared" si="54"/>
        <v>0.33500000000003638</v>
      </c>
      <c r="AF136">
        <f t="shared" si="55"/>
        <v>-3.0014040535442099E-2</v>
      </c>
      <c r="AG136">
        <f t="shared" si="75"/>
        <v>-3.0638062891250328E-2</v>
      </c>
      <c r="AH136">
        <f t="shared" si="66"/>
        <v>0.31592015764594006</v>
      </c>
      <c r="AK136" s="7">
        <v>133</v>
      </c>
      <c r="AL136" s="7">
        <v>347.05999999999995</v>
      </c>
      <c r="AM136" s="7">
        <v>0.57275770018061356</v>
      </c>
      <c r="AN136">
        <f t="shared" si="56"/>
        <v>0.58000000000004093</v>
      </c>
      <c r="AO136">
        <f t="shared" si="57"/>
        <v>-2.1680127798837989E-2</v>
      </c>
      <c r="AP136">
        <f t="shared" si="58"/>
        <v>0.57086869677410412</v>
      </c>
      <c r="AQ136">
        <f t="shared" si="67"/>
        <v>-2.2029089336142088E-2</v>
      </c>
      <c r="AS136" s="7">
        <v>133</v>
      </c>
      <c r="AT136" s="7">
        <v>376.94499999999999</v>
      </c>
      <c r="AU136" s="7">
        <v>0.17826618366763031</v>
      </c>
      <c r="AV136">
        <f t="shared" si="59"/>
        <v>0.17500000000001137</v>
      </c>
      <c r="AW136">
        <f t="shared" si="68"/>
        <v>-9.3598256256028634E-3</v>
      </c>
      <c r="AX136">
        <f t="shared" si="69"/>
        <v>0.24637554726960786</v>
      </c>
      <c r="AY136">
        <f t="shared" si="70"/>
        <v>-9.6133791048191482E-3</v>
      </c>
    </row>
    <row r="137" spans="3:51" x14ac:dyDescent="0.25">
      <c r="D137" s="7">
        <v>134</v>
      </c>
      <c r="E137" s="7">
        <v>323.01</v>
      </c>
      <c r="F137" s="7">
        <v>0.71422258993161591</v>
      </c>
      <c r="G137">
        <f t="shared" si="52"/>
        <v>0.24000000000000909</v>
      </c>
      <c r="H137">
        <f t="shared" si="53"/>
        <v>-1.0625333989267127E-2</v>
      </c>
      <c r="I137">
        <f t="shared" si="60"/>
        <v>0.24240834438436032</v>
      </c>
      <c r="J137">
        <f t="shared" si="61"/>
        <v>-1.070123665937385E-2</v>
      </c>
      <c r="L137" s="7">
        <v>134</v>
      </c>
      <c r="M137" s="7">
        <v>347.86500000000001</v>
      </c>
      <c r="N137" s="7">
        <v>0.3553127376769557</v>
      </c>
      <c r="O137">
        <f t="shared" si="71"/>
        <v>0.27999999999997272</v>
      </c>
      <c r="P137">
        <f t="shared" si="72"/>
        <v>-7.4481874607816856E-3</v>
      </c>
      <c r="Q137">
        <f t="shared" si="62"/>
        <v>0.28171591306343058</v>
      </c>
      <c r="R137">
        <f t="shared" si="63"/>
        <v>-7.5421261206447682E-3</v>
      </c>
      <c r="T137" s="7">
        <v>134</v>
      </c>
      <c r="U137" s="7">
        <v>374.04499999999996</v>
      </c>
      <c r="V137" s="7">
        <v>0.1687029149236946</v>
      </c>
      <c r="W137">
        <f t="shared" si="73"/>
        <v>0.17500000000001137</v>
      </c>
      <c r="X137">
        <f t="shared" si="74"/>
        <v>-4.7279782197170717E-3</v>
      </c>
      <c r="Y137">
        <f t="shared" si="64"/>
        <v>0.20128221565227467</v>
      </c>
      <c r="Z137">
        <f t="shared" si="65"/>
        <v>-4.7539210290683948E-3</v>
      </c>
      <c r="AB137" s="7">
        <v>134</v>
      </c>
      <c r="AC137" s="7">
        <v>313.69499999999999</v>
      </c>
      <c r="AD137" s="7">
        <v>1.6292917395001754</v>
      </c>
      <c r="AE137">
        <f t="shared" si="54"/>
        <v>0.34499999999997044</v>
      </c>
      <c r="AF137">
        <f t="shared" si="55"/>
        <v>-2.9604819792322656E-2</v>
      </c>
      <c r="AG137">
        <f t="shared" si="75"/>
        <v>-3.02270819015663E-2</v>
      </c>
      <c r="AH137">
        <f t="shared" si="66"/>
        <v>0.32086773264170798</v>
      </c>
      <c r="AK137" s="7">
        <v>134</v>
      </c>
      <c r="AL137" s="7">
        <v>347.64</v>
      </c>
      <c r="AM137" s="7">
        <v>0.55107757238177557</v>
      </c>
      <c r="AN137">
        <f t="shared" si="56"/>
        <v>0.56499999999999773</v>
      </c>
      <c r="AO137">
        <f t="shared" si="57"/>
        <v>-2.1125438107881256E-2</v>
      </c>
      <c r="AP137">
        <f t="shared" si="58"/>
        <v>0.5599137396826972</v>
      </c>
      <c r="AQ137">
        <f t="shared" si="67"/>
        <v>-2.1477025521453891E-2</v>
      </c>
      <c r="AS137" s="7">
        <v>134</v>
      </c>
      <c r="AT137" s="7">
        <v>377.12</v>
      </c>
      <c r="AU137" s="7">
        <v>0.16890635804202744</v>
      </c>
      <c r="AV137">
        <f t="shared" si="59"/>
        <v>0.15999999999996817</v>
      </c>
      <c r="AW137">
        <f t="shared" si="68"/>
        <v>-8.9652075775955853E-3</v>
      </c>
      <c r="AX137">
        <f t="shared" si="69"/>
        <v>0.23129174226276916</v>
      </c>
      <c r="AY137">
        <f t="shared" si="70"/>
        <v>-9.1984470095531519E-3</v>
      </c>
    </row>
    <row r="138" spans="3:51" x14ac:dyDescent="0.25">
      <c r="D138" s="7">
        <v>135</v>
      </c>
      <c r="E138" s="7">
        <v>323.25</v>
      </c>
      <c r="F138" s="7">
        <v>0.70359725594234879</v>
      </c>
      <c r="G138">
        <f t="shared" si="52"/>
        <v>0.24000000000000909</v>
      </c>
      <c r="H138">
        <f t="shared" si="53"/>
        <v>-1.048132383481104E-2</v>
      </c>
      <c r="I138">
        <f t="shared" si="60"/>
        <v>0.24115833943399601</v>
      </c>
      <c r="J138">
        <f t="shared" si="61"/>
        <v>-1.0556526859172327E-2</v>
      </c>
      <c r="L138" s="7">
        <v>135</v>
      </c>
      <c r="M138" s="7">
        <v>348.14499999999998</v>
      </c>
      <c r="N138" s="7">
        <v>0.34786455021617402</v>
      </c>
      <c r="O138">
        <f t="shared" si="71"/>
        <v>0.27499999999997726</v>
      </c>
      <c r="P138">
        <f t="shared" si="72"/>
        <v>-7.2934267219035842E-3</v>
      </c>
      <c r="Q138">
        <f t="shared" si="62"/>
        <v>0.276944012580562</v>
      </c>
      <c r="R138">
        <f t="shared" si="63"/>
        <v>-7.3844352282030484E-3</v>
      </c>
      <c r="T138" s="7">
        <v>135</v>
      </c>
      <c r="U138" s="7">
        <v>374.21999999999997</v>
      </c>
      <c r="V138" s="7">
        <v>0.16397493670397753</v>
      </c>
      <c r="W138">
        <f t="shared" si="73"/>
        <v>0.17000000000001592</v>
      </c>
      <c r="X138">
        <f t="shared" si="74"/>
        <v>-4.5954293503389643E-3</v>
      </c>
      <c r="Y138">
        <f t="shared" si="64"/>
        <v>0.19433328105789816</v>
      </c>
      <c r="Z138">
        <f t="shared" si="65"/>
        <v>-4.6136826541998549E-3</v>
      </c>
      <c r="AB138" s="7">
        <v>135</v>
      </c>
      <c r="AC138" s="7">
        <v>314.03999999999996</v>
      </c>
      <c r="AD138" s="7">
        <v>1.5996869197078527</v>
      </c>
      <c r="AE138">
        <f t="shared" si="54"/>
        <v>0.34000000000003183</v>
      </c>
      <c r="AF138">
        <f t="shared" si="55"/>
        <v>-2.9197820874409697E-2</v>
      </c>
      <c r="AG138">
        <f t="shared" si="75"/>
        <v>-2.9818199353560147E-2</v>
      </c>
      <c r="AH138">
        <f t="shared" si="66"/>
        <v>0.32570538634181201</v>
      </c>
      <c r="AK138" s="7">
        <v>135</v>
      </c>
      <c r="AL138" s="7">
        <v>348.20499999999998</v>
      </c>
      <c r="AM138" s="7">
        <v>0.52995213427389432</v>
      </c>
      <c r="AN138">
        <f t="shared" si="56"/>
        <v>0.55000000000001137</v>
      </c>
      <c r="AO138">
        <f t="shared" si="57"/>
        <v>-2.057890993981526E-2</v>
      </c>
      <c r="AP138">
        <f t="shared" si="58"/>
        <v>0.5484829889965237</v>
      </c>
      <c r="AQ138">
        <f t="shared" si="67"/>
        <v>-2.0932747545896663E-2</v>
      </c>
      <c r="AS138" s="7">
        <v>135</v>
      </c>
      <c r="AT138" s="7">
        <v>377.28</v>
      </c>
      <c r="AU138" s="7">
        <v>0.15994115046443186</v>
      </c>
      <c r="AV138">
        <f t="shared" si="59"/>
        <v>0.14999999999997726</v>
      </c>
      <c r="AW138">
        <f t="shared" si="68"/>
        <v>-8.583603716963234E-3</v>
      </c>
      <c r="AX138">
        <f t="shared" si="69"/>
        <v>0.21660007893238742</v>
      </c>
      <c r="AY138">
        <f t="shared" si="70"/>
        <v>-8.7964748781741049E-3</v>
      </c>
    </row>
    <row r="139" spans="3:51" x14ac:dyDescent="0.25">
      <c r="D139" s="7">
        <v>136</v>
      </c>
      <c r="E139" s="7">
        <v>323.49</v>
      </c>
      <c r="F139" s="7">
        <v>0.69311593210753775</v>
      </c>
      <c r="G139">
        <f t="shared" si="52"/>
        <v>0.23999999999995225</v>
      </c>
      <c r="H139">
        <f t="shared" si="53"/>
        <v>-1.0338814996615042E-2</v>
      </c>
      <c r="I139">
        <f t="shared" si="60"/>
        <v>0.23986508906621573</v>
      </c>
      <c r="J139">
        <f t="shared" si="61"/>
        <v>-1.041330883567259E-2</v>
      </c>
      <c r="L139" s="7">
        <v>136</v>
      </c>
      <c r="M139" s="7">
        <v>348.41999999999996</v>
      </c>
      <c r="N139" s="7">
        <v>0.34057112349427043</v>
      </c>
      <c r="O139">
        <f t="shared" si="71"/>
        <v>0.26499999999998636</v>
      </c>
      <c r="P139">
        <f t="shared" si="72"/>
        <v>-7.1414761854412534E-3</v>
      </c>
      <c r="Q139">
        <f t="shared" si="62"/>
        <v>0.27217789726706454</v>
      </c>
      <c r="R139">
        <f t="shared" si="63"/>
        <v>-7.2295412563755171E-3</v>
      </c>
      <c r="T139" s="7">
        <v>136</v>
      </c>
      <c r="U139" s="7">
        <v>374.39</v>
      </c>
      <c r="V139" s="7">
        <v>0.15937950735363857</v>
      </c>
      <c r="W139">
        <f t="shared" si="73"/>
        <v>0.15999999999996817</v>
      </c>
      <c r="X139">
        <f t="shared" si="74"/>
        <v>-4.4663788855478781E-3</v>
      </c>
      <c r="Y139">
        <f t="shared" si="64"/>
        <v>0.1875300938465303</v>
      </c>
      <c r="Z139">
        <f t="shared" si="65"/>
        <v>-4.4771762394409248E-3</v>
      </c>
      <c r="AB139" s="7">
        <v>136</v>
      </c>
      <c r="AC139" s="7">
        <v>314.38</v>
      </c>
      <c r="AD139" s="7">
        <v>1.570489098833443</v>
      </c>
      <c r="AE139">
        <f t="shared" si="54"/>
        <v>0.34499999999997044</v>
      </c>
      <c r="AF139">
        <f t="shared" si="55"/>
        <v>-2.8793101757392803E-2</v>
      </c>
      <c r="AG139">
        <f t="shared" si="75"/>
        <v>-2.9411469822629738E-2</v>
      </c>
      <c r="AH139">
        <f t="shared" si="66"/>
        <v>0.33042223210540467</v>
      </c>
      <c r="AK139" s="7">
        <v>136</v>
      </c>
      <c r="AL139" s="7">
        <v>348.755</v>
      </c>
      <c r="AM139" s="7">
        <v>0.50937322433407906</v>
      </c>
      <c r="AN139">
        <f t="shared" si="56"/>
        <v>0.52499999999997726</v>
      </c>
      <c r="AO139">
        <f t="shared" si="57"/>
        <v>-2.0040604181863708E-2</v>
      </c>
      <c r="AP139">
        <f t="shared" si="58"/>
        <v>0.53660440115650054</v>
      </c>
      <c r="AQ139">
        <f t="shared" si="67"/>
        <v>-2.0396296306484291E-2</v>
      </c>
      <c r="AS139" s="7">
        <v>136</v>
      </c>
      <c r="AT139" s="7">
        <v>377.42999999999995</v>
      </c>
      <c r="AU139" s="7">
        <v>0.15135754674746862</v>
      </c>
      <c r="AV139">
        <f t="shared" si="59"/>
        <v>0.14500000000003865</v>
      </c>
      <c r="AW139">
        <f t="shared" si="68"/>
        <v>-8.2147707936588432E-3</v>
      </c>
      <c r="AX139">
        <f t="shared" si="69"/>
        <v>0.20231211225926415</v>
      </c>
      <c r="AY139">
        <f t="shared" si="70"/>
        <v>-8.4072890461921075E-3</v>
      </c>
    </row>
    <row r="140" spans="3:51" x14ac:dyDescent="0.25">
      <c r="D140" s="7">
        <v>137</v>
      </c>
      <c r="E140" s="7">
        <v>323.72999999999996</v>
      </c>
      <c r="F140" s="7">
        <v>0.6827771171109227</v>
      </c>
      <c r="G140">
        <f t="shared" si="52"/>
        <v>0.24000000000000909</v>
      </c>
      <c r="H140">
        <f t="shared" si="53"/>
        <v>-1.0197802595613203E-2</v>
      </c>
      <c r="I140">
        <f t="shared" si="60"/>
        <v>0.23852917093762294</v>
      </c>
      <c r="J140">
        <f t="shared" si="61"/>
        <v>-1.0271577915388408E-2</v>
      </c>
      <c r="L140" s="7">
        <v>137</v>
      </c>
      <c r="M140" s="7">
        <v>348.68499999999995</v>
      </c>
      <c r="N140" s="7">
        <v>0.33342964730882918</v>
      </c>
      <c r="O140">
        <f t="shared" si="71"/>
        <v>0.25999999999999091</v>
      </c>
      <c r="P140">
        <f t="shared" si="72"/>
        <v>-6.9923009606623898E-3</v>
      </c>
      <c r="Q140">
        <f t="shared" si="62"/>
        <v>0.26741969848938152</v>
      </c>
      <c r="R140">
        <f t="shared" si="63"/>
        <v>-7.0774145689752252E-3</v>
      </c>
      <c r="T140" s="7">
        <v>137</v>
      </c>
      <c r="U140" s="7">
        <v>374.54999999999995</v>
      </c>
      <c r="V140" s="7">
        <v>0.15491312846809069</v>
      </c>
      <c r="W140">
        <f t="shared" si="73"/>
        <v>0.15500000000002956</v>
      </c>
      <c r="X140">
        <f t="shared" si="74"/>
        <v>-4.3407476802878875E-3</v>
      </c>
      <c r="Y140">
        <f t="shared" si="64"/>
        <v>0.18087321278487156</v>
      </c>
      <c r="Z140">
        <f t="shared" si="65"/>
        <v>-4.3443353725980821E-3</v>
      </c>
      <c r="AB140" s="7">
        <v>137</v>
      </c>
      <c r="AC140" s="7">
        <v>314.72499999999997</v>
      </c>
      <c r="AD140" s="7">
        <v>1.5416959970760502</v>
      </c>
      <c r="AE140">
        <f t="shared" si="54"/>
        <v>0.35000000000002274</v>
      </c>
      <c r="AF140">
        <f t="shared" si="55"/>
        <v>-2.8390719139277598E-2</v>
      </c>
      <c r="AG140">
        <f t="shared" si="75"/>
        <v>-2.9006946806075965E-2</v>
      </c>
      <c r="AH140">
        <f t="shared" si="66"/>
        <v>0.33500758540982556</v>
      </c>
      <c r="AK140" s="7">
        <v>137</v>
      </c>
      <c r="AL140" s="7">
        <v>349.28</v>
      </c>
      <c r="AM140" s="7">
        <v>0.48933262015221535</v>
      </c>
      <c r="AN140">
        <f t="shared" si="56"/>
        <v>0.51499999999998636</v>
      </c>
      <c r="AO140">
        <f t="shared" si="57"/>
        <v>-1.951057624315633E-2</v>
      </c>
      <c r="AP140">
        <f t="shared" si="58"/>
        <v>0.52430711192847035</v>
      </c>
      <c r="AQ140">
        <f t="shared" si="67"/>
        <v>-1.9867708791585587E-2</v>
      </c>
      <c r="AS140" s="7">
        <v>137</v>
      </c>
      <c r="AT140" s="7">
        <v>377.57499999999999</v>
      </c>
      <c r="AU140" s="7">
        <v>0.14314277595380978</v>
      </c>
      <c r="AV140">
        <f t="shared" si="59"/>
        <v>0.12999999999999545</v>
      </c>
      <c r="AW140">
        <f t="shared" si="68"/>
        <v>-7.8584610177503678E-3</v>
      </c>
      <c r="AX140">
        <f t="shared" si="69"/>
        <v>0.18843838995529438</v>
      </c>
      <c r="AY140">
        <f t="shared" si="70"/>
        <v>-8.0307110352013274E-3</v>
      </c>
    </row>
    <row r="141" spans="3:51" x14ac:dyDescent="0.25">
      <c r="D141" s="7">
        <v>138</v>
      </c>
      <c r="E141" s="7">
        <v>323.96999999999997</v>
      </c>
      <c r="F141" s="7">
        <v>0.6725793145153095</v>
      </c>
      <c r="G141">
        <f t="shared" si="52"/>
        <v>0.22000000000002728</v>
      </c>
      <c r="H141">
        <f t="shared" si="53"/>
        <v>-1.0058281497384081E-2</v>
      </c>
      <c r="I141">
        <f t="shared" si="60"/>
        <v>0.23715118820304859</v>
      </c>
      <c r="J141">
        <f t="shared" si="61"/>
        <v>-1.0131329199223937E-2</v>
      </c>
      <c r="L141" s="7">
        <v>138</v>
      </c>
      <c r="M141" s="7">
        <v>348.94499999999994</v>
      </c>
      <c r="N141" s="7">
        <v>0.32643734634816679</v>
      </c>
      <c r="O141">
        <f t="shared" si="71"/>
        <v>0.25000000000005684</v>
      </c>
      <c r="P141">
        <f t="shared" si="72"/>
        <v>-6.8458659663121479E-3</v>
      </c>
      <c r="Q141">
        <f t="shared" si="62"/>
        <v>0.26267150159765618</v>
      </c>
      <c r="R141">
        <f t="shared" si="63"/>
        <v>-6.9280253012325918E-3</v>
      </c>
      <c r="T141" s="7">
        <v>138</v>
      </c>
      <c r="U141" s="7">
        <v>374.70499999999998</v>
      </c>
      <c r="V141" s="7">
        <v>0.1505723807878028</v>
      </c>
      <c r="W141">
        <f t="shared" si="73"/>
        <v>0.13999999999998636</v>
      </c>
      <c r="X141">
        <f t="shared" si="74"/>
        <v>-4.2184576255087924E-3</v>
      </c>
      <c r="Y141">
        <f t="shared" si="64"/>
        <v>0.17436305909632299</v>
      </c>
      <c r="Z141">
        <f t="shared" si="65"/>
        <v>-4.2150938319803072E-3</v>
      </c>
      <c r="AB141" s="7">
        <v>138</v>
      </c>
      <c r="AC141" s="7">
        <v>315.07499999999999</v>
      </c>
      <c r="AD141" s="7">
        <v>1.5133052779367726</v>
      </c>
      <c r="AE141">
        <f t="shared" si="54"/>
        <v>0.34499999999997044</v>
      </c>
      <c r="AF141">
        <f t="shared" si="55"/>
        <v>-2.7990728424009292E-2</v>
      </c>
      <c r="AG141">
        <f t="shared" si="75"/>
        <v>-2.8604682719684891E-2</v>
      </c>
      <c r="AH141">
        <f t="shared" si="66"/>
        <v>0.33945098902907045</v>
      </c>
      <c r="AK141" s="7">
        <v>138</v>
      </c>
      <c r="AL141" s="7">
        <v>349.79499999999996</v>
      </c>
      <c r="AM141" s="7">
        <v>0.46982204390905902</v>
      </c>
      <c r="AN141">
        <f t="shared" si="56"/>
        <v>0.49500000000000455</v>
      </c>
      <c r="AO141">
        <f t="shared" si="57"/>
        <v>-1.8988876051652115E-2</v>
      </c>
      <c r="AP141">
        <f t="shared" si="58"/>
        <v>0.5116213343978</v>
      </c>
      <c r="AQ141">
        <f t="shared" si="67"/>
        <v>-1.934701812955017E-2</v>
      </c>
      <c r="AS141" s="7">
        <v>138</v>
      </c>
      <c r="AT141" s="7">
        <v>377.70499999999998</v>
      </c>
      <c r="AU141" s="7">
        <v>0.13528431493605941</v>
      </c>
      <c r="AV141">
        <f t="shared" si="59"/>
        <v>0.12000000000000455</v>
      </c>
      <c r="AW141">
        <f t="shared" si="68"/>
        <v>-7.5144225737938108E-3</v>
      </c>
      <c r="AX141">
        <f t="shared" si="69"/>
        <v>0.17498845729220136</v>
      </c>
      <c r="AY141">
        <f t="shared" si="70"/>
        <v>-7.6665577774075074E-3</v>
      </c>
    </row>
    <row r="142" spans="3:51" x14ac:dyDescent="0.25">
      <c r="D142" s="7">
        <v>139</v>
      </c>
      <c r="E142" s="7">
        <v>324.19</v>
      </c>
      <c r="F142" s="7">
        <v>0.66252103301792542</v>
      </c>
      <c r="G142">
        <f t="shared" si="52"/>
        <v>0.23999999999995225</v>
      </c>
      <c r="H142">
        <f t="shared" si="53"/>
        <v>-9.9202463188832191E-3</v>
      </c>
      <c r="I142">
        <f t="shared" si="60"/>
        <v>0.23573176903968296</v>
      </c>
      <c r="J142">
        <f t="shared" si="61"/>
        <v>-9.9925575681044584E-3</v>
      </c>
      <c r="L142" s="7">
        <v>139</v>
      </c>
      <c r="M142" s="7">
        <v>349.19499999999999</v>
      </c>
      <c r="N142" s="7">
        <v>0.31959148038185464</v>
      </c>
      <c r="O142">
        <f t="shared" si="71"/>
        <v>0.25</v>
      </c>
      <c r="P142">
        <f t="shared" si="72"/>
        <v>-6.702135959629707E-3</v>
      </c>
      <c r="Q142">
        <f t="shared" si="62"/>
        <v>0.25793534614020008</v>
      </c>
      <c r="R142">
        <f t="shared" si="63"/>
        <v>-6.7813433762693026E-3</v>
      </c>
      <c r="T142" s="7">
        <v>139</v>
      </c>
      <c r="U142" s="7">
        <v>374.84499999999997</v>
      </c>
      <c r="V142" s="7">
        <v>0.14635392316229401</v>
      </c>
      <c r="W142">
        <f t="shared" si="73"/>
        <v>0.14500000000003865</v>
      </c>
      <c r="X142">
        <f t="shared" si="74"/>
        <v>-4.0994316783756757E-3</v>
      </c>
      <c r="Y142">
        <f t="shared" si="64"/>
        <v>0.16799992033174238</v>
      </c>
      <c r="Z142">
        <f t="shared" si="65"/>
        <v>-4.0893856101307663E-3</v>
      </c>
      <c r="AB142" s="7">
        <v>139</v>
      </c>
      <c r="AC142" s="7">
        <v>315.41999999999996</v>
      </c>
      <c r="AD142" s="7">
        <v>1.4853145495127633</v>
      </c>
      <c r="AE142">
        <f t="shared" si="54"/>
        <v>0.35500000000001819</v>
      </c>
      <c r="AF142">
        <f t="shared" si="55"/>
        <v>-2.7593183706015934E-2</v>
      </c>
      <c r="AG142">
        <f t="shared" si="75"/>
        <v>-2.8204728894537942E-2</v>
      </c>
      <c r="AH142">
        <f t="shared" si="66"/>
        <v>0.34374223750942345</v>
      </c>
      <c r="AK142" s="7">
        <v>139</v>
      </c>
      <c r="AL142" s="7">
        <v>350.28999999999996</v>
      </c>
      <c r="AM142" s="7">
        <v>0.4508331678574069</v>
      </c>
      <c r="AN142">
        <f t="shared" si="56"/>
        <v>0.48500000000001364</v>
      </c>
      <c r="AO142">
        <f t="shared" si="57"/>
        <v>-1.8475548057597047E-2</v>
      </c>
      <c r="AP142">
        <f t="shared" si="58"/>
        <v>0.49857825389437771</v>
      </c>
      <c r="AQ142">
        <f t="shared" si="67"/>
        <v>-1.8834253637487558E-2</v>
      </c>
      <c r="AS142" s="7">
        <v>139</v>
      </c>
      <c r="AT142" s="7">
        <v>377.82499999999999</v>
      </c>
      <c r="AU142" s="7">
        <v>0.1277698923622656</v>
      </c>
      <c r="AV142">
        <f t="shared" si="59"/>
        <v>0.11500000000000909</v>
      </c>
      <c r="AW142">
        <f t="shared" si="68"/>
        <v>-7.1824001267317972E-3</v>
      </c>
      <c r="AX142">
        <f t="shared" si="69"/>
        <v>0.16197086588418586</v>
      </c>
      <c r="AY142">
        <f t="shared" si="70"/>
        <v>-7.3146418372222639E-3</v>
      </c>
    </row>
    <row r="143" spans="3:51" x14ac:dyDescent="0.25">
      <c r="C143">
        <v>140</v>
      </c>
      <c r="D143" s="7">
        <v>140</v>
      </c>
      <c r="E143" s="7">
        <v>324.42999999999995</v>
      </c>
      <c r="F143" s="7">
        <v>0.6526007866990422</v>
      </c>
      <c r="G143">
        <f t="shared" si="52"/>
        <v>0.25</v>
      </c>
      <c r="H143">
        <f t="shared" si="53"/>
        <v>-9.7836914351391302E-3</v>
      </c>
      <c r="I143">
        <f t="shared" si="60"/>
        <v>0.2342715661391761</v>
      </c>
      <c r="J143">
        <f t="shared" si="61"/>
        <v>-9.8552576885531096E-3</v>
      </c>
      <c r="L143" s="7">
        <v>140</v>
      </c>
      <c r="M143" s="7">
        <v>349.44499999999999</v>
      </c>
      <c r="N143" s="7">
        <v>0.31288934442222494</v>
      </c>
      <c r="O143">
        <f t="shared" si="71"/>
        <v>0.23999999999995225</v>
      </c>
      <c r="P143">
        <f t="shared" si="72"/>
        <v>-6.5610755644690544E-3</v>
      </c>
      <c r="Q143">
        <f t="shared" si="62"/>
        <v>0.25321322608473129</v>
      </c>
      <c r="R143">
        <f t="shared" si="63"/>
        <v>-6.637338521153946E-3</v>
      </c>
      <c r="T143" s="7">
        <v>140</v>
      </c>
      <c r="U143" s="7">
        <v>374.99</v>
      </c>
      <c r="V143" s="7">
        <v>0.14225449148391833</v>
      </c>
      <c r="W143">
        <f t="shared" si="73"/>
        <v>0.13499999999999091</v>
      </c>
      <c r="X143">
        <f t="shared" si="74"/>
        <v>-3.9835938894105527E-3</v>
      </c>
      <c r="Y143">
        <f t="shared" si="64"/>
        <v>0.16178395419597624</v>
      </c>
      <c r="Z143">
        <f t="shared" si="65"/>
        <v>-3.9671449366789763E-3</v>
      </c>
      <c r="AB143" s="7">
        <v>140</v>
      </c>
      <c r="AC143" s="7">
        <v>315.77499999999998</v>
      </c>
      <c r="AD143" s="7">
        <v>1.4577213658067474</v>
      </c>
      <c r="AE143">
        <f t="shared" si="54"/>
        <v>0.35000000000002274</v>
      </c>
      <c r="AF143">
        <f t="shared" si="55"/>
        <v>-2.7198137755685581E-2</v>
      </c>
      <c r="AG143">
        <f t="shared" si="75"/>
        <v>-2.7807135574065424E-2</v>
      </c>
      <c r="AH143">
        <f t="shared" si="66"/>
        <v>0.34787140090689928</v>
      </c>
      <c r="AK143" s="7">
        <v>140</v>
      </c>
      <c r="AL143" s="7">
        <v>350.77499999999998</v>
      </c>
      <c r="AM143" s="7">
        <v>0.43235761979980986</v>
      </c>
      <c r="AN143">
        <f t="shared" si="56"/>
        <v>0.45499999999998408</v>
      </c>
      <c r="AO143">
        <f t="shared" si="57"/>
        <v>-1.7970631242391788E-2</v>
      </c>
      <c r="AP143">
        <f t="shared" si="58"/>
        <v>0.48520992020748643</v>
      </c>
      <c r="AQ143">
        <f t="shared" si="67"/>
        <v>-1.8329440871042907E-2</v>
      </c>
      <c r="AS143" s="7">
        <v>140</v>
      </c>
      <c r="AT143" s="7">
        <v>377.94</v>
      </c>
      <c r="AU143" s="7">
        <v>0.12058749223553381</v>
      </c>
      <c r="AV143">
        <f t="shared" si="59"/>
        <v>0.1099999999999568</v>
      </c>
      <c r="AW143">
        <f t="shared" si="68"/>
        <v>-6.8621353183278971E-3</v>
      </c>
      <c r="AX143">
        <f t="shared" si="69"/>
        <v>0.14939318013419722</v>
      </c>
      <c r="AY143">
        <f t="shared" si="70"/>
        <v>-6.9747716324363891E-3</v>
      </c>
    </row>
    <row r="144" spans="3:51" x14ac:dyDescent="0.25">
      <c r="D144" s="7">
        <v>141</v>
      </c>
      <c r="E144" s="7">
        <v>324.67999999999995</v>
      </c>
      <c r="F144" s="7">
        <v>0.64281709526390307</v>
      </c>
      <c r="G144">
        <f t="shared" si="52"/>
        <v>0.23000000000001819</v>
      </c>
      <c r="H144">
        <f t="shared" si="53"/>
        <v>-9.6486109859087454E-3</v>
      </c>
      <c r="I144">
        <f t="shared" si="60"/>
        <v>0.23277125620233186</v>
      </c>
      <c r="J144">
        <f t="shared" si="61"/>
        <v>-9.7194240181603386E-3</v>
      </c>
      <c r="L144" s="7">
        <v>141</v>
      </c>
      <c r="M144" s="7">
        <v>349.68499999999995</v>
      </c>
      <c r="N144" s="7">
        <v>0.30632826885775588</v>
      </c>
      <c r="O144">
        <f t="shared" si="71"/>
        <v>0.24000000000000909</v>
      </c>
      <c r="P144">
        <f t="shared" si="72"/>
        <v>-6.4226492985308137E-3</v>
      </c>
      <c r="Q144">
        <f t="shared" si="62"/>
        <v>0.24850709004506233</v>
      </c>
      <c r="R144">
        <f t="shared" si="63"/>
        <v>-6.4959802825756072E-3</v>
      </c>
      <c r="T144" s="7">
        <v>141</v>
      </c>
      <c r="U144" s="7">
        <v>375.125</v>
      </c>
      <c r="V144" s="7">
        <v>0.13827089759450778</v>
      </c>
      <c r="W144">
        <f t="shared" si="73"/>
        <v>0.125</v>
      </c>
      <c r="X144">
        <f t="shared" si="74"/>
        <v>-3.8708694266885446E-3</v>
      </c>
      <c r="Y144">
        <f t="shared" si="64"/>
        <v>0.15571519231484832</v>
      </c>
      <c r="Z144">
        <f t="shared" si="65"/>
        <v>-3.8483063005021884E-3</v>
      </c>
      <c r="AB144" s="7">
        <v>141</v>
      </c>
      <c r="AC144" s="7">
        <v>316.125</v>
      </c>
      <c r="AD144" s="7">
        <v>1.4305232280510618</v>
      </c>
      <c r="AE144">
        <f t="shared" si="54"/>
        <v>0.34999999999996589</v>
      </c>
      <c r="AF144">
        <f t="shared" si="55"/>
        <v>-2.6805642005774288E-2</v>
      </c>
      <c r="AG144">
        <f t="shared" si="75"/>
        <v>-2.7411951911363516E-2</v>
      </c>
      <c r="AH144">
        <f t="shared" si="66"/>
        <v>0.35182884775000201</v>
      </c>
      <c r="AK144" s="7">
        <v>141</v>
      </c>
      <c r="AL144" s="7">
        <v>351.22999999999996</v>
      </c>
      <c r="AM144" s="7">
        <v>0.41438698855741807</v>
      </c>
      <c r="AN144">
        <f t="shared" si="56"/>
        <v>0.43500000000000227</v>
      </c>
      <c r="AO144">
        <f t="shared" si="57"/>
        <v>-1.7474159133906486E-2</v>
      </c>
      <c r="AP144">
        <f t="shared" si="58"/>
        <v>0.47154913741473159</v>
      </c>
      <c r="AQ144">
        <f t="shared" si="67"/>
        <v>-1.7832601673697684E-2</v>
      </c>
      <c r="AS144" s="7">
        <v>141</v>
      </c>
      <c r="AT144" s="7">
        <v>378.04999999999995</v>
      </c>
      <c r="AU144" s="7">
        <v>0.11372535691720591</v>
      </c>
      <c r="AV144">
        <f t="shared" si="59"/>
        <v>0.11000000000001364</v>
      </c>
      <c r="AW144">
        <f t="shared" si="68"/>
        <v>-6.5533672532011727E-3</v>
      </c>
      <c r="AX144">
        <f t="shared" si="69"/>
        <v>0.13726198857453653</v>
      </c>
      <c r="AY144">
        <f t="shared" si="70"/>
        <v>-6.6467516513790299E-3</v>
      </c>
    </row>
    <row r="145" spans="3:51" x14ac:dyDescent="0.25">
      <c r="D145" s="7">
        <v>142</v>
      </c>
      <c r="E145" s="7">
        <v>324.90999999999997</v>
      </c>
      <c r="F145" s="7">
        <v>0.63316848427799433</v>
      </c>
      <c r="G145">
        <f t="shared" si="52"/>
        <v>0.23000000000001819</v>
      </c>
      <c r="H145">
        <f t="shared" si="53"/>
        <v>-9.5149988822910148E-3</v>
      </c>
      <c r="I145">
        <f t="shared" si="60"/>
        <v>0.2312315394047264</v>
      </c>
      <c r="J145">
        <f t="shared" si="61"/>
        <v>-9.5850508109973434E-3</v>
      </c>
      <c r="L145" s="7">
        <v>142</v>
      </c>
      <c r="M145" s="7">
        <v>349.92499999999995</v>
      </c>
      <c r="N145" s="7">
        <v>0.29990561955922507</v>
      </c>
      <c r="O145">
        <f t="shared" si="71"/>
        <v>0.23500000000001364</v>
      </c>
      <c r="P145">
        <f t="shared" si="72"/>
        <v>-6.2868215997078369E-3</v>
      </c>
      <c r="Q145">
        <f t="shared" si="62"/>
        <v>0.24381884151319899</v>
      </c>
      <c r="R145">
        <f t="shared" si="63"/>
        <v>-6.3572380421086719E-3</v>
      </c>
      <c r="T145" s="7">
        <v>142</v>
      </c>
      <c r="U145" s="7">
        <v>375.25</v>
      </c>
      <c r="V145" s="7">
        <v>0.13440002816781924</v>
      </c>
      <c r="W145">
        <f t="shared" si="73"/>
        <v>0.125</v>
      </c>
      <c r="X145">
        <f t="shared" si="74"/>
        <v>-3.761184597213002E-3</v>
      </c>
      <c r="Y145">
        <f t="shared" si="64"/>
        <v>0.14979354395538724</v>
      </c>
      <c r="Z145">
        <f t="shared" si="65"/>
        <v>-3.7328044710492198E-3</v>
      </c>
      <c r="AB145" s="7">
        <v>142</v>
      </c>
      <c r="AC145" s="7">
        <v>316.47499999999997</v>
      </c>
      <c r="AD145" s="7">
        <v>1.4037175860452875</v>
      </c>
      <c r="AE145">
        <f t="shared" si="54"/>
        <v>0.375</v>
      </c>
      <c r="AF145">
        <f t="shared" si="55"/>
        <v>-2.6415746538759333E-2</v>
      </c>
      <c r="AG145">
        <f t="shared" si="75"/>
        <v>-2.7019225966668441E-2</v>
      </c>
      <c r="AH145">
        <f t="shared" si="66"/>
        <v>0.35560526719341023</v>
      </c>
      <c r="AK145" s="7">
        <v>142</v>
      </c>
      <c r="AL145" s="7">
        <v>351.66499999999996</v>
      </c>
      <c r="AM145" s="7">
        <v>0.39691282942351158</v>
      </c>
      <c r="AN145">
        <f t="shared" si="56"/>
        <v>0.42500000000001137</v>
      </c>
      <c r="AO145">
        <f t="shared" si="57"/>
        <v>-1.698615982726448E-2</v>
      </c>
      <c r="AP145">
        <f t="shared" si="58"/>
        <v>0.45762935168256824</v>
      </c>
      <c r="AQ145">
        <f t="shared" si="67"/>
        <v>-1.7343754226886027E-2</v>
      </c>
      <c r="AS145" s="7">
        <v>142</v>
      </c>
      <c r="AT145" s="7">
        <v>378.15999999999997</v>
      </c>
      <c r="AU145" s="7">
        <v>0.10717198966400474</v>
      </c>
      <c r="AV145">
        <f t="shared" si="59"/>
        <v>9.0000000000031832E-2</v>
      </c>
      <c r="AW145">
        <f t="shared" si="68"/>
        <v>-6.2558329735853957E-3</v>
      </c>
      <c r="AX145">
        <f t="shared" si="69"/>
        <v>0.12558291435242097</v>
      </c>
      <c r="AY145">
        <f t="shared" si="70"/>
        <v>-6.3303826695328587E-3</v>
      </c>
    </row>
    <row r="146" spans="3:51" x14ac:dyDescent="0.25">
      <c r="D146" s="7">
        <v>143</v>
      </c>
      <c r="E146" s="7">
        <v>325.14</v>
      </c>
      <c r="F146" s="7">
        <v>0.62365348539570331</v>
      </c>
      <c r="G146">
        <f t="shared" si="52"/>
        <v>0.23000000000001819</v>
      </c>
      <c r="H146">
        <f t="shared" si="53"/>
        <v>-9.3828488132966514E-3</v>
      </c>
      <c r="I146">
        <f t="shared" si="60"/>
        <v>0.22965313884597727</v>
      </c>
      <c r="J146">
        <f t="shared" si="61"/>
        <v>-9.4521321229516023E-3</v>
      </c>
      <c r="L146" s="7">
        <v>143</v>
      </c>
      <c r="M146" s="7">
        <v>350.15999999999997</v>
      </c>
      <c r="N146" s="7">
        <v>0.29361879795951723</v>
      </c>
      <c r="O146">
        <f t="shared" si="71"/>
        <v>0.22500000000002274</v>
      </c>
      <c r="P146">
        <f t="shared" si="72"/>
        <v>-6.1535568515488914E-3</v>
      </c>
      <c r="Q146">
        <f t="shared" si="62"/>
        <v>0.23915033909578942</v>
      </c>
      <c r="R146">
        <f t="shared" si="63"/>
        <v>-6.2210810310992237E-3</v>
      </c>
      <c r="T146" s="7">
        <v>143</v>
      </c>
      <c r="U146" s="7">
        <v>375.375</v>
      </c>
      <c r="V146" s="7">
        <v>0.13063884357060623</v>
      </c>
      <c r="W146">
        <f t="shared" si="73"/>
        <v>0.125</v>
      </c>
      <c r="X146">
        <f t="shared" si="74"/>
        <v>-3.6544668655900947E-3</v>
      </c>
      <c r="Y146">
        <f t="shared" si="64"/>
        <v>0.14401879969209208</v>
      </c>
      <c r="Z146">
        <f t="shared" si="65"/>
        <v>-3.6205745189177713E-3</v>
      </c>
      <c r="AB146" s="7">
        <v>143</v>
      </c>
      <c r="AC146" s="7">
        <v>316.84999999999997</v>
      </c>
      <c r="AD146" s="7">
        <v>1.3773018395065282</v>
      </c>
      <c r="AE146">
        <f t="shared" si="54"/>
        <v>0.36000000000001364</v>
      </c>
      <c r="AF146">
        <f t="shared" si="55"/>
        <v>-2.6028500075136352E-2</v>
      </c>
      <c r="AG146">
        <f t="shared" si="75"/>
        <v>-2.662900470511094E-2</v>
      </c>
      <c r="AH146">
        <f t="shared" si="66"/>
        <v>0.35919169033167986</v>
      </c>
      <c r="AK146" s="7">
        <v>143</v>
      </c>
      <c r="AL146" s="7">
        <v>352.09</v>
      </c>
      <c r="AM146" s="7">
        <v>0.3799266695962471</v>
      </c>
      <c r="AN146">
        <f t="shared" si="56"/>
        <v>0.40000000000003411</v>
      </c>
      <c r="AO146">
        <f t="shared" si="57"/>
        <v>-1.6506656011905096E-2</v>
      </c>
      <c r="AP146">
        <f t="shared" si="58"/>
        <v>0.44348453739415383</v>
      </c>
      <c r="AQ146">
        <f t="shared" si="67"/>
        <v>-1.6862913100467364E-2</v>
      </c>
      <c r="AS146" s="7">
        <v>143</v>
      </c>
      <c r="AT146" s="7">
        <v>378.25</v>
      </c>
      <c r="AU146" s="7">
        <v>0.10091615669041934</v>
      </c>
      <c r="AV146">
        <f t="shared" si="59"/>
        <v>9.9999999999965894E-2</v>
      </c>
      <c r="AW146">
        <f t="shared" si="68"/>
        <v>-5.969267921998242E-3</v>
      </c>
      <c r="AX146">
        <f t="shared" si="69"/>
        <v>0.1143606265670627</v>
      </c>
      <c r="AY146">
        <f t="shared" si="70"/>
        <v>-6.0254619639163627E-3</v>
      </c>
    </row>
    <row r="147" spans="3:51" x14ac:dyDescent="0.25">
      <c r="D147" s="7">
        <v>144</v>
      </c>
      <c r="E147" s="7">
        <v>325.37</v>
      </c>
      <c r="F147" s="7">
        <v>0.61427063658240666</v>
      </c>
      <c r="G147">
        <f t="shared" si="52"/>
        <v>0.23999999999995225</v>
      </c>
      <c r="H147">
        <f t="shared" si="53"/>
        <v>-9.2521542523684719E-3</v>
      </c>
      <c r="I147">
        <f t="shared" si="60"/>
        <v>0.22803679999447546</v>
      </c>
      <c r="J147">
        <f t="shared" si="61"/>
        <v>-9.3206618169800678E-3</v>
      </c>
      <c r="L147" s="7">
        <v>144</v>
      </c>
      <c r="M147" s="7">
        <v>350.38499999999999</v>
      </c>
      <c r="N147" s="7">
        <v>0.28746524110796834</v>
      </c>
      <c r="O147">
        <f t="shared" si="71"/>
        <v>0.22500000000002274</v>
      </c>
      <c r="P147">
        <f t="shared" si="72"/>
        <v>-6.0228194078496555E-3</v>
      </c>
      <c r="Q147">
        <f t="shared" si="62"/>
        <v>0.2345033967551402</v>
      </c>
      <c r="R147">
        <f t="shared" si="63"/>
        <v>-6.0874783451916673E-3</v>
      </c>
      <c r="T147" s="7">
        <v>144</v>
      </c>
      <c r="U147" s="7">
        <v>375.5</v>
      </c>
      <c r="V147" s="7">
        <v>0.12698437670501614</v>
      </c>
      <c r="W147">
        <f t="shared" si="73"/>
        <v>0.11500000000000909</v>
      </c>
      <c r="X147">
        <f t="shared" si="74"/>
        <v>-3.5506448701240062E-3</v>
      </c>
      <c r="Y147">
        <f t="shared" si="64"/>
        <v>0.13839063502215598</v>
      </c>
      <c r="Z147">
        <f t="shared" si="65"/>
        <v>-3.5115518357629466E-3</v>
      </c>
      <c r="AB147" s="7">
        <v>144</v>
      </c>
      <c r="AC147" s="7">
        <v>317.20999999999998</v>
      </c>
      <c r="AD147" s="7">
        <v>1.3512733394313918</v>
      </c>
      <c r="AE147">
        <f t="shared" si="54"/>
        <v>0.36500000000000909</v>
      </c>
      <c r="AF147">
        <f t="shared" si="55"/>
        <v>-2.564394996266417E-2</v>
      </c>
      <c r="AG147">
        <f t="shared" si="75"/>
        <v>-2.6241333994649389E-2</v>
      </c>
      <c r="AH147">
        <f t="shared" si="66"/>
        <v>0.3625795106402796</v>
      </c>
      <c r="AK147" s="7">
        <v>144</v>
      </c>
      <c r="AL147" s="7">
        <v>352.49</v>
      </c>
      <c r="AM147" s="7">
        <v>0.36342001358434201</v>
      </c>
      <c r="AN147">
        <f t="shared" si="56"/>
        <v>0.39499999999998181</v>
      </c>
      <c r="AO147">
        <f t="shared" si="57"/>
        <v>-1.6035665004167365E-2</v>
      </c>
      <c r="AP147">
        <f t="shared" si="58"/>
        <v>0.42914908194297219</v>
      </c>
      <c r="AQ147">
        <f t="shared" si="67"/>
        <v>-1.6390089302979777E-2</v>
      </c>
      <c r="AS147" s="7">
        <v>144</v>
      </c>
      <c r="AT147" s="7">
        <v>378.34999999999997</v>
      </c>
      <c r="AU147" s="7">
        <v>9.4946888768421098E-2</v>
      </c>
      <c r="AV147">
        <f t="shared" si="59"/>
        <v>8.4999999999979536E-2</v>
      </c>
      <c r="AW147">
        <f t="shared" si="68"/>
        <v>-5.6934063910659971E-3</v>
      </c>
      <c r="AX147">
        <f t="shared" si="69"/>
        <v>0.10359885369324218</v>
      </c>
      <c r="AY147">
        <f t="shared" si="70"/>
        <v>-5.7317835249139533E-3</v>
      </c>
    </row>
    <row r="148" spans="3:51" x14ac:dyDescent="0.25">
      <c r="D148" s="7">
        <v>145</v>
      </c>
      <c r="E148" s="7">
        <v>325.60999999999996</v>
      </c>
      <c r="F148" s="7">
        <v>0.60501848233003819</v>
      </c>
      <c r="G148">
        <f t="shared" si="52"/>
        <v>0.23000000000001819</v>
      </c>
      <c r="H148">
        <f t="shared" si="53"/>
        <v>-9.122908463854662E-3</v>
      </c>
      <c r="I148">
        <f t="shared" si="60"/>
        <v>0.22638329011427238</v>
      </c>
      <c r="J148">
        <f t="shared" si="61"/>
        <v>-9.1906335682920282E-3</v>
      </c>
      <c r="L148" s="7">
        <v>145</v>
      </c>
      <c r="M148" s="7">
        <v>350.61</v>
      </c>
      <c r="N148" s="7">
        <v>0.28144242170011868</v>
      </c>
      <c r="O148">
        <f t="shared" si="71"/>
        <v>0.21499999999997499</v>
      </c>
      <c r="P148">
        <f t="shared" si="72"/>
        <v>-5.8945736163752982E-3</v>
      </c>
      <c r="Q148">
        <f t="shared" si="62"/>
        <v>0.22987978405409071</v>
      </c>
      <c r="R148">
        <f t="shared" si="63"/>
        <v>-5.9563989584952431E-3</v>
      </c>
      <c r="T148" s="7">
        <v>145</v>
      </c>
      <c r="U148" s="7">
        <v>375.61500000000001</v>
      </c>
      <c r="V148" s="7">
        <v>0.12343373183489213</v>
      </c>
      <c r="W148">
        <f t="shared" si="73"/>
        <v>0.12000000000000455</v>
      </c>
      <c r="X148">
        <f t="shared" si="74"/>
        <v>-3.4496484364512497E-3</v>
      </c>
      <c r="Y148">
        <f t="shared" si="64"/>
        <v>0.13290861393009923</v>
      </c>
      <c r="Z148">
        <f t="shared" si="65"/>
        <v>-3.4056721535123263E-3</v>
      </c>
      <c r="AB148" s="7">
        <v>145</v>
      </c>
      <c r="AC148" s="7">
        <v>317.57499999999999</v>
      </c>
      <c r="AD148" s="7">
        <v>1.3256293894687277</v>
      </c>
      <c r="AE148">
        <f t="shared" si="54"/>
        <v>0.37000000000000455</v>
      </c>
      <c r="AF148">
        <f t="shared" si="55"/>
        <v>-2.5262142166563084E-2</v>
      </c>
      <c r="AG148">
        <f t="shared" si="75"/>
        <v>-2.5856258604195069E-2</v>
      </c>
      <c r="AH148">
        <f t="shared" si="66"/>
        <v>0.36576050351512546</v>
      </c>
      <c r="AK148" s="7">
        <v>145</v>
      </c>
      <c r="AL148" s="7">
        <v>352.88499999999999</v>
      </c>
      <c r="AM148" s="7">
        <v>0.34738434858017464</v>
      </c>
      <c r="AN148">
        <f t="shared" si="56"/>
        <v>0.37000000000000455</v>
      </c>
      <c r="AO148">
        <f t="shared" si="57"/>
        <v>-1.5573198785903242E-2</v>
      </c>
      <c r="AP148">
        <f t="shared" si="58"/>
        <v>0.4146576695640416</v>
      </c>
      <c r="AQ148">
        <f t="shared" si="67"/>
        <v>-1.5925290332341441E-2</v>
      </c>
      <c r="AS148" s="7">
        <v>145</v>
      </c>
      <c r="AT148" s="7">
        <v>378.43499999999995</v>
      </c>
      <c r="AU148" s="7">
        <v>8.9253482377355101E-2</v>
      </c>
      <c r="AV148">
        <f t="shared" si="59"/>
        <v>7.5000000000045475E-2</v>
      </c>
      <c r="AW148">
        <f t="shared" si="68"/>
        <v>-5.4279819598132967E-3</v>
      </c>
      <c r="AX148">
        <f t="shared" si="69"/>
        <v>9.3300398132996065E-2</v>
      </c>
      <c r="AY148">
        <f t="shared" si="70"/>
        <v>-5.4491382661174433E-3</v>
      </c>
    </row>
    <row r="149" spans="3:51" x14ac:dyDescent="0.25">
      <c r="D149" s="7">
        <v>146</v>
      </c>
      <c r="E149" s="7">
        <v>325.83999999999997</v>
      </c>
      <c r="F149" s="7">
        <v>0.59589557386618353</v>
      </c>
      <c r="G149">
        <f t="shared" si="52"/>
        <v>0.24000000000000909</v>
      </c>
      <c r="H149">
        <f t="shared" si="53"/>
        <v>-8.9951045094293081E-3</v>
      </c>
      <c r="I149">
        <f t="shared" si="60"/>
        <v>0.22469339767507712</v>
      </c>
      <c r="J149">
        <f t="shared" si="61"/>
        <v>-9.0620408694644938E-3</v>
      </c>
      <c r="L149" s="7">
        <v>146</v>
      </c>
      <c r="M149" s="7">
        <v>350.82499999999999</v>
      </c>
      <c r="N149" s="7">
        <v>0.27554784808374339</v>
      </c>
      <c r="O149">
        <f t="shared" si="71"/>
        <v>0.20499999999998408</v>
      </c>
      <c r="P149">
        <f t="shared" si="72"/>
        <v>-5.7687838417241344E-3</v>
      </c>
      <c r="Q149">
        <f t="shared" si="62"/>
        <v>0.22528122640391079</v>
      </c>
      <c r="R149">
        <f t="shared" si="63"/>
        <v>-5.8278117373895266E-3</v>
      </c>
      <c r="T149" s="7">
        <v>146</v>
      </c>
      <c r="U149" s="7">
        <v>375.73500000000001</v>
      </c>
      <c r="V149" s="7">
        <v>0.11998408339844088</v>
      </c>
      <c r="W149">
        <f t="shared" si="73"/>
        <v>0.1099999999999568</v>
      </c>
      <c r="X149">
        <f t="shared" si="74"/>
        <v>-3.3514085888309147E-3</v>
      </c>
      <c r="Y149">
        <f t="shared" si="64"/>
        <v>0.12757219240157003</v>
      </c>
      <c r="Z149">
        <f t="shared" si="65"/>
        <v>-3.3028715628662803E-3</v>
      </c>
      <c r="AB149" s="7">
        <v>146</v>
      </c>
      <c r="AC149" s="7">
        <v>317.94499999999999</v>
      </c>
      <c r="AD149" s="7">
        <v>1.3003672473021646</v>
      </c>
      <c r="AE149">
        <f t="shared" si="54"/>
        <v>0.375</v>
      </c>
      <c r="AF149">
        <f t="shared" si="55"/>
        <v>-2.4883121260662389E-2</v>
      </c>
      <c r="AG149">
        <f t="shared" si="75"/>
        <v>-2.5473822201925476E-2</v>
      </c>
      <c r="AH149">
        <f t="shared" si="66"/>
        <v>0.36872684488359919</v>
      </c>
      <c r="AK149" s="7">
        <v>146</v>
      </c>
      <c r="AL149" s="7">
        <v>353.255</v>
      </c>
      <c r="AM149" s="7">
        <v>0.3318111497942714</v>
      </c>
      <c r="AN149">
        <f t="shared" si="56"/>
        <v>0.36000000000001364</v>
      </c>
      <c r="AO149">
        <f t="shared" si="57"/>
        <v>-1.5119264048728875E-2</v>
      </c>
      <c r="AP149">
        <f t="shared" si="58"/>
        <v>0.40004516455809913</v>
      </c>
      <c r="AQ149">
        <f t="shared" si="67"/>
        <v>-1.5468520226816744E-2</v>
      </c>
      <c r="AS149" s="7">
        <v>146</v>
      </c>
      <c r="AT149" s="7">
        <v>378.51</v>
      </c>
      <c r="AU149" s="7">
        <v>8.3825500417541804E-2</v>
      </c>
      <c r="AV149">
        <f t="shared" si="59"/>
        <v>7.4999999999988631E-2</v>
      </c>
      <c r="AW149">
        <f t="shared" si="68"/>
        <v>-5.1727279157897099E-3</v>
      </c>
      <c r="AX149">
        <f t="shared" si="69"/>
        <v>8.3467150556529646E-2</v>
      </c>
      <c r="AY149">
        <f t="shared" si="70"/>
        <v>-5.1773142328134965E-3</v>
      </c>
    </row>
    <row r="150" spans="3:51" x14ac:dyDescent="0.25">
      <c r="D150" s="7">
        <v>147</v>
      </c>
      <c r="E150" s="7">
        <v>326.08</v>
      </c>
      <c r="F150" s="7">
        <v>0.58690046935675422</v>
      </c>
      <c r="G150">
        <f t="shared" si="52"/>
        <v>0.21999999999997044</v>
      </c>
      <c r="H150">
        <f t="shared" si="53"/>
        <v>-8.8687352544587483E-3</v>
      </c>
      <c r="I150">
        <f t="shared" si="60"/>
        <v>0.22296793175926233</v>
      </c>
      <c r="J150">
        <f t="shared" si="61"/>
        <v>-8.9348770354778506E-3</v>
      </c>
      <c r="L150" s="7">
        <v>147</v>
      </c>
      <c r="M150" s="7">
        <v>351.03</v>
      </c>
      <c r="N150" s="7">
        <v>0.26977906424201925</v>
      </c>
      <c r="O150">
        <f t="shared" si="71"/>
        <v>0.21000000000003638</v>
      </c>
      <c r="P150">
        <f t="shared" si="72"/>
        <v>-5.6454144873408496E-3</v>
      </c>
      <c r="Q150">
        <f t="shared" si="62"/>
        <v>0.22070940531596439</v>
      </c>
      <c r="R150">
        <f t="shared" si="63"/>
        <v>-5.7016854540131306E-3</v>
      </c>
      <c r="T150" s="7">
        <v>147</v>
      </c>
      <c r="U150" s="7">
        <v>375.84499999999997</v>
      </c>
      <c r="V150" s="7">
        <v>0.11663267480960997</v>
      </c>
      <c r="W150">
        <f t="shared" si="73"/>
        <v>9.9999999999965894E-2</v>
      </c>
      <c r="X150">
        <f t="shared" si="74"/>
        <v>-3.255857559205988E-3</v>
      </c>
      <c r="Y150">
        <f t="shared" si="64"/>
        <v>0.12238072188813565</v>
      </c>
      <c r="Z150">
        <f t="shared" si="65"/>
        <v>-3.2030865312240725E-3</v>
      </c>
      <c r="AB150" s="7">
        <v>147</v>
      </c>
      <c r="AC150" s="7">
        <v>318.32</v>
      </c>
      <c r="AD150" s="7">
        <v>1.2754841260415022</v>
      </c>
      <c r="AE150">
        <f t="shared" si="54"/>
        <v>0.375</v>
      </c>
      <c r="AF150">
        <f t="shared" si="55"/>
        <v>-2.4506930419505357E-2</v>
      </c>
      <c r="AG150">
        <f t="shared" si="75"/>
        <v>-2.5094067353804303E-2</v>
      </c>
      <c r="AH150">
        <f t="shared" si="66"/>
        <v>0.37147112885922606</v>
      </c>
      <c r="AK150" s="7">
        <v>147</v>
      </c>
      <c r="AL150" s="7">
        <v>353.61500000000001</v>
      </c>
      <c r="AM150" s="7">
        <v>0.31669188574554252</v>
      </c>
      <c r="AN150">
        <f t="shared" si="56"/>
        <v>0.33499999999997954</v>
      </c>
      <c r="AO150">
        <f t="shared" si="57"/>
        <v>-1.4673862243935909E-2</v>
      </c>
      <c r="AP150">
        <f t="shared" si="58"/>
        <v>0.38534649425170464</v>
      </c>
      <c r="AQ150">
        <f t="shared" si="67"/>
        <v>-1.5019779615803334E-2</v>
      </c>
      <c r="AS150" s="7">
        <v>147</v>
      </c>
      <c r="AT150" s="7">
        <v>378.58499999999998</v>
      </c>
      <c r="AU150" s="7">
        <v>7.8652772501752094E-2</v>
      </c>
      <c r="AV150">
        <f t="shared" si="59"/>
        <v>6.9999999999993179E-2</v>
      </c>
      <c r="AW150">
        <f t="shared" si="68"/>
        <v>-4.9273776624688265E-3</v>
      </c>
      <c r="AX150">
        <f t="shared" si="69"/>
        <v>7.410010699389602E-2</v>
      </c>
      <c r="AY150">
        <f t="shared" si="70"/>
        <v>-4.9160968075085583E-3</v>
      </c>
    </row>
    <row r="151" spans="3:51" x14ac:dyDescent="0.25">
      <c r="D151" s="7">
        <v>148</v>
      </c>
      <c r="E151" s="7">
        <v>326.29999999999995</v>
      </c>
      <c r="F151" s="7">
        <v>0.57803173410229547</v>
      </c>
      <c r="G151">
        <f t="shared" si="52"/>
        <v>0.23000000000001819</v>
      </c>
      <c r="H151">
        <f t="shared" si="53"/>
        <v>-8.7437933743127472E-3</v>
      </c>
      <c r="I151">
        <f t="shared" si="60"/>
        <v>0.2212077214504955</v>
      </c>
      <c r="J151">
        <f t="shared" si="61"/>
        <v>-8.8091352086895613E-3</v>
      </c>
      <c r="L151" s="7">
        <v>148</v>
      </c>
      <c r="M151" s="7">
        <v>351.24</v>
      </c>
      <c r="N151" s="7">
        <v>0.2641336497546784</v>
      </c>
      <c r="O151">
        <f t="shared" si="71"/>
        <v>0.19999999999993179</v>
      </c>
      <c r="P151">
        <f t="shared" si="72"/>
        <v>-5.5244300166893412E-3</v>
      </c>
      <c r="Q151">
        <f t="shared" si="62"/>
        <v>0.21616595865550114</v>
      </c>
      <c r="R151">
        <f t="shared" si="63"/>
        <v>-5.5779887994043681E-3</v>
      </c>
      <c r="T151" s="7">
        <v>148</v>
      </c>
      <c r="U151" s="7">
        <v>375.94499999999994</v>
      </c>
      <c r="V151" s="7">
        <v>0.11337681725040398</v>
      </c>
      <c r="W151">
        <f t="shared" si="73"/>
        <v>9.5000000000027285E-2</v>
      </c>
      <c r="X151">
        <f t="shared" si="74"/>
        <v>-3.162928794148645E-3</v>
      </c>
      <c r="Y151">
        <f t="shared" si="64"/>
        <v>0.11733345272250251</v>
      </c>
      <c r="Z151">
        <f t="shared" si="65"/>
        <v>-3.1062539199440548E-3</v>
      </c>
      <c r="AB151" s="7">
        <v>148</v>
      </c>
      <c r="AC151" s="7">
        <v>318.69499999999999</v>
      </c>
      <c r="AD151" s="7">
        <v>1.2509771956219968</v>
      </c>
      <c r="AE151">
        <f t="shared" si="54"/>
        <v>0.37999999999999545</v>
      </c>
      <c r="AF151">
        <f t="shared" si="55"/>
        <v>-2.4133611411402134E-2</v>
      </c>
      <c r="AG151">
        <f t="shared" si="75"/>
        <v>-2.4717035522243809E-2</v>
      </c>
      <c r="AH151">
        <f t="shared" si="66"/>
        <v>0.37398638441669529</v>
      </c>
      <c r="AK151" s="7">
        <v>148</v>
      </c>
      <c r="AL151" s="7">
        <v>353.95</v>
      </c>
      <c r="AM151" s="7">
        <v>0.30201802350160661</v>
      </c>
      <c r="AN151">
        <f t="shared" si="56"/>
        <v>0.33499999999997954</v>
      </c>
      <c r="AO151">
        <f t="shared" si="57"/>
        <v>-1.4236989638005071E-2</v>
      </c>
      <c r="AP151">
        <f t="shared" si="58"/>
        <v>0.37059653207859178</v>
      </c>
      <c r="AQ151">
        <f t="shared" si="67"/>
        <v>-1.4579065771028269E-2</v>
      </c>
      <c r="AS151" s="7">
        <v>148</v>
      </c>
      <c r="AT151" s="7">
        <v>378.65499999999997</v>
      </c>
      <c r="AU151" s="7">
        <v>7.3725394839283268E-2</v>
      </c>
      <c r="AV151">
        <f t="shared" si="59"/>
        <v>6.4999999999997726E-2</v>
      </c>
      <c r="AW151">
        <f t="shared" si="68"/>
        <v>-4.6916651114190799E-3</v>
      </c>
      <c r="AX151">
        <f t="shared" si="69"/>
        <v>6.5199384719321074E-2</v>
      </c>
      <c r="AY151">
        <f t="shared" si="70"/>
        <v>-4.6652689140131605E-3</v>
      </c>
    </row>
    <row r="152" spans="3:51" x14ac:dyDescent="0.25">
      <c r="D152" s="7">
        <v>149</v>
      </c>
      <c r="E152" s="7">
        <v>326.52999999999997</v>
      </c>
      <c r="F152" s="7">
        <v>0.56928794072798272</v>
      </c>
      <c r="G152">
        <f t="shared" si="52"/>
        <v>0.23000000000001819</v>
      </c>
      <c r="H152">
        <f t="shared" si="53"/>
        <v>-8.620271360617604E-3</v>
      </c>
      <c r="I152">
        <f t="shared" si="60"/>
        <v>0.21941361521283476</v>
      </c>
      <c r="J152">
        <f t="shared" si="61"/>
        <v>-8.6848083637372092E-3</v>
      </c>
      <c r="L152" s="7">
        <v>149</v>
      </c>
      <c r="M152" s="7">
        <v>351.43999999999994</v>
      </c>
      <c r="N152" s="7">
        <v>0.25860921973798906</v>
      </c>
      <c r="O152">
        <f t="shared" si="71"/>
        <v>0.19000000000005457</v>
      </c>
      <c r="P152">
        <f t="shared" si="72"/>
        <v>-5.4057949735931698E-3</v>
      </c>
      <c r="Q152">
        <f t="shared" si="62"/>
        <v>0.21165248089845368</v>
      </c>
      <c r="R152">
        <f t="shared" si="63"/>
        <v>-5.456690396330649E-3</v>
      </c>
      <c r="T152" s="7">
        <v>149</v>
      </c>
      <c r="U152" s="7">
        <v>376.03999999999996</v>
      </c>
      <c r="V152" s="7">
        <v>0.11021388845625534</v>
      </c>
      <c r="W152">
        <f t="shared" si="73"/>
        <v>9.5000000000027285E-2</v>
      </c>
      <c r="X152">
        <f t="shared" si="74"/>
        <v>-3.0725569597994662E-3</v>
      </c>
      <c r="Y152">
        <f t="shared" si="64"/>
        <v>0.11242953748610507</v>
      </c>
      <c r="Z152">
        <f t="shared" si="65"/>
        <v>-3.0123110009894621E-3</v>
      </c>
      <c r="AB152" s="7">
        <v>149</v>
      </c>
      <c r="AC152" s="7">
        <v>319.07499999999999</v>
      </c>
      <c r="AD152" s="7">
        <v>1.2268435842105947</v>
      </c>
      <c r="AE152">
        <f t="shared" si="54"/>
        <v>0.37999999999999545</v>
      </c>
      <c r="AF152">
        <f t="shared" si="55"/>
        <v>-2.3763204592435416E-2</v>
      </c>
      <c r="AG152">
        <f t="shared" si="75"/>
        <v>-2.4342767064952996E-2</v>
      </c>
      <c r="AH152">
        <f t="shared" si="66"/>
        <v>0.37626609106140574</v>
      </c>
      <c r="AK152" s="7">
        <v>149</v>
      </c>
      <c r="AL152" s="7">
        <v>354.28499999999997</v>
      </c>
      <c r="AM152" s="7">
        <v>0.28778103386360154</v>
      </c>
      <c r="AN152">
        <f t="shared" si="56"/>
        <v>0.31000000000000227</v>
      </c>
      <c r="AO152">
        <f t="shared" si="57"/>
        <v>-1.3808637373641353E-2</v>
      </c>
      <c r="AP152">
        <f t="shared" si="58"/>
        <v>0.35582998111819641</v>
      </c>
      <c r="AQ152">
        <f t="shared" si="67"/>
        <v>-1.4146372657779708E-2</v>
      </c>
      <c r="AS152" s="7">
        <v>149</v>
      </c>
      <c r="AT152" s="7">
        <v>378.71999999999997</v>
      </c>
      <c r="AU152" s="7">
        <v>6.9033729727864188E-2</v>
      </c>
      <c r="AV152">
        <f t="shared" si="59"/>
        <v>6.0000000000002274E-2</v>
      </c>
      <c r="AW152">
        <f t="shared" si="68"/>
        <v>-4.4653250588093385E-3</v>
      </c>
      <c r="AX152">
        <f t="shared" si="69"/>
        <v>5.6764240468041294E-2</v>
      </c>
      <c r="AY152">
        <f t="shared" si="70"/>
        <v>-4.4246112197285532E-3</v>
      </c>
    </row>
    <row r="153" spans="3:51" s="16" customFormat="1" x14ac:dyDescent="0.25">
      <c r="C153" s="16">
        <v>150</v>
      </c>
      <c r="D153" s="17">
        <v>150</v>
      </c>
      <c r="E153" s="17">
        <v>326.76</v>
      </c>
      <c r="F153" s="17">
        <v>0.56066766936736512</v>
      </c>
      <c r="G153" s="16">
        <f t="shared" si="52"/>
        <v>0.21999999999997044</v>
      </c>
      <c r="H153" s="16">
        <f t="shared" si="53"/>
        <v>-8.4981615274491995E-3</v>
      </c>
      <c r="I153" s="16">
        <f t="shared" si="60"/>
        <v>0.21758648026930594</v>
      </c>
      <c r="J153" s="16">
        <f t="shared" si="61"/>
        <v>-8.5618893123623752E-3</v>
      </c>
      <c r="L153" s="17">
        <v>150</v>
      </c>
      <c r="M153" s="17">
        <v>351.63</v>
      </c>
      <c r="N153" s="17">
        <v>0.25320342476439589</v>
      </c>
      <c r="O153" s="16">
        <f t="shared" si="71"/>
        <v>0.18999999999999773</v>
      </c>
      <c r="P153" s="16">
        <f t="shared" si="72"/>
        <v>-5.2894740017583042E-3</v>
      </c>
      <c r="Q153" s="16">
        <f t="shared" si="62"/>
        <v>0.20717052338982644</v>
      </c>
      <c r="R153" s="16">
        <f t="shared" si="63"/>
        <v>-5.3377588118141694E-3</v>
      </c>
      <c r="T153" s="17">
        <v>150</v>
      </c>
      <c r="U153" s="17">
        <v>376.13499999999999</v>
      </c>
      <c r="V153" s="17">
        <v>0.10714133149645587</v>
      </c>
      <c r="W153" s="16">
        <f t="shared" si="73"/>
        <v>0.10000000000002274</v>
      </c>
      <c r="X153" s="16">
        <f t="shared" si="74"/>
        <v>-2.9846779449091421E-3</v>
      </c>
      <c r="Y153" s="16">
        <f t="shared" si="64"/>
        <v>0.10766803432460836</v>
      </c>
      <c r="Z153" s="16">
        <f t="shared" si="65"/>
        <v>-2.9211954730988116E-3</v>
      </c>
      <c r="AB153" s="17">
        <v>150</v>
      </c>
      <c r="AC153" s="17">
        <v>319.45499999999998</v>
      </c>
      <c r="AD153" s="17">
        <v>1.2030803796181593</v>
      </c>
      <c r="AE153" s="16">
        <f t="shared" si="54"/>
        <v>0.38499999999999091</v>
      </c>
      <c r="AF153" s="16">
        <f t="shared" si="55"/>
        <v>-2.3395748901416713E-2</v>
      </c>
      <c r="AG153" s="16">
        <f t="shared" si="75"/>
        <v>-2.3971301233957305E-2</v>
      </c>
      <c r="AH153" s="16">
        <f t="shared" si="66"/>
        <v>0.37830419347547828</v>
      </c>
      <c r="AK153" s="17">
        <v>150</v>
      </c>
      <c r="AL153" s="17">
        <v>354.59499999999997</v>
      </c>
      <c r="AM153" s="17">
        <v>0.27397239648996019</v>
      </c>
      <c r="AN153" s="16">
        <f t="shared" si="56"/>
        <v>0.30000000000001137</v>
      </c>
      <c r="AO153" s="16">
        <f t="shared" si="57"/>
        <v>-1.3388791536163402E-2</v>
      </c>
      <c r="AP153" s="16">
        <f t="shared" si="58"/>
        <v>0.3410812584556222</v>
      </c>
      <c r="AQ153" s="16">
        <f t="shared" si="67"/>
        <v>-1.37216909857982E-2</v>
      </c>
      <c r="AS153" s="17">
        <v>150</v>
      </c>
      <c r="AT153" s="17">
        <v>378.78</v>
      </c>
      <c r="AU153" s="17">
        <v>6.4568404669054849E-2</v>
      </c>
      <c r="AV153" s="16">
        <f t="shared" si="59"/>
        <v>6.4999999999997726E-2</v>
      </c>
      <c r="AW153" s="16">
        <f t="shared" si="68"/>
        <v>-4.2480935458745137E-3</v>
      </c>
      <c r="AX153" s="16">
        <f t="shared" si="69"/>
        <v>4.8793089989189298E-2</v>
      </c>
      <c r="AY153" s="16">
        <f t="shared" si="70"/>
        <v>-4.19390233452362E-3</v>
      </c>
    </row>
    <row r="154" spans="3:51" x14ac:dyDescent="0.25">
      <c r="D154" s="7">
        <v>151</v>
      </c>
      <c r="E154" s="7">
        <v>326.97999999999996</v>
      </c>
      <c r="F154" s="7">
        <v>0.55216950783991592</v>
      </c>
      <c r="G154">
        <f t="shared" si="52"/>
        <v>0.21000000000003638</v>
      </c>
      <c r="H154">
        <f t="shared" si="53"/>
        <v>-8.3774560174650903E-3</v>
      </c>
      <c r="I154">
        <f t="shared" si="60"/>
        <v>0.21572720195282535</v>
      </c>
      <c r="J154">
        <f t="shared" si="61"/>
        <v>-8.4403707081896762E-3</v>
      </c>
      <c r="L154" s="7">
        <v>151</v>
      </c>
      <c r="M154" s="7">
        <v>351.82</v>
      </c>
      <c r="N154" s="7">
        <v>0.24791395076263759</v>
      </c>
      <c r="O154">
        <f t="shared" si="71"/>
        <v>0.18999999999999773</v>
      </c>
      <c r="P154">
        <f t="shared" si="72"/>
        <v>-5.1754318634855967E-3</v>
      </c>
      <c r="Q154">
        <f t="shared" si="62"/>
        <v>0.20272159460432282</v>
      </c>
      <c r="R154">
        <f t="shared" si="63"/>
        <v>-5.2211625693341507E-3</v>
      </c>
      <c r="T154" s="7">
        <v>151</v>
      </c>
      <c r="U154" s="7">
        <v>376.23500000000001</v>
      </c>
      <c r="V154" s="7">
        <v>0.10415665355154673</v>
      </c>
      <c r="W154">
        <f t="shared" si="73"/>
        <v>8.4999999999979536E-2</v>
      </c>
      <c r="X154">
        <f t="shared" si="74"/>
        <v>-2.8992288620877937E-3</v>
      </c>
      <c r="Y154">
        <f t="shared" si="64"/>
        <v>0.10304791022135706</v>
      </c>
      <c r="Z154">
        <f t="shared" si="65"/>
        <v>-2.8328454772111183E-3</v>
      </c>
      <c r="AB154" s="7">
        <v>151</v>
      </c>
      <c r="AC154" s="7">
        <v>319.83999999999997</v>
      </c>
      <c r="AD154" s="7">
        <v>1.1796846307167426</v>
      </c>
      <c r="AE154">
        <f t="shared" si="54"/>
        <v>0.39499999999998181</v>
      </c>
      <c r="AF154">
        <f t="shared" si="55"/>
        <v>-2.3031281855782959E-2</v>
      </c>
      <c r="AG154">
        <f t="shared" si="75"/>
        <v>-2.36026761747333E-2</v>
      </c>
      <c r="AH154">
        <f t="shared" si="66"/>
        <v>0.38009511511659166</v>
      </c>
      <c r="AK154" s="7">
        <v>151</v>
      </c>
      <c r="AL154" s="7">
        <v>354.89499999999998</v>
      </c>
      <c r="AM154" s="7">
        <v>0.26058360495379679</v>
      </c>
      <c r="AN154">
        <f t="shared" si="56"/>
        <v>0.28499999999996817</v>
      </c>
      <c r="AO154">
        <f t="shared" si="57"/>
        <v>-1.2977433225207502E-2</v>
      </c>
      <c r="AP154">
        <f t="shared" si="58"/>
        <v>0.32638438072849674</v>
      </c>
      <c r="AQ154">
        <f t="shared" si="67"/>
        <v>-1.3305008260956234E-2</v>
      </c>
      <c r="AS154" s="7">
        <v>151</v>
      </c>
      <c r="AT154" s="7">
        <v>378.84499999999997</v>
      </c>
      <c r="AU154" s="7">
        <v>6.0320311123180335E-2</v>
      </c>
      <c r="AV154">
        <f t="shared" si="59"/>
        <v>5.5000000000006821E-2</v>
      </c>
      <c r="AW154">
        <f t="shared" si="68"/>
        <v>-4.0397082030295059E-3</v>
      </c>
      <c r="AX154">
        <f t="shared" si="69"/>
        <v>4.1283525923049069E-2</v>
      </c>
      <c r="AY154">
        <f t="shared" si="70"/>
        <v>-3.9729190098795782E-3</v>
      </c>
    </row>
    <row r="155" spans="3:51" x14ac:dyDescent="0.25">
      <c r="D155" s="7">
        <v>152</v>
      </c>
      <c r="E155" s="7">
        <v>327.19</v>
      </c>
      <c r="F155" s="7">
        <v>0.54379205182245083</v>
      </c>
      <c r="G155">
        <f t="shared" si="52"/>
        <v>0.20999999999997954</v>
      </c>
      <c r="H155">
        <f t="shared" si="53"/>
        <v>-8.2581468079724329E-3</v>
      </c>
      <c r="I155">
        <f t="shared" si="60"/>
        <v>0.21383668307135473</v>
      </c>
      <c r="J155">
        <f t="shared" si="61"/>
        <v>-8.3202450514133774E-3</v>
      </c>
      <c r="L155" s="7">
        <v>152</v>
      </c>
      <c r="M155" s="7">
        <v>352.01</v>
      </c>
      <c r="N155" s="7">
        <v>0.24273851889915199</v>
      </c>
      <c r="O155">
        <f t="shared" si="71"/>
        <v>0.17499999999995453</v>
      </c>
      <c r="P155">
        <f t="shared" si="72"/>
        <v>-5.063633457587563E-3</v>
      </c>
      <c r="Q155">
        <f t="shared" si="62"/>
        <v>0.19830716040824758</v>
      </c>
      <c r="R155">
        <f t="shared" si="63"/>
        <v>-5.1068701607563244E-3</v>
      </c>
      <c r="T155" s="7">
        <v>152</v>
      </c>
      <c r="U155" s="7">
        <v>376.32</v>
      </c>
      <c r="V155" s="7">
        <v>0.10125742468945893</v>
      </c>
      <c r="W155">
        <f t="shared" si="73"/>
        <v>8.4999999999979536E-2</v>
      </c>
      <c r="X155">
        <f t="shared" si="74"/>
        <v>-2.8161480473646999E-3</v>
      </c>
      <c r="Y155">
        <f t="shared" si="64"/>
        <v>9.8568044217452133E-2</v>
      </c>
      <c r="Z155">
        <f t="shared" si="65"/>
        <v>-2.7471996115573799E-3</v>
      </c>
      <c r="AB155" s="7">
        <v>152</v>
      </c>
      <c r="AC155" s="7">
        <v>320.23499999999996</v>
      </c>
      <c r="AD155" s="7">
        <v>1.1566533488609596</v>
      </c>
      <c r="AE155">
        <f t="shared" si="54"/>
        <v>0.3900000000000432</v>
      </c>
      <c r="AF155">
        <f t="shared" si="55"/>
        <v>-2.2669839548439263E-2</v>
      </c>
      <c r="AG155">
        <f t="shared" si="75"/>
        <v>-2.32369289255532E-2</v>
      </c>
      <c r="AH155">
        <f t="shared" si="66"/>
        <v>0.38163377075247507</v>
      </c>
      <c r="AK155" s="7">
        <v>152</v>
      </c>
      <c r="AL155" s="7">
        <v>355.17999999999995</v>
      </c>
      <c r="AM155" s="7">
        <v>0.24760617172858929</v>
      </c>
      <c r="AN155">
        <f t="shared" si="56"/>
        <v>0.26000000000004775</v>
      </c>
      <c r="AO155">
        <f t="shared" si="57"/>
        <v>-1.2574538631567822E-2</v>
      </c>
      <c r="AP155">
        <f t="shared" si="58"/>
        <v>0.31177285119245646</v>
      </c>
      <c r="AQ155">
        <f t="shared" si="67"/>
        <v>-1.2896308836109564E-2</v>
      </c>
      <c r="AS155" s="7">
        <v>152</v>
      </c>
      <c r="AT155" s="7">
        <v>378.9</v>
      </c>
      <c r="AU155" s="7">
        <v>5.628060292015083E-2</v>
      </c>
      <c r="AV155">
        <f t="shared" si="59"/>
        <v>5.5000000000006821E-2</v>
      </c>
      <c r="AW155">
        <f t="shared" si="68"/>
        <v>-3.8399085773804034E-3</v>
      </c>
      <c r="AX155">
        <f t="shared" si="69"/>
        <v>3.4232339779904919E-2</v>
      </c>
      <c r="AY155">
        <f t="shared" si="70"/>
        <v>-3.7614363334419099E-3</v>
      </c>
    </row>
    <row r="156" spans="3:51" x14ac:dyDescent="0.25">
      <c r="D156" s="7">
        <v>153</v>
      </c>
      <c r="E156" s="7">
        <v>327.39999999999998</v>
      </c>
      <c r="F156" s="7">
        <v>0.5355339050144784</v>
      </c>
      <c r="G156">
        <f t="shared" si="52"/>
        <v>0.20999999999997954</v>
      </c>
      <c r="H156">
        <f t="shared" si="53"/>
        <v>-8.1402257169319592E-3</v>
      </c>
      <c r="I156">
        <f t="shared" si="60"/>
        <v>0.21191584324619406</v>
      </c>
      <c r="J156">
        <f t="shared" si="61"/>
        <v>-8.2015046934421493E-3</v>
      </c>
      <c r="L156" s="7">
        <v>153</v>
      </c>
      <c r="M156" s="7">
        <v>352.18499999999995</v>
      </c>
      <c r="N156" s="7">
        <v>0.23767488544156443</v>
      </c>
      <c r="O156">
        <f t="shared" si="71"/>
        <v>0.18000000000006366</v>
      </c>
      <c r="P156">
        <f t="shared" si="72"/>
        <v>-4.9540438365213435E-3</v>
      </c>
      <c r="Q156">
        <f t="shared" si="62"/>
        <v>0.19392864432326751</v>
      </c>
      <c r="R156">
        <f t="shared" si="63"/>
        <v>-4.9948500579713312E-3</v>
      </c>
      <c r="T156" s="7">
        <v>153</v>
      </c>
      <c r="U156" s="7">
        <v>376.40499999999997</v>
      </c>
      <c r="V156" s="7">
        <v>9.8441276642094233E-2</v>
      </c>
      <c r="W156">
        <f t="shared" si="73"/>
        <v>8.0000000000040927E-2</v>
      </c>
      <c r="X156">
        <f t="shared" si="74"/>
        <v>-2.735375058158393E-3</v>
      </c>
      <c r="Y156">
        <f t="shared" si="64"/>
        <v>9.4227230592445643E-2</v>
      </c>
      <c r="Z156">
        <f t="shared" si="65"/>
        <v>-2.6641969460805964E-3</v>
      </c>
      <c r="AB156" s="7">
        <v>153</v>
      </c>
      <c r="AC156" s="7">
        <v>320.625</v>
      </c>
      <c r="AD156" s="7">
        <v>1.1339835093125203</v>
      </c>
      <c r="AE156">
        <f t="shared" si="54"/>
        <v>0.39499999999998181</v>
      </c>
      <c r="AF156">
        <f t="shared" si="55"/>
        <v>-2.2311456645534022E-2</v>
      </c>
      <c r="AG156">
        <f t="shared" si="75"/>
        <v>-2.2874095416908297E-2</v>
      </c>
      <c r="AH156">
        <f t="shared" si="66"/>
        <v>0.38291557791322273</v>
      </c>
      <c r="AK156" s="7">
        <v>153</v>
      </c>
      <c r="AL156" s="7">
        <v>355.44</v>
      </c>
      <c r="AM156" s="7">
        <v>0.23503163309702146</v>
      </c>
      <c r="AN156">
        <f t="shared" si="56"/>
        <v>0.25499999999999545</v>
      </c>
      <c r="AO156">
        <f t="shared" si="57"/>
        <v>-1.2180079119078036E-2</v>
      </c>
      <c r="AP156">
        <f t="shared" si="58"/>
        <v>0.29727954867803952</v>
      </c>
      <c r="AQ156">
        <f t="shared" si="67"/>
        <v>-1.2495573962609334E-2</v>
      </c>
      <c r="AS156" s="7">
        <v>153</v>
      </c>
      <c r="AT156" s="7">
        <v>378.95499999999998</v>
      </c>
      <c r="AU156" s="7">
        <v>5.2440694342770426E-2</v>
      </c>
      <c r="AV156">
        <f t="shared" si="59"/>
        <v>5.5000000000006821E-2</v>
      </c>
      <c r="AW156">
        <f t="shared" si="68"/>
        <v>-3.6484364434424266E-3</v>
      </c>
      <c r="AX156">
        <f t="shared" si="69"/>
        <v>2.7635541571711997E-2</v>
      </c>
      <c r="AY156">
        <f t="shared" si="70"/>
        <v>-3.559227923735715E-3</v>
      </c>
    </row>
    <row r="157" spans="3:51" x14ac:dyDescent="0.25">
      <c r="D157" s="7">
        <v>154</v>
      </c>
      <c r="E157" s="7">
        <v>327.60999999999996</v>
      </c>
      <c r="F157" s="7">
        <v>0.52739367929754644</v>
      </c>
      <c r="G157">
        <f t="shared" si="52"/>
        <v>0.22000000000002728</v>
      </c>
      <c r="H157">
        <f t="shared" si="53"/>
        <v>-8.0236844088944492E-3</v>
      </c>
      <c r="I157">
        <f t="shared" si="60"/>
        <v>0.20996561824984461</v>
      </c>
      <c r="J157">
        <f t="shared" si="61"/>
        <v>-8.0841418414697441E-3</v>
      </c>
      <c r="L157" s="7">
        <v>154</v>
      </c>
      <c r="M157" s="7">
        <v>352.36500000000001</v>
      </c>
      <c r="N157" s="7">
        <v>0.23272084160504308</v>
      </c>
      <c r="O157">
        <f t="shared" si="71"/>
        <v>0.16999999999995907</v>
      </c>
      <c r="P157">
        <f t="shared" si="72"/>
        <v>-4.8466282227504764E-3</v>
      </c>
      <c r="Q157">
        <f t="shared" si="62"/>
        <v>0.18958742779063376</v>
      </c>
      <c r="R157">
        <f t="shared" si="63"/>
        <v>-4.8850707242417135E-3</v>
      </c>
      <c r="T157" s="7">
        <v>154</v>
      </c>
      <c r="U157" s="7">
        <v>376.48500000000001</v>
      </c>
      <c r="V157" s="7">
        <v>9.570590158393584E-2</v>
      </c>
      <c r="W157">
        <f t="shared" si="73"/>
        <v>8.9999999999974989E-2</v>
      </c>
      <c r="X157">
        <f t="shared" si="74"/>
        <v>-2.6568506697545319E-3</v>
      </c>
      <c r="Y157">
        <f t="shared" si="64"/>
        <v>9.0024181993094921E-2</v>
      </c>
      <c r="Z157">
        <f t="shared" si="65"/>
        <v>-2.583777036379728E-3</v>
      </c>
      <c r="AB157" s="7">
        <v>154</v>
      </c>
      <c r="AC157" s="7">
        <v>321.02</v>
      </c>
      <c r="AD157" s="7">
        <v>1.1116720526669863</v>
      </c>
      <c r="AE157">
        <f t="shared" si="54"/>
        <v>0.39999999999997726</v>
      </c>
      <c r="AF157">
        <f t="shared" si="55"/>
        <v>-2.1956166385163511E-2</v>
      </c>
      <c r="AG157">
        <f t="shared" si="75"/>
        <v>-2.2514210471110394E-2</v>
      </c>
      <c r="AH157">
        <f t="shared" si="66"/>
        <v>0.38393646724703512</v>
      </c>
      <c r="AK157" s="7">
        <v>154</v>
      </c>
      <c r="AL157" s="7">
        <v>355.69499999999999</v>
      </c>
      <c r="AM157" s="7">
        <v>0.22285155397794343</v>
      </c>
      <c r="AN157">
        <f t="shared" si="56"/>
        <v>0.25</v>
      </c>
      <c r="AO157">
        <f t="shared" si="57"/>
        <v>-1.1794021311477054E-2</v>
      </c>
      <c r="AP157">
        <f t="shared" si="58"/>
        <v>0.28293661876651832</v>
      </c>
      <c r="AQ157">
        <f t="shared" si="67"/>
        <v>-1.2102781841503788E-2</v>
      </c>
      <c r="AS157" s="7">
        <v>154</v>
      </c>
      <c r="AT157" s="7">
        <v>379.01</v>
      </c>
      <c r="AU157" s="7">
        <v>4.8792257899328E-2</v>
      </c>
      <c r="AV157">
        <f t="shared" si="59"/>
        <v>5.5000000000006821E-2</v>
      </c>
      <c r="AW157">
        <f t="shared" si="68"/>
        <v>-3.4650360969324875E-3</v>
      </c>
      <c r="AX157">
        <f t="shared" si="69"/>
        <v>2.1488381459207062E-2</v>
      </c>
      <c r="AY157">
        <f t="shared" si="70"/>
        <v>-3.3660661218497157E-3</v>
      </c>
    </row>
    <row r="158" spans="3:51" x14ac:dyDescent="0.25">
      <c r="D158" s="7">
        <v>155</v>
      </c>
      <c r="E158" s="7">
        <v>327.83</v>
      </c>
      <c r="F158" s="7">
        <v>0.51936999488865199</v>
      </c>
      <c r="G158">
        <f t="shared" si="52"/>
        <v>0.21999999999997044</v>
      </c>
      <c r="H158">
        <f t="shared" si="53"/>
        <v>-7.9085144008698149E-3</v>
      </c>
      <c r="I158">
        <f t="shared" si="60"/>
        <v>0.20798695934566602</v>
      </c>
      <c r="J158">
        <f t="shared" si="61"/>
        <v>-7.9681485629735233E-3</v>
      </c>
      <c r="L158" s="7">
        <v>155</v>
      </c>
      <c r="M158" s="7">
        <v>352.53499999999997</v>
      </c>
      <c r="N158" s="7">
        <v>0.22787421338229261</v>
      </c>
      <c r="O158">
        <f t="shared" si="71"/>
        <v>0.16500000000002046</v>
      </c>
      <c r="P158">
        <f t="shared" si="72"/>
        <v>-4.7413520243492768E-3</v>
      </c>
      <c r="Q158">
        <f t="shared" si="62"/>
        <v>0.18528485043680409</v>
      </c>
      <c r="R158">
        <f t="shared" si="63"/>
        <v>-4.7775006253018698E-3</v>
      </c>
      <c r="T158" s="7">
        <v>155</v>
      </c>
      <c r="U158" s="7">
        <v>376.57499999999999</v>
      </c>
      <c r="V158" s="7">
        <v>9.3049050914181308E-2</v>
      </c>
      <c r="W158">
        <f t="shared" si="73"/>
        <v>7.9999999999984084E-2</v>
      </c>
      <c r="X158">
        <f t="shared" si="74"/>
        <v>-2.5805168703852549E-3</v>
      </c>
      <c r="Y158">
        <f t="shared" si="64"/>
        <v>8.5957532517668689E-2</v>
      </c>
      <c r="Z158">
        <f t="shared" si="65"/>
        <v>-2.5058799372486423E-3</v>
      </c>
      <c r="AB158" s="7">
        <v>155</v>
      </c>
      <c r="AC158" s="7">
        <v>321.41999999999996</v>
      </c>
      <c r="AD158" s="7">
        <v>1.0897158862818228</v>
      </c>
      <c r="AE158">
        <f t="shared" si="54"/>
        <v>0.40500000000002956</v>
      </c>
      <c r="AF158">
        <f t="shared" si="55"/>
        <v>-2.1604000577002624E-2</v>
      </c>
      <c r="AG158">
        <f t="shared" si="75"/>
        <v>-2.2157307802031297E-2</v>
      </c>
      <c r="AH158">
        <f t="shared" si="66"/>
        <v>0.38469289176353083</v>
      </c>
      <c r="AK158" s="7">
        <v>155</v>
      </c>
      <c r="AL158" s="7">
        <v>355.94499999999999</v>
      </c>
      <c r="AM158" s="7">
        <v>0.21105753266646637</v>
      </c>
      <c r="AN158">
        <f t="shared" si="56"/>
        <v>0.22999999999996135</v>
      </c>
      <c r="AO158">
        <f t="shared" si="57"/>
        <v>-1.141632718380331E-2</v>
      </c>
      <c r="AP158">
        <f t="shared" si="58"/>
        <v>0.26877536753437248</v>
      </c>
      <c r="AQ158">
        <f t="shared" si="67"/>
        <v>-1.1717907674460652E-2</v>
      </c>
      <c r="AS158" s="7">
        <v>155</v>
      </c>
      <c r="AT158" s="7">
        <v>379.065</v>
      </c>
      <c r="AU158" s="7">
        <v>4.5327221802395512E-2</v>
      </c>
      <c r="AV158">
        <f t="shared" si="59"/>
        <v>4.4999999999959073E-2</v>
      </c>
      <c r="AW158">
        <f t="shared" si="68"/>
        <v>-3.2894546315612033E-3</v>
      </c>
      <c r="AX158">
        <f t="shared" si="69"/>
        <v>1.5785373601360675E-2</v>
      </c>
      <c r="AY158">
        <f t="shared" si="70"/>
        <v>-3.1817221806444596E-3</v>
      </c>
    </row>
    <row r="159" spans="3:51" x14ac:dyDescent="0.25">
      <c r="D159" s="7">
        <v>156</v>
      </c>
      <c r="E159" s="7">
        <v>328.04999999999995</v>
      </c>
      <c r="F159" s="7">
        <v>0.51146148048778217</v>
      </c>
      <c r="G159">
        <f t="shared" si="52"/>
        <v>0.18000000000000682</v>
      </c>
      <c r="H159">
        <f t="shared" si="53"/>
        <v>-7.7947070681263497E-3</v>
      </c>
      <c r="I159">
        <f t="shared" si="60"/>
        <v>0.20598083260239797</v>
      </c>
      <c r="J159">
        <f t="shared" si="61"/>
        <v>-7.8535167901730152E-3</v>
      </c>
      <c r="L159" s="7">
        <v>156</v>
      </c>
      <c r="M159" s="7">
        <v>352.7</v>
      </c>
      <c r="N159" s="7">
        <v>0.22313286135794333</v>
      </c>
      <c r="O159">
        <f t="shared" si="71"/>
        <v>0.14999999999997726</v>
      </c>
      <c r="P159">
        <f t="shared" si="72"/>
        <v>-4.6381808498637267E-3</v>
      </c>
      <c r="Q159">
        <f t="shared" si="62"/>
        <v>0.18102221033945587</v>
      </c>
      <c r="R159">
        <f t="shared" si="63"/>
        <v>-4.6721082401696562E-3</v>
      </c>
      <c r="T159" s="7">
        <v>156</v>
      </c>
      <c r="U159" s="7">
        <v>376.65499999999997</v>
      </c>
      <c r="V159" s="7">
        <v>9.0468534043796053E-2</v>
      </c>
      <c r="W159">
        <f t="shared" si="73"/>
        <v>7.5000000000045475E-2</v>
      </c>
      <c r="X159">
        <f t="shared" si="74"/>
        <v>-2.5063168550020082E-3</v>
      </c>
      <c r="Y159">
        <f t="shared" si="64"/>
        <v>8.2025840759272661E-2</v>
      </c>
      <c r="Z159">
        <f t="shared" si="65"/>
        <v>-2.4304462156075485E-3</v>
      </c>
      <c r="AB159" s="7">
        <v>156</v>
      </c>
      <c r="AC159" s="7">
        <v>321.82499999999999</v>
      </c>
      <c r="AD159" s="7">
        <v>1.0681118857048202</v>
      </c>
      <c r="AE159">
        <f t="shared" si="54"/>
        <v>0.39999999999997726</v>
      </c>
      <c r="AF159">
        <f t="shared" si="55"/>
        <v>-2.1254989602844887E-2</v>
      </c>
      <c r="AG159">
        <f t="shared" si="75"/>
        <v>-2.1803420014916988E-2</v>
      </c>
      <c r="AH159">
        <f t="shared" si="66"/>
        <v>0.38518183495248248</v>
      </c>
      <c r="AK159" s="7">
        <v>156</v>
      </c>
      <c r="AL159" s="7">
        <v>356.17499999999995</v>
      </c>
      <c r="AM159" s="7">
        <v>0.19964120548266306</v>
      </c>
      <c r="AN159">
        <f t="shared" si="56"/>
        <v>0.21000000000003638</v>
      </c>
      <c r="AO159">
        <f t="shared" si="57"/>
        <v>-1.1046954158737521E-2</v>
      </c>
      <c r="AP159">
        <f t="shared" si="58"/>
        <v>0.25482615821144172</v>
      </c>
      <c r="AQ159">
        <f t="shared" si="67"/>
        <v>-1.1340923715214861E-2</v>
      </c>
      <c r="AS159" s="7">
        <v>156</v>
      </c>
      <c r="AT159" s="7">
        <v>379.10999999999996</v>
      </c>
      <c r="AU159" s="7">
        <v>4.2037767170834309E-2</v>
      </c>
      <c r="AV159">
        <f t="shared" si="59"/>
        <v>4.5000000000015916E-2</v>
      </c>
      <c r="AW159">
        <f t="shared" si="68"/>
        <v>-3.1214421988047039E-3</v>
      </c>
      <c r="AX159">
        <f t="shared" si="69"/>
        <v>1.0520317042150396E-2</v>
      </c>
      <c r="AY159">
        <f t="shared" si="70"/>
        <v>-3.0059664535079978E-3</v>
      </c>
    </row>
    <row r="160" spans="3:51" x14ac:dyDescent="0.25">
      <c r="D160" s="7">
        <v>157</v>
      </c>
      <c r="E160" s="7">
        <v>328.22999999999996</v>
      </c>
      <c r="F160" s="7">
        <v>0.50366677341965582</v>
      </c>
      <c r="G160">
        <f t="shared" si="52"/>
        <v>0.19999999999998863</v>
      </c>
      <c r="H160">
        <f t="shared" si="53"/>
        <v>-7.6822536499195904E-3</v>
      </c>
      <c r="I160">
        <f t="shared" si="60"/>
        <v>0.20394821822243436</v>
      </c>
      <c r="J160">
        <f t="shared" si="61"/>
        <v>-7.7402383244047496E-3</v>
      </c>
      <c r="L160" s="7">
        <v>157</v>
      </c>
      <c r="M160" s="7">
        <v>352.84999999999997</v>
      </c>
      <c r="N160" s="7">
        <v>0.2184946805080796</v>
      </c>
      <c r="O160">
        <f t="shared" si="71"/>
        <v>0.16000000000002501</v>
      </c>
      <c r="P160">
        <f t="shared" si="72"/>
        <v>-4.5370805224429211E-3</v>
      </c>
      <c r="Q160">
        <f t="shared" si="62"/>
        <v>0.17680076429408165</v>
      </c>
      <c r="R160">
        <f t="shared" si="63"/>
        <v>-4.5688620717199702E-3</v>
      </c>
      <c r="T160" s="7">
        <v>157</v>
      </c>
      <c r="U160" s="7">
        <v>376.73</v>
      </c>
      <c r="V160" s="7">
        <v>8.7962217188794045E-2</v>
      </c>
      <c r="W160">
        <f t="shared" si="73"/>
        <v>6.9999999999936335E-2</v>
      </c>
      <c r="X160">
        <f t="shared" si="74"/>
        <v>-2.4341950178294602E-3</v>
      </c>
      <c r="Y160">
        <f t="shared" si="64"/>
        <v>7.8227592799302137E-2</v>
      </c>
      <c r="Z160">
        <f t="shared" si="65"/>
        <v>-2.3574169630995873E-3</v>
      </c>
      <c r="AB160" s="7">
        <v>157</v>
      </c>
      <c r="AC160" s="7">
        <v>322.22499999999997</v>
      </c>
      <c r="AD160" s="7">
        <v>1.0468568961019753</v>
      </c>
      <c r="AE160">
        <f t="shared" si="54"/>
        <v>0.40000000000003411</v>
      </c>
      <c r="AF160">
        <f t="shared" si="55"/>
        <v>-2.0909162418054184E-2</v>
      </c>
      <c r="AG160">
        <f t="shared" si="75"/>
        <v>-2.1452578606390237E-2</v>
      </c>
      <c r="AH160">
        <f t="shared" si="66"/>
        <v>0.385400817767521</v>
      </c>
      <c r="AK160" s="7">
        <v>157</v>
      </c>
      <c r="AL160" s="7">
        <v>356.38499999999999</v>
      </c>
      <c r="AM160" s="7">
        <v>0.18859425132392554</v>
      </c>
      <c r="AN160">
        <f t="shared" si="56"/>
        <v>0.20999999999997954</v>
      </c>
      <c r="AO160">
        <f t="shared" si="57"/>
        <v>-1.0685855206980066E-2</v>
      </c>
      <c r="AP160">
        <f t="shared" si="58"/>
        <v>0.2411183110550521</v>
      </c>
      <c r="AQ160">
        <f t="shared" si="67"/>
        <v>-1.0971799320301316E-2</v>
      </c>
      <c r="AS160" s="7">
        <v>157</v>
      </c>
      <c r="AT160" s="7">
        <v>379.15499999999997</v>
      </c>
      <c r="AU160" s="7">
        <v>3.8916324972029605E-2</v>
      </c>
      <c r="AV160">
        <f t="shared" si="59"/>
        <v>4.0000000000020464E-2</v>
      </c>
      <c r="AW160">
        <f t="shared" si="68"/>
        <v>-2.9607522506895356E-3</v>
      </c>
      <c r="AX160">
        <f t="shared" si="69"/>
        <v>5.686320681419943E-3</v>
      </c>
      <c r="AY160">
        <f t="shared" si="70"/>
        <v>-2.8385685794345039E-3</v>
      </c>
    </row>
    <row r="161" spans="3:51" x14ac:dyDescent="0.25">
      <c r="D161" s="7">
        <v>158</v>
      </c>
      <c r="E161" s="7">
        <v>328.42999999999995</v>
      </c>
      <c r="F161" s="7">
        <v>0.49598451976973623</v>
      </c>
      <c r="G161">
        <f t="shared" si="52"/>
        <v>0.23000000000001819</v>
      </c>
      <c r="H161">
        <f t="shared" si="53"/>
        <v>-7.5711452551481262E-3</v>
      </c>
      <c r="I161">
        <f t="shared" si="60"/>
        <v>0.20189010984739575</v>
      </c>
      <c r="J161">
        <f t="shared" si="61"/>
        <v>-7.6283048404573034E-3</v>
      </c>
      <c r="L161" s="7">
        <v>158</v>
      </c>
      <c r="M161" s="7">
        <v>353.01</v>
      </c>
      <c r="N161" s="7">
        <v>0.21395759998563668</v>
      </c>
      <c r="O161">
        <f t="shared" si="71"/>
        <v>0.14999999999997726</v>
      </c>
      <c r="P161">
        <f t="shared" si="72"/>
        <v>-4.4380170932556418E-3</v>
      </c>
      <c r="Q161">
        <f t="shared" si="62"/>
        <v>0.17262172808117104</v>
      </c>
      <c r="R161">
        <f t="shared" si="63"/>
        <v>-4.467730656999569E-3</v>
      </c>
      <c r="T161" s="7">
        <v>158</v>
      </c>
      <c r="U161" s="7">
        <v>376.79999999999995</v>
      </c>
      <c r="V161" s="7">
        <v>8.5528022170964585E-2</v>
      </c>
      <c r="W161">
        <f t="shared" si="73"/>
        <v>7.0000000000050022E-2</v>
      </c>
      <c r="X161">
        <f t="shared" si="74"/>
        <v>-2.3640969437864201E-3</v>
      </c>
      <c r="Y161">
        <f t="shared" si="64"/>
        <v>7.4561205164138222E-2</v>
      </c>
      <c r="Z161">
        <f t="shared" si="65"/>
        <v>-2.286733808141192E-3</v>
      </c>
      <c r="AB161" s="7">
        <v>158</v>
      </c>
      <c r="AC161" s="7">
        <v>322.625</v>
      </c>
      <c r="AD161" s="7">
        <v>1.0259477336839211</v>
      </c>
      <c r="AE161">
        <f t="shared" si="54"/>
        <v>0.39999999999997726</v>
      </c>
      <c r="AF161">
        <f t="shared" si="55"/>
        <v>-2.0566546553907994E-2</v>
      </c>
      <c r="AG161">
        <f t="shared" si="75"/>
        <v>-2.1104813964516023E-2</v>
      </c>
      <c r="AH161">
        <f t="shared" si="66"/>
        <v>0.38534790446482159</v>
      </c>
      <c r="AK161" s="7">
        <v>158</v>
      </c>
      <c r="AL161" s="7">
        <v>356.59499999999997</v>
      </c>
      <c r="AM161" s="7">
        <v>0.17790839611694548</v>
      </c>
      <c r="AN161">
        <f t="shared" si="56"/>
        <v>0.19499999999999318</v>
      </c>
      <c r="AO161">
        <f t="shared" si="57"/>
        <v>-1.0332978952272698E-2</v>
      </c>
      <c r="AP161">
        <f t="shared" si="58"/>
        <v>0.2276800067970921</v>
      </c>
      <c r="AQ161">
        <f t="shared" si="67"/>
        <v>-1.0610501000291232E-2</v>
      </c>
      <c r="AS161" s="7">
        <v>158</v>
      </c>
      <c r="AT161" s="7">
        <v>379.19499999999999</v>
      </c>
      <c r="AU161" s="7">
        <v>3.5955572721340069E-2</v>
      </c>
      <c r="AV161">
        <f t="shared" si="59"/>
        <v>3.4999999999968168E-2</v>
      </c>
      <c r="AW161">
        <f t="shared" si="68"/>
        <v>-2.8071417656750502E-3</v>
      </c>
      <c r="AX161">
        <f t="shared" si="69"/>
        <v>1.2758257268927764E-3</v>
      </c>
      <c r="AY161">
        <f t="shared" si="70"/>
        <v>-2.6792976678000247E-3</v>
      </c>
    </row>
    <row r="162" spans="3:51" x14ac:dyDescent="0.25">
      <c r="D162" s="7">
        <v>159</v>
      </c>
      <c r="E162" s="7">
        <v>328.65999999999997</v>
      </c>
      <c r="F162" s="7">
        <v>0.48841337451458811</v>
      </c>
      <c r="G162">
        <f t="shared" si="52"/>
        <v>0.21000000000003638</v>
      </c>
      <c r="H162">
        <f t="shared" si="53"/>
        <v>-7.4613728679375213E-3</v>
      </c>
      <c r="I162">
        <f t="shared" si="60"/>
        <v>0.19980751387825357</v>
      </c>
      <c r="J162">
        <f t="shared" si="61"/>
        <v>-7.5177078908242878E-3</v>
      </c>
      <c r="L162" s="7">
        <v>159</v>
      </c>
      <c r="M162" s="7">
        <v>353.15999999999997</v>
      </c>
      <c r="N162" s="7">
        <v>0.20951958289238104</v>
      </c>
      <c r="O162">
        <f t="shared" si="71"/>
        <v>0.14999999999997726</v>
      </c>
      <c r="P162">
        <f t="shared" si="72"/>
        <v>-4.3409568542071841E-3</v>
      </c>
      <c r="Q162">
        <f t="shared" si="62"/>
        <v>0.1684862767331794</v>
      </c>
      <c r="R162">
        <f t="shared" si="63"/>
        <v>-4.368682577310587E-3</v>
      </c>
      <c r="T162" s="7">
        <v>159</v>
      </c>
      <c r="U162" s="7">
        <v>376.87</v>
      </c>
      <c r="V162" s="7">
        <v>8.3163925227178165E-2</v>
      </c>
      <c r="W162">
        <f t="shared" si="73"/>
        <v>6.4999999999940883E-2</v>
      </c>
      <c r="X162">
        <f t="shared" si="74"/>
        <v>-2.295969398855624E-3</v>
      </c>
      <c r="Y162">
        <f t="shared" si="64"/>
        <v>7.1025027730549972E-2</v>
      </c>
      <c r="Z162">
        <f t="shared" si="65"/>
        <v>-2.2183389276518167E-3</v>
      </c>
      <c r="AB162" s="7">
        <v>159</v>
      </c>
      <c r="AC162" s="7">
        <v>323.02499999999998</v>
      </c>
      <c r="AD162" s="7">
        <v>1.0053811871300131</v>
      </c>
      <c r="AE162">
        <f t="shared" si="54"/>
        <v>0.39999999999997726</v>
      </c>
      <c r="AF162">
        <f t="shared" si="55"/>
        <v>-2.0227168120830918E-2</v>
      </c>
      <c r="AG162">
        <f t="shared" si="75"/>
        <v>-2.0760155369023321E-2</v>
      </c>
      <c r="AH162">
        <f t="shared" si="66"/>
        <v>0.38502170728885599</v>
      </c>
      <c r="AK162" s="7">
        <v>159</v>
      </c>
      <c r="AL162" s="7">
        <v>356.78999999999996</v>
      </c>
      <c r="AM162" s="7">
        <v>0.16757541716467278</v>
      </c>
      <c r="AN162">
        <f t="shared" si="56"/>
        <v>0.18500000000000227</v>
      </c>
      <c r="AO162">
        <f t="shared" si="57"/>
        <v>-9.9882697801909059E-3</v>
      </c>
      <c r="AP162">
        <f t="shared" si="58"/>
        <v>0.21453819396275087</v>
      </c>
      <c r="AQ162">
        <f t="shared" si="67"/>
        <v>-1.025699247021558E-2</v>
      </c>
      <c r="AS162" s="7">
        <v>159</v>
      </c>
      <c r="AT162" s="7">
        <v>379.22999999999996</v>
      </c>
      <c r="AU162" s="7">
        <v>3.3148430955665019E-2</v>
      </c>
      <c r="AV162">
        <f t="shared" si="59"/>
        <v>3.0000000000029559E-2</v>
      </c>
      <c r="AW162">
        <f t="shared" si="68"/>
        <v>-2.6603714577666804E-3</v>
      </c>
      <c r="AX162">
        <f t="shared" si="69"/>
        <v>-2.719367415707552E-3</v>
      </c>
      <c r="AY162">
        <f t="shared" si="70"/>
        <v>-2.5279224793554778E-3</v>
      </c>
    </row>
    <row r="163" spans="3:51" x14ac:dyDescent="0.25">
      <c r="C163">
        <v>160</v>
      </c>
      <c r="D163" s="7">
        <v>160</v>
      </c>
      <c r="E163" s="7">
        <v>328.87</v>
      </c>
      <c r="F163" s="7">
        <v>0.48095200164665058</v>
      </c>
      <c r="G163">
        <f t="shared" si="52"/>
        <v>0.19999999999998863</v>
      </c>
      <c r="H163">
        <f t="shared" si="53"/>
        <v>-7.3529273531485195E-3</v>
      </c>
      <c r="I163">
        <f t="shared" si="60"/>
        <v>0.19770144876897966</v>
      </c>
      <c r="J163">
        <f t="shared" si="61"/>
        <v>-7.4084389099218634E-3</v>
      </c>
      <c r="L163" s="7">
        <v>160</v>
      </c>
      <c r="M163" s="7">
        <v>353.30999999999995</v>
      </c>
      <c r="N163" s="7">
        <v>0.20517862603817386</v>
      </c>
      <c r="O163">
        <f t="shared" si="71"/>
        <v>0.15000000000003411</v>
      </c>
      <c r="P163">
        <f t="shared" si="72"/>
        <v>-4.2458663499709282E-3</v>
      </c>
      <c r="Q163">
        <f t="shared" si="62"/>
        <v>0.16439554480153906</v>
      </c>
      <c r="R163">
        <f t="shared" si="63"/>
        <v>-4.2716864680363981E-3</v>
      </c>
      <c r="T163" s="7">
        <v>160</v>
      </c>
      <c r="U163" s="7">
        <v>376.93499999999995</v>
      </c>
      <c r="V163" s="7">
        <v>8.0867955828322541E-2</v>
      </c>
      <c r="W163">
        <f t="shared" si="73"/>
        <v>6.0000000000059117E-2</v>
      </c>
      <c r="X163">
        <f t="shared" si="74"/>
        <v>-2.2297603194816051E-3</v>
      </c>
      <c r="Y163">
        <f t="shared" si="64"/>
        <v>6.7617346595427286E-2</v>
      </c>
      <c r="Z163">
        <f t="shared" si="65"/>
        <v>-2.1521750582689653E-3</v>
      </c>
      <c r="AB163" s="7">
        <v>160</v>
      </c>
      <c r="AC163" s="7">
        <v>323.42499999999995</v>
      </c>
      <c r="AD163" s="7">
        <v>0.9851540190091822</v>
      </c>
      <c r="AE163">
        <f t="shared" si="54"/>
        <v>0.40000000000003411</v>
      </c>
      <c r="AF163">
        <f t="shared" si="55"/>
        <v>-1.9891051812499172E-2</v>
      </c>
      <c r="AG163">
        <f t="shared" si="75"/>
        <v>-2.0418630991580963E-2</v>
      </c>
      <c r="AH163">
        <f t="shared" si="66"/>
        <v>0.38442138999789233</v>
      </c>
      <c r="AK163" s="7">
        <v>160</v>
      </c>
      <c r="AL163" s="7">
        <v>356.97499999999997</v>
      </c>
      <c r="AM163" s="7">
        <v>0.15758714738448187</v>
      </c>
      <c r="AN163">
        <f t="shared" si="56"/>
        <v>0.17000000000001592</v>
      </c>
      <c r="AO163">
        <f t="shared" si="57"/>
        <v>-9.6516679510624259E-3</v>
      </c>
      <c r="AP163">
        <f t="shared" si="58"/>
        <v>0.20171850036645189</v>
      </c>
      <c r="AQ163">
        <f t="shared" si="67"/>
        <v>-9.9112347005582951E-3</v>
      </c>
      <c r="AS163" s="7">
        <v>160</v>
      </c>
      <c r="AT163" s="7">
        <v>379.26</v>
      </c>
      <c r="AU163" s="7">
        <v>3.0488059497898339E-2</v>
      </c>
      <c r="AV163">
        <f t="shared" si="59"/>
        <v>3.4999999999968168E-2</v>
      </c>
      <c r="AW163">
        <f t="shared" si="68"/>
        <v>-2.5202059690395615E-3</v>
      </c>
      <c r="AX163">
        <f t="shared" si="69"/>
        <v>-6.3080761763245619E-3</v>
      </c>
      <c r="AY163">
        <f t="shared" si="70"/>
        <v>-2.3842116069558617E-3</v>
      </c>
    </row>
    <row r="164" spans="3:51" x14ac:dyDescent="0.25">
      <c r="D164" s="7">
        <v>161</v>
      </c>
      <c r="E164" s="7">
        <v>329.07</v>
      </c>
      <c r="F164" s="7">
        <v>0.47359907429350206</v>
      </c>
      <c r="G164">
        <f t="shared" si="52"/>
        <v>0.19999999999998863</v>
      </c>
      <c r="H164">
        <f t="shared" si="53"/>
        <v>-7.2457994618105315E-3</v>
      </c>
      <c r="I164">
        <f t="shared" si="60"/>
        <v>0.19557294432892824</v>
      </c>
      <c r="J164">
        <f t="shared" si="61"/>
        <v>-7.3004892182407938E-3</v>
      </c>
      <c r="L164" s="7">
        <v>161</v>
      </c>
      <c r="M164" s="7">
        <v>353.46</v>
      </c>
      <c r="N164" s="7">
        <v>0.20093275968820293</v>
      </c>
      <c r="O164">
        <f t="shared" si="71"/>
        <v>0.13999999999998636</v>
      </c>
      <c r="P164">
        <f t="shared" si="72"/>
        <v>-4.1527123893506657E-3</v>
      </c>
      <c r="Q164">
        <f t="shared" si="62"/>
        <v>0.1603506266239656</v>
      </c>
      <c r="R164">
        <f t="shared" si="63"/>
        <v>-4.1767110282562442E-3</v>
      </c>
      <c r="T164" s="7">
        <v>161</v>
      </c>
      <c r="U164" s="7">
        <v>376.995</v>
      </c>
      <c r="V164" s="7">
        <v>7.8638195508840936E-2</v>
      </c>
      <c r="W164">
        <f t="shared" si="73"/>
        <v>5.999999999994543E-2</v>
      </c>
      <c r="X164">
        <f t="shared" si="74"/>
        <v>-2.1654188010733488E-3</v>
      </c>
      <c r="Y164">
        <f t="shared" si="64"/>
        <v>6.4336386902341225E-2</v>
      </c>
      <c r="Z164">
        <f t="shared" si="65"/>
        <v>-2.0881855071910732E-3</v>
      </c>
      <c r="AB164" s="7">
        <v>161</v>
      </c>
      <c r="AC164" s="7">
        <v>323.82499999999999</v>
      </c>
      <c r="AD164" s="7">
        <v>0.96526296719668303</v>
      </c>
      <c r="AE164">
        <f t="shared" si="54"/>
        <v>0.39999999999997726</v>
      </c>
      <c r="AF164">
        <f t="shared" si="55"/>
        <v>-1.9558220910811719E-2</v>
      </c>
      <c r="AG164">
        <f t="shared" si="75"/>
        <v>-2.0080267896233975E-2</v>
      </c>
      <c r="AH164">
        <f t="shared" si="66"/>
        <v>0.38354667022512157</v>
      </c>
      <c r="AK164" s="7">
        <v>161</v>
      </c>
      <c r="AL164" s="7">
        <v>357.14499999999998</v>
      </c>
      <c r="AM164" s="7">
        <v>0.14793547943341945</v>
      </c>
      <c r="AN164">
        <f t="shared" si="56"/>
        <v>0.16499999999996362</v>
      </c>
      <c r="AO164">
        <f t="shared" si="57"/>
        <v>-9.3231097164583887E-3</v>
      </c>
      <c r="AP164">
        <f t="shared" si="58"/>
        <v>0.18924514909927659</v>
      </c>
      <c r="AQ164">
        <f t="shared" si="67"/>
        <v>-9.5731859679253056E-3</v>
      </c>
      <c r="AS164" s="7">
        <v>161</v>
      </c>
      <c r="AT164" s="7">
        <v>379.29499999999996</v>
      </c>
      <c r="AU164" s="7">
        <v>2.7967853528858777E-2</v>
      </c>
      <c r="AV164">
        <f t="shared" si="59"/>
        <v>3.5000000000025011E-2</v>
      </c>
      <c r="AW164">
        <f t="shared" si="68"/>
        <v>-2.3864140457960648E-3</v>
      </c>
      <c r="AX164">
        <f t="shared" si="69"/>
        <v>-9.4997102810481238E-3</v>
      </c>
      <c r="AY164">
        <f t="shared" si="70"/>
        <v>-2.2479336540636896E-3</v>
      </c>
    </row>
    <row r="165" spans="3:51" x14ac:dyDescent="0.25">
      <c r="D165" s="7">
        <v>162</v>
      </c>
      <c r="E165" s="7">
        <v>329.27</v>
      </c>
      <c r="F165" s="7">
        <v>0.46635327483169153</v>
      </c>
      <c r="G165">
        <f t="shared" si="52"/>
        <v>0.18000000000000682</v>
      </c>
      <c r="H165">
        <f t="shared" si="53"/>
        <v>-7.1399798364785716E-3</v>
      </c>
      <c r="I165">
        <f t="shared" si="60"/>
        <v>0.19342304103255081</v>
      </c>
      <c r="J165">
        <f t="shared" si="61"/>
        <v>-7.1938500264217414E-3</v>
      </c>
      <c r="L165" s="7">
        <v>162</v>
      </c>
      <c r="M165" s="7">
        <v>353.59999999999997</v>
      </c>
      <c r="N165" s="7">
        <v>0.19678004729885226</v>
      </c>
      <c r="O165">
        <f t="shared" si="71"/>
        <v>0.13499999999999091</v>
      </c>
      <c r="P165">
        <f t="shared" si="72"/>
        <v>-4.0614620559888681E-3</v>
      </c>
      <c r="Q165">
        <f t="shared" si="62"/>
        <v>0.15635257659077628</v>
      </c>
      <c r="R165">
        <f t="shared" si="63"/>
        <v>-4.0837250301407196E-3</v>
      </c>
      <c r="T165" s="7">
        <v>162</v>
      </c>
      <c r="U165" s="7">
        <v>377.05499999999995</v>
      </c>
      <c r="V165" s="7">
        <v>7.6472776707767587E-2</v>
      </c>
      <c r="W165">
        <f t="shared" si="73"/>
        <v>6.0000000000059117E-2</v>
      </c>
      <c r="X165">
        <f t="shared" si="74"/>
        <v>-2.1028950856841755E-3</v>
      </c>
      <c r="Y165">
        <f t="shared" si="64"/>
        <v>6.1180315620448233E-2</v>
      </c>
      <c r="Z165">
        <f t="shared" si="65"/>
        <v>-2.0263141627375053E-3</v>
      </c>
      <c r="AB165" s="7">
        <v>162</v>
      </c>
      <c r="AC165" s="7">
        <v>324.22499999999997</v>
      </c>
      <c r="AD165" s="7">
        <v>0.94570474628587131</v>
      </c>
      <c r="AE165">
        <f t="shared" si="54"/>
        <v>0.40000000000003411</v>
      </c>
      <c r="AF165">
        <f t="shared" si="55"/>
        <v>-1.9228697291708619E-2</v>
      </c>
      <c r="AG165">
        <f t="shared" si="75"/>
        <v>-1.9745092039917665E-2</v>
      </c>
      <c r="AH165">
        <f t="shared" si="66"/>
        <v>0.38239782067215966</v>
      </c>
      <c r="AK165" s="7">
        <v>162</v>
      </c>
      <c r="AL165" s="7">
        <v>357.30999999999995</v>
      </c>
      <c r="AM165" s="7">
        <v>0.13861236971696106</v>
      </c>
      <c r="AN165">
        <f t="shared" si="56"/>
        <v>0.15500000000002956</v>
      </c>
      <c r="AO165">
        <f t="shared" si="57"/>
        <v>-9.002527439276431E-3</v>
      </c>
      <c r="AP165">
        <f t="shared" si="58"/>
        <v>0.17714087928863442</v>
      </c>
      <c r="AQ165">
        <f t="shared" si="67"/>
        <v>-9.2428019048331461E-3</v>
      </c>
      <c r="AS165" s="7">
        <v>162</v>
      </c>
      <c r="AT165" s="7">
        <v>379.33</v>
      </c>
      <c r="AU165" s="7">
        <v>2.5581439483062712E-2</v>
      </c>
      <c r="AV165">
        <f t="shared" si="59"/>
        <v>2.4999999999977263E-2</v>
      </c>
      <c r="AW165">
        <f t="shared" si="68"/>
        <v>-2.2587686986218769E-3</v>
      </c>
      <c r="AX165">
        <f t="shared" si="69"/>
        <v>-1.2304243448411967E-2</v>
      </c>
      <c r="AY165">
        <f t="shared" si="70"/>
        <v>-2.118857409394177E-3</v>
      </c>
    </row>
    <row r="166" spans="3:51" x14ac:dyDescent="0.25">
      <c r="D166" s="7">
        <v>163</v>
      </c>
      <c r="E166" s="7">
        <v>329.45</v>
      </c>
      <c r="F166" s="7">
        <v>0.45921329499521296</v>
      </c>
      <c r="G166">
        <f t="shared" si="52"/>
        <v>0.18999999999999773</v>
      </c>
      <c r="H166">
        <f t="shared" si="53"/>
        <v>-7.0354590165121467E-3</v>
      </c>
      <c r="I166">
        <f t="shared" si="60"/>
        <v>0.19125278928818368</v>
      </c>
      <c r="J166">
        <f t="shared" si="61"/>
        <v>-7.0885124393226528E-3</v>
      </c>
      <c r="L166" s="7">
        <v>163</v>
      </c>
      <c r="M166" s="7">
        <v>353.73499999999996</v>
      </c>
      <c r="N166" s="7">
        <v>0.19271858524286339</v>
      </c>
      <c r="O166">
        <f t="shared" si="71"/>
        <v>0.1400000000000432</v>
      </c>
      <c r="P166">
        <f t="shared" si="72"/>
        <v>-3.9720827184364094E-3</v>
      </c>
      <c r="Q166">
        <f t="shared" si="62"/>
        <v>0.15240240941167049</v>
      </c>
      <c r="R166">
        <f t="shared" si="63"/>
        <v>-3.9926973280971778E-3</v>
      </c>
      <c r="T166" s="7">
        <v>163</v>
      </c>
      <c r="U166" s="7">
        <v>377.11500000000001</v>
      </c>
      <c r="V166" s="7">
        <v>7.4369881622083411E-2</v>
      </c>
      <c r="W166">
        <f t="shared" si="73"/>
        <v>5.4999999999949978E-2</v>
      </c>
      <c r="X166">
        <f t="shared" si="74"/>
        <v>-2.0421405489397665E-3</v>
      </c>
      <c r="Y166">
        <f t="shared" si="64"/>
        <v>5.8147244296166356E-2</v>
      </c>
      <c r="Z166">
        <f t="shared" si="65"/>
        <v>-1.966505504302371E-3</v>
      </c>
      <c r="AB166" s="7">
        <v>163</v>
      </c>
      <c r="AC166" s="7">
        <v>324.625</v>
      </c>
      <c r="AD166" s="7">
        <v>0.92647604899416269</v>
      </c>
      <c r="AE166">
        <f t="shared" si="54"/>
        <v>0.40499999999997272</v>
      </c>
      <c r="AF166">
        <f t="shared" si="55"/>
        <v>-1.8902501431827479E-2</v>
      </c>
      <c r="AG166">
        <f t="shared" si="75"/>
        <v>-1.9413128273015917E-2</v>
      </c>
      <c r="AH166">
        <f t="shared" si="66"/>
        <v>0.38097566913112058</v>
      </c>
      <c r="AK166" s="7">
        <v>163</v>
      </c>
      <c r="AL166" s="7">
        <v>357.46499999999997</v>
      </c>
      <c r="AM166" s="7">
        <v>0.12960984227768463</v>
      </c>
      <c r="AN166">
        <f t="shared" si="56"/>
        <v>0.15500000000002956</v>
      </c>
      <c r="AO166">
        <f t="shared" si="57"/>
        <v>-8.6898497170955213E-3</v>
      </c>
      <c r="AP166">
        <f t="shared" si="58"/>
        <v>0.16542687190517391</v>
      </c>
      <c r="AQ166">
        <f t="shared" si="67"/>
        <v>-8.9200355508966805E-3</v>
      </c>
      <c r="AS166" s="7">
        <v>163</v>
      </c>
      <c r="AT166" s="7">
        <v>379.35499999999996</v>
      </c>
      <c r="AU166" s="7">
        <v>2.3322670784440835E-2</v>
      </c>
      <c r="AV166">
        <f t="shared" si="59"/>
        <v>2.5000000000034106E-2</v>
      </c>
      <c r="AW166">
        <f t="shared" si="68"/>
        <v>-2.1370473466439527E-3</v>
      </c>
      <c r="AX166">
        <f t="shared" si="69"/>
        <v>-1.4732191016051388E-2</v>
      </c>
      <c r="AY166">
        <f t="shared" si="70"/>
        <v>-1.9967520235810343E-3</v>
      </c>
    </row>
    <row r="167" spans="3:51" x14ac:dyDescent="0.25">
      <c r="D167" s="7">
        <v>164</v>
      </c>
      <c r="E167" s="7">
        <v>329.64</v>
      </c>
      <c r="F167" s="7">
        <v>0.45217783597870082</v>
      </c>
      <c r="G167">
        <f t="shared" si="52"/>
        <v>0.20999999999997954</v>
      </c>
      <c r="H167">
        <f t="shared" si="53"/>
        <v>-6.9322274432773168E-3</v>
      </c>
      <c r="I167">
        <f t="shared" si="60"/>
        <v>0.1890632487536319</v>
      </c>
      <c r="J167">
        <f t="shared" si="61"/>
        <v>-6.9844674599744E-3</v>
      </c>
      <c r="L167" s="7">
        <v>164</v>
      </c>
      <c r="M167" s="7">
        <v>353.875</v>
      </c>
      <c r="N167" s="7">
        <v>0.18874650252442698</v>
      </c>
      <c r="O167">
        <f t="shared" si="71"/>
        <v>0.12999999999999545</v>
      </c>
      <c r="P167">
        <f t="shared" si="72"/>
        <v>-3.884542039599953E-3</v>
      </c>
      <c r="Q167">
        <f t="shared" si="62"/>
        <v>0.14850110038113162</v>
      </c>
      <c r="R167">
        <f t="shared" si="63"/>
        <v>-3.9035968677438582E-3</v>
      </c>
      <c r="T167" s="7">
        <v>164</v>
      </c>
      <c r="U167" s="7">
        <v>377.16999999999996</v>
      </c>
      <c r="V167" s="7">
        <v>7.2327741073143645E-2</v>
      </c>
      <c r="W167">
        <f t="shared" si="73"/>
        <v>5.5000000000006821E-2</v>
      </c>
      <c r="X167">
        <f t="shared" si="74"/>
        <v>-1.9831076862809188E-3</v>
      </c>
      <c r="Y167">
        <f t="shared" si="64"/>
        <v>5.5235231747944091E-2</v>
      </c>
      <c r="Z167">
        <f t="shared" si="65"/>
        <v>-1.9087046122137491E-3</v>
      </c>
      <c r="AB167" s="7">
        <v>164</v>
      </c>
      <c r="AC167" s="7">
        <v>325.02999999999997</v>
      </c>
      <c r="AD167" s="7">
        <v>0.90757354756233521</v>
      </c>
      <c r="AE167">
        <f t="shared" si="54"/>
        <v>0.39499999999998181</v>
      </c>
      <c r="AF167">
        <f t="shared" si="55"/>
        <v>-1.8579652415982584E-2</v>
      </c>
      <c r="AG167">
        <f t="shared" si="75"/>
        <v>-1.9084400340128933E-2</v>
      </c>
      <c r="AH167">
        <f t="shared" si="66"/>
        <v>0.37928159733827638</v>
      </c>
      <c r="AK167" s="7">
        <v>164</v>
      </c>
      <c r="AL167" s="7">
        <v>357.62</v>
      </c>
      <c r="AM167" s="7">
        <v>0.12091999256058911</v>
      </c>
      <c r="AN167">
        <f t="shared" si="56"/>
        <v>0.13999999999998636</v>
      </c>
      <c r="AO167">
        <f t="shared" si="57"/>
        <v>-8.3850015085966262E-3</v>
      </c>
      <c r="AP167">
        <f t="shared" si="58"/>
        <v>0.15412268091756509</v>
      </c>
      <c r="AQ167">
        <f t="shared" si="67"/>
        <v>-8.6048374020050982E-3</v>
      </c>
      <c r="AS167" s="7">
        <v>164</v>
      </c>
      <c r="AT167" s="7">
        <v>379.38</v>
      </c>
      <c r="AU167" s="7">
        <v>2.1185623437796883E-2</v>
      </c>
      <c r="AV167">
        <f t="shared" si="59"/>
        <v>3.4999999999968168E-2</v>
      </c>
      <c r="AW167">
        <f t="shared" si="68"/>
        <v>-2.0210319463293443E-3</v>
      </c>
      <c r="AX167">
        <f t="shared" si="69"/>
        <v>-1.6794579236844243E-2</v>
      </c>
      <c r="AY167">
        <f t="shared" si="70"/>
        <v>-1.8813871795734971E-3</v>
      </c>
    </row>
    <row r="168" spans="3:51" x14ac:dyDescent="0.25">
      <c r="D168" s="7">
        <v>165</v>
      </c>
      <c r="E168" s="7">
        <v>329.84999999999997</v>
      </c>
      <c r="F168" s="7">
        <v>0.4452456085354235</v>
      </c>
      <c r="G168">
        <f t="shared" si="52"/>
        <v>0.18999999999999773</v>
      </c>
      <c r="H168">
        <f t="shared" si="53"/>
        <v>-6.8302754652681541E-3</v>
      </c>
      <c r="I168">
        <f t="shared" si="60"/>
        <v>0.18685548761004434</v>
      </c>
      <c r="J168">
        <f t="shared" si="61"/>
        <v>-6.8817059935225577E-3</v>
      </c>
      <c r="L168" s="7">
        <v>165</v>
      </c>
      <c r="M168" s="7">
        <v>354.005</v>
      </c>
      <c r="N168" s="7">
        <v>0.18486196048482703</v>
      </c>
      <c r="O168">
        <f t="shared" si="71"/>
        <v>0.125</v>
      </c>
      <c r="P168">
        <f t="shared" si="72"/>
        <v>-3.7988079855826307E-3</v>
      </c>
      <c r="Q168">
        <f t="shared" si="62"/>
        <v>0.14464958564376507</v>
      </c>
      <c r="R168">
        <f t="shared" si="63"/>
        <v>-3.8163926946476884E-3</v>
      </c>
      <c r="T168" s="7">
        <v>165</v>
      </c>
      <c r="U168" s="7">
        <v>377.22499999999997</v>
      </c>
      <c r="V168" s="7">
        <v>7.0344633386862726E-2</v>
      </c>
      <c r="W168">
        <f t="shared" si="73"/>
        <v>5.5000000000006821E-2</v>
      </c>
      <c r="X168">
        <f t="shared" si="74"/>
        <v>-1.9257500985857823E-3</v>
      </c>
      <c r="Y168">
        <f t="shared" si="64"/>
        <v>5.2442286734867061E-2</v>
      </c>
      <c r="Z168">
        <f t="shared" si="65"/>
        <v>-1.8528571770431296E-3</v>
      </c>
      <c r="AB168" s="7">
        <v>165</v>
      </c>
      <c r="AC168" s="7">
        <v>325.42499999999995</v>
      </c>
      <c r="AD168" s="7">
        <v>0.88899389514635263</v>
      </c>
      <c r="AE168">
        <f t="shared" si="54"/>
        <v>0.39500000000003865</v>
      </c>
      <c r="AF168">
        <f t="shared" si="55"/>
        <v>-1.8260167945450823E-2</v>
      </c>
      <c r="AG168">
        <f t="shared" si="75"/>
        <v>-1.8758930880790163E-2</v>
      </c>
      <c r="AH168">
        <f t="shared" si="66"/>
        <v>0.37731753865616735</v>
      </c>
      <c r="AK168" s="7">
        <v>165</v>
      </c>
      <c r="AL168" s="7">
        <v>357.76</v>
      </c>
      <c r="AM168" s="7">
        <v>0.11253499105199248</v>
      </c>
      <c r="AN168">
        <f t="shared" si="56"/>
        <v>0.12999999999999545</v>
      </c>
      <c r="AO168">
        <f t="shared" si="57"/>
        <v>-8.0879042629275061E-3</v>
      </c>
      <c r="AP168">
        <f t="shared" si="58"/>
        <v>0.1432461700096308</v>
      </c>
      <c r="AQ168">
        <f t="shared" si="67"/>
        <v>-8.2971554606532088E-3</v>
      </c>
      <c r="AS168" s="7">
        <v>165</v>
      </c>
      <c r="AT168" s="7">
        <v>379.41499999999996</v>
      </c>
      <c r="AU168" s="7">
        <v>1.9164591491467538E-2</v>
      </c>
      <c r="AV168">
        <f t="shared" si="59"/>
        <v>2.5000000000034106E-2</v>
      </c>
      <c r="AW168">
        <f t="shared" si="68"/>
        <v>-1.9105091051970571E-3</v>
      </c>
      <c r="AX168">
        <f t="shared" si="69"/>
        <v>-1.8502920303504311E-2</v>
      </c>
      <c r="AY168">
        <f t="shared" si="70"/>
        <v>-1.7725332641071634E-3</v>
      </c>
    </row>
    <row r="169" spans="3:51" x14ac:dyDescent="0.25">
      <c r="D169" s="7">
        <v>166</v>
      </c>
      <c r="E169" s="7">
        <v>330.03999999999996</v>
      </c>
      <c r="F169" s="7">
        <v>0.43841533307015534</v>
      </c>
      <c r="G169">
        <f t="shared" si="52"/>
        <v>0.16000000000002501</v>
      </c>
      <c r="H169">
        <f t="shared" si="53"/>
        <v>-6.729593343149709E-3</v>
      </c>
      <c r="I169">
        <f t="shared" si="60"/>
        <v>0.18463058184356207</v>
      </c>
      <c r="J169">
        <f t="shared" si="61"/>
        <v>-6.7802188511142947E-3</v>
      </c>
      <c r="L169" s="7">
        <v>166</v>
      </c>
      <c r="M169" s="7">
        <v>354.13</v>
      </c>
      <c r="N169" s="7">
        <v>0.1810631524992444</v>
      </c>
      <c r="O169">
        <f t="shared" si="71"/>
        <v>0.12999999999999545</v>
      </c>
      <c r="P169">
        <f t="shared" si="72"/>
        <v>-3.714848833933998E-3</v>
      </c>
      <c r="Q169">
        <f t="shared" si="62"/>
        <v>0.14084876245904288</v>
      </c>
      <c r="R169">
        <f t="shared" si="63"/>
        <v>-3.7310539628701289E-3</v>
      </c>
      <c r="T169" s="7">
        <v>166</v>
      </c>
      <c r="U169" s="7">
        <v>377.28</v>
      </c>
      <c r="V169" s="7">
        <v>6.8418883288276944E-2</v>
      </c>
      <c r="W169">
        <f t="shared" si="73"/>
        <v>5.0000000000011369E-2</v>
      </c>
      <c r="X169">
        <f t="shared" si="74"/>
        <v>-1.87002247723278E-3</v>
      </c>
      <c r="Y169">
        <f t="shared" si="64"/>
        <v>4.9766370583875563E-2</v>
      </c>
      <c r="Z169">
        <f t="shared" si="65"/>
        <v>-1.7989095086293067E-3</v>
      </c>
      <c r="AB169" s="7">
        <v>166</v>
      </c>
      <c r="AC169" s="7">
        <v>325.82</v>
      </c>
      <c r="AD169" s="7">
        <v>0.87073372720090181</v>
      </c>
      <c r="AE169">
        <f t="shared" si="54"/>
        <v>0.38999999999998636</v>
      </c>
      <c r="AF169">
        <f t="shared" si="55"/>
        <v>-1.7944064347049427E-2</v>
      </c>
      <c r="AG169">
        <f t="shared" si="75"/>
        <v>-1.8436741430367776E-2</v>
      </c>
      <c r="AH169">
        <f t="shared" si="66"/>
        <v>0.37508597459021598</v>
      </c>
      <c r="AK169" s="7">
        <v>166</v>
      </c>
      <c r="AL169" s="7">
        <v>357.89</v>
      </c>
      <c r="AM169" s="7">
        <v>0.10444708678906497</v>
      </c>
      <c r="AN169">
        <f t="shared" si="56"/>
        <v>0.12000000000000455</v>
      </c>
      <c r="AO169">
        <f t="shared" si="57"/>
        <v>-7.7984760517053053E-3</v>
      </c>
      <c r="AP169">
        <f t="shared" si="58"/>
        <v>0.13281345514183407</v>
      </c>
      <c r="AQ169">
        <f t="shared" si="67"/>
        <v>-7.9969352859301217E-3</v>
      </c>
      <c r="AS169" s="7">
        <v>166</v>
      </c>
      <c r="AT169" s="7">
        <v>379.44</v>
      </c>
      <c r="AU169" s="7">
        <v>1.7254082386270481E-2</v>
      </c>
      <c r="AV169">
        <f t="shared" si="59"/>
        <v>2.4999999999977263E-2</v>
      </c>
      <c r="AW169">
        <f t="shared" si="68"/>
        <v>-1.8052701808451577E-3</v>
      </c>
      <c r="AX169">
        <f t="shared" si="69"/>
        <v>-1.9869186729252419E-2</v>
      </c>
      <c r="AY169">
        <f t="shared" si="70"/>
        <v>-1.6699615373549537E-3</v>
      </c>
    </row>
    <row r="170" spans="3:51" x14ac:dyDescent="0.25">
      <c r="D170" s="7">
        <v>167</v>
      </c>
      <c r="E170" s="7">
        <v>330.2</v>
      </c>
      <c r="F170" s="7">
        <v>0.43168573972700564</v>
      </c>
      <c r="G170">
        <f t="shared" si="52"/>
        <v>0.19999999999998863</v>
      </c>
      <c r="H170">
        <f t="shared" si="53"/>
        <v>-6.6301712547202629E-3</v>
      </c>
      <c r="I170">
        <f t="shared" si="60"/>
        <v>0.18238961454581037</v>
      </c>
      <c r="J170">
        <f t="shared" si="61"/>
        <v>-6.6799967536956828E-3</v>
      </c>
      <c r="L170" s="7">
        <v>167</v>
      </c>
      <c r="M170" s="7">
        <v>354.26</v>
      </c>
      <c r="N170" s="7">
        <v>0.1773483036653104</v>
      </c>
      <c r="O170">
        <f t="shared" si="71"/>
        <v>0.125</v>
      </c>
      <c r="P170">
        <f t="shared" si="72"/>
        <v>-3.6326331813255897E-3</v>
      </c>
      <c r="Q170">
        <f t="shared" si="62"/>
        <v>0.13709948946437511</v>
      </c>
      <c r="R170">
        <f t="shared" si="63"/>
        <v>-3.6475499433252373E-3</v>
      </c>
      <c r="T170" s="7">
        <v>167</v>
      </c>
      <c r="U170" s="7">
        <v>377.33</v>
      </c>
      <c r="V170" s="7">
        <v>6.6548860811044164E-2</v>
      </c>
      <c r="W170">
        <f t="shared" si="73"/>
        <v>6.4999999999997726E-2</v>
      </c>
      <c r="X170">
        <f t="shared" si="74"/>
        <v>-1.8158805886625967E-3</v>
      </c>
      <c r="Y170">
        <f t="shared" si="64"/>
        <v>4.7205399768103895E-2</v>
      </c>
      <c r="Z170">
        <f t="shared" si="65"/>
        <v>-1.7468085448655718E-3</v>
      </c>
      <c r="AB170" s="7">
        <v>167</v>
      </c>
      <c r="AC170" s="7">
        <v>326.20999999999998</v>
      </c>
      <c r="AD170" s="7">
        <v>0.85278966285385238</v>
      </c>
      <c r="AE170">
        <f t="shared" si="54"/>
        <v>0.38999999999998636</v>
      </c>
      <c r="AF170">
        <f t="shared" si="55"/>
        <v>-1.763135658299142E-2</v>
      </c>
      <c r="AG170">
        <f t="shared" si="75"/>
        <v>-1.8117852421024802E-2</v>
      </c>
      <c r="AH170">
        <f t="shared" si="66"/>
        <v>0.37258993014258746</v>
      </c>
      <c r="AK170" s="7">
        <v>167</v>
      </c>
      <c r="AL170" s="7">
        <v>358.01</v>
      </c>
      <c r="AM170" s="7">
        <v>9.6648610737359669E-2</v>
      </c>
      <c r="AN170">
        <f t="shared" si="56"/>
        <v>0.125</v>
      </c>
      <c r="AO170">
        <f t="shared" si="57"/>
        <v>-7.5166317034201791E-3</v>
      </c>
      <c r="AP170">
        <f t="shared" si="58"/>
        <v>0.12283885319108911</v>
      </c>
      <c r="AQ170">
        <f t="shared" si="67"/>
        <v>-7.7041200422256189E-3</v>
      </c>
      <c r="AS170" s="7">
        <v>167</v>
      </c>
      <c r="AT170" s="7">
        <v>379.46499999999997</v>
      </c>
      <c r="AU170" s="7">
        <v>1.5448812205425324E-2</v>
      </c>
      <c r="AV170">
        <f t="shared" si="59"/>
        <v>2.5000000000034106E-2</v>
      </c>
      <c r="AW170">
        <f t="shared" si="68"/>
        <v>-1.7051113657229246E-3</v>
      </c>
      <c r="AX170">
        <f t="shared" si="69"/>
        <v>-2.0905778883630433E-2</v>
      </c>
      <c r="AY170">
        <f t="shared" si="70"/>
        <v>-1.573444297784572E-3</v>
      </c>
    </row>
    <row r="171" spans="3:51" x14ac:dyDescent="0.25">
      <c r="D171" s="7">
        <v>168</v>
      </c>
      <c r="E171" s="7">
        <v>330.4</v>
      </c>
      <c r="F171" s="7">
        <v>0.42505556847228537</v>
      </c>
      <c r="G171">
        <f t="shared" si="52"/>
        <v>0.18000000000000682</v>
      </c>
      <c r="H171">
        <f t="shared" si="53"/>
        <v>-6.5319992997921461E-3</v>
      </c>
      <c r="I171">
        <f t="shared" si="60"/>
        <v>0.18013367517891332</v>
      </c>
      <c r="J171">
        <f t="shared" si="61"/>
        <v>-6.5810303358091321E-3</v>
      </c>
      <c r="L171" s="7">
        <v>168</v>
      </c>
      <c r="M171" s="7">
        <v>354.38499999999999</v>
      </c>
      <c r="N171" s="7">
        <v>0.17371567048398481</v>
      </c>
      <c r="O171">
        <f t="shared" si="71"/>
        <v>0.12000000000000455</v>
      </c>
      <c r="P171">
        <f t="shared" si="72"/>
        <v>-3.5521299506676429E-3</v>
      </c>
      <c r="Q171">
        <f t="shared" si="62"/>
        <v>0.13340258693816343</v>
      </c>
      <c r="R171">
        <f t="shared" si="63"/>
        <v>-3.5658500319242364E-3</v>
      </c>
      <c r="T171" s="7">
        <v>168</v>
      </c>
      <c r="U171" s="7">
        <v>377.39499999999998</v>
      </c>
      <c r="V171" s="7">
        <v>6.4732980222381567E-2</v>
      </c>
      <c r="W171">
        <f t="shared" si="73"/>
        <v>4.4999999999959073E-2</v>
      </c>
      <c r="X171">
        <f t="shared" si="74"/>
        <v>-1.7632812584951751E-3</v>
      </c>
      <c r="Y171">
        <f t="shared" si="64"/>
        <v>4.4757248462219401E-2</v>
      </c>
      <c r="Z171">
        <f t="shared" si="65"/>
        <v>-1.6965018600010734E-3</v>
      </c>
      <c r="AB171" s="7">
        <v>168</v>
      </c>
      <c r="AC171" s="7">
        <v>326.59999999999997</v>
      </c>
      <c r="AD171" s="7">
        <v>0.83515830627086096</v>
      </c>
      <c r="AE171">
        <f t="shared" si="54"/>
        <v>0.38499999999999091</v>
      </c>
      <c r="AF171">
        <f t="shared" si="55"/>
        <v>-1.7322058261497242E-2</v>
      </c>
      <c r="AG171">
        <f t="shared" si="75"/>
        <v>-1.7802283182697241E-2</v>
      </c>
      <c r="AH171">
        <f t="shared" si="66"/>
        <v>0.36983296800784426</v>
      </c>
      <c r="AK171" s="7">
        <v>168</v>
      </c>
      <c r="AL171" s="7">
        <v>358.13499999999999</v>
      </c>
      <c r="AM171" s="7">
        <v>8.913197903393949E-2</v>
      </c>
      <c r="AN171">
        <f t="shared" si="56"/>
        <v>0.11500000000000909</v>
      </c>
      <c r="AO171">
        <f t="shared" si="57"/>
        <v>-7.2422829400844158E-3</v>
      </c>
      <c r="AP171">
        <f t="shared" si="58"/>
        <v>0.1133348368575593</v>
      </c>
      <c r="AQ171">
        <f t="shared" si="67"/>
        <v>-7.4186505492172799E-3</v>
      </c>
      <c r="AS171" s="7">
        <v>168</v>
      </c>
      <c r="AT171" s="7">
        <v>379.49</v>
      </c>
      <c r="AU171" s="7">
        <v>1.3743700839702399E-2</v>
      </c>
      <c r="AV171">
        <f t="shared" si="59"/>
        <v>1.999999999998181E-2</v>
      </c>
      <c r="AW171">
        <f t="shared" si="68"/>
        <v>-1.6098337581022266E-3</v>
      </c>
      <c r="AX171">
        <f t="shared" si="69"/>
        <v>-2.1625501578469652E-2</v>
      </c>
      <c r="AY171">
        <f t="shared" si="70"/>
        <v>-1.4827550492239783E-3</v>
      </c>
    </row>
    <row r="172" spans="3:51" x14ac:dyDescent="0.25">
      <c r="D172" s="7">
        <v>169</v>
      </c>
      <c r="E172" s="7">
        <v>330.58</v>
      </c>
      <c r="F172" s="7">
        <v>0.41852356917249323</v>
      </c>
      <c r="G172">
        <f t="shared" si="52"/>
        <v>0.17000000000001592</v>
      </c>
      <c r="H172">
        <f t="shared" si="53"/>
        <v>-6.4350675049921202E-3</v>
      </c>
      <c r="I172">
        <f t="shared" si="60"/>
        <v>0.17786385885972855</v>
      </c>
      <c r="J172">
        <f t="shared" si="61"/>
        <v>-6.4833101493102369E-3</v>
      </c>
      <c r="L172" s="7">
        <v>169</v>
      </c>
      <c r="M172" s="7">
        <v>354.505</v>
      </c>
      <c r="N172" s="7">
        <v>0.17016354053331717</v>
      </c>
      <c r="O172">
        <f t="shared" si="71"/>
        <v>0.12000000000000455</v>
      </c>
      <c r="P172">
        <f t="shared" si="72"/>
        <v>-3.473308397683561E-3</v>
      </c>
      <c r="Q172">
        <f t="shared" si="62"/>
        <v>0.12975883706174263</v>
      </c>
      <c r="R172">
        <f t="shared" si="63"/>
        <v>-3.4859237575564778E-3</v>
      </c>
      <c r="T172" s="7">
        <v>169</v>
      </c>
      <c r="U172" s="7">
        <v>377.43999999999994</v>
      </c>
      <c r="V172" s="7">
        <v>6.2969698963886392E-2</v>
      </c>
      <c r="W172">
        <f t="shared" si="73"/>
        <v>4.5000000000015916E-2</v>
      </c>
      <c r="X172">
        <f t="shared" si="74"/>
        <v>-1.7121823552547488E-3</v>
      </c>
      <c r="Y172">
        <f t="shared" si="64"/>
        <v>4.2419751053778931E-2</v>
      </c>
      <c r="Z172">
        <f t="shared" si="65"/>
        <v>-1.6479376727427802E-3</v>
      </c>
      <c r="AB172" s="7">
        <v>169</v>
      </c>
      <c r="AC172" s="7">
        <v>326.98499999999996</v>
      </c>
      <c r="AD172" s="7">
        <v>0.81783624800936372</v>
      </c>
      <c r="AE172">
        <f t="shared" si="54"/>
        <v>0.3800000000000523</v>
      </c>
      <c r="AF172">
        <f t="shared" si="55"/>
        <v>-1.7016181648150663E-2</v>
      </c>
      <c r="AG172">
        <f t="shared" si="75"/>
        <v>-1.7490051944244064E-2</v>
      </c>
      <c r="AH172">
        <f t="shared" si="66"/>
        <v>0.36681918162055904</v>
      </c>
      <c r="AK172" s="7">
        <v>169</v>
      </c>
      <c r="AL172" s="7">
        <v>358.25</v>
      </c>
      <c r="AM172" s="7">
        <v>8.1889696093855074E-2</v>
      </c>
      <c r="AN172">
        <f t="shared" si="56"/>
        <v>0.1099999999999568</v>
      </c>
      <c r="AO172">
        <f t="shared" si="57"/>
        <v>-6.9753385158904113E-3</v>
      </c>
      <c r="AP172">
        <f t="shared" si="58"/>
        <v>0.10431199610566289</v>
      </c>
      <c r="AQ172">
        <f t="shared" si="67"/>
        <v>-7.140465330883276E-3</v>
      </c>
      <c r="AS172" s="7">
        <v>169</v>
      </c>
      <c r="AT172" s="7">
        <v>379.51</v>
      </c>
      <c r="AU172" s="7">
        <v>1.2133867081600172E-2</v>
      </c>
      <c r="AV172">
        <f t="shared" si="59"/>
        <v>2.9999999999972715E-2</v>
      </c>
      <c r="AW172">
        <f t="shared" si="68"/>
        <v>-1.5192434197242068E-3</v>
      </c>
      <c r="AX172">
        <f t="shared" si="69"/>
        <v>-2.204153456683855E-2</v>
      </c>
      <c r="AY172">
        <f t="shared" si="70"/>
        <v>-1.3976686636520586E-3</v>
      </c>
    </row>
    <row r="173" spans="3:51" x14ac:dyDescent="0.25">
      <c r="C173">
        <v>170</v>
      </c>
      <c r="D173" s="7">
        <v>170</v>
      </c>
      <c r="E173" s="7">
        <v>330.75</v>
      </c>
      <c r="F173" s="7">
        <v>0.41208850166750111</v>
      </c>
      <c r="G173">
        <f t="shared" si="52"/>
        <v>0.17999999999994998</v>
      </c>
      <c r="H173">
        <f t="shared" si="53"/>
        <v>-6.3393658284790488E-3</v>
      </c>
      <c r="I173">
        <f t="shared" si="60"/>
        <v>0.1755812656457163</v>
      </c>
      <c r="J173">
        <f t="shared" si="61"/>
        <v>-6.3868266670293189E-3</v>
      </c>
      <c r="L173" s="7">
        <v>170</v>
      </c>
      <c r="M173" s="7">
        <v>354.625</v>
      </c>
      <c r="N173" s="7">
        <v>0.16669023213563361</v>
      </c>
      <c r="O173">
        <f t="shared" si="71"/>
        <v>0.12000000000000455</v>
      </c>
      <c r="P173">
        <f t="shared" si="72"/>
        <v>-3.396138116957742E-3</v>
      </c>
      <c r="Q173">
        <f t="shared" si="62"/>
        <v>0.12616898417968447</v>
      </c>
      <c r="R173">
        <f t="shared" si="63"/>
        <v>-3.407740789883304E-3</v>
      </c>
      <c r="T173" s="7">
        <v>170</v>
      </c>
      <c r="U173" s="7">
        <v>377.48499999999996</v>
      </c>
      <c r="V173" s="7">
        <v>6.1257516608631643E-2</v>
      </c>
      <c r="W173">
        <f t="shared" si="73"/>
        <v>5.0000000000011369E-2</v>
      </c>
      <c r="X173">
        <f t="shared" si="74"/>
        <v>-1.6625427737528009E-3</v>
      </c>
      <c r="Y173">
        <f t="shared" si="64"/>
        <v>4.019070461441121E-2</v>
      </c>
      <c r="Z173">
        <f t="shared" si="65"/>
        <v>-1.6010648540772249E-3</v>
      </c>
      <c r="AB173" s="7">
        <v>170</v>
      </c>
      <c r="AC173" s="7">
        <v>327.36500000000001</v>
      </c>
      <c r="AD173" s="7">
        <v>0.80082006636121306</v>
      </c>
      <c r="AE173">
        <f t="shared" si="54"/>
        <v>0.375</v>
      </c>
      <c r="AF173">
        <f t="shared" si="55"/>
        <v>-1.6713737677975682E-2</v>
      </c>
      <c r="AG173">
        <f t="shared" si="75"/>
        <v>-1.7181175834604843E-2</v>
      </c>
      <c r="AH173">
        <f t="shared" si="66"/>
        <v>0.36355318706139794</v>
      </c>
      <c r="AK173" s="7">
        <v>170</v>
      </c>
      <c r="AL173" s="7">
        <v>358.35999999999996</v>
      </c>
      <c r="AM173" s="7">
        <v>7.4914357577964663E-2</v>
      </c>
      <c r="AN173">
        <f t="shared" si="56"/>
        <v>0.10000000000002274</v>
      </c>
      <c r="AO173">
        <f t="shared" si="57"/>
        <v>-6.7157043575132025E-3</v>
      </c>
      <c r="AP173">
        <f t="shared" si="58"/>
        <v>9.5779006248028153E-2</v>
      </c>
      <c r="AQ173">
        <f t="shared" si="67"/>
        <v>-6.869500663932963E-3</v>
      </c>
      <c r="AS173" s="7">
        <v>170</v>
      </c>
      <c r="AT173" s="7">
        <v>379.53999999999996</v>
      </c>
      <c r="AU173" s="7">
        <v>1.0614623661875966E-2</v>
      </c>
      <c r="AV173">
        <f t="shared" si="59"/>
        <v>2.5000000000034106E-2</v>
      </c>
      <c r="AW173">
        <f t="shared" si="68"/>
        <v>-1.4331514206162941E-3</v>
      </c>
      <c r="AX173">
        <f t="shared" si="69"/>
        <v>-2.2167402981281725E-2</v>
      </c>
      <c r="AY173">
        <f t="shared" si="70"/>
        <v>-1.3179615421267843E-3</v>
      </c>
    </row>
    <row r="174" spans="3:51" x14ac:dyDescent="0.25">
      <c r="D174" s="7">
        <v>171</v>
      </c>
      <c r="E174" s="7">
        <v>330.92999999999995</v>
      </c>
      <c r="F174" s="7">
        <v>0.40574913583902206</v>
      </c>
      <c r="G174">
        <f t="shared" si="52"/>
        <v>0.16000000000002501</v>
      </c>
      <c r="H174">
        <f t="shared" si="53"/>
        <v>-6.2448841645798003E-3</v>
      </c>
      <c r="I174">
        <f t="shared" si="60"/>
        <v>0.17328699980749995</v>
      </c>
      <c r="J174">
        <f t="shared" si="61"/>
        <v>-6.2915702864050904E-3</v>
      </c>
      <c r="L174" s="7">
        <v>171</v>
      </c>
      <c r="M174" s="7">
        <v>354.745</v>
      </c>
      <c r="N174" s="7">
        <v>0.16329409401867587</v>
      </c>
      <c r="O174">
        <f t="shared" si="71"/>
        <v>0.10499999999996135</v>
      </c>
      <c r="P174">
        <f t="shared" si="72"/>
        <v>-3.3205890474731214E-3</v>
      </c>
      <c r="Q174">
        <f t="shared" si="62"/>
        <v>0.12263373505940511</v>
      </c>
      <c r="R174">
        <f t="shared" si="63"/>
        <v>-3.3312709469403706E-3</v>
      </c>
      <c r="T174" s="7">
        <v>171</v>
      </c>
      <c r="U174" s="7">
        <v>377.53499999999997</v>
      </c>
      <c r="V174" s="7">
        <v>5.9594973834878842E-2</v>
      </c>
      <c r="W174">
        <f t="shared" si="73"/>
        <v>5.0000000000011369E-2</v>
      </c>
      <c r="X174">
        <f t="shared" si="74"/>
        <v>-1.6143224181771818E-3</v>
      </c>
      <c r="Y174">
        <f t="shared" si="64"/>
        <v>3.8067871339380055E-2</v>
      </c>
      <c r="Z174">
        <f t="shared" si="65"/>
        <v>-1.5558329347138827E-3</v>
      </c>
      <c r="AB174" s="7">
        <v>171</v>
      </c>
      <c r="AC174" s="7">
        <v>327.74</v>
      </c>
      <c r="AD174" s="7">
        <v>0.78410632868323737</v>
      </c>
      <c r="AE174">
        <f t="shared" si="54"/>
        <v>0.3699999999999477</v>
      </c>
      <c r="AF174">
        <f t="shared" si="55"/>
        <v>-1.6414735968221073E-2</v>
      </c>
      <c r="AG174">
        <f t="shared" si="75"/>
        <v>-1.6875670884016224E-2</v>
      </c>
      <c r="AH174">
        <f t="shared" si="66"/>
        <v>0.36004011383114243</v>
      </c>
      <c r="AK174" s="7">
        <v>171</v>
      </c>
      <c r="AL174" s="7">
        <v>358.46</v>
      </c>
      <c r="AM174" s="7">
        <v>6.8198653220451461E-2</v>
      </c>
      <c r="AN174">
        <f t="shared" si="56"/>
        <v>9.4999999999970441E-2</v>
      </c>
      <c r="AO174">
        <f t="shared" si="57"/>
        <v>-6.4632837060674131E-3</v>
      </c>
      <c r="AP174">
        <f t="shared" si="58"/>
        <v>8.7742602958092775E-2</v>
      </c>
      <c r="AQ174">
        <f t="shared" si="67"/>
        <v>-6.6056906267976927E-3</v>
      </c>
      <c r="AS174" s="7">
        <v>171</v>
      </c>
      <c r="AT174" s="7">
        <v>379.565</v>
      </c>
      <c r="AU174" s="7">
        <v>9.1814722412596715E-3</v>
      </c>
      <c r="AV174">
        <f t="shared" si="59"/>
        <v>1.4999999999986358E-2</v>
      </c>
      <c r="AW174">
        <f t="shared" si="68"/>
        <v>-1.3513738715908458E-3</v>
      </c>
      <c r="AX174">
        <f t="shared" si="69"/>
        <v>-2.2016949838203459E-2</v>
      </c>
      <c r="AY174">
        <f t="shared" si="70"/>
        <v>-1.2434117750694429E-3</v>
      </c>
    </row>
    <row r="175" spans="3:51" x14ac:dyDescent="0.25">
      <c r="D175" s="7">
        <v>172</v>
      </c>
      <c r="E175" s="7">
        <v>331.09</v>
      </c>
      <c r="F175" s="7">
        <v>0.39950425167444226</v>
      </c>
      <c r="G175">
        <f t="shared" si="52"/>
        <v>0.18999999999999773</v>
      </c>
      <c r="H175">
        <f t="shared" si="53"/>
        <v>-6.1516123483419394E-3</v>
      </c>
      <c r="I175">
        <f t="shared" si="60"/>
        <v>0.17098216910895125</v>
      </c>
      <c r="J175">
        <f t="shared" si="61"/>
        <v>-6.197531333056075E-3</v>
      </c>
      <c r="L175" s="7">
        <v>172</v>
      </c>
      <c r="M175" s="7">
        <v>354.84999999999997</v>
      </c>
      <c r="N175" s="7">
        <v>0.15997350497120275</v>
      </c>
      <c r="O175">
        <f t="shared" si="71"/>
        <v>0.11500000000000909</v>
      </c>
      <c r="P175">
        <f t="shared" si="72"/>
        <v>-3.2466314776536664E-3</v>
      </c>
      <c r="Q175">
        <f t="shared" si="62"/>
        <v>0.11915375914968185</v>
      </c>
      <c r="R175">
        <f t="shared" si="63"/>
        <v>-3.256484202589921E-3</v>
      </c>
      <c r="T175" s="7">
        <v>172</v>
      </c>
      <c r="U175" s="7">
        <v>377.58499999999998</v>
      </c>
      <c r="V175" s="7">
        <v>5.798065141670166E-2</v>
      </c>
      <c r="W175">
        <f t="shared" si="73"/>
        <v>4.5000000000015916E-2</v>
      </c>
      <c r="X175">
        <f t="shared" si="74"/>
        <v>-1.5674821849320023E-3</v>
      </c>
      <c r="Y175">
        <f t="shared" si="64"/>
        <v>3.6048980952380738E-2</v>
      </c>
      <c r="Z175">
        <f t="shared" si="65"/>
        <v>-1.5121921123189414E-3</v>
      </c>
      <c r="AB175" s="7">
        <v>172</v>
      </c>
      <c r="AC175" s="7">
        <v>328.10999999999996</v>
      </c>
      <c r="AD175" s="7">
        <v>0.7676915927150163</v>
      </c>
      <c r="AE175">
        <f t="shared" si="54"/>
        <v>0.36000000000001364</v>
      </c>
      <c r="AF175">
        <f t="shared" si="55"/>
        <v>-1.6119184831828726E-2</v>
      </c>
      <c r="AG175">
        <f t="shared" si="75"/>
        <v>-1.6573552025338813E-2</v>
      </c>
      <c r="AH175">
        <f t="shared" si="66"/>
        <v>0.35628559450753183</v>
      </c>
      <c r="AK175" s="7">
        <v>172</v>
      </c>
      <c r="AL175" s="7">
        <v>358.55499999999995</v>
      </c>
      <c r="AM175" s="7">
        <v>6.1735369514384048E-2</v>
      </c>
      <c r="AN175">
        <f t="shared" si="56"/>
        <v>9.0000000000031832E-2</v>
      </c>
      <c r="AO175">
        <f t="shared" si="57"/>
        <v>-6.2179772601678868E-3</v>
      </c>
      <c r="AP175">
        <f t="shared" si="58"/>
        <v>8.0207564264780373E-2</v>
      </c>
      <c r="AQ175">
        <f t="shared" si="67"/>
        <v>-6.3489671478768866E-3</v>
      </c>
      <c r="AS175" s="7">
        <v>172</v>
      </c>
      <c r="AT175" s="7">
        <v>379.58</v>
      </c>
      <c r="AU175" s="7">
        <v>7.8300983696688257E-3</v>
      </c>
      <c r="AV175">
        <f t="shared" si="59"/>
        <v>2.9999999999972715E-2</v>
      </c>
      <c r="AW175">
        <f t="shared" si="68"/>
        <v>-1.2737319449503803E-3</v>
      </c>
      <c r="AX175">
        <f t="shared" si="69"/>
        <v>-2.1604307112298216E-2</v>
      </c>
      <c r="AY175">
        <f t="shared" si="70"/>
        <v>-1.1737993004136871E-3</v>
      </c>
    </row>
    <row r="176" spans="3:51" x14ac:dyDescent="0.25">
      <c r="D176" s="7">
        <v>173</v>
      </c>
      <c r="E176" s="7">
        <v>331.28</v>
      </c>
      <c r="F176" s="7">
        <v>0.39335263932610032</v>
      </c>
      <c r="G176">
        <f t="shared" si="52"/>
        <v>0.16000000000002501</v>
      </c>
      <c r="H176">
        <f t="shared" si="53"/>
        <v>-6.0595401600042065E-3</v>
      </c>
      <c r="I176">
        <f t="shared" si="60"/>
        <v>0.16866788407450706</v>
      </c>
      <c r="J176">
        <f t="shared" si="61"/>
        <v>-6.1047000643166122E-3</v>
      </c>
      <c r="L176" s="7">
        <v>173</v>
      </c>
      <c r="M176" s="7">
        <v>354.96499999999997</v>
      </c>
      <c r="N176" s="7">
        <v>0.15672687349354908</v>
      </c>
      <c r="O176">
        <f t="shared" si="71"/>
        <v>9.9999999999965894E-2</v>
      </c>
      <c r="P176">
        <f t="shared" si="72"/>
        <v>-3.1742360499287525E-3</v>
      </c>
      <c r="Q176">
        <f t="shared" si="62"/>
        <v>0.11572968883762802</v>
      </c>
      <c r="R176">
        <f t="shared" si="63"/>
        <v>-3.183350693774567E-3</v>
      </c>
      <c r="T176" s="7">
        <v>173</v>
      </c>
      <c r="U176" s="7">
        <v>377.63</v>
      </c>
      <c r="V176" s="7">
        <v>5.6413169231769658E-2</v>
      </c>
      <c r="W176">
        <f t="shared" si="73"/>
        <v>4.4999999999959073E-2</v>
      </c>
      <c r="X176">
        <f t="shared" si="74"/>
        <v>-1.5219839452712269E-3</v>
      </c>
      <c r="Y176">
        <f t="shared" si="64"/>
        <v>3.413173307328865E-2</v>
      </c>
      <c r="Z176">
        <f t="shared" si="65"/>
        <v>-1.4700932583955745E-3</v>
      </c>
      <c r="AB176" s="7">
        <v>173</v>
      </c>
      <c r="AC176" s="7">
        <v>328.46999999999997</v>
      </c>
      <c r="AD176" s="7">
        <v>0.75157240788318758</v>
      </c>
      <c r="AE176">
        <f t="shared" si="54"/>
        <v>0.36500000000000909</v>
      </c>
      <c r="AF176">
        <f t="shared" si="55"/>
        <v>-1.5827091291569895E-2</v>
      </c>
      <c r="AG176">
        <f t="shared" si="75"/>
        <v>-1.6274833095416531E-2</v>
      </c>
      <c r="AH176">
        <f t="shared" si="66"/>
        <v>0.35229575329504481</v>
      </c>
      <c r="AK176" s="7">
        <v>173</v>
      </c>
      <c r="AL176" s="7">
        <v>358.64499999999998</v>
      </c>
      <c r="AM176" s="7">
        <v>5.5517392254216161E-2</v>
      </c>
      <c r="AN176">
        <f t="shared" si="56"/>
        <v>8.9999999999974989E-2</v>
      </c>
      <c r="AO176">
        <f t="shared" si="57"/>
        <v>-5.9796833202036825E-3</v>
      </c>
      <c r="AP176">
        <f t="shared" si="58"/>
        <v>7.3176699758787933E-2</v>
      </c>
      <c r="AQ176">
        <f t="shared" si="67"/>
        <v>-6.0992600539892788E-3</v>
      </c>
      <c r="AS176" s="7">
        <v>173</v>
      </c>
      <c r="AT176" s="7">
        <v>379.60999999999996</v>
      </c>
      <c r="AU176" s="7">
        <v>6.5563664247184454E-3</v>
      </c>
      <c r="AV176">
        <f t="shared" si="59"/>
        <v>1.5000000000043201E-2</v>
      </c>
      <c r="AW176">
        <f t="shared" si="68"/>
        <v>-1.200051883935278E-3</v>
      </c>
      <c r="AX176">
        <f t="shared" si="69"/>
        <v>-2.0943867492420054E-2</v>
      </c>
      <c r="AY176">
        <f t="shared" si="70"/>
        <v>-1.1089060602109302E-3</v>
      </c>
    </row>
    <row r="177" spans="3:51" x14ac:dyDescent="0.25">
      <c r="D177" s="7">
        <v>174</v>
      </c>
      <c r="E177" s="7">
        <v>331.44</v>
      </c>
      <c r="F177" s="7">
        <v>0.38729309916609611</v>
      </c>
      <c r="G177">
        <f t="shared" si="52"/>
        <v>0.14999999999997726</v>
      </c>
      <c r="H177">
        <f t="shared" si="53"/>
        <v>-5.9686573293838419E-3</v>
      </c>
      <c r="I177">
        <f t="shared" si="60"/>
        <v>0.16634525728718863</v>
      </c>
      <c r="J177">
        <f t="shared" si="61"/>
        <v>-6.013066672698561E-3</v>
      </c>
      <c r="L177" s="7">
        <v>174</v>
      </c>
      <c r="M177" s="7">
        <v>355.06499999999994</v>
      </c>
      <c r="N177" s="7">
        <v>0.15355263744362033</v>
      </c>
      <c r="O177">
        <f t="shared" si="71"/>
        <v>0.11000000000001364</v>
      </c>
      <c r="P177">
        <f t="shared" si="72"/>
        <v>-3.1033737648337723E-3</v>
      </c>
      <c r="Q177">
        <f t="shared" si="62"/>
        <v>0.11236211970428944</v>
      </c>
      <c r="R177">
        <f t="shared" si="63"/>
        <v>-3.1118407276521515E-3</v>
      </c>
      <c r="T177" s="7">
        <v>174</v>
      </c>
      <c r="U177" s="7">
        <v>377.67499999999995</v>
      </c>
      <c r="V177" s="7">
        <v>5.4891185286498431E-2</v>
      </c>
      <c r="W177">
        <f t="shared" si="73"/>
        <v>4.0000000000020464E-2</v>
      </c>
      <c r="X177">
        <f t="shared" si="74"/>
        <v>-1.4777905277659972E-3</v>
      </c>
      <c r="Y177">
        <f t="shared" si="64"/>
        <v>3.2313799547844191E-2</v>
      </c>
      <c r="Z177">
        <f t="shared" si="65"/>
        <v>-1.4294879250571907E-3</v>
      </c>
      <c r="AB177" s="7">
        <v>174</v>
      </c>
      <c r="AC177" s="7">
        <v>328.83499999999998</v>
      </c>
      <c r="AD177" s="7">
        <v>0.73574531659161768</v>
      </c>
      <c r="AE177">
        <f t="shared" si="54"/>
        <v>0.36000000000001364</v>
      </c>
      <c r="AF177">
        <f t="shared" si="55"/>
        <v>-1.5538461094827039E-2</v>
      </c>
      <c r="AG177">
        <f t="shared" si="75"/>
        <v>-1.5979526836529076E-2</v>
      </c>
      <c r="AH177">
        <f t="shared" si="66"/>
        <v>0.34807719348409005</v>
      </c>
      <c r="AK177" s="7">
        <v>174</v>
      </c>
      <c r="AL177" s="7">
        <v>358.73499999999996</v>
      </c>
      <c r="AM177" s="7">
        <v>4.9537708934012478E-2</v>
      </c>
      <c r="AN177">
        <f t="shared" si="56"/>
        <v>8.0000000000040927E-2</v>
      </c>
      <c r="AO177">
        <f t="shared" si="57"/>
        <v>-5.7482979332814238E-3</v>
      </c>
      <c r="AP177">
        <f t="shared" si="58"/>
        <v>6.6650847089041676E-2</v>
      </c>
      <c r="AQ177">
        <f t="shared" si="67"/>
        <v>-5.856497117593366E-3</v>
      </c>
      <c r="AS177" s="7">
        <v>174</v>
      </c>
      <c r="AT177" s="7">
        <v>379.625</v>
      </c>
      <c r="AU177" s="7">
        <v>5.3563145407831674E-3</v>
      </c>
      <c r="AV177">
        <f t="shared" si="59"/>
        <v>2.4999999999977263E-2</v>
      </c>
      <c r="AW177">
        <f t="shared" si="68"/>
        <v>-1.1301650014583706E-3</v>
      </c>
      <c r="AX177">
        <f t="shared" si="69"/>
        <v>-2.0050253202512636E-2</v>
      </c>
      <c r="AY177">
        <f t="shared" si="70"/>
        <v>-1.0485161538944143E-3</v>
      </c>
    </row>
    <row r="178" spans="3:51" x14ac:dyDescent="0.25">
      <c r="D178" s="7">
        <v>175</v>
      </c>
      <c r="E178" s="7">
        <v>331.59</v>
      </c>
      <c r="F178" s="7">
        <v>0.38132444183671227</v>
      </c>
      <c r="G178">
        <f t="shared" si="52"/>
        <v>0.16000000000002501</v>
      </c>
      <c r="H178">
        <f t="shared" si="53"/>
        <v>-5.8789535401797544E-3</v>
      </c>
      <c r="I178">
        <f t="shared" si="60"/>
        <v>0.16401540264251757</v>
      </c>
      <c r="J178">
        <f t="shared" si="61"/>
        <v>-5.922621289349686E-3</v>
      </c>
      <c r="L178" s="7">
        <v>175</v>
      </c>
      <c r="M178" s="7">
        <v>355.17499999999995</v>
      </c>
      <c r="N178" s="7">
        <v>0.15044926367878655</v>
      </c>
      <c r="O178">
        <f t="shared" si="71"/>
        <v>0.10000000000002274</v>
      </c>
      <c r="P178">
        <f t="shared" si="72"/>
        <v>-3.0340159846639625E-3</v>
      </c>
      <c r="Q178">
        <f t="shared" si="62"/>
        <v>0.10905161077937753</v>
      </c>
      <c r="R178">
        <f t="shared" si="63"/>
        <v>-3.0419247885201256E-3</v>
      </c>
      <c r="T178" s="7">
        <v>175</v>
      </c>
      <c r="U178" s="7">
        <v>377.71499999999997</v>
      </c>
      <c r="V178" s="7">
        <v>5.3413394758732434E-2</v>
      </c>
      <c r="W178">
        <f t="shared" si="73"/>
        <v>4.5000000000015916E-2</v>
      </c>
      <c r="X178">
        <f t="shared" si="74"/>
        <v>-1.4348657006436408E-3</v>
      </c>
      <c r="Y178">
        <f t="shared" si="64"/>
        <v>3.0592826753307101E-2</v>
      </c>
      <c r="Z178">
        <f t="shared" si="65"/>
        <v>-1.3903283513379411E-3</v>
      </c>
      <c r="AB178" s="7">
        <v>175</v>
      </c>
      <c r="AC178" s="7">
        <v>329.19499999999999</v>
      </c>
      <c r="AD178" s="7">
        <v>0.72020685549679064</v>
      </c>
      <c r="AE178">
        <f t="shared" si="54"/>
        <v>0.34999999999996589</v>
      </c>
      <c r="AF178">
        <f t="shared" si="55"/>
        <v>-1.5253298729003273E-2</v>
      </c>
      <c r="AG178">
        <f t="shared" si="75"/>
        <v>-1.5687644897823115E-2</v>
      </c>
      <c r="AH178">
        <f t="shared" si="66"/>
        <v>0.34363698383682983</v>
      </c>
      <c r="AK178" s="7">
        <v>175</v>
      </c>
      <c r="AL178" s="7">
        <v>358.815</v>
      </c>
      <c r="AM178" s="7">
        <v>4.3789411000731054E-2</v>
      </c>
      <c r="AN178">
        <f t="shared" si="56"/>
        <v>7.9999999999984084E-2</v>
      </c>
      <c r="AO178">
        <f t="shared" si="57"/>
        <v>-5.5237150387590986E-3</v>
      </c>
      <c r="AP178">
        <f t="shared" si="58"/>
        <v>6.0628875885972988E-2</v>
      </c>
      <c r="AQ178">
        <f t="shared" si="67"/>
        <v>-5.6206041052544158E-3</v>
      </c>
      <c r="AS178" s="7">
        <v>175</v>
      </c>
      <c r="AT178" s="7">
        <v>379.65</v>
      </c>
      <c r="AU178" s="7">
        <v>4.2261495393247969E-3</v>
      </c>
      <c r="AV178">
        <f t="shared" si="59"/>
        <v>1.999999999998181E-2</v>
      </c>
      <c r="AW178">
        <f t="shared" si="68"/>
        <v>-1.0639076686768528E-3</v>
      </c>
      <c r="AX178">
        <f t="shared" si="69"/>
        <v>-1.8938289807934439E-2</v>
      </c>
      <c r="AY178">
        <f t="shared" si="70"/>
        <v>-9.924159930718335E-4</v>
      </c>
    </row>
    <row r="179" spans="3:51" x14ac:dyDescent="0.25">
      <c r="D179" s="7">
        <v>176</v>
      </c>
      <c r="E179" s="7">
        <v>331.75</v>
      </c>
      <c r="F179" s="7">
        <v>0.37544548829653251</v>
      </c>
      <c r="G179">
        <f t="shared" si="52"/>
        <v>0.14999999999997726</v>
      </c>
      <c r="H179">
        <f t="shared" si="53"/>
        <v>-5.7904184341935894E-3</v>
      </c>
      <c r="I179">
        <f t="shared" si="60"/>
        <v>0.16167943464473034</v>
      </c>
      <c r="J179">
        <f t="shared" si="61"/>
        <v>-5.833353987420159E-3</v>
      </c>
      <c r="L179" s="7">
        <v>176</v>
      </c>
      <c r="M179" s="7">
        <v>355.27499999999998</v>
      </c>
      <c r="N179" s="7">
        <v>0.14741524769412259</v>
      </c>
      <c r="O179">
        <f t="shared" si="71"/>
        <v>0.10000000000002274</v>
      </c>
      <c r="P179">
        <f t="shared" si="72"/>
        <v>-2.9661344366955777E-3</v>
      </c>
      <c r="Q179">
        <f t="shared" si="62"/>
        <v>0.10579868479387078</v>
      </c>
      <c r="R179">
        <f t="shared" si="63"/>
        <v>-2.9735735446220768E-3</v>
      </c>
      <c r="T179" s="7">
        <v>176</v>
      </c>
      <c r="U179" s="7">
        <v>377.76</v>
      </c>
      <c r="V179" s="7">
        <v>5.1978529058088793E-2</v>
      </c>
      <c r="W179">
        <f t="shared" si="73"/>
        <v>3.4999999999968168E-2</v>
      </c>
      <c r="X179">
        <f t="shared" si="74"/>
        <v>-1.3931741540338244E-3</v>
      </c>
      <c r="Y179">
        <f t="shared" si="64"/>
        <v>2.8966437857648408E-2</v>
      </c>
      <c r="Z179">
        <f t="shared" si="65"/>
        <v>-1.3525674694494921E-3</v>
      </c>
      <c r="AB179" s="7">
        <v>176</v>
      </c>
      <c r="AC179" s="7">
        <v>329.54499999999996</v>
      </c>
      <c r="AD179" s="7">
        <v>0.70495355676778737</v>
      </c>
      <c r="AE179">
        <f t="shared" si="54"/>
        <v>0.34000000000003183</v>
      </c>
      <c r="AF179">
        <f t="shared" si="55"/>
        <v>-1.4971607437534895E-2</v>
      </c>
      <c r="AG179">
        <f t="shared" si="75"/>
        <v>-1.5399197836911752E-2</v>
      </c>
      <c r="AH179">
        <f t="shared" si="66"/>
        <v>0.33898264391454713</v>
      </c>
      <c r="AK179" s="7">
        <v>176</v>
      </c>
      <c r="AL179" s="7">
        <v>358.89499999999998</v>
      </c>
      <c r="AM179" s="7">
        <v>3.8265695961971956E-2</v>
      </c>
      <c r="AN179">
        <f t="shared" si="56"/>
        <v>7.4999999999988631E-2</v>
      </c>
      <c r="AO179">
        <f t="shared" si="57"/>
        <v>-5.3058266141458241E-3</v>
      </c>
      <c r="AP179">
        <f t="shared" si="58"/>
        <v>5.5107699196545568E-2</v>
      </c>
      <c r="AQ179">
        <f t="shared" si="67"/>
        <v>-5.3915048242594004E-3</v>
      </c>
      <c r="AS179" s="7">
        <v>176</v>
      </c>
      <c r="AT179" s="7">
        <v>379.66999999999996</v>
      </c>
      <c r="AU179" s="7">
        <v>3.162241870647944E-3</v>
      </c>
      <c r="AV179">
        <f t="shared" si="59"/>
        <v>2.0000000000038654E-2</v>
      </c>
      <c r="AW179">
        <f t="shared" si="68"/>
        <v>-1.0011212939556469E-3</v>
      </c>
      <c r="AX179">
        <f t="shared" si="69"/>
        <v>-1.7622973437951828E-2</v>
      </c>
      <c r="AY179">
        <f t="shared" si="70"/>
        <v>-9.4039445087253472E-4</v>
      </c>
    </row>
    <row r="180" spans="3:51" x14ac:dyDescent="0.25">
      <c r="D180" s="7">
        <v>177</v>
      </c>
      <c r="E180" s="7">
        <v>331.9</v>
      </c>
      <c r="F180" s="7">
        <v>0.36965506986233893</v>
      </c>
      <c r="G180">
        <f t="shared" si="52"/>
        <v>0.13999999999998636</v>
      </c>
      <c r="H180">
        <f t="shared" si="53"/>
        <v>-5.7030416154664754E-3</v>
      </c>
      <c r="I180">
        <f t="shared" si="60"/>
        <v>0.15933846766640691</v>
      </c>
      <c r="J180">
        <f t="shared" si="61"/>
        <v>-5.7452547854333624E-3</v>
      </c>
      <c r="L180" s="7">
        <v>177</v>
      </c>
      <c r="M180" s="7">
        <v>355.375</v>
      </c>
      <c r="N180" s="7">
        <v>0.14444911325742701</v>
      </c>
      <c r="O180">
        <f t="shared" si="71"/>
        <v>9.4999999999970441E-2</v>
      </c>
      <c r="P180">
        <f t="shared" si="72"/>
        <v>-2.8997012159905355E-3</v>
      </c>
      <c r="Q180">
        <f t="shared" si="62"/>
        <v>0.10260382843190219</v>
      </c>
      <c r="R180">
        <f t="shared" si="63"/>
        <v>-2.9067578547796874E-3</v>
      </c>
      <c r="T180" s="7">
        <v>177</v>
      </c>
      <c r="U180" s="7">
        <v>377.79499999999996</v>
      </c>
      <c r="V180" s="7">
        <v>5.0585354904054969E-2</v>
      </c>
      <c r="W180">
        <f t="shared" si="73"/>
        <v>3.5000000000025011E-2</v>
      </c>
      <c r="X180">
        <f t="shared" si="74"/>
        <v>-1.3526814821553101E-3</v>
      </c>
      <c r="Y180">
        <f t="shared" si="64"/>
        <v>2.7432235060822485E-2</v>
      </c>
      <c r="Z180">
        <f t="shared" si="65"/>
        <v>-1.3161589106101407E-3</v>
      </c>
      <c r="AB180" s="7">
        <v>177</v>
      </c>
      <c r="AC180" s="7">
        <v>329.88499999999999</v>
      </c>
      <c r="AD180" s="7">
        <v>0.68998194933025248</v>
      </c>
      <c r="AE180">
        <f t="shared" si="54"/>
        <v>0.33499999999997954</v>
      </c>
      <c r="AF180">
        <f t="shared" si="55"/>
        <v>-1.4693389236490328E-2</v>
      </c>
      <c r="AG180">
        <f t="shared" si="75"/>
        <v>-1.5114195121418907E-2</v>
      </c>
      <c r="AH180">
        <f t="shared" si="66"/>
        <v>0.33412212836844457</v>
      </c>
      <c r="AK180" s="7">
        <v>177</v>
      </c>
      <c r="AL180" s="7">
        <v>358.96999999999997</v>
      </c>
      <c r="AM180" s="7">
        <v>3.2959869347826132E-2</v>
      </c>
      <c r="AN180">
        <f t="shared" si="56"/>
        <v>7.4999999999988631E-2</v>
      </c>
      <c r="AO180">
        <f t="shared" si="57"/>
        <v>-5.0945228210333426E-3</v>
      </c>
      <c r="AP180">
        <f t="shared" si="58"/>
        <v>5.0082292492488634E-2</v>
      </c>
      <c r="AQ180">
        <f t="shared" si="67"/>
        <v>-5.1691211705830725E-3</v>
      </c>
      <c r="AS180" s="7">
        <v>177</v>
      </c>
      <c r="AT180" s="7">
        <v>379.69</v>
      </c>
      <c r="AU180" s="7">
        <v>2.1611205766922971E-3</v>
      </c>
      <c r="AV180">
        <f t="shared" si="59"/>
        <v>1.999999999998181E-2</v>
      </c>
      <c r="AW180">
        <f t="shared" si="68"/>
        <v>-9.4165229277775285E-4</v>
      </c>
      <c r="AX180">
        <f t="shared" si="69"/>
        <v>-1.6119446056123365E-2</v>
      </c>
      <c r="AY180">
        <f t="shared" si="70"/>
        <v>-8.9224301347164516E-4</v>
      </c>
    </row>
    <row r="181" spans="3:51" x14ac:dyDescent="0.25">
      <c r="D181" s="7">
        <v>178</v>
      </c>
      <c r="E181" s="7">
        <v>332.03999999999996</v>
      </c>
      <c r="F181" s="7">
        <v>0.36395202824687245</v>
      </c>
      <c r="G181">
        <f t="shared" si="52"/>
        <v>0.15000000000003411</v>
      </c>
      <c r="H181">
        <f t="shared" si="53"/>
        <v>-5.6168126543326702E-3</v>
      </c>
      <c r="I181">
        <f t="shared" si="60"/>
        <v>0.15699361524319322</v>
      </c>
      <c r="J181">
        <f t="shared" si="61"/>
        <v>-5.6583136505598125E-3</v>
      </c>
      <c r="L181" s="7">
        <v>178</v>
      </c>
      <c r="M181" s="7">
        <v>355.46999999999997</v>
      </c>
      <c r="N181" s="7">
        <v>0.14154941204143648</v>
      </c>
      <c r="O181">
        <f t="shared" si="71"/>
        <v>9.4999999999970441E-2</v>
      </c>
      <c r="P181">
        <f t="shared" si="72"/>
        <v>-2.8346887877996607E-3</v>
      </c>
      <c r="Q181">
        <f t="shared" si="62"/>
        <v>9.9467492580223693E-2</v>
      </c>
      <c r="R181">
        <f t="shared" si="63"/>
        <v>-2.841448774883279E-3</v>
      </c>
      <c r="T181" s="7">
        <v>178</v>
      </c>
      <c r="U181" s="7">
        <v>377.83</v>
      </c>
      <c r="V181" s="7">
        <v>4.9232673421899659E-2</v>
      </c>
      <c r="W181">
        <f t="shared" si="73"/>
        <v>4.5000000000015916E-2</v>
      </c>
      <c r="X181">
        <f t="shared" si="74"/>
        <v>-1.3133541654745257E-3</v>
      </c>
      <c r="Y181">
        <f t="shared" si="64"/>
        <v>2.5987801785235298E-2</v>
      </c>
      <c r="Z181">
        <f t="shared" si="65"/>
        <v>-1.2810570108344049E-3</v>
      </c>
      <c r="AB181" s="7">
        <v>178</v>
      </c>
      <c r="AC181" s="7">
        <v>330.21999999999997</v>
      </c>
      <c r="AD181" s="7">
        <v>0.67528856009376215</v>
      </c>
      <c r="AE181">
        <f t="shared" si="54"/>
        <v>0.32999999999998408</v>
      </c>
      <c r="AF181">
        <f t="shared" si="55"/>
        <v>-1.4418644931731173E-2</v>
      </c>
      <c r="AG181">
        <f t="shared" si="75"/>
        <v>-1.48326451306727E-2</v>
      </c>
      <c r="AH181">
        <f t="shared" si="66"/>
        <v>0.32906381021633191</v>
      </c>
      <c r="AK181" s="7">
        <v>178</v>
      </c>
      <c r="AL181" s="7">
        <v>359.04499999999996</v>
      </c>
      <c r="AM181" s="7">
        <v>2.7865346526792789E-2</v>
      </c>
      <c r="AN181">
        <f t="shared" si="56"/>
        <v>6.4999999999997726E-2</v>
      </c>
      <c r="AO181">
        <f t="shared" si="57"/>
        <v>-4.8896921508862004E-3</v>
      </c>
      <c r="AP181">
        <f t="shared" si="58"/>
        <v>4.5545720324652095E-2</v>
      </c>
      <c r="AQ181">
        <f t="shared" si="67"/>
        <v>-4.9533731749115944E-3</v>
      </c>
      <c r="AS181" s="7">
        <v>178</v>
      </c>
      <c r="AT181" s="7">
        <v>379.71</v>
      </c>
      <c r="AU181" s="7">
        <v>1.2194682839145442E-3</v>
      </c>
      <c r="AV181">
        <f t="shared" si="59"/>
        <v>2.4999999999977263E-2</v>
      </c>
      <c r="AW181">
        <f t="shared" si="68"/>
        <v>-8.8535204915647647E-4</v>
      </c>
      <c r="AX181">
        <f t="shared" si="69"/>
        <v>-1.4442960979536679E-2</v>
      </c>
      <c r="AY181">
        <f t="shared" si="70"/>
        <v>-8.4775592602400298E-4</v>
      </c>
    </row>
    <row r="182" spans="3:51" x14ac:dyDescent="0.25">
      <c r="D182" s="7">
        <v>179</v>
      </c>
      <c r="E182" s="7">
        <v>332.19</v>
      </c>
      <c r="F182" s="7">
        <v>0.35833521559253978</v>
      </c>
      <c r="G182">
        <f t="shared" si="52"/>
        <v>0.15999999999996817</v>
      </c>
      <c r="H182">
        <f t="shared" si="53"/>
        <v>-5.5317210913897741E-3</v>
      </c>
      <c r="I182">
        <f t="shared" si="60"/>
        <v>0.15464598934540952</v>
      </c>
      <c r="J182">
        <f t="shared" si="61"/>
        <v>-5.5725205018921781E-3</v>
      </c>
      <c r="L182" s="7">
        <v>179</v>
      </c>
      <c r="M182" s="7">
        <v>355.56499999999994</v>
      </c>
      <c r="N182" s="7">
        <v>0.13871472325363682</v>
      </c>
      <c r="O182">
        <f t="shared" si="71"/>
        <v>9.5000000000027285E-2</v>
      </c>
      <c r="P182">
        <f t="shared" si="72"/>
        <v>-2.7710699895786561E-3</v>
      </c>
      <c r="Q182">
        <f t="shared" si="62"/>
        <v>9.6390092577326003E-2</v>
      </c>
      <c r="R182">
        <f t="shared" si="63"/>
        <v>-2.7776175642506423E-3</v>
      </c>
      <c r="T182" s="7">
        <v>179</v>
      </c>
      <c r="U182" s="7">
        <v>377.875</v>
      </c>
      <c r="V182" s="7">
        <v>4.7919319256425133E-2</v>
      </c>
      <c r="W182">
        <f t="shared" si="73"/>
        <v>3.999999999996362E-2</v>
      </c>
      <c r="X182">
        <f t="shared" si="74"/>
        <v>-1.2751595528651266E-3</v>
      </c>
      <c r="Y182">
        <f t="shared" si="64"/>
        <v>2.463070485315999E-2</v>
      </c>
      <c r="Z182">
        <f t="shared" si="65"/>
        <v>-1.2472168163602387E-3</v>
      </c>
      <c r="AB182" s="7">
        <v>179</v>
      </c>
      <c r="AC182" s="7">
        <v>330.54999999999995</v>
      </c>
      <c r="AD182" s="7">
        <v>0.66086991516203097</v>
      </c>
      <c r="AE182">
        <f t="shared" si="54"/>
        <v>0.32000000000005002</v>
      </c>
      <c r="AF182">
        <f t="shared" si="55"/>
        <v>-1.4147374136613711E-2</v>
      </c>
      <c r="AG182">
        <f t="shared" si="75"/>
        <v>-1.4554555157351566E-2</v>
      </c>
      <c r="AH182">
        <f t="shared" si="66"/>
        <v>0.32381646312002754</v>
      </c>
      <c r="AK182" s="7">
        <v>179</v>
      </c>
      <c r="AL182" s="7">
        <v>359.10999999999996</v>
      </c>
      <c r="AM182" s="7">
        <v>2.2975654375906589E-2</v>
      </c>
      <c r="AN182">
        <f t="shared" si="56"/>
        <v>6.4999999999997726E-2</v>
      </c>
      <c r="AO182">
        <f t="shared" si="57"/>
        <v>-4.6912215704978874E-3</v>
      </c>
      <c r="AP182">
        <f t="shared" si="58"/>
        <v>4.148917064637736E-2</v>
      </c>
      <c r="AQ182">
        <f t="shared" si="67"/>
        <v>-4.7441790497290953E-3</v>
      </c>
      <c r="AS182" s="7">
        <v>179</v>
      </c>
      <c r="AT182" s="7">
        <v>379.73499999999996</v>
      </c>
      <c r="AU182" s="7">
        <v>3.3411623475806777E-4</v>
      </c>
      <c r="AV182">
        <f t="shared" si="59"/>
        <v>2.0000000000038654E-2</v>
      </c>
      <c r="AW182">
        <f t="shared" si="68"/>
        <v>-8.3207686910166667E-4</v>
      </c>
      <c r="AX182">
        <f t="shared" si="69"/>
        <v>-1.2608856534839674E-2</v>
      </c>
      <c r="AY182">
        <f t="shared" si="70"/>
        <v>-8.067303403318137E-4</v>
      </c>
    </row>
    <row r="183" spans="3:51" s="16" customFormat="1" x14ac:dyDescent="0.25">
      <c r="C183" s="16">
        <v>180</v>
      </c>
      <c r="D183" s="17">
        <v>180</v>
      </c>
      <c r="E183" s="17">
        <v>332.34999999999997</v>
      </c>
      <c r="F183" s="17">
        <v>0.35280349450115001</v>
      </c>
      <c r="G183" s="16">
        <f t="shared" si="52"/>
        <v>0.1400000000000432</v>
      </c>
      <c r="H183" s="16">
        <f t="shared" si="53"/>
        <v>-5.447756441385565E-3</v>
      </c>
      <c r="I183" s="16">
        <f t="shared" si="60"/>
        <v>0.15229669965646586</v>
      </c>
      <c r="J183" s="16">
        <f t="shared" si="61"/>
        <v>-5.4878652136563649E-3</v>
      </c>
      <c r="L183" s="17">
        <v>180</v>
      </c>
      <c r="M183" s="17">
        <v>355.65999999999997</v>
      </c>
      <c r="N183" s="17">
        <v>0.13594365326405816</v>
      </c>
      <c r="O183" s="16">
        <f t="shared" si="71"/>
        <v>8.500000000003638E-2</v>
      </c>
      <c r="P183" s="16">
        <f t="shared" si="72"/>
        <v>-2.7088180326325373E-3</v>
      </c>
      <c r="Q183" s="16">
        <f t="shared" si="62"/>
        <v>9.3372008459957856E-2</v>
      </c>
      <c r="R183" s="16">
        <f t="shared" si="63"/>
        <v>-2.7152356918199588E-3</v>
      </c>
      <c r="T183" s="17">
        <v>180</v>
      </c>
      <c r="U183" s="17">
        <v>377.91499999999996</v>
      </c>
      <c r="V183" s="17">
        <v>4.6644159703560006E-2</v>
      </c>
      <c r="W183" s="16">
        <f t="shared" si="73"/>
        <v>3.5000000000025011E-2</v>
      </c>
      <c r="X183" s="16">
        <f t="shared" si="74"/>
        <v>-1.238065843795752E-3</v>
      </c>
      <c r="Y183" s="16">
        <f t="shared" si="64"/>
        <v>2.3358496620510927E-2</v>
      </c>
      <c r="Z183" s="16">
        <f t="shared" si="65"/>
        <v>-1.2145940888901724E-3</v>
      </c>
      <c r="AB183" s="17">
        <v>180</v>
      </c>
      <c r="AC183" s="17">
        <v>330.87</v>
      </c>
      <c r="AD183" s="17">
        <v>0.64672254102541726</v>
      </c>
      <c r="AE183" s="16">
        <f t="shared" si="54"/>
        <v>0.31999999999999318</v>
      </c>
      <c r="AF183" s="16">
        <f t="shared" si="55"/>
        <v>-1.3879575290209667E-2</v>
      </c>
      <c r="AG183" s="16">
        <f t="shared" si="75"/>
        <v>-1.4279931409243586E-2</v>
      </c>
      <c r="AH183" s="16">
        <f t="shared" si="66"/>
        <v>0.31838924269954116</v>
      </c>
      <c r="AK183" s="17">
        <v>180</v>
      </c>
      <c r="AL183" s="17">
        <v>359.17499999999995</v>
      </c>
      <c r="AM183" s="17">
        <v>1.8284432805408701E-2</v>
      </c>
      <c r="AN183" s="16">
        <f t="shared" si="56"/>
        <v>6.500000000005457E-2</v>
      </c>
      <c r="AO183" s="16">
        <f t="shared" si="57"/>
        <v>-4.4989966667561103E-3</v>
      </c>
      <c r="AP183" s="16">
        <f t="shared" si="58"/>
        <v>3.7901996811063654E-2</v>
      </c>
      <c r="AQ183" s="16">
        <f t="shared" si="67"/>
        <v>-4.5414552355411402E-3</v>
      </c>
      <c r="AS183" s="17">
        <v>180</v>
      </c>
      <c r="AT183" s="17">
        <v>379.755</v>
      </c>
      <c r="AU183" s="17">
        <v>-4.979606343435989E-4</v>
      </c>
      <c r="AV183" s="16">
        <f t="shared" si="59"/>
        <v>1.999999999998181E-2</v>
      </c>
      <c r="AW183" s="16">
        <f t="shared" si="68"/>
        <v>-7.8168792668744866E-4</v>
      </c>
      <c r="AX183" s="16">
        <f t="shared" si="69"/>
        <v>-1.0632526414624976E-2</v>
      </c>
      <c r="AY183" s="16">
        <f t="shared" si="70"/>
        <v>-7.6896645897291495E-4</v>
      </c>
    </row>
    <row r="184" spans="3:51" x14ac:dyDescent="0.25">
      <c r="D184" s="7">
        <v>181</v>
      </c>
      <c r="E184" s="7">
        <v>332.49</v>
      </c>
      <c r="F184" s="7">
        <v>0.34735573805976444</v>
      </c>
      <c r="G184">
        <f t="shared" si="52"/>
        <v>0.12999999999999545</v>
      </c>
      <c r="H184">
        <f t="shared" si="53"/>
        <v>-5.3649081970220669E-3</v>
      </c>
      <c r="I184">
        <f t="shared" si="60"/>
        <v>0.14994685285905796</v>
      </c>
      <c r="J184">
        <f t="shared" si="61"/>
        <v>-5.4043376183814107E-3</v>
      </c>
      <c r="L184" s="7">
        <v>181</v>
      </c>
      <c r="M184" s="7">
        <v>355.745</v>
      </c>
      <c r="N184" s="7">
        <v>0.13323483523142562</v>
      </c>
      <c r="O184">
        <f t="shared" si="71"/>
        <v>7.4999999999988631E-2</v>
      </c>
      <c r="P184">
        <f t="shared" si="72"/>
        <v>-2.647906503402131E-3</v>
      </c>
      <c r="Q184">
        <f t="shared" si="62"/>
        <v>9.0413585208401814E-2</v>
      </c>
      <c r="R184">
        <f t="shared" si="63"/>
        <v>-2.6542748422221651E-3</v>
      </c>
      <c r="T184" s="7">
        <v>181</v>
      </c>
      <c r="U184" s="7">
        <v>377.95</v>
      </c>
      <c r="V184" s="7">
        <v>4.5406093859764254E-2</v>
      </c>
      <c r="W184">
        <f t="shared" si="73"/>
        <v>3.5000000000025011E-2</v>
      </c>
      <c r="X184">
        <f t="shared" si="74"/>
        <v>-1.2020420705714172E-3</v>
      </c>
      <c r="Y184">
        <f t="shared" si="64"/>
        <v>2.2168717082238665E-2</v>
      </c>
      <c r="Z184">
        <f t="shared" si="65"/>
        <v>-1.1831453106565942E-3</v>
      </c>
      <c r="AB184" s="7">
        <v>181</v>
      </c>
      <c r="AC184" s="7">
        <v>331.19</v>
      </c>
      <c r="AD184" s="7">
        <v>0.6328429657352076</v>
      </c>
      <c r="AE184">
        <f t="shared" si="54"/>
        <v>0.30000000000001137</v>
      </c>
      <c r="AF184">
        <f t="shared" si="55"/>
        <v>-1.3615245676024568E-2</v>
      </c>
      <c r="AG184">
        <f t="shared" si="75"/>
        <v>-1.4008779011033319E-2</v>
      </c>
      <c r="AH184">
        <f t="shared" si="66"/>
        <v>0.31279166689911531</v>
      </c>
      <c r="AK184" s="7">
        <v>181</v>
      </c>
      <c r="AL184" s="7">
        <v>359.24</v>
      </c>
      <c r="AM184" s="7">
        <v>1.3785436138652591E-2</v>
      </c>
      <c r="AN184">
        <f t="shared" si="56"/>
        <v>5.999999999994543E-2</v>
      </c>
      <c r="AO184">
        <f t="shared" si="57"/>
        <v>-4.312901790639815E-3</v>
      </c>
      <c r="AP184">
        <f t="shared" si="58"/>
        <v>3.477176724302744E-2</v>
      </c>
      <c r="AQ184">
        <f t="shared" si="67"/>
        <v>-4.3451164468530628E-3</v>
      </c>
      <c r="AS184" s="7">
        <v>181</v>
      </c>
      <c r="AT184" s="7">
        <v>379.77499999999998</v>
      </c>
      <c r="AU184" s="7">
        <v>-1.2796485610310476E-3</v>
      </c>
      <c r="AV184">
        <f t="shared" si="59"/>
        <v>1.999999999998181E-2</v>
      </c>
      <c r="AW184">
        <f t="shared" si="68"/>
        <v>-7.3405120326255208E-4</v>
      </c>
      <c r="AX184">
        <f t="shared" si="69"/>
        <v>-8.5293889810742485E-3</v>
      </c>
      <c r="AY184">
        <f t="shared" si="70"/>
        <v>-7.3426767842184706E-4</v>
      </c>
    </row>
    <row r="185" spans="3:51" x14ac:dyDescent="0.25">
      <c r="D185" s="7">
        <v>182</v>
      </c>
      <c r="E185" s="7">
        <v>332.62</v>
      </c>
      <c r="F185" s="7">
        <v>0.34199082986274237</v>
      </c>
      <c r="G185">
        <f t="shared" si="52"/>
        <v>0.12999999999999545</v>
      </c>
      <c r="H185">
        <f t="shared" si="53"/>
        <v>-5.2831658326760178E-3</v>
      </c>
      <c r="I185">
        <f t="shared" si="60"/>
        <v>0.14759755191552948</v>
      </c>
      <c r="J185">
        <f t="shared" si="61"/>
        <v>-5.3219275100331864E-3</v>
      </c>
      <c r="L185" s="7">
        <v>182</v>
      </c>
      <c r="M185" s="7">
        <v>355.82</v>
      </c>
      <c r="N185" s="7">
        <v>0.13058692872802349</v>
      </c>
      <c r="O185">
        <f t="shared" si="71"/>
        <v>8.9999999999974989E-2</v>
      </c>
      <c r="P185">
        <f t="shared" si="72"/>
        <v>-2.5883093644077093E-3</v>
      </c>
      <c r="Q185">
        <f t="shared" si="62"/>
        <v>8.7515132990350297E-2</v>
      </c>
      <c r="R185">
        <f t="shared" si="63"/>
        <v>-2.5947069217139851E-3</v>
      </c>
      <c r="T185" s="7">
        <v>182</v>
      </c>
      <c r="U185" s="7">
        <v>377.98500000000001</v>
      </c>
      <c r="V185" s="7">
        <v>4.4204051789192837E-2</v>
      </c>
      <c r="W185">
        <f t="shared" si="73"/>
        <v>3.999999999996362E-2</v>
      </c>
      <c r="X185">
        <f t="shared" si="74"/>
        <v>-1.1670580806518518E-3</v>
      </c>
      <c r="Y185">
        <f t="shared" si="64"/>
        <v>2.1058895948855572E-2</v>
      </c>
      <c r="Z185">
        <f t="shared" si="65"/>
        <v>-1.1528276892396744E-3</v>
      </c>
      <c r="AB185" s="7">
        <v>182</v>
      </c>
      <c r="AC185" s="7">
        <v>331.49</v>
      </c>
      <c r="AD185" s="7">
        <v>0.61922772005918303</v>
      </c>
      <c r="AE185">
        <f t="shared" si="54"/>
        <v>0.29999999999995453</v>
      </c>
      <c r="AF185">
        <f t="shared" si="55"/>
        <v>-1.3354381441188834E-2</v>
      </c>
      <c r="AG185">
        <f t="shared" si="75"/>
        <v>-1.3741102006115842E-2</v>
      </c>
      <c r="AH185">
        <f t="shared" si="66"/>
        <v>0.30703359543550857</v>
      </c>
      <c r="AK185" s="7">
        <v>182</v>
      </c>
      <c r="AL185" s="7">
        <v>359.29999999999995</v>
      </c>
      <c r="AM185" s="7">
        <v>9.4725343480127761E-3</v>
      </c>
      <c r="AN185">
        <f t="shared" si="56"/>
        <v>5.5000000000006821E-2</v>
      </c>
      <c r="AO185">
        <f t="shared" si="57"/>
        <v>-4.1328202001174328E-3</v>
      </c>
      <c r="AP185">
        <f t="shared" si="58"/>
        <v>3.2084322746745997E-2</v>
      </c>
      <c r="AQ185">
        <f t="shared" si="67"/>
        <v>-4.1550757178698532E-3</v>
      </c>
      <c r="AS185" s="7">
        <v>182</v>
      </c>
      <c r="AT185" s="7">
        <v>379.79499999999996</v>
      </c>
      <c r="AU185" s="7">
        <v>-2.0136997642935996E-3</v>
      </c>
      <c r="AV185">
        <f t="shared" si="59"/>
        <v>2.0000000000038654E-2</v>
      </c>
      <c r="AW185">
        <f t="shared" si="68"/>
        <v>-6.8903742033618078E-4</v>
      </c>
      <c r="AX185">
        <f t="shared" si="69"/>
        <v>-6.3148578083342954E-3</v>
      </c>
      <c r="AY185">
        <f t="shared" si="70"/>
        <v>-7.0244073036259227E-4</v>
      </c>
    </row>
    <row r="186" spans="3:51" x14ac:dyDescent="0.25">
      <c r="D186" s="7">
        <v>183</v>
      </c>
      <c r="E186" s="7">
        <v>332.75</v>
      </c>
      <c r="F186" s="7">
        <v>0.33670766403006636</v>
      </c>
      <c r="G186">
        <f t="shared" si="52"/>
        <v>0.12999999999999545</v>
      </c>
      <c r="H186">
        <f t="shared" si="53"/>
        <v>-5.2025188080372375E-3</v>
      </c>
      <c r="I186">
        <f t="shared" si="60"/>
        <v>0.14524989534429089</v>
      </c>
      <c r="J186">
        <f t="shared" si="61"/>
        <v>-5.2406246471142226E-3</v>
      </c>
      <c r="L186" s="7">
        <v>183</v>
      </c>
      <c r="M186" s="7">
        <v>355.90999999999997</v>
      </c>
      <c r="N186" s="7">
        <v>0.12799861936361578</v>
      </c>
      <c r="O186">
        <f t="shared" si="71"/>
        <v>7.4999999999988631E-2</v>
      </c>
      <c r="P186">
        <f t="shared" si="72"/>
        <v>-2.5300009548629987E-3</v>
      </c>
      <c r="Q186">
        <f t="shared" si="62"/>
        <v>8.4676927402976832E-2</v>
      </c>
      <c r="R186">
        <f t="shared" si="63"/>
        <v>-2.5365040639789838E-3</v>
      </c>
      <c r="T186" s="7">
        <v>183</v>
      </c>
      <c r="U186" s="7">
        <v>378.02499999999998</v>
      </c>
      <c r="V186" s="7">
        <v>4.3036993708540985E-2</v>
      </c>
      <c r="W186">
        <f t="shared" si="73"/>
        <v>2.4999999999977263E-2</v>
      </c>
      <c r="X186">
        <f t="shared" si="74"/>
        <v>-1.1330845190686417E-3</v>
      </c>
      <c r="Y186">
        <f t="shared" si="64"/>
        <v>2.0026554696699783E-2</v>
      </c>
      <c r="Z186">
        <f t="shared" si="65"/>
        <v>-1.1235991621681291E-3</v>
      </c>
      <c r="AB186" s="7">
        <v>183</v>
      </c>
      <c r="AC186" s="7">
        <v>331.78999999999996</v>
      </c>
      <c r="AD186" s="7">
        <v>0.60587333861799419</v>
      </c>
      <c r="AE186">
        <f t="shared" si="54"/>
        <v>0.29500000000001592</v>
      </c>
      <c r="AF186">
        <f t="shared" si="55"/>
        <v>-1.3096977616102179E-2</v>
      </c>
      <c r="AG186">
        <f t="shared" si="75"/>
        <v>-1.3476903358464527E-2</v>
      </c>
      <c r="AH186">
        <f t="shared" si="66"/>
        <v>0.3011252083599123</v>
      </c>
      <c r="AK186" s="7">
        <v>183</v>
      </c>
      <c r="AL186" s="7">
        <v>359.35499999999996</v>
      </c>
      <c r="AM186" s="7">
        <v>5.3397141478953433E-3</v>
      </c>
      <c r="AN186">
        <f t="shared" si="56"/>
        <v>5.5000000000006821E-2</v>
      </c>
      <c r="AO186">
        <f t="shared" si="57"/>
        <v>-3.9586342017628789E-3</v>
      </c>
      <c r="AP186">
        <f t="shared" si="58"/>
        <v>2.9823841397236706E-2</v>
      </c>
      <c r="AQ186">
        <f t="shared" si="67"/>
        <v>-3.9712444484327463E-3</v>
      </c>
      <c r="AS186" s="7">
        <v>183</v>
      </c>
      <c r="AT186" s="7">
        <v>379.815</v>
      </c>
      <c r="AU186" s="7">
        <v>-2.7027371846297804E-3</v>
      </c>
      <c r="AV186">
        <f t="shared" si="59"/>
        <v>9.9999999999909051E-3</v>
      </c>
      <c r="AW186">
        <f t="shared" si="68"/>
        <v>-6.4652196666285279E-4</v>
      </c>
      <c r="AX186">
        <f t="shared" si="69"/>
        <v>-4.004315389025237E-3</v>
      </c>
      <c r="AY186">
        <f t="shared" si="70"/>
        <v>-6.7329582261318013E-4</v>
      </c>
    </row>
    <row r="187" spans="3:51" x14ac:dyDescent="0.25">
      <c r="D187" s="7">
        <v>184</v>
      </c>
      <c r="E187" s="7">
        <v>332.88</v>
      </c>
      <c r="F187" s="7">
        <v>0.33150514522202912</v>
      </c>
      <c r="G187">
        <f t="shared" si="52"/>
        <v>0.14999999999997726</v>
      </c>
      <c r="H187">
        <f t="shared" si="53"/>
        <v>-5.1229565716642833E-3</v>
      </c>
      <c r="I187">
        <f t="shared" si="60"/>
        <v>0.14290497652554812</v>
      </c>
      <c r="J187">
        <f t="shared" si="61"/>
        <v>-5.1604187556933689E-3</v>
      </c>
      <c r="L187" s="7">
        <v>184</v>
      </c>
      <c r="M187" s="7">
        <v>355.98499999999996</v>
      </c>
      <c r="N187" s="7">
        <v>0.12546861840875279</v>
      </c>
      <c r="O187">
        <f t="shared" si="71"/>
        <v>9.0000000000031832E-2</v>
      </c>
      <c r="P187">
        <f t="shared" si="72"/>
        <v>-2.4729559909743154E-3</v>
      </c>
      <c r="Q187">
        <f t="shared" si="62"/>
        <v>8.1899209713003573E-2</v>
      </c>
      <c r="R187">
        <f t="shared" si="63"/>
        <v>-2.4796386358066913E-3</v>
      </c>
      <c r="T187" s="7">
        <v>184</v>
      </c>
      <c r="U187" s="7">
        <v>378.04999999999995</v>
      </c>
      <c r="V187" s="7">
        <v>4.1903909189472344E-2</v>
      </c>
      <c r="W187">
        <f t="shared" si="73"/>
        <v>4.0000000000020464E-2</v>
      </c>
      <c r="X187">
        <f t="shared" si="74"/>
        <v>-1.1000928109613436E-3</v>
      </c>
      <c r="Y187">
        <f t="shared" si="64"/>
        <v>1.906920857559502E-2</v>
      </c>
      <c r="Z187">
        <f t="shared" si="65"/>
        <v>-1.0954184014578122E-3</v>
      </c>
      <c r="AB187" s="7">
        <v>184</v>
      </c>
      <c r="AC187" s="7">
        <v>332.08499999999998</v>
      </c>
      <c r="AD187" s="7">
        <v>0.59277636100189202</v>
      </c>
      <c r="AE187">
        <f t="shared" si="54"/>
        <v>0.28000000000002956</v>
      </c>
      <c r="AF187">
        <f t="shared" si="55"/>
        <v>-1.2843028134504553E-2</v>
      </c>
      <c r="AG187">
        <f t="shared" si="75"/>
        <v>-1.3216184954558043E-2</v>
      </c>
      <c r="AH187">
        <f t="shared" si="66"/>
        <v>0.29507698375967717</v>
      </c>
      <c r="AK187" s="7">
        <v>184</v>
      </c>
      <c r="AL187" s="7">
        <v>359.40999999999997</v>
      </c>
      <c r="AM187" s="7">
        <v>1.3810799461324644E-3</v>
      </c>
      <c r="AN187">
        <f t="shared" si="56"/>
        <v>5.0000000000011369E-2</v>
      </c>
      <c r="AO187">
        <f t="shared" si="57"/>
        <v>-3.7902252909095685E-3</v>
      </c>
      <c r="AP187">
        <f t="shared" si="58"/>
        <v>2.797291092161025E-2</v>
      </c>
      <c r="AQ187">
        <f t="shared" si="67"/>
        <v>-3.7935324483344395E-3</v>
      </c>
      <c r="AS187" s="7">
        <v>184</v>
      </c>
      <c r="AT187" s="7">
        <v>379.82499999999999</v>
      </c>
      <c r="AU187" s="7">
        <v>-3.3492591512926332E-3</v>
      </c>
      <c r="AV187">
        <f t="shared" si="59"/>
        <v>1.4999999999986358E-2</v>
      </c>
      <c r="AW187">
        <f t="shared" si="68"/>
        <v>-6.0638482003840324E-4</v>
      </c>
      <c r="AX187">
        <f t="shared" si="69"/>
        <v>-1.6130776457572438E-3</v>
      </c>
      <c r="AY187">
        <f t="shared" si="70"/>
        <v>-6.466467755916371E-4</v>
      </c>
    </row>
    <row r="188" spans="3:51" x14ac:dyDescent="0.25">
      <c r="D188" s="7">
        <v>185</v>
      </c>
      <c r="E188" s="7">
        <v>333.03</v>
      </c>
      <c r="F188" s="7">
        <v>0.32638218865036484</v>
      </c>
      <c r="G188">
        <f t="shared" si="52"/>
        <v>0.12999999999999545</v>
      </c>
      <c r="H188">
        <f t="shared" si="53"/>
        <v>-5.0444685644577825E-3</v>
      </c>
      <c r="I188">
        <f t="shared" si="60"/>
        <v>0.14056388296475397</v>
      </c>
      <c r="J188">
        <f t="shared" si="61"/>
        <v>-5.0812995324407417E-3</v>
      </c>
      <c r="L188" s="7">
        <v>185</v>
      </c>
      <c r="M188" s="7">
        <v>356.07499999999999</v>
      </c>
      <c r="N188" s="7">
        <v>0.12299566241777847</v>
      </c>
      <c r="O188">
        <f t="shared" si="71"/>
        <v>6.9999999999993179E-2</v>
      </c>
      <c r="P188">
        <f t="shared" si="72"/>
        <v>-2.4171495659372072E-3</v>
      </c>
      <c r="Q188">
        <f t="shared" si="62"/>
        <v>7.9182187095738543E-2</v>
      </c>
      <c r="R188">
        <f t="shared" si="63"/>
        <v>-2.42408324263374E-3</v>
      </c>
      <c r="T188" s="7">
        <v>185</v>
      </c>
      <c r="U188" s="7">
        <v>378.09</v>
      </c>
      <c r="V188" s="7">
        <v>4.0803816378511E-2</v>
      </c>
      <c r="W188">
        <f t="shared" si="73"/>
        <v>2.5000000000034106E-2</v>
      </c>
      <c r="X188">
        <f t="shared" si="74"/>
        <v>-1.0680551442508457E-3</v>
      </c>
      <c r="Y188">
        <f t="shared" si="64"/>
        <v>1.8184368604907242E-2</v>
      </c>
      <c r="Z188">
        <f t="shared" si="65"/>
        <v>-1.0682448177528475E-3</v>
      </c>
      <c r="AB188" s="7">
        <v>185</v>
      </c>
      <c r="AC188" s="7">
        <v>332.36500000000001</v>
      </c>
      <c r="AD188" s="7">
        <v>0.57993333286738746</v>
      </c>
      <c r="AE188">
        <f t="shared" si="54"/>
        <v>0.25999999999999091</v>
      </c>
      <c r="AF188">
        <f t="shared" si="55"/>
        <v>-1.2592525853956094E-2</v>
      </c>
      <c r="AG188">
        <f t="shared" si="75"/>
        <v>-1.2958947605268785E-2</v>
      </c>
      <c r="AH188">
        <f t="shared" si="66"/>
        <v>0.2888996746330319</v>
      </c>
      <c r="AK188" s="7">
        <v>185</v>
      </c>
      <c r="AL188" s="7">
        <v>359.46</v>
      </c>
      <c r="AM188" s="7">
        <v>-2.4091453447771041E-3</v>
      </c>
      <c r="AN188">
        <f t="shared" si="56"/>
        <v>5.0000000000011369E-2</v>
      </c>
      <c r="AO188">
        <f t="shared" si="57"/>
        <v>-3.6274742900631474E-3</v>
      </c>
      <c r="AP188">
        <f t="shared" si="58"/>
        <v>2.6512608489175804E-2</v>
      </c>
      <c r="AQ188">
        <f t="shared" si="67"/>
        <v>-3.6218479831246746E-3</v>
      </c>
      <c r="AS188" s="7">
        <v>185</v>
      </c>
      <c r="AT188" s="7">
        <v>379.84</v>
      </c>
      <c r="AU188" s="7">
        <v>-3.9556439713310364E-3</v>
      </c>
      <c r="AV188">
        <f t="shared" si="59"/>
        <v>9.9999999999909051E-3</v>
      </c>
      <c r="AW188">
        <f t="shared" si="68"/>
        <v>-5.685104643072432E-4</v>
      </c>
      <c r="AX188">
        <f t="shared" si="69"/>
        <v>8.4362961432304928E-4</v>
      </c>
      <c r="AY188">
        <f t="shared" si="70"/>
        <v>-6.2231116113560905E-4</v>
      </c>
    </row>
    <row r="189" spans="3:51" x14ac:dyDescent="0.25">
      <c r="D189" s="7">
        <v>186</v>
      </c>
      <c r="E189" s="7">
        <v>333.15999999999997</v>
      </c>
      <c r="F189" s="7">
        <v>0.32133772008590705</v>
      </c>
      <c r="G189">
        <f t="shared" si="52"/>
        <v>0.12999999999999545</v>
      </c>
      <c r="H189">
        <f t="shared" si="53"/>
        <v>-4.9670442230523859E-3</v>
      </c>
      <c r="I189">
        <f t="shared" si="60"/>
        <v>0.13822769559312853</v>
      </c>
      <c r="J189">
        <f t="shared" si="61"/>
        <v>-5.0032566475918944E-3</v>
      </c>
      <c r="L189" s="7">
        <v>186</v>
      </c>
      <c r="M189" s="7">
        <v>356.14499999999998</v>
      </c>
      <c r="N189" s="7">
        <v>0.12057851285184126</v>
      </c>
      <c r="O189">
        <f t="shared" si="71"/>
        <v>7.9999999999984084E-2</v>
      </c>
      <c r="P189">
        <f t="shared" si="72"/>
        <v>-2.3625571496450476E-3</v>
      </c>
      <c r="Q189">
        <f t="shared" si="62"/>
        <v>7.652603287162596E-2</v>
      </c>
      <c r="R189">
        <f t="shared" si="63"/>
        <v>-2.3698107339677477E-3</v>
      </c>
      <c r="T189" s="7">
        <v>186</v>
      </c>
      <c r="U189" s="7">
        <v>378.11500000000001</v>
      </c>
      <c r="V189" s="7">
        <v>3.9735761234260154E-2</v>
      </c>
      <c r="W189">
        <f t="shared" si="73"/>
        <v>2.4999999999977263E-2</v>
      </c>
      <c r="X189">
        <f t="shared" si="74"/>
        <v>-1.0369444524670687E-3</v>
      </c>
      <c r="Y189">
        <f t="shared" si="64"/>
        <v>1.736954352765796E-2</v>
      </c>
      <c r="Z189">
        <f t="shared" si="65"/>
        <v>-1.0420385644316771E-3</v>
      </c>
      <c r="AB189" s="7">
        <v>186</v>
      </c>
      <c r="AC189" s="7">
        <v>332.625</v>
      </c>
      <c r="AD189" s="7">
        <v>0.56734080701343137</v>
      </c>
      <c r="AE189">
        <f t="shared" si="54"/>
        <v>0.26499999999998636</v>
      </c>
      <c r="AF189">
        <f t="shared" si="55"/>
        <v>-1.234546257669622E-2</v>
      </c>
      <c r="AG189">
        <f t="shared" si="75"/>
        <v>-1.2705191047899113E-2</v>
      </c>
      <c r="AH189">
        <f t="shared" si="66"/>
        <v>0.28260428497220769</v>
      </c>
      <c r="AK189" s="7">
        <v>186</v>
      </c>
      <c r="AL189" s="7">
        <v>359.51</v>
      </c>
      <c r="AM189" s="7">
        <v>-6.0366196348402516E-3</v>
      </c>
      <c r="AN189">
        <f t="shared" si="56"/>
        <v>6.0000000000002274E-2</v>
      </c>
      <c r="AO189">
        <f t="shared" si="57"/>
        <v>-3.4702614854182929E-3</v>
      </c>
      <c r="AP189">
        <f t="shared" si="58"/>
        <v>2.5422587756997572E-2</v>
      </c>
      <c r="AQ189">
        <f t="shared" si="67"/>
        <v>-3.4560978184054719E-3</v>
      </c>
      <c r="AS189" s="7">
        <v>186</v>
      </c>
      <c r="AT189" s="7">
        <v>379.84999999999997</v>
      </c>
      <c r="AU189" s="7">
        <v>-4.5241544356382796E-3</v>
      </c>
      <c r="AV189">
        <f t="shared" si="59"/>
        <v>2.0000000000038654E-2</v>
      </c>
      <c r="AW189">
        <f t="shared" si="68"/>
        <v>-5.327878020672458E-4</v>
      </c>
      <c r="AX189">
        <f t="shared" si="69"/>
        <v>3.3507022785528306E-3</v>
      </c>
      <c r="AY189">
        <f t="shared" si="70"/>
        <v>-6.0011043705339819E-4</v>
      </c>
    </row>
    <row r="190" spans="3:51" x14ac:dyDescent="0.25">
      <c r="D190" s="7">
        <v>187</v>
      </c>
      <c r="E190" s="7">
        <v>333.28999999999996</v>
      </c>
      <c r="F190" s="7">
        <v>0.31637067586285467</v>
      </c>
      <c r="G190">
        <f t="shared" si="52"/>
        <v>0.10000000000002274</v>
      </c>
      <c r="H190">
        <f t="shared" si="53"/>
        <v>-4.8906729831272866E-3</v>
      </c>
      <c r="I190">
        <f t="shared" si="60"/>
        <v>0.13589748806858459</v>
      </c>
      <c r="J190">
        <f t="shared" si="61"/>
        <v>-4.9262797478678289E-3</v>
      </c>
      <c r="L190" s="7">
        <v>187</v>
      </c>
      <c r="M190" s="7">
        <v>356.22499999999997</v>
      </c>
      <c r="N190" s="7">
        <v>0.11821595570219622</v>
      </c>
      <c r="O190">
        <f t="shared" si="71"/>
        <v>7.4999999999988631E-2</v>
      </c>
      <c r="P190">
        <f t="shared" si="72"/>
        <v>-2.3091545881219339E-3</v>
      </c>
      <c r="Q190">
        <f t="shared" si="62"/>
        <v>7.3930886741919055E-2</v>
      </c>
      <c r="R190">
        <f t="shared" si="63"/>
        <v>-2.3167942087214399E-3</v>
      </c>
      <c r="T190" s="7">
        <v>187</v>
      </c>
      <c r="U190" s="7">
        <v>378.14</v>
      </c>
      <c r="V190" s="7">
        <v>3.8698816781793086E-2</v>
      </c>
      <c r="W190">
        <f t="shared" si="73"/>
        <v>3.4999999999968168E-2</v>
      </c>
      <c r="X190">
        <f t="shared" si="74"/>
        <v>-1.0067343977465115E-3</v>
      </c>
      <c r="Y190">
        <f t="shared" si="64"/>
        <v>1.6622241740230415E-2</v>
      </c>
      <c r="Z190">
        <f t="shared" si="65"/>
        <v>-1.0167605415958708E-3</v>
      </c>
      <c r="AB190" s="7">
        <v>187</v>
      </c>
      <c r="AC190" s="7">
        <v>332.89</v>
      </c>
      <c r="AD190" s="7">
        <v>0.55499534443673515</v>
      </c>
      <c r="AE190">
        <f t="shared" si="54"/>
        <v>0.26499999999998636</v>
      </c>
      <c r="AF190">
        <f t="shared" si="55"/>
        <v>-1.2101829070865322E-2</v>
      </c>
      <c r="AG190">
        <f t="shared" si="75"/>
        <v>-1.2454913948163705E-2</v>
      </c>
      <c r="AH190">
        <f t="shared" si="66"/>
        <v>0.27620204508215718</v>
      </c>
      <c r="AK190" s="7">
        <v>187</v>
      </c>
      <c r="AL190" s="7">
        <v>359.57</v>
      </c>
      <c r="AM190" s="7">
        <v>-9.5068811202585445E-3</v>
      </c>
      <c r="AN190">
        <f t="shared" si="56"/>
        <v>3.999999999996362E-2</v>
      </c>
      <c r="AO190">
        <f t="shared" si="57"/>
        <v>-3.3184667613394524E-3</v>
      </c>
      <c r="AP190">
        <f t="shared" si="58"/>
        <v>2.4681173023912706E-2</v>
      </c>
      <c r="AQ190">
        <f t="shared" si="67"/>
        <v>-3.296187263609E-3</v>
      </c>
      <c r="AS190" s="7">
        <v>187</v>
      </c>
      <c r="AT190" s="7">
        <v>379.87</v>
      </c>
      <c r="AU190" s="7">
        <v>-5.0569422377055254E-3</v>
      </c>
      <c r="AV190">
        <f t="shared" si="59"/>
        <v>9.9999999999909051E-3</v>
      </c>
      <c r="AW190">
        <f t="shared" si="68"/>
        <v>-4.9911006354425372E-4</v>
      </c>
      <c r="AX190">
        <f t="shared" si="69"/>
        <v>5.8931890489333227E-3</v>
      </c>
      <c r="AY190">
        <f t="shared" si="70"/>
        <v>-5.7987007992795316E-4</v>
      </c>
    </row>
    <row r="191" spans="3:51" x14ac:dyDescent="0.25">
      <c r="D191" s="7">
        <v>188</v>
      </c>
      <c r="E191" s="7">
        <v>333.39</v>
      </c>
      <c r="F191" s="7">
        <v>0.31148000287972738</v>
      </c>
      <c r="G191">
        <f t="shared" si="52"/>
        <v>0.12999999999999545</v>
      </c>
      <c r="H191">
        <f t="shared" si="53"/>
        <v>-4.8153442826354698E-3</v>
      </c>
      <c r="I191">
        <f t="shared" si="60"/>
        <v>0.13357432604849429</v>
      </c>
      <c r="J191">
        <f t="shared" si="61"/>
        <v>-4.8503584593977134E-3</v>
      </c>
      <c r="L191" s="7">
        <v>188</v>
      </c>
      <c r="M191" s="7">
        <v>356.29999999999995</v>
      </c>
      <c r="N191" s="7">
        <v>0.11590680111407428</v>
      </c>
      <c r="O191">
        <f t="shared" si="71"/>
        <v>7.0000000000050022E-2</v>
      </c>
      <c r="P191">
        <f t="shared" si="72"/>
        <v>-2.2569181026926288E-3</v>
      </c>
      <c r="Q191">
        <f t="shared" si="62"/>
        <v>7.1396855021929939E-2</v>
      </c>
      <c r="R191">
        <f t="shared" si="63"/>
        <v>-2.2650070203648065E-3</v>
      </c>
      <c r="T191" s="7">
        <v>188</v>
      </c>
      <c r="U191" s="7">
        <v>378.17499999999995</v>
      </c>
      <c r="V191" s="7">
        <v>3.7692082384046574E-2</v>
      </c>
      <c r="W191">
        <f t="shared" si="73"/>
        <v>2.5000000000034106E-2</v>
      </c>
      <c r="X191">
        <f t="shared" si="74"/>
        <v>-9.7739935401369715E-4</v>
      </c>
      <c r="Y191">
        <f t="shared" si="64"/>
        <v>1.5939973199714963E-2</v>
      </c>
      <c r="Z191">
        <f t="shared" si="65"/>
        <v>-9.9237239963483048E-4</v>
      </c>
      <c r="AB191" s="7">
        <v>188</v>
      </c>
      <c r="AC191" s="7">
        <v>333.15499999999997</v>
      </c>
      <c r="AD191" s="7">
        <v>0.54289351536586983</v>
      </c>
      <c r="AE191">
        <f t="shared" si="54"/>
        <v>0.25</v>
      </c>
      <c r="AF191">
        <f t="shared" si="55"/>
        <v>-1.186161509206296E-2</v>
      </c>
      <c r="AG191">
        <f t="shared" si="75"/>
        <v>-1.2208113902198454E-2</v>
      </c>
      <c r="AH191">
        <f t="shared" si="66"/>
        <v>0.2697043861837285</v>
      </c>
      <c r="AK191" s="7">
        <v>188</v>
      </c>
      <c r="AL191" s="7">
        <v>359.60999999999996</v>
      </c>
      <c r="AM191" s="7">
        <v>-1.2825347881597997E-2</v>
      </c>
      <c r="AN191">
        <f t="shared" si="56"/>
        <v>4.5000000000015916E-2</v>
      </c>
      <c r="AO191">
        <f t="shared" si="57"/>
        <v>-3.1719697323983297E-3</v>
      </c>
      <c r="AP191">
        <f t="shared" si="58"/>
        <v>2.4265460315779919E-2</v>
      </c>
      <c r="AQ191">
        <f t="shared" si="67"/>
        <v>-3.1420202170668581E-3</v>
      </c>
      <c r="AS191" s="7">
        <v>188</v>
      </c>
      <c r="AT191" s="7">
        <v>379.88</v>
      </c>
      <c r="AU191" s="7">
        <v>-5.5560523012497792E-3</v>
      </c>
      <c r="AV191">
        <f t="shared" si="59"/>
        <v>1.4999999999986358E-2</v>
      </c>
      <c r="AW191">
        <f t="shared" si="68"/>
        <v>-4.6737471209265004E-4</v>
      </c>
      <c r="AX191">
        <f t="shared" si="69"/>
        <v>8.4563173891041288E-3</v>
      </c>
      <c r="AY191">
        <f t="shared" si="70"/>
        <v>-5.6141971942987414E-4</v>
      </c>
    </row>
    <row r="192" spans="3:51" x14ac:dyDescent="0.25">
      <c r="D192" s="7">
        <v>189</v>
      </c>
      <c r="E192" s="7">
        <v>333.52</v>
      </c>
      <c r="F192" s="7">
        <v>0.30666465859709191</v>
      </c>
      <c r="G192">
        <f t="shared" si="52"/>
        <v>0.12000000000000455</v>
      </c>
      <c r="H192">
        <f t="shared" si="53"/>
        <v>-4.741047564953027E-3</v>
      </c>
      <c r="I192">
        <f t="shared" si="60"/>
        <v>0.13125926649688857</v>
      </c>
      <c r="J192">
        <f t="shared" si="61"/>
        <v>-4.7754823905648697E-3</v>
      </c>
      <c r="L192" s="7">
        <v>189</v>
      </c>
      <c r="M192" s="7">
        <v>356.37</v>
      </c>
      <c r="N192" s="7">
        <v>0.11364988301138165</v>
      </c>
      <c r="O192">
        <f t="shared" si="71"/>
        <v>6.4999999999940883E-2</v>
      </c>
      <c r="P192">
        <f t="shared" si="72"/>
        <v>-2.2058242889023832E-3</v>
      </c>
      <c r="Q192">
        <f t="shared" si="62"/>
        <v>6.8924010872805086E-2</v>
      </c>
      <c r="R192">
        <f t="shared" si="63"/>
        <v>-2.2144227820324047E-3</v>
      </c>
      <c r="T192" s="7">
        <v>189</v>
      </c>
      <c r="U192" s="7">
        <v>378.2</v>
      </c>
      <c r="V192" s="7">
        <v>3.6714683030032877E-2</v>
      </c>
      <c r="W192">
        <f t="shared" si="73"/>
        <v>3.5000000000025011E-2</v>
      </c>
      <c r="X192">
        <f t="shared" si="74"/>
        <v>-9.4891439035932335E-4</v>
      </c>
      <c r="Y192">
        <f t="shared" si="64"/>
        <v>1.5320251297361587E-2</v>
      </c>
      <c r="Z192">
        <f t="shared" si="65"/>
        <v>-9.688365428975193E-4</v>
      </c>
      <c r="AB192" s="7">
        <v>189</v>
      </c>
      <c r="AC192" s="7">
        <v>333.40499999999997</v>
      </c>
      <c r="AD192" s="7">
        <v>0.53103190027380687</v>
      </c>
      <c r="AE192">
        <f t="shared" si="54"/>
        <v>0.24000000000000909</v>
      </c>
      <c r="AF192">
        <f t="shared" si="55"/>
        <v>-1.1624809405217151E-2</v>
      </c>
      <c r="AG192">
        <f t="shared" si="75"/>
        <v>-1.1964787438700976E-2</v>
      </c>
      <c r="AH192">
        <f t="shared" si="66"/>
        <v>0.26312291432434787</v>
      </c>
      <c r="AK192" s="7">
        <v>189</v>
      </c>
      <c r="AL192" s="7">
        <v>359.65499999999997</v>
      </c>
      <c r="AM192" s="7">
        <v>-1.5997317613996326E-2</v>
      </c>
      <c r="AN192">
        <f t="shared" si="56"/>
        <v>4.5000000000015916E-2</v>
      </c>
      <c r="AO192">
        <f t="shared" si="57"/>
        <v>-3.0306498731383913E-3</v>
      </c>
      <c r="AP192">
        <f t="shared" si="58"/>
        <v>2.4151425195332976E-2</v>
      </c>
      <c r="AQ192">
        <f t="shared" si="67"/>
        <v>-2.9934992090409878E-3</v>
      </c>
      <c r="AS192" s="7">
        <v>189</v>
      </c>
      <c r="AT192" s="7">
        <v>379.89499999999998</v>
      </c>
      <c r="AU192" s="7">
        <v>-6.0234270133424292E-3</v>
      </c>
      <c r="AV192">
        <f t="shared" si="59"/>
        <v>1.999999999998181E-2</v>
      </c>
      <c r="AW192">
        <f t="shared" si="68"/>
        <v>-4.3748334676226713E-4</v>
      </c>
      <c r="AX192">
        <f t="shared" si="69"/>
        <v>1.102552336622864E-2</v>
      </c>
      <c r="AY192">
        <f t="shared" si="70"/>
        <v>-5.445932680758391E-4</v>
      </c>
    </row>
    <row r="193" spans="3:51" x14ac:dyDescent="0.25">
      <c r="C193">
        <v>190</v>
      </c>
      <c r="D193" s="7">
        <v>190</v>
      </c>
      <c r="E193" s="7">
        <v>333.64</v>
      </c>
      <c r="F193" s="7">
        <v>0.30192361103213888</v>
      </c>
      <c r="G193">
        <f t="shared" si="52"/>
        <v>0.12000000000000455</v>
      </c>
      <c r="H193">
        <f t="shared" si="53"/>
        <v>-4.667772281948035E-3</v>
      </c>
      <c r="I193">
        <f t="shared" si="60"/>
        <v>0.12895335698656218</v>
      </c>
      <c r="J193">
        <f t="shared" si="61"/>
        <v>-4.7016411348229231E-3</v>
      </c>
      <c r="L193" s="7">
        <v>190</v>
      </c>
      <c r="M193" s="7">
        <v>356.43499999999995</v>
      </c>
      <c r="N193" s="7">
        <v>0.11144405872247927</v>
      </c>
      <c r="O193">
        <f t="shared" si="71"/>
        <v>7.0000000000050022E-2</v>
      </c>
      <c r="P193">
        <f t="shared" si="72"/>
        <v>-2.1558501151986709E-3</v>
      </c>
      <c r="Q193">
        <f t="shared" si="62"/>
        <v>6.6512394531563546E-2</v>
      </c>
      <c r="R193">
        <f t="shared" si="63"/>
        <v>-2.1650153714818376E-3</v>
      </c>
      <c r="T193" s="7">
        <v>190</v>
      </c>
      <c r="U193" s="7">
        <v>378.23500000000001</v>
      </c>
      <c r="V193" s="7">
        <v>3.5765768639673554E-2</v>
      </c>
      <c r="W193">
        <f t="shared" si="73"/>
        <v>2.9999999999972715E-2</v>
      </c>
      <c r="X193">
        <f t="shared" si="74"/>
        <v>-9.2125525462669056E-4</v>
      </c>
      <c r="Y193">
        <f t="shared" si="64"/>
        <v>1.4760594704946506E-2</v>
      </c>
      <c r="Z193">
        <f t="shared" si="65"/>
        <v>-9.4611613307553355E-4</v>
      </c>
      <c r="AB193" s="7">
        <v>190</v>
      </c>
      <c r="AC193" s="7">
        <v>333.64499999999998</v>
      </c>
      <c r="AD193" s="7">
        <v>0.51940709086858972</v>
      </c>
      <c r="AE193">
        <f t="shared" si="54"/>
        <v>0.24000000000000909</v>
      </c>
      <c r="AF193">
        <f t="shared" si="55"/>
        <v>-1.1391399806747193E-2</v>
      </c>
      <c r="AG193">
        <f t="shared" si="75"/>
        <v>-1.1724930020989406E-2</v>
      </c>
      <c r="AH193">
        <f t="shared" si="66"/>
        <v>0.2564693836471319</v>
      </c>
      <c r="AK193" s="7">
        <v>190</v>
      </c>
      <c r="AL193" s="7">
        <v>359.7</v>
      </c>
      <c r="AM193" s="7">
        <v>-1.9027967487134718E-2</v>
      </c>
      <c r="AN193">
        <f t="shared" si="56"/>
        <v>4.5000000000015916E-2</v>
      </c>
      <c r="AO193">
        <f t="shared" si="57"/>
        <v>-2.8943866450016134E-3</v>
      </c>
      <c r="AP193">
        <f t="shared" si="58"/>
        <v>2.4314037030952917E-2</v>
      </c>
      <c r="AQ193">
        <f t="shared" si="67"/>
        <v>-2.8505254451826872E-3</v>
      </c>
      <c r="AS193" s="7">
        <v>190</v>
      </c>
      <c r="AT193" s="7">
        <v>379.91499999999996</v>
      </c>
      <c r="AU193" s="7">
        <v>-6.4609103601046963E-3</v>
      </c>
      <c r="AV193">
        <f t="shared" si="59"/>
        <v>9.9999999999909051E-3</v>
      </c>
      <c r="AW193">
        <f t="shared" si="68"/>
        <v>-4.0934160235487314E-4</v>
      </c>
      <c r="AX193">
        <f t="shared" si="69"/>
        <v>1.358648281346575E-2</v>
      </c>
      <c r="AY193">
        <f t="shared" si="70"/>
        <v>-5.2922905022408475E-4</v>
      </c>
    </row>
    <row r="194" spans="3:51" x14ac:dyDescent="0.25">
      <c r="D194" s="7">
        <v>191</v>
      </c>
      <c r="E194" s="7">
        <v>333.76</v>
      </c>
      <c r="F194" s="7">
        <v>0.29725583875019085</v>
      </c>
      <c r="G194">
        <f t="shared" si="52"/>
        <v>0.12000000000000455</v>
      </c>
      <c r="H194">
        <f t="shared" si="53"/>
        <v>-4.59550789697033E-3</v>
      </c>
      <c r="I194">
        <f t="shared" si="60"/>
        <v>0.12665763498582372</v>
      </c>
      <c r="J194">
        <f t="shared" si="61"/>
        <v>-4.6288242735021551E-3</v>
      </c>
      <c r="L194" s="7">
        <v>191</v>
      </c>
      <c r="M194" s="7">
        <v>356.505</v>
      </c>
      <c r="N194" s="7">
        <v>0.1092882086072806</v>
      </c>
      <c r="O194">
        <f t="shared" si="71"/>
        <v>5.999999999994543E-2</v>
      </c>
      <c r="P194">
        <f t="shared" si="72"/>
        <v>-2.1069729213865213E-3</v>
      </c>
      <c r="Q194">
        <f t="shared" si="62"/>
        <v>6.4162013539458274E-2</v>
      </c>
      <c r="R194">
        <f t="shared" si="63"/>
        <v>-2.116758935949592E-3</v>
      </c>
      <c r="T194" s="7">
        <v>191</v>
      </c>
      <c r="U194" s="7">
        <v>378.26499999999999</v>
      </c>
      <c r="V194" s="7">
        <v>3.4844513385046863E-2</v>
      </c>
      <c r="W194">
        <f t="shared" si="73"/>
        <v>1.999999999998181E-2</v>
      </c>
      <c r="X194">
        <f t="shared" si="74"/>
        <v>-8.9439835721674688E-4</v>
      </c>
      <c r="Y194">
        <f t="shared" si="64"/>
        <v>1.4258529203282855E-2</v>
      </c>
      <c r="Z194">
        <f t="shared" si="65"/>
        <v>-9.2417509240187712E-4</v>
      </c>
      <c r="AB194" s="7">
        <v>191</v>
      </c>
      <c r="AC194" s="7">
        <v>333.88499999999999</v>
      </c>
      <c r="AD194" s="7">
        <v>0.50801569106184252</v>
      </c>
      <c r="AE194">
        <f t="shared" si="54"/>
        <v>0.21999999999997044</v>
      </c>
      <c r="AF194">
        <f t="shared" si="55"/>
        <v>-1.1161373146992892E-2</v>
      </c>
      <c r="AG194">
        <f t="shared" si="75"/>
        <v>-1.1488536049119154E-2</v>
      </c>
      <c r="AH194">
        <f t="shared" si="66"/>
        <v>0.24975566905333135</v>
      </c>
      <c r="AK194" s="7">
        <v>191</v>
      </c>
      <c r="AL194" s="7">
        <v>359.745</v>
      </c>
      <c r="AM194" s="7">
        <v>-2.1922354132136331E-2</v>
      </c>
      <c r="AN194">
        <f t="shared" si="56"/>
        <v>3.999999999996362E-2</v>
      </c>
      <c r="AO194">
        <f t="shared" si="57"/>
        <v>-2.7630596205658955E-3</v>
      </c>
      <c r="AP194">
        <f t="shared" si="58"/>
        <v>2.472737948658299E-2</v>
      </c>
      <c r="AQ194">
        <f t="shared" si="67"/>
        <v>-2.7129988501430596E-3</v>
      </c>
      <c r="AS194" s="7">
        <v>191</v>
      </c>
      <c r="AT194" s="7">
        <v>379.92499999999995</v>
      </c>
      <c r="AU194" s="7">
        <v>-6.8702519624595695E-3</v>
      </c>
      <c r="AV194">
        <f t="shared" si="59"/>
        <v>1.5000000000043201E-2</v>
      </c>
      <c r="AW194">
        <f t="shared" si="68"/>
        <v>-3.8285904737610753E-4</v>
      </c>
      <c r="AX194">
        <f t="shared" si="69"/>
        <v>1.6125136946797625E-2</v>
      </c>
      <c r="AY194">
        <f t="shared" si="70"/>
        <v>-5.1516993147667325E-4</v>
      </c>
    </row>
    <row r="195" spans="3:51" x14ac:dyDescent="0.25">
      <c r="D195" s="7">
        <v>192</v>
      </c>
      <c r="E195" s="7">
        <v>333.88</v>
      </c>
      <c r="F195" s="7">
        <v>0.29266033085322052</v>
      </c>
      <c r="G195">
        <f t="shared" si="52"/>
        <v>0.11000000000001364</v>
      </c>
      <c r="H195">
        <f t="shared" si="53"/>
        <v>-4.5242438877627356E-3</v>
      </c>
      <c r="I195">
        <f t="shared" si="60"/>
        <v>0.12437312717090343</v>
      </c>
      <c r="J195">
        <f t="shared" si="61"/>
        <v>-4.5570213785458696E-3</v>
      </c>
      <c r="L195" s="7">
        <v>192</v>
      </c>
      <c r="M195" s="7">
        <v>356.56499999999994</v>
      </c>
      <c r="N195" s="7">
        <v>0.10718123568589408</v>
      </c>
      <c r="O195">
        <f t="shared" si="71"/>
        <v>6.0000000000059117E-2</v>
      </c>
      <c r="P195">
        <f t="shared" si="72"/>
        <v>-2.0591704168693437E-3</v>
      </c>
      <c r="Q195">
        <f t="shared" si="62"/>
        <v>6.1872842968212938E-2</v>
      </c>
      <c r="R195">
        <f t="shared" si="63"/>
        <v>-2.0696278969059845E-3</v>
      </c>
      <c r="T195" s="7">
        <v>192</v>
      </c>
      <c r="U195" s="7">
        <v>378.28499999999997</v>
      </c>
      <c r="V195" s="7">
        <v>3.3950115027830116E-2</v>
      </c>
      <c r="W195">
        <f t="shared" si="73"/>
        <v>3.5000000000025011E-2</v>
      </c>
      <c r="X195">
        <f t="shared" si="74"/>
        <v>-8.6832075512102008E-4</v>
      </c>
      <c r="Y195">
        <f t="shared" si="64"/>
        <v>1.3811589473285757E-2</v>
      </c>
      <c r="Z195">
        <f t="shared" si="65"/>
        <v>-9.0297810677557322E-4</v>
      </c>
      <c r="AB195" s="7">
        <v>192</v>
      </c>
      <c r="AC195" s="7">
        <v>334.10499999999996</v>
      </c>
      <c r="AD195" s="7">
        <v>0.49685431791484963</v>
      </c>
      <c r="AE195">
        <f t="shared" si="54"/>
        <v>0.23000000000001819</v>
      </c>
      <c r="AF195">
        <f t="shared" si="55"/>
        <v>-1.0934715352887314E-2</v>
      </c>
      <c r="AG195">
        <f t="shared" si="75"/>
        <v>-1.1255598862081183E-2</v>
      </c>
      <c r="AH195">
        <f t="shared" si="66"/>
        <v>0.24299373830390802</v>
      </c>
      <c r="AK195" s="7">
        <v>192</v>
      </c>
      <c r="AL195" s="7">
        <v>359.78499999999997</v>
      </c>
      <c r="AM195" s="7">
        <v>-2.4685413752702227E-2</v>
      </c>
      <c r="AN195">
        <f t="shared" si="56"/>
        <v>4.5000000000015916E-2</v>
      </c>
      <c r="AO195">
        <f t="shared" si="57"/>
        <v>-2.6365486047563724E-3</v>
      </c>
      <c r="AP195">
        <f t="shared" si="58"/>
        <v>2.5364776945613343E-2</v>
      </c>
      <c r="AQ195">
        <f t="shared" si="67"/>
        <v>-2.5808181100523669E-3</v>
      </c>
      <c r="AS195" s="7">
        <v>192</v>
      </c>
      <c r="AT195" s="7">
        <v>379.94</v>
      </c>
      <c r="AU195" s="7">
        <v>-7.253111009835677E-3</v>
      </c>
      <c r="AV195">
        <f t="shared" si="59"/>
        <v>1.4999999999986358E-2</v>
      </c>
      <c r="AW195">
        <f t="shared" si="68"/>
        <v>-3.5794908027069958E-4</v>
      </c>
      <c r="AX195">
        <f t="shared" si="69"/>
        <v>1.8627723079120528E-2</v>
      </c>
      <c r="AY195">
        <f t="shared" si="70"/>
        <v>-5.0226344413114123E-4</v>
      </c>
    </row>
    <row r="196" spans="3:51" x14ac:dyDescent="0.25">
      <c r="D196" s="7">
        <v>193</v>
      </c>
      <c r="E196" s="7">
        <v>333.99</v>
      </c>
      <c r="F196" s="7">
        <v>0.28813608696545778</v>
      </c>
      <c r="G196">
        <f t="shared" ref="G196:G259" si="76">(E197-E196)/(D197-D196)</f>
        <v>0.1199999999999477</v>
      </c>
      <c r="H196">
        <f t="shared" ref="H196:H259" si="77">(F197-F196)/(D197-D196)</f>
        <v>-4.4539697492931296E-3</v>
      </c>
      <c r="I196">
        <f t="shared" si="60"/>
        <v>0.12210084873320248</v>
      </c>
      <c r="J196">
        <f t="shared" si="61"/>
        <v>-4.4862220152279836E-3</v>
      </c>
      <c r="L196" s="7">
        <v>193</v>
      </c>
      <c r="M196" s="7">
        <v>356.625</v>
      </c>
      <c r="N196" s="7">
        <v>0.10512206526902473</v>
      </c>
      <c r="O196">
        <f t="shared" si="71"/>
        <v>5.999999999994543E-2</v>
      </c>
      <c r="P196">
        <f t="shared" si="72"/>
        <v>-2.0124206786866772E-3</v>
      </c>
      <c r="Q196">
        <f t="shared" si="62"/>
        <v>5.9644825644603161E-2</v>
      </c>
      <c r="R196">
        <f t="shared" si="63"/>
        <v>-2.023596954709217E-3</v>
      </c>
      <c r="T196" s="7">
        <v>193</v>
      </c>
      <c r="U196" s="7">
        <v>378.32</v>
      </c>
      <c r="V196" s="7">
        <v>3.3081794272709096E-2</v>
      </c>
      <c r="W196">
        <f t="shared" si="73"/>
        <v>2.9999999999972715E-2</v>
      </c>
      <c r="X196">
        <f t="shared" si="74"/>
        <v>-8.4300013619056924E-4</v>
      </c>
      <c r="Y196">
        <f t="shared" si="64"/>
        <v>1.3417320867156413E-2</v>
      </c>
      <c r="Z196">
        <f t="shared" si="65"/>
        <v>-8.8249062872018669E-4</v>
      </c>
      <c r="AB196" s="7">
        <v>193</v>
      </c>
      <c r="AC196" s="7">
        <v>334.33499999999998</v>
      </c>
      <c r="AD196" s="7">
        <v>0.48591960256196232</v>
      </c>
      <c r="AE196">
        <f t="shared" ref="AE196:AE259" si="78">(AC197-AC196)/(AB197-AB196)</f>
        <v>0.20999999999997954</v>
      </c>
      <c r="AF196">
        <f t="shared" ref="AF196:AF259" si="79">(AD197-AD196)/(AB197-AB196)</f>
        <v>-1.0711411450852915E-2</v>
      </c>
      <c r="AG196">
        <f t="shared" si="75"/>
        <v>-1.1026110739954416E-2</v>
      </c>
      <c r="AH196">
        <f t="shared" si="66"/>
        <v>0.23619562359599922</v>
      </c>
      <c r="AK196" s="7">
        <v>193</v>
      </c>
      <c r="AL196" s="7">
        <v>359.83</v>
      </c>
      <c r="AM196" s="7">
        <v>-2.7321962357458599E-2</v>
      </c>
      <c r="AN196">
        <f t="shared" ref="AN196:AN259" si="80">(AL197-AL196)/(AK197-AK196)</f>
        <v>4.0000000000020464E-2</v>
      </c>
      <c r="AO196">
        <f t="shared" ref="AO196:AO259" si="81">(AM197-AM196)/(AK197-AK196)</f>
        <v>-2.5147337529065998E-3</v>
      </c>
      <c r="AP196">
        <f t="shared" ref="AP196:AP259" si="82">-1.84325098352035E-18*AK196^9 + 2.393221788644E-15*AK196^8 - 1.30977513146587E-12*AK196^7 + 3.92708940531235E-10*AK196^6 - 7.02460433472432E-08*AK196^5 + 7.66770730288144E-06*AK196^4 - 0.000503438751057307*AK196^3 + 0.0188744134741421*AK196^2 - 0.353302399082313*AK196 + 2.47753656963423</f>
        <v>2.6198926487714047E-2</v>
      </c>
      <c r="AQ196">
        <f t="shared" si="67"/>
        <v>-2.4538807150202551E-3</v>
      </c>
      <c r="AS196" s="7">
        <v>193</v>
      </c>
      <c r="AT196" s="7">
        <v>379.95499999999998</v>
      </c>
      <c r="AU196" s="7">
        <v>-7.6110600901063766E-3</v>
      </c>
      <c r="AV196">
        <f t="shared" ref="AV196:AV259" si="83">(AT197-AT196)/(AS197-AS196)</f>
        <v>1.4999999999986358E-2</v>
      </c>
      <c r="AW196">
        <f t="shared" si="68"/>
        <v>-3.3452882431053016E-4</v>
      </c>
      <c r="AX196">
        <f t="shared" si="69"/>
        <v>2.108080250717137E-2</v>
      </c>
      <c r="AY196">
        <f t="shared" si="70"/>
        <v>-4.9036191238701168E-4</v>
      </c>
    </row>
    <row r="197" spans="3:51" x14ac:dyDescent="0.25">
      <c r="D197" s="7">
        <v>194</v>
      </c>
      <c r="E197" s="7">
        <v>334.10999999999996</v>
      </c>
      <c r="F197" s="7">
        <v>0.28368211721616465</v>
      </c>
      <c r="G197">
        <f t="shared" si="76"/>
        <v>0.11000000000001364</v>
      </c>
      <c r="H197">
        <f t="shared" si="77"/>
        <v>-4.3846749965102405E-3</v>
      </c>
      <c r="I197">
        <f t="shared" ref="I197:I260" si="84">1.27491982713342*D197 + 0.025126248085838*D197^2 + 0.00164743509644833/D197^(1/2) - 3.68201030426661*D197^(1/2) + 0.0000520198301593556*D197^3 - 0.234795503626014*D197^(3/2) - 0.0015615062419426*D197^(5/2) - 7.15939522337866E-07*D197^(7/2) + 4.40806617606872</f>
        <v>0.11984180267471878</v>
      </c>
      <c r="J197">
        <f t="shared" ref="J197:J260" si="85">0.000513917496970605*D197 + 0.0000251670053192907*D197^2 + 0.000732659563079174/D197^(1/2) - 1.59768745400056E-07*D197^(1/2) + 9.11458990013703E-08*D197^3 - 0.000130467417661157*D197^(3/2) - 2.25919401168906E-06*D197^(5/2) - 1.36973724597237E-09*D197^(7/2) - 0.0407195134606899</f>
        <v>-4.4164157448498415E-3</v>
      </c>
      <c r="L197" s="7">
        <v>194</v>
      </c>
      <c r="M197" s="7">
        <v>356.68499999999995</v>
      </c>
      <c r="N197" s="7">
        <v>0.10310964459033806</v>
      </c>
      <c r="O197">
        <f t="shared" si="71"/>
        <v>6.0000000000059117E-2</v>
      </c>
      <c r="P197">
        <f t="shared" si="72"/>
        <v>-1.9667021493593867E-3</v>
      </c>
      <c r="Q197">
        <f t="shared" ref="Q197:Q260" si="86">0.2670552900325*L197 - 0.000278331175207276*L197^2 + 1.92764230093476/L197^(1/2) - 1.21762369116687*L197^(1/2) - 1.84581079056392E-06*L197^3 - 0.0180603752313481*L197^(3/2) + 0.00006936841639474*L197^(5/2) + 1.45967241584924</f>
        <v>5.7477872373993266E-2</v>
      </c>
      <c r="R197">
        <f t="shared" ref="R197:R260" si="87">0.00692416093685409/L197^(1/2) - 0.0000475481379654438*L197^2 - 0.00433569085068451*L197 + 0.0139363233170193*L197^(1/2) + 5.44078182371188E-08*L197^3 + 0.000726283872518354*L197^(3/2) + 5.79090791014879E-07*L197^(5/2) - 1.58014777406732E-09*L197^(7/2) - 0.0685588747112838</f>
        <v>-1.978641093144301E-3</v>
      </c>
      <c r="T197" s="7">
        <v>194</v>
      </c>
      <c r="U197" s="7">
        <v>378.34999999999997</v>
      </c>
      <c r="V197" s="7">
        <v>3.2238794136518527E-2</v>
      </c>
      <c r="W197">
        <f t="shared" si="73"/>
        <v>2.0000000000038654E-2</v>
      </c>
      <c r="X197">
        <f t="shared" si="74"/>
        <v>-8.1841480364814451E-4</v>
      </c>
      <c r="Y197">
        <f t="shared" ref="Y197:Y260" si="88">1.16307505789971*T197 - 0.00305521822513173*T197^2 + 0.131937407419228/T197^(1/2) - 5.05169284948921*T197^(1/2) - 0.0000427585098449219*T197^3 - 0.0888153219675452*T197^(3/2) + 0.000818555491262176*T197^(5/2) + 7.39725267115507E-07*T197^(7/2) + 7.57851569863059</f>
        <v>1.3073281160282058E-2</v>
      </c>
      <c r="Z197">
        <f t="shared" ref="Z197:Z260" si="89">0.0042509482756848/T197^(1/2) - 0.000176535439996829*T197^2 - 0.00932974505274208*T197 + 0.0223861955586167*T197^(1/2) - 1.22367401098078E-07*T197^3 + 0.00190897375730405*T197^(3/2) + 7.54596476851689E-06*T197^(5/2) - 0.0793750289602491</f>
        <v>-8.6267888013584482E-4</v>
      </c>
      <c r="AB197" s="7">
        <v>194</v>
      </c>
      <c r="AC197" s="7">
        <v>334.54499999999996</v>
      </c>
      <c r="AD197" s="7">
        <v>0.4752081911111094</v>
      </c>
      <c r="AE197">
        <f t="shared" si="78"/>
        <v>0.20000000000004547</v>
      </c>
      <c r="AF197">
        <f t="shared" si="79"/>
        <v>-1.0491445589896176E-2</v>
      </c>
      <c r="AG197">
        <f t="shared" si="75"/>
        <v>-1.080006290609687E-2</v>
      </c>
      <c r="AH197">
        <f t="shared" ref="AH197:AH260" si="90">3.78520647688374E-17*AB197^8-4.86873802522286E-14*AB197^7+2.57718548847703E-11*AB197^6-7.24393016169857E-09*AB197^5+1.16523961079678E-06*AB197^4-0.000108035052527098*AB197^3+0.0055311490307405*AB197^2-0.137233744075007*AB197+1.24255744283625</f>
        <v>0.22937339267306367</v>
      </c>
      <c r="AK197" s="7">
        <v>194</v>
      </c>
      <c r="AL197" s="7">
        <v>359.87</v>
      </c>
      <c r="AM197" s="7">
        <v>-2.9836696110365199E-2</v>
      </c>
      <c r="AN197">
        <f t="shared" si="80"/>
        <v>2.9999999999972715E-2</v>
      </c>
      <c r="AO197">
        <f t="shared" si="81"/>
        <v>-2.3974956856075563E-3</v>
      </c>
      <c r="AP197">
        <f t="shared" si="82"/>
        <v>2.7202035154195059E-2</v>
      </c>
      <c r="AQ197">
        <f t="shared" ref="AQ197:AQ260" si="91">0.0375178930046747*AK197 + 0.000966635702394614*AK197^2 - 0.034585286069708/AK197^(1/2) - 0.0926976137586008*AK197^(1/2) + 2.14138277487441E-06*AK197^3 - 0.00800063213842732*AK197^(3/2) - 0.0000639095715029733*AK197^(5/2) - 2.83589868652189E-08*AK197^(7/2) + 0.00198676565355241</f>
        <v>-2.3320830019095389E-3</v>
      </c>
      <c r="AS197" s="7">
        <v>194</v>
      </c>
      <c r="AT197" s="7">
        <v>379.96999999999997</v>
      </c>
      <c r="AU197" s="7">
        <v>-7.9455889144169067E-3</v>
      </c>
      <c r="AV197">
        <f t="shared" si="83"/>
        <v>1.4999999999986358E-2</v>
      </c>
      <c r="AW197">
        <f t="shared" ref="AW197:AW260" si="92">(AU198-AU197)/(AS198-AS197)</f>
        <v>-3.1251902148657709E-4</v>
      </c>
      <c r="AX197">
        <f t="shared" ref="AX197:AX260" si="93">48.3317232674005*AS197 + 2.41513153550678*AS197^2 - 21.6978564803991/AS197^(1/2) - 95.5867046087809*AS197^(1/2) + 0.0183642274846959*AS197^3 + 0.0000179554581301279*AS197^4 - 13.8267123031746*AS197^(3/2) - 0.265492571355516*AS197^(5/2) - 0.000772286444641435*AS197^(7/2) - 1.76020387564134E-07*AS197^(9/2) + 89.4612753007227</f>
        <v>2.3471288571258242E-2</v>
      </c>
      <c r="AY197">
        <f t="shared" ref="AY197:AY260" si="94">0.0568367697060137*AS197 + 0.00197591386537957*AS197^2 - 0.0361533077945115/AS197^(1/2) - 0.122306287166576*AS197^(1/2) + 5.96945714185551E-06*AS197^3 - 0.0140676084650293*AS197^(3/2) - 0.000152169266956421*AS197^(5/2) - 9.33343508486812E-08*AS197^(7/2) + 0.000957175965901318</f>
        <v>-4.7932257719170525E-4</v>
      </c>
    </row>
    <row r="198" spans="3:51" x14ac:dyDescent="0.25">
      <c r="D198" s="7">
        <v>195</v>
      </c>
      <c r="E198" s="7">
        <v>334.21999999999997</v>
      </c>
      <c r="F198" s="7">
        <v>0.27929744221965441</v>
      </c>
      <c r="G198">
        <f t="shared" si="76"/>
        <v>0.12000000000000455</v>
      </c>
      <c r="H198">
        <f t="shared" si="77"/>
        <v>-4.3163491670213938E-3</v>
      </c>
      <c r="I198">
        <f t="shared" si="84"/>
        <v>0.11759697913487877</v>
      </c>
      <c r="J198">
        <f t="shared" si="85"/>
        <v>-4.3475921273675305E-3</v>
      </c>
      <c r="L198" s="7">
        <v>195</v>
      </c>
      <c r="M198" s="7">
        <v>356.745</v>
      </c>
      <c r="N198" s="7">
        <v>0.10114294244097867</v>
      </c>
      <c r="O198">
        <f t="shared" ref="O198:O261" si="95">(M199-M198)/(L199-L198)</f>
        <v>5.4999999999949978E-2</v>
      </c>
      <c r="P198">
        <f t="shared" ref="P198:P261" si="96">(N199-N198)/(L199-L198)</f>
        <v>-1.9219936345536287E-3</v>
      </c>
      <c r="Q198">
        <f t="shared" si="86"/>
        <v>5.5371862160533469E-2</v>
      </c>
      <c r="R198">
        <f t="shared" si="87"/>
        <v>-1.9347355838887637E-3</v>
      </c>
      <c r="T198" s="7">
        <v>195</v>
      </c>
      <c r="U198" s="7">
        <v>378.37</v>
      </c>
      <c r="V198" s="7">
        <v>3.1420379332870382E-2</v>
      </c>
      <c r="W198">
        <f t="shared" ref="W198:W261" si="97">(U199-U198)/(T199-T198)</f>
        <v>1.4999999999986358E-2</v>
      </c>
      <c r="X198">
        <f t="shared" ref="X198:X261" si="98">(V199-V198)/(T199-T198)</f>
        <v>-7.9454366084986267E-4</v>
      </c>
      <c r="Y198">
        <f t="shared" si="88"/>
        <v>1.2777042263089733E-2</v>
      </c>
      <c r="Z198">
        <f t="shared" si="89"/>
        <v>-8.4350985502905373E-4</v>
      </c>
      <c r="AB198" s="7">
        <v>195</v>
      </c>
      <c r="AC198" s="7">
        <v>334.745</v>
      </c>
      <c r="AD198" s="7">
        <v>0.46471674552121323</v>
      </c>
      <c r="AE198">
        <f t="shared" si="78"/>
        <v>0.18999999999994088</v>
      </c>
      <c r="AF198">
        <f t="shared" si="79"/>
        <v>-1.0274801064878492E-2</v>
      </c>
      <c r="AG198">
        <f t="shared" ref="AG198:AG261" si="99">0.00470602605547167*AB197 + 0.0000935367159676877*AB197^2 - 0.00503515570366424/AB197^(1/2) - 0.0123413763155076*AB197^(1/2) + 5.44722490752648E-08*AB197^3 - 0.00089587232744831*AB197^(3/2) - 4.33785831908054E-06*AB197^(5/2) + 8.36559918756328E-10*AB197^(7/2) - 0.0597486162913562</f>
        <v>-1.0577445529417161E-2</v>
      </c>
      <c r="AH198">
        <f t="shared" si="90"/>
        <v>0.22253911950529126</v>
      </c>
      <c r="AK198" s="7">
        <v>195</v>
      </c>
      <c r="AL198" s="7">
        <v>359.9</v>
      </c>
      <c r="AM198" s="7">
        <v>-3.2234191795972755E-2</v>
      </c>
      <c r="AN198">
        <f t="shared" si="80"/>
        <v>4.0000000000020464E-2</v>
      </c>
      <c r="AO198">
        <f t="shared" si="81"/>
        <v>-2.2847156001031405E-3</v>
      </c>
      <c r="AP198">
        <f t="shared" si="82"/>
        <v>2.834596200060524E-2</v>
      </c>
      <c r="AQ198">
        <f t="shared" si="91"/>
        <v>-2.2153201955374662E-3</v>
      </c>
      <c r="AS198" s="7">
        <v>195</v>
      </c>
      <c r="AT198" s="7">
        <v>379.98499999999996</v>
      </c>
      <c r="AU198" s="7">
        <v>-8.2581079359034838E-3</v>
      </c>
      <c r="AV198">
        <f t="shared" si="83"/>
        <v>1.5000000000043201E-2</v>
      </c>
      <c r="AW198">
        <f t="shared" si="92"/>
        <v>-2.9184392573704081E-4</v>
      </c>
      <c r="AX198">
        <f t="shared" si="93"/>
        <v>2.5786475498065897E-2</v>
      </c>
      <c r="AY198">
        <f t="shared" si="94"/>
        <v>-4.6900771722287562E-4</v>
      </c>
    </row>
    <row r="199" spans="3:51" x14ac:dyDescent="0.25">
      <c r="D199" s="7">
        <v>196</v>
      </c>
      <c r="E199" s="7">
        <v>334.34</v>
      </c>
      <c r="F199" s="7">
        <v>0.27498109305263302</v>
      </c>
      <c r="G199">
        <f t="shared" si="76"/>
        <v>0.10000000000002274</v>
      </c>
      <c r="H199">
        <f t="shared" si="77"/>
        <v>-4.248981823694653E-3</v>
      </c>
      <c r="I199">
        <f t="shared" si="84"/>
        <v>0.11536735468947334</v>
      </c>
      <c r="J199">
        <f t="shared" si="85"/>
        <v>-4.2797407240267732E-3</v>
      </c>
      <c r="L199" s="7">
        <v>196</v>
      </c>
      <c r="M199" s="7">
        <v>356.79999999999995</v>
      </c>
      <c r="N199" s="7">
        <v>9.9220948806425041E-2</v>
      </c>
      <c r="O199">
        <f t="shared" si="95"/>
        <v>5.5000000000063665E-2</v>
      </c>
      <c r="P199">
        <f t="shared" si="96"/>
        <v>-1.8782743005737318E-3</v>
      </c>
      <c r="Q199">
        <f t="shared" si="86"/>
        <v>5.3326642427385496E-2</v>
      </c>
      <c r="R199">
        <f t="shared" si="87"/>
        <v>-1.8918559908519261E-3</v>
      </c>
      <c r="T199" s="7">
        <v>196</v>
      </c>
      <c r="U199" s="7">
        <v>378.38499999999999</v>
      </c>
      <c r="V199" s="7">
        <v>3.062583567202052E-2</v>
      </c>
      <c r="W199">
        <f t="shared" si="97"/>
        <v>2.4999999999977263E-2</v>
      </c>
      <c r="X199">
        <f t="shared" si="98"/>
        <v>-7.7136619630157818E-4</v>
      </c>
      <c r="Y199">
        <f t="shared" si="88"/>
        <v>1.2526191926263586E-2</v>
      </c>
      <c r="Z199">
        <f t="shared" si="89"/>
        <v>-8.2495132198005805E-4</v>
      </c>
      <c r="AB199" s="7">
        <v>196</v>
      </c>
      <c r="AC199" s="7">
        <v>334.93499999999995</v>
      </c>
      <c r="AD199" s="7">
        <v>0.45444194445633473</v>
      </c>
      <c r="AE199">
        <f t="shared" si="78"/>
        <v>0.19500000000005002</v>
      </c>
      <c r="AF199">
        <f t="shared" si="79"/>
        <v>-1.0061460339941763E-2</v>
      </c>
      <c r="AG199">
        <f t="shared" si="99"/>
        <v>-1.0358247726566037E-2</v>
      </c>
      <c r="AH199">
        <f t="shared" si="90"/>
        <v>0.21570485458890953</v>
      </c>
      <c r="AK199" s="7">
        <v>196</v>
      </c>
      <c r="AL199" s="7">
        <v>359.94</v>
      </c>
      <c r="AM199" s="7">
        <v>-3.4518907396075896E-2</v>
      </c>
      <c r="AN199">
        <f t="shared" si="80"/>
        <v>3.4999999999968168E-2</v>
      </c>
      <c r="AO199">
        <f t="shared" si="81"/>
        <v>-2.1762753781721655E-3</v>
      </c>
      <c r="AP199">
        <f t="shared" si="82"/>
        <v>2.9602364638781964E-2</v>
      </c>
      <c r="AQ199">
        <f t="shared" si="91"/>
        <v>-2.1034864511035572E-3</v>
      </c>
      <c r="AS199" s="7">
        <v>196</v>
      </c>
      <c r="AT199" s="7">
        <v>380</v>
      </c>
      <c r="AU199" s="7">
        <v>-8.5499518616405246E-3</v>
      </c>
      <c r="AV199">
        <f t="shared" si="83"/>
        <v>9.9999999999909051E-3</v>
      </c>
      <c r="AW199">
        <f t="shared" si="92"/>
        <v>-2.724311958252363E-4</v>
      </c>
      <c r="AX199">
        <f t="shared" si="93"/>
        <v>2.801406551951402E-2</v>
      </c>
      <c r="AY199">
        <f t="shared" si="94"/>
        <v>-4.5928477126163205E-4</v>
      </c>
    </row>
    <row r="200" spans="3:51" x14ac:dyDescent="0.25">
      <c r="D200" s="7">
        <v>197</v>
      </c>
      <c r="E200" s="7">
        <v>334.44</v>
      </c>
      <c r="F200" s="7">
        <v>0.27073211122893837</v>
      </c>
      <c r="G200">
        <f t="shared" si="76"/>
        <v>0.1099999999999568</v>
      </c>
      <c r="H200">
        <f t="shared" si="77"/>
        <v>-4.1825625571854652E-3</v>
      </c>
      <c r="I200">
        <f t="shared" si="84"/>
        <v>0.11315389167257273</v>
      </c>
      <c r="J200">
        <f t="shared" si="85"/>
        <v>-4.2128510999392271E-3</v>
      </c>
      <c r="L200" s="7">
        <v>197</v>
      </c>
      <c r="M200" s="7">
        <v>356.85500000000002</v>
      </c>
      <c r="N200" s="7">
        <v>9.7342674505851309E-2</v>
      </c>
      <c r="O200">
        <f t="shared" si="95"/>
        <v>4.9999999999954525E-2</v>
      </c>
      <c r="P200">
        <f t="shared" si="96"/>
        <v>-1.8355236716940809E-3</v>
      </c>
      <c r="Q200">
        <f t="shared" si="86"/>
        <v>5.1342029233558906E-2</v>
      </c>
      <c r="R200">
        <f t="shared" si="87"/>
        <v>-1.8499781744366617E-3</v>
      </c>
      <c r="T200" s="7">
        <v>197</v>
      </c>
      <c r="U200" s="7">
        <v>378.40999999999997</v>
      </c>
      <c r="V200" s="7">
        <v>2.9854469475718941E-2</v>
      </c>
      <c r="W200">
        <f t="shared" si="97"/>
        <v>2.4999999999977263E-2</v>
      </c>
      <c r="X200">
        <f t="shared" si="98"/>
        <v>-7.4886246893470995E-4</v>
      </c>
      <c r="Y200">
        <f t="shared" si="88"/>
        <v>1.2318335408161296E-2</v>
      </c>
      <c r="Z200">
        <f t="shared" si="89"/>
        <v>-8.0697182656135069E-4</v>
      </c>
      <c r="AB200" s="7">
        <v>197</v>
      </c>
      <c r="AC200" s="7">
        <v>335.13</v>
      </c>
      <c r="AD200" s="7">
        <v>0.44438048411639297</v>
      </c>
      <c r="AE200">
        <f t="shared" si="78"/>
        <v>0.18500000000000227</v>
      </c>
      <c r="AF200">
        <f t="shared" si="79"/>
        <v>-9.8514050720660551E-3</v>
      </c>
      <c r="AG200">
        <f t="shared" si="99"/>
        <v>-1.0142457564256392E-2</v>
      </c>
      <c r="AH200">
        <f t="shared" si="90"/>
        <v>0.2088825949199693</v>
      </c>
      <c r="AK200" s="7">
        <v>197</v>
      </c>
      <c r="AL200" s="7">
        <v>359.97499999999997</v>
      </c>
      <c r="AM200" s="7">
        <v>-3.6695182774248061E-2</v>
      </c>
      <c r="AN200">
        <f t="shared" si="80"/>
        <v>3.5000000000025011E-2</v>
      </c>
      <c r="AO200">
        <f t="shared" si="81"/>
        <v>-2.0720576903797416E-3</v>
      </c>
      <c r="AP200">
        <f t="shared" si="82"/>
        <v>3.0942849689358454E-2</v>
      </c>
      <c r="AQ200">
        <f t="shared" si="91"/>
        <v>-1.9964748952558658E-3</v>
      </c>
      <c r="AS200" s="7">
        <v>197</v>
      </c>
      <c r="AT200" s="7">
        <v>380.01</v>
      </c>
      <c r="AU200" s="7">
        <v>-8.8223830574657609E-3</v>
      </c>
      <c r="AV200">
        <f t="shared" si="83"/>
        <v>1.4999999999986358E-2</v>
      </c>
      <c r="AW200">
        <f t="shared" si="92"/>
        <v>-2.5421178816206064E-4</v>
      </c>
      <c r="AX200">
        <f t="shared" si="93"/>
        <v>3.0142196358596607E-2</v>
      </c>
      <c r="AY200">
        <f t="shared" si="94"/>
        <v>-4.5002645741805782E-4</v>
      </c>
    </row>
    <row r="201" spans="3:51" x14ac:dyDescent="0.25">
      <c r="D201" s="7">
        <v>198</v>
      </c>
      <c r="E201" s="7">
        <v>334.54999999999995</v>
      </c>
      <c r="F201" s="7">
        <v>0.2665495486717529</v>
      </c>
      <c r="G201">
        <f t="shared" si="76"/>
        <v>0.11000000000001364</v>
      </c>
      <c r="H201">
        <f t="shared" si="77"/>
        <v>-4.1170809883885329E-3</v>
      </c>
      <c r="I201">
        <f t="shared" si="84"/>
        <v>0.1109575375018661</v>
      </c>
      <c r="J201">
        <f t="shared" si="85"/>
        <v>-4.1469128266235639E-3</v>
      </c>
      <c r="L201" s="7">
        <v>198</v>
      </c>
      <c r="M201" s="7">
        <v>356.90499999999997</v>
      </c>
      <c r="N201" s="7">
        <v>9.5507150834157228E-2</v>
      </c>
      <c r="O201">
        <f t="shared" si="95"/>
        <v>5.0000000000011369E-2</v>
      </c>
      <c r="P201">
        <f t="shared" si="96"/>
        <v>-1.7937216273402057E-3</v>
      </c>
      <c r="Q201">
        <f t="shared" si="86"/>
        <v>4.9417807490278465E-2</v>
      </c>
      <c r="R201">
        <f t="shared" si="87"/>
        <v>-1.8090782957233542E-3</v>
      </c>
      <c r="T201" s="7">
        <v>198</v>
      </c>
      <c r="U201" s="7">
        <v>378.43499999999995</v>
      </c>
      <c r="V201" s="7">
        <v>2.9105607006784232E-2</v>
      </c>
      <c r="W201">
        <f t="shared" si="97"/>
        <v>2.0000000000038654E-2</v>
      </c>
      <c r="X201">
        <f t="shared" si="98"/>
        <v>-7.2701309364497577E-4</v>
      </c>
      <c r="Y201">
        <f t="shared" si="88"/>
        <v>1.2151097125561172E-2</v>
      </c>
      <c r="Z201">
        <f t="shared" si="89"/>
        <v>-7.8954069366603263E-4</v>
      </c>
      <c r="AB201" s="7">
        <v>198</v>
      </c>
      <c r="AC201" s="7">
        <v>335.315</v>
      </c>
      <c r="AD201" s="7">
        <v>0.43452907904432692</v>
      </c>
      <c r="AE201">
        <f t="shared" si="78"/>
        <v>0.18000000000000682</v>
      </c>
      <c r="AF201">
        <f t="shared" si="79"/>
        <v>-9.6446161347374382E-3</v>
      </c>
      <c r="AG201">
        <f t="shared" si="99"/>
        <v>-9.930062061528723E-3</v>
      </c>
      <c r="AH201">
        <f t="shared" si="90"/>
        <v>0.20208425369183569</v>
      </c>
      <c r="AK201" s="7">
        <v>198</v>
      </c>
      <c r="AL201" s="7">
        <v>360.01</v>
      </c>
      <c r="AM201" s="7">
        <v>-3.8767240464627803E-2</v>
      </c>
      <c r="AN201">
        <f t="shared" si="80"/>
        <v>3.4999999999968168E-2</v>
      </c>
      <c r="AO201">
        <f t="shared" si="81"/>
        <v>-1.9719460965559252E-3</v>
      </c>
      <c r="AP201">
        <f t="shared" si="82"/>
        <v>3.2339126809750596E-2</v>
      </c>
      <c r="AQ201">
        <f t="shared" si="91"/>
        <v>-1.8941776669640625E-3</v>
      </c>
      <c r="AS201" s="7">
        <v>198</v>
      </c>
      <c r="AT201" s="7">
        <v>380.02499999999998</v>
      </c>
      <c r="AU201" s="7">
        <v>-9.0765948456278216E-3</v>
      </c>
      <c r="AV201">
        <f t="shared" si="83"/>
        <v>1.4999999999986358E-2</v>
      </c>
      <c r="AW201">
        <f t="shared" si="92"/>
        <v>-2.3711984984920581E-4</v>
      </c>
      <c r="AX201">
        <f t="shared" si="93"/>
        <v>3.2159470839346227E-2</v>
      </c>
      <c r="AY201">
        <f t="shared" si="94"/>
        <v>-4.4111089113281867E-4</v>
      </c>
    </row>
    <row r="202" spans="3:51" x14ac:dyDescent="0.25">
      <c r="D202" s="7">
        <v>199</v>
      </c>
      <c r="E202" s="7">
        <v>334.65999999999997</v>
      </c>
      <c r="F202" s="7">
        <v>0.26243246768336437</v>
      </c>
      <c r="G202">
        <f t="shared" si="76"/>
        <v>0.10000000000002274</v>
      </c>
      <c r="H202">
        <f t="shared" si="77"/>
        <v>-4.0525267708151902E-3</v>
      </c>
      <c r="I202">
        <f t="shared" si="84"/>
        <v>0.10877922399035889</v>
      </c>
      <c r="J202">
        <f t="shared" si="85"/>
        <v>-4.0819154845362776E-3</v>
      </c>
      <c r="L202" s="7">
        <v>199</v>
      </c>
      <c r="M202" s="7">
        <v>356.95499999999998</v>
      </c>
      <c r="N202" s="7">
        <v>9.3713429206817023E-2</v>
      </c>
      <c r="O202">
        <f t="shared" si="95"/>
        <v>5.0000000000011369E-2</v>
      </c>
      <c r="P202">
        <f t="shared" si="96"/>
        <v>-1.7528483991280791E-3</v>
      </c>
      <c r="Q202">
        <f t="shared" si="86"/>
        <v>4.7553731174559077E-2</v>
      </c>
      <c r="R202">
        <f t="shared" si="87"/>
        <v>-1.769132820529401E-3</v>
      </c>
      <c r="T202" s="7">
        <v>199</v>
      </c>
      <c r="U202" s="7">
        <v>378.45499999999998</v>
      </c>
      <c r="V202" s="7">
        <v>2.8378593913139256E-2</v>
      </c>
      <c r="W202">
        <f t="shared" si="97"/>
        <v>1.999999999998181E-2</v>
      </c>
      <c r="X202">
        <f t="shared" si="98"/>
        <v>-7.0579922709732359E-4</v>
      </c>
      <c r="Y202">
        <f t="shared" si="88"/>
        <v>1.2022122279938152E-2</v>
      </c>
      <c r="Z202">
        <f t="shared" si="89"/>
        <v>-7.726280295657223E-4</v>
      </c>
      <c r="AB202" s="7">
        <v>199</v>
      </c>
      <c r="AC202" s="7">
        <v>335.495</v>
      </c>
      <c r="AD202" s="7">
        <v>0.42488446290958948</v>
      </c>
      <c r="AE202">
        <f t="shared" si="78"/>
        <v>0.16999999999995907</v>
      </c>
      <c r="AF202">
        <f t="shared" si="79"/>
        <v>-9.4410736417047669E-3</v>
      </c>
      <c r="AG202">
        <f t="shared" si="99"/>
        <v>-9.721047192040512E-3</v>
      </c>
      <c r="AH202">
        <f t="shared" si="90"/>
        <v>0.19532162976593792</v>
      </c>
      <c r="AK202" s="7">
        <v>199</v>
      </c>
      <c r="AL202" s="7">
        <v>360.04499999999996</v>
      </c>
      <c r="AM202" s="7">
        <v>-4.0739186561183728E-2</v>
      </c>
      <c r="AN202">
        <f t="shared" si="80"/>
        <v>3.5000000000025011E-2</v>
      </c>
      <c r="AO202">
        <f t="shared" si="81"/>
        <v>-1.8758251424290592E-3</v>
      </c>
      <c r="AP202">
        <f t="shared" si="82"/>
        <v>3.3763165596061739E-2</v>
      </c>
      <c r="AQ202">
        <f t="shared" si="91"/>
        <v>-1.7964859586030151E-3</v>
      </c>
      <c r="AS202" s="7">
        <v>199</v>
      </c>
      <c r="AT202" s="7">
        <v>380.03999999999996</v>
      </c>
      <c r="AU202" s="7">
        <v>-9.3137146954770274E-3</v>
      </c>
      <c r="AV202">
        <f t="shared" si="83"/>
        <v>9.9999999999909051E-3</v>
      </c>
      <c r="AW202">
        <f t="shared" si="92"/>
        <v>-2.2109261220088113E-4</v>
      </c>
      <c r="AX202">
        <f t="shared" si="93"/>
        <v>3.4054981802896123E-2</v>
      </c>
      <c r="AY202">
        <f t="shared" si="94"/>
        <v>-4.3242170302422824E-4</v>
      </c>
    </row>
    <row r="203" spans="3:51" x14ac:dyDescent="0.25">
      <c r="C203">
        <v>200</v>
      </c>
      <c r="D203" s="7">
        <v>200</v>
      </c>
      <c r="E203" s="7">
        <v>334.76</v>
      </c>
      <c r="F203" s="7">
        <v>0.25837994091254918</v>
      </c>
      <c r="G203">
        <f t="shared" si="76"/>
        <v>0.11000000000001364</v>
      </c>
      <c r="H203">
        <f t="shared" si="77"/>
        <v>-3.988889592898448E-3</v>
      </c>
      <c r="I203">
        <f t="shared" si="84"/>
        <v>0.10661986668012524</v>
      </c>
      <c r="J203">
        <f t="shared" si="85"/>
        <v>-4.0178486655500917E-3</v>
      </c>
      <c r="L203" s="7">
        <v>200</v>
      </c>
      <c r="M203" s="7">
        <v>357.005</v>
      </c>
      <c r="N203" s="7">
        <v>9.1960580807688944E-2</v>
      </c>
      <c r="O203">
        <f t="shared" si="95"/>
        <v>4.4999999999959073E-2</v>
      </c>
      <c r="P203">
        <f t="shared" si="96"/>
        <v>-1.7128845677716054E-3</v>
      </c>
      <c r="Q203">
        <f t="shared" si="86"/>
        <v>4.5749523541373849E-2</v>
      </c>
      <c r="R203">
        <f t="shared" si="87"/>
        <v>-1.7301185234049055E-3</v>
      </c>
      <c r="T203" s="7">
        <v>200</v>
      </c>
      <c r="U203" s="7">
        <v>378.47499999999997</v>
      </c>
      <c r="V203" s="7">
        <v>2.7672794686041932E-2</v>
      </c>
      <c r="W203">
        <f t="shared" si="97"/>
        <v>2.0000000000038654E-2</v>
      </c>
      <c r="X203">
        <f t="shared" si="98"/>
        <v>-6.8520255379911355E-4</v>
      </c>
      <c r="Y203">
        <f t="shared" si="88"/>
        <v>1.1929078457847631E-2</v>
      </c>
      <c r="Z203">
        <f t="shared" si="89"/>
        <v>-7.5620472403419015E-4</v>
      </c>
      <c r="AB203" s="7">
        <v>200</v>
      </c>
      <c r="AC203" s="7">
        <v>335.66499999999996</v>
      </c>
      <c r="AD203" s="7">
        <v>0.41544338926788471</v>
      </c>
      <c r="AE203">
        <f t="shared" si="78"/>
        <v>0.18000000000000682</v>
      </c>
      <c r="AF203">
        <f t="shared" si="79"/>
        <v>-9.2407569708034543E-3</v>
      </c>
      <c r="AG203">
        <f t="shared" si="99"/>
        <v>-9.5153978864172054E-3</v>
      </c>
      <c r="AH203">
        <f t="shared" si="90"/>
        <v>0.18860637697290539</v>
      </c>
      <c r="AK203" s="7">
        <v>200</v>
      </c>
      <c r="AL203" s="7">
        <v>360.08</v>
      </c>
      <c r="AM203" s="7">
        <v>-4.2615011703612787E-2</v>
      </c>
      <c r="AN203">
        <f t="shared" si="80"/>
        <v>2.9999999999972715E-2</v>
      </c>
      <c r="AO203">
        <f t="shared" si="81"/>
        <v>-1.7835804523911591E-3</v>
      </c>
      <c r="AP203">
        <f t="shared" si="82"/>
        <v>3.5187355004827836E-2</v>
      </c>
      <c r="AQ203">
        <f t="shared" si="91"/>
        <v>-1.7032900562521085E-3</v>
      </c>
      <c r="AS203" s="7">
        <v>200</v>
      </c>
      <c r="AT203" s="7">
        <v>380.04999999999995</v>
      </c>
      <c r="AU203" s="7">
        <v>-9.5348073076779085E-3</v>
      </c>
      <c r="AV203">
        <f t="shared" si="83"/>
        <v>9.9999999999909051E-3</v>
      </c>
      <c r="AW203">
        <f t="shared" si="92"/>
        <v>-2.0607028498350298E-4</v>
      </c>
      <c r="AX203">
        <f t="shared" si="93"/>
        <v>3.5818340579666597E-2</v>
      </c>
      <c r="AY203">
        <f t="shared" si="94"/>
        <v>-4.2384815405479106E-4</v>
      </c>
    </row>
    <row r="204" spans="3:51" x14ac:dyDescent="0.25">
      <c r="D204" s="7">
        <v>201</v>
      </c>
      <c r="E204" s="7">
        <v>334.87</v>
      </c>
      <c r="F204" s="7">
        <v>0.25439105131965073</v>
      </c>
      <c r="G204">
        <f t="shared" si="76"/>
        <v>8.9999999999974989E-2</v>
      </c>
      <c r="H204">
        <f t="shared" si="77"/>
        <v>-3.9261591802254303E-3</v>
      </c>
      <c r="I204">
        <f t="shared" si="84"/>
        <v>0.10448036416246076</v>
      </c>
      <c r="J204">
        <f t="shared" si="85"/>
        <v>-3.9547019754188201E-3</v>
      </c>
      <c r="L204" s="7">
        <v>201</v>
      </c>
      <c r="M204" s="7">
        <v>357.04999999999995</v>
      </c>
      <c r="N204" s="7">
        <v>9.0247696239917338E-2</v>
      </c>
      <c r="O204">
        <f t="shared" si="95"/>
        <v>4.5000000000015916E-2</v>
      </c>
      <c r="P204">
        <f t="shared" si="96"/>
        <v>-1.6738110598665951E-3</v>
      </c>
      <c r="Q204">
        <f t="shared" si="86"/>
        <v>4.4004877334443693E-2</v>
      </c>
      <c r="R204">
        <f t="shared" si="87"/>
        <v>-1.6920124915377754E-3</v>
      </c>
      <c r="T204" s="7">
        <v>201</v>
      </c>
      <c r="U204" s="7">
        <v>378.495</v>
      </c>
      <c r="V204" s="7">
        <v>2.6987592132242819E-2</v>
      </c>
      <c r="W204">
        <f t="shared" si="97"/>
        <v>1.4999999999986358E-2</v>
      </c>
      <c r="X204">
        <f t="shared" si="98"/>
        <v>-6.6520527244346567E-4</v>
      </c>
      <c r="Y204">
        <f t="shared" si="88"/>
        <v>1.1869657215549445E-2</v>
      </c>
      <c r="Z204">
        <f t="shared" si="89"/>
        <v>-7.4024245216990081E-4</v>
      </c>
      <c r="AB204" s="7">
        <v>201</v>
      </c>
      <c r="AC204" s="7">
        <v>335.84499999999997</v>
      </c>
      <c r="AD204" s="7">
        <v>0.40620263229708126</v>
      </c>
      <c r="AE204">
        <f t="shared" si="78"/>
        <v>0.15500000000002956</v>
      </c>
      <c r="AF204">
        <f t="shared" si="79"/>
        <v>-9.0436447878258774E-3</v>
      </c>
      <c r="AG204">
        <f t="shared" si="99"/>
        <v>-9.3130980345693185E-3</v>
      </c>
      <c r="AH204">
        <f t="shared" si="90"/>
        <v>0.18194997330527141</v>
      </c>
      <c r="AK204" s="7">
        <v>201</v>
      </c>
      <c r="AL204" s="7">
        <v>360.10999999999996</v>
      </c>
      <c r="AM204" s="7">
        <v>-4.4398592156003946E-2</v>
      </c>
      <c r="AN204">
        <f t="shared" si="80"/>
        <v>3.0000000000029559E-2</v>
      </c>
      <c r="AO204">
        <f t="shared" si="81"/>
        <v>-1.6950988181344481E-3</v>
      </c>
      <c r="AP204">
        <f t="shared" si="82"/>
        <v>3.6584664505502573E-2</v>
      </c>
      <c r="AQ204">
        <f t="shared" si="91"/>
        <v>-1.6144793802108353E-3</v>
      </c>
      <c r="AS204" s="7">
        <v>201</v>
      </c>
      <c r="AT204" s="7">
        <v>380.05999999999995</v>
      </c>
      <c r="AU204" s="7">
        <v>-9.7408775926614115E-3</v>
      </c>
      <c r="AV204">
        <f t="shared" si="83"/>
        <v>1.0000000000047748E-2</v>
      </c>
      <c r="AW204">
        <f t="shared" si="92"/>
        <v>-1.919959515950323E-4</v>
      </c>
      <c r="AX204">
        <f t="shared" si="93"/>
        <v>3.7439703247386547E-2</v>
      </c>
      <c r="AY204">
        <f t="shared" si="94"/>
        <v>-4.1528525096419901E-4</v>
      </c>
    </row>
    <row r="205" spans="3:51" x14ac:dyDescent="0.25">
      <c r="D205" s="7">
        <v>202</v>
      </c>
      <c r="E205" s="7">
        <v>334.96</v>
      </c>
      <c r="F205" s="7">
        <v>0.2504648921394253</v>
      </c>
      <c r="G205">
        <f t="shared" si="76"/>
        <v>8.9999999999974989E-2</v>
      </c>
      <c r="H205">
        <f t="shared" si="77"/>
        <v>-3.8643252976974518E-3</v>
      </c>
      <c r="I205">
        <f t="shared" si="84"/>
        <v>0.10236159741773143</v>
      </c>
      <c r="J205">
        <f t="shared" si="85"/>
        <v>-3.8924650361937679E-3</v>
      </c>
      <c r="L205" s="7">
        <v>202</v>
      </c>
      <c r="M205" s="7">
        <v>357.09499999999997</v>
      </c>
      <c r="N205" s="7">
        <v>8.8573885180050743E-2</v>
      </c>
      <c r="O205">
        <f t="shared" si="95"/>
        <v>4.5000000000015916E-2</v>
      </c>
      <c r="P205">
        <f t="shared" si="96"/>
        <v>-1.6356091445603599E-3</v>
      </c>
      <c r="Q205">
        <f t="shared" si="86"/>
        <v>4.231945499478873E-2</v>
      </c>
      <c r="R205">
        <f t="shared" si="87"/>
        <v>-1.654792128581134E-3</v>
      </c>
      <c r="T205" s="7">
        <v>202</v>
      </c>
      <c r="U205" s="7">
        <v>378.51</v>
      </c>
      <c r="V205" s="7">
        <v>2.6322386859799353E-2</v>
      </c>
      <c r="W205">
        <f t="shared" si="97"/>
        <v>1.999999999998181E-2</v>
      </c>
      <c r="X205">
        <f t="shared" si="98"/>
        <v>-6.4579008252366524E-4</v>
      </c>
      <c r="Y205">
        <f t="shared" si="88"/>
        <v>1.1841575634698565E-2</v>
      </c>
      <c r="Z205">
        <f t="shared" si="89"/>
        <v>-7.247136763011558E-4</v>
      </c>
      <c r="AB205" s="7">
        <v>202</v>
      </c>
      <c r="AC205" s="7">
        <v>336</v>
      </c>
      <c r="AD205" s="7">
        <v>0.39715898750925538</v>
      </c>
      <c r="AE205">
        <f t="shared" si="78"/>
        <v>0.15499999999997272</v>
      </c>
      <c r="AF205">
        <f t="shared" si="79"/>
        <v>-8.8497150704175409E-3</v>
      </c>
      <c r="AG205">
        <f t="shared" si="99"/>
        <v>-9.1141304880793875E-3</v>
      </c>
      <c r="AH205">
        <f t="shared" si="90"/>
        <v>0.17536369004492069</v>
      </c>
      <c r="AK205" s="7">
        <v>202</v>
      </c>
      <c r="AL205" s="7">
        <v>360.14</v>
      </c>
      <c r="AM205" s="7">
        <v>-4.6093690974138395E-2</v>
      </c>
      <c r="AN205">
        <f t="shared" si="80"/>
        <v>1.999999999998181E-2</v>
      </c>
      <c r="AO205">
        <f t="shared" si="81"/>
        <v>-1.6102682833403492E-3</v>
      </c>
      <c r="AP205">
        <f t="shared" si="82"/>
        <v>3.7928806525817649E-2</v>
      </c>
      <c r="AQ205">
        <f t="shared" si="91"/>
        <v>-1.5299425243601988E-3</v>
      </c>
      <c r="AS205" s="7">
        <v>202</v>
      </c>
      <c r="AT205" s="7">
        <v>380.07</v>
      </c>
      <c r="AU205" s="7">
        <v>-9.9328735442564438E-3</v>
      </c>
      <c r="AV205">
        <f t="shared" si="83"/>
        <v>9.9999999999909051E-3</v>
      </c>
      <c r="AW205">
        <f t="shared" si="92"/>
        <v>-1.7881546538794056E-4</v>
      </c>
      <c r="AX205">
        <f t="shared" si="93"/>
        <v>3.8909797463460905E-2</v>
      </c>
      <c r="AY205">
        <f t="shared" si="94"/>
        <v>-4.066338585155437E-4</v>
      </c>
    </row>
    <row r="206" spans="3:51" x14ac:dyDescent="0.25">
      <c r="D206" s="7">
        <v>203</v>
      </c>
      <c r="E206" s="7">
        <v>335.04999999999995</v>
      </c>
      <c r="F206" s="7">
        <v>0.24660056684172785</v>
      </c>
      <c r="G206">
        <f t="shared" si="76"/>
        <v>0.12000000000000455</v>
      </c>
      <c r="H206">
        <f t="shared" si="77"/>
        <v>-3.8033777516210121E-3</v>
      </c>
      <c r="I206">
        <f t="shared" si="84"/>
        <v>0.10026442915131462</v>
      </c>
      <c r="J206">
        <f t="shared" si="85"/>
        <v>-3.8311274886167063E-3</v>
      </c>
      <c r="L206" s="7">
        <v>203</v>
      </c>
      <c r="M206" s="7">
        <v>357.14</v>
      </c>
      <c r="N206" s="7">
        <v>8.6938276035490383E-2</v>
      </c>
      <c r="O206">
        <f t="shared" si="95"/>
        <v>3.999999999996362E-2</v>
      </c>
      <c r="P206">
        <f t="shared" si="96"/>
        <v>-1.5982604301151698E-3</v>
      </c>
      <c r="Q206">
        <f t="shared" si="86"/>
        <v>4.0692888867183585E-2</v>
      </c>
      <c r="R206">
        <f t="shared" si="87"/>
        <v>-1.6184351583835854E-3</v>
      </c>
      <c r="T206" s="7">
        <v>203</v>
      </c>
      <c r="U206" s="7">
        <v>378.53</v>
      </c>
      <c r="V206" s="7">
        <v>2.5676596777275688E-2</v>
      </c>
      <c r="W206">
        <f t="shared" si="97"/>
        <v>1.999999999998181E-2</v>
      </c>
      <c r="X206">
        <f t="shared" si="98"/>
        <v>-6.2694017121935758E-4</v>
      </c>
      <c r="Y206">
        <f t="shared" si="88"/>
        <v>1.1842577855511571E-2</v>
      </c>
      <c r="Z206">
        <f t="shared" si="89"/>
        <v>-7.0959164764076987E-4</v>
      </c>
      <c r="AB206" s="7">
        <v>203</v>
      </c>
      <c r="AC206" s="7">
        <v>336.15499999999997</v>
      </c>
      <c r="AD206" s="7">
        <v>0.38830927243883784</v>
      </c>
      <c r="AE206">
        <f t="shared" si="78"/>
        <v>0.16000000000002501</v>
      </c>
      <c r="AF206">
        <f t="shared" si="79"/>
        <v>-8.6589451319778465E-3</v>
      </c>
      <c r="AG206">
        <f t="shared" si="99"/>
        <v>-8.9184770625201984E-3</v>
      </c>
      <c r="AH206">
        <f t="shared" si="90"/>
        <v>0.16885856090438178</v>
      </c>
      <c r="AK206" s="7">
        <v>203</v>
      </c>
      <c r="AL206" s="7">
        <v>360.15999999999997</v>
      </c>
      <c r="AM206" s="7">
        <v>-4.7703959257478744E-2</v>
      </c>
      <c r="AN206">
        <f t="shared" si="80"/>
        <v>3.0000000000029559E-2</v>
      </c>
      <c r="AO206">
        <f t="shared" si="81"/>
        <v>-1.5289782241577829E-3</v>
      </c>
      <c r="AP206">
        <f t="shared" si="82"/>
        <v>3.9194399382273204E-2</v>
      </c>
      <c r="AQ206">
        <f t="shared" si="91"/>
        <v>-1.4495672960592437E-3</v>
      </c>
      <c r="AS206" s="7">
        <v>203</v>
      </c>
      <c r="AT206" s="7">
        <v>380.08</v>
      </c>
      <c r="AU206" s="7">
        <v>-1.0111689009644384E-2</v>
      </c>
      <c r="AV206">
        <f t="shared" si="83"/>
        <v>1.4999999999986358E-2</v>
      </c>
      <c r="AW206">
        <f t="shared" si="92"/>
        <v>-1.6647734732278159E-4</v>
      </c>
      <c r="AX206">
        <f t="shared" si="93"/>
        <v>4.0219950300965479E-2</v>
      </c>
      <c r="AY206">
        <f t="shared" si="94"/>
        <v>-3.9780081170777794E-4</v>
      </c>
    </row>
    <row r="207" spans="3:51" x14ac:dyDescent="0.25">
      <c r="D207" s="7">
        <v>204</v>
      </c>
      <c r="E207" s="7">
        <v>335.16999999999996</v>
      </c>
      <c r="F207" s="7">
        <v>0.24279718909010684</v>
      </c>
      <c r="G207">
        <f t="shared" si="76"/>
        <v>0.10000000000002274</v>
      </c>
      <c r="H207">
        <f t="shared" si="77"/>
        <v>-3.743306391727319E-3</v>
      </c>
      <c r="I207">
        <f t="shared" si="84"/>
        <v>9.8189703115940219E-2</v>
      </c>
      <c r="J207">
        <f t="shared" si="85"/>
        <v>-3.7706789945066849E-3</v>
      </c>
      <c r="L207" s="7">
        <v>204</v>
      </c>
      <c r="M207" s="7">
        <v>357.17999999999995</v>
      </c>
      <c r="N207" s="7">
        <v>8.5340015605375213E-2</v>
      </c>
      <c r="O207">
        <f t="shared" si="95"/>
        <v>4.5000000000015916E-2</v>
      </c>
      <c r="P207">
        <f t="shared" si="96"/>
        <v>-1.5617468603736223E-3</v>
      </c>
      <c r="Q207">
        <f t="shared" si="86"/>
        <v>3.9124781406236098E-2</v>
      </c>
      <c r="R207">
        <f t="shared" si="87"/>
        <v>-1.5829196286513691E-3</v>
      </c>
      <c r="T207" s="7">
        <v>204</v>
      </c>
      <c r="U207" s="7">
        <v>378.54999999999995</v>
      </c>
      <c r="V207" s="7">
        <v>2.504965660605633E-2</v>
      </c>
      <c r="W207">
        <f t="shared" si="97"/>
        <v>2.5000000000034106E-2</v>
      </c>
      <c r="X207">
        <f t="shared" si="98"/>
        <v>-6.0863920055436588E-4</v>
      </c>
      <c r="Y207">
        <f t="shared" si="88"/>
        <v>1.1870436602500867E-2</v>
      </c>
      <c r="Z207">
        <f t="shared" si="89"/>
        <v>-6.9485040783683061E-4</v>
      </c>
      <c r="AB207" s="7">
        <v>204</v>
      </c>
      <c r="AC207" s="7">
        <v>336.315</v>
      </c>
      <c r="AD207" s="7">
        <v>0.37965032730685999</v>
      </c>
      <c r="AE207">
        <f t="shared" si="78"/>
        <v>0.13499999999999091</v>
      </c>
      <c r="AF207">
        <f t="shared" si="79"/>
        <v>-8.4713116455470416E-3</v>
      </c>
      <c r="AG207">
        <f t="shared" si="99"/>
        <v>-8.7261185398725336E-3</v>
      </c>
      <c r="AH207">
        <f t="shared" si="90"/>
        <v>0.16244535122469994</v>
      </c>
      <c r="AK207" s="7">
        <v>204</v>
      </c>
      <c r="AL207" s="7">
        <v>360.19</v>
      </c>
      <c r="AM207" s="7">
        <v>-4.9232937481636527E-2</v>
      </c>
      <c r="AN207">
        <f t="shared" si="80"/>
        <v>2.9999999999972715E-2</v>
      </c>
      <c r="AO207">
        <f t="shared" si="81"/>
        <v>-1.4511194255412349E-3</v>
      </c>
      <c r="AP207">
        <f t="shared" si="82"/>
        <v>4.0357130066444924E-2</v>
      </c>
      <c r="AQ207">
        <f t="shared" si="91"/>
        <v>-1.3732407557449349E-3</v>
      </c>
      <c r="AS207" s="7">
        <v>204</v>
      </c>
      <c r="AT207" s="7">
        <v>380.09499999999997</v>
      </c>
      <c r="AU207" s="7">
        <v>-1.0278166356967166E-2</v>
      </c>
      <c r="AV207">
        <f t="shared" si="83"/>
        <v>4.9999999999954525E-3</v>
      </c>
      <c r="AW207">
        <f t="shared" si="92"/>
        <v>-1.5493268512267733E-4</v>
      </c>
      <c r="AX207">
        <f t="shared" si="93"/>
        <v>4.136211028388459E-2</v>
      </c>
      <c r="AY207">
        <f t="shared" si="94"/>
        <v>-3.8869902784429246E-4</v>
      </c>
    </row>
    <row r="208" spans="3:51" x14ac:dyDescent="0.25">
      <c r="D208" s="7">
        <v>205</v>
      </c>
      <c r="E208" s="7">
        <v>335.27</v>
      </c>
      <c r="F208" s="7">
        <v>0.23905388269837952</v>
      </c>
      <c r="G208">
        <f t="shared" si="76"/>
        <v>0.10000000000002274</v>
      </c>
      <c r="H208">
        <f t="shared" si="77"/>
        <v>-3.6841011131241164E-3</v>
      </c>
      <c r="I208">
        <f t="shared" si="84"/>
        <v>9.6138243471903806E-2</v>
      </c>
      <c r="J208">
        <f t="shared" si="85"/>
        <v>-3.7111092390713779E-3</v>
      </c>
      <c r="L208" s="7">
        <v>205</v>
      </c>
      <c r="M208" s="7">
        <v>357.22499999999997</v>
      </c>
      <c r="N208" s="7">
        <v>8.3778268745001591E-2</v>
      </c>
      <c r="O208">
        <f t="shared" si="95"/>
        <v>4.0000000000020464E-2</v>
      </c>
      <c r="P208">
        <f t="shared" si="96"/>
        <v>-1.5260507111340554E-3</v>
      </c>
      <c r="Q208">
        <f t="shared" si="86"/>
        <v>3.7614705378579361E-2</v>
      </c>
      <c r="R208">
        <f t="shared" si="87"/>
        <v>-1.5482239145158672E-3</v>
      </c>
      <c r="T208" s="7">
        <v>205</v>
      </c>
      <c r="U208" s="7">
        <v>378.57499999999999</v>
      </c>
      <c r="V208" s="7">
        <v>2.4441017405501964E-2</v>
      </c>
      <c r="W208">
        <f t="shared" si="97"/>
        <v>1.4999999999986358E-2</v>
      </c>
      <c r="X208">
        <f t="shared" si="98"/>
        <v>-5.9087129482587528E-4</v>
      </c>
      <c r="Y208">
        <f t="shared" si="88"/>
        <v>1.1922954664307817E-2</v>
      </c>
      <c r="Z208">
        <f t="shared" si="89"/>
        <v>-6.8046479050125341E-4</v>
      </c>
      <c r="AB208" s="7">
        <v>205</v>
      </c>
      <c r="AC208" s="7">
        <v>336.45</v>
      </c>
      <c r="AD208" s="7">
        <v>0.37117901566131295</v>
      </c>
      <c r="AE208">
        <f t="shared" si="78"/>
        <v>0.14999999999997726</v>
      </c>
      <c r="AF208">
        <f t="shared" si="79"/>
        <v>-8.2867906676583059E-3</v>
      </c>
      <c r="AG208">
        <f t="shared" si="99"/>
        <v>-8.5370346709208803E-3</v>
      </c>
      <c r="AH208">
        <f t="shared" si="90"/>
        <v>0.15613452729912591</v>
      </c>
      <c r="AK208" s="7">
        <v>205</v>
      </c>
      <c r="AL208" s="7">
        <v>360.21999999999997</v>
      </c>
      <c r="AM208" s="7">
        <v>-5.0684056907177762E-2</v>
      </c>
      <c r="AN208">
        <f t="shared" si="80"/>
        <v>2.5000000000034106E-2</v>
      </c>
      <c r="AO208">
        <f t="shared" si="81"/>
        <v>-1.3765841533870601E-3</v>
      </c>
      <c r="AP208">
        <f t="shared" si="82"/>
        <v>4.1393916177701939E-2</v>
      </c>
      <c r="AQ208">
        <f t="shared" si="91"/>
        <v>-1.300849255468443E-3</v>
      </c>
      <c r="AS208" s="7">
        <v>205</v>
      </c>
      <c r="AT208" s="7">
        <v>380.09999999999997</v>
      </c>
      <c r="AU208" s="7">
        <v>-1.0433099042089843E-2</v>
      </c>
      <c r="AV208">
        <f t="shared" si="83"/>
        <v>4.9999999999954525E-3</v>
      </c>
      <c r="AW208">
        <f t="shared" si="92"/>
        <v>-1.4413503408273326E-4</v>
      </c>
      <c r="AX208">
        <f t="shared" si="93"/>
        <v>4.2328877806070864E-2</v>
      </c>
      <c r="AY208">
        <f t="shared" si="94"/>
        <v>-3.7924761444659385E-4</v>
      </c>
    </row>
    <row r="209" spans="3:51" x14ac:dyDescent="0.25">
      <c r="D209" s="7">
        <v>206</v>
      </c>
      <c r="E209" s="7">
        <v>335.37</v>
      </c>
      <c r="F209" s="7">
        <v>0.2353697815852554</v>
      </c>
      <c r="G209">
        <f t="shared" si="76"/>
        <v>9.9999999999965894E-2</v>
      </c>
      <c r="H209">
        <f t="shared" si="77"/>
        <v>-3.6257518581790105E-3</v>
      </c>
      <c r="I209">
        <f t="shared" si="84"/>
        <v>9.4110854127313459E-2</v>
      </c>
      <c r="J209">
        <f t="shared" si="85"/>
        <v>-3.6524079332212606E-3</v>
      </c>
      <c r="L209" s="7">
        <v>206</v>
      </c>
      <c r="M209" s="7">
        <v>357.26499999999999</v>
      </c>
      <c r="N209" s="7">
        <v>8.2252218033867536E-2</v>
      </c>
      <c r="O209">
        <f t="shared" si="95"/>
        <v>4.4999999999959073E-2</v>
      </c>
      <c r="P209">
        <f t="shared" si="96"/>
        <v>-1.4911545864430137E-3</v>
      </c>
      <c r="Q209">
        <f t="shared" si="86"/>
        <v>3.6162204065511405E-2</v>
      </c>
      <c r="R209">
        <f t="shared" si="87"/>
        <v>-1.5143267220672496E-3</v>
      </c>
      <c r="T209" s="7">
        <v>206</v>
      </c>
      <c r="U209" s="7">
        <v>378.59</v>
      </c>
      <c r="V209" s="7">
        <v>2.3850146110676089E-2</v>
      </c>
      <c r="W209">
        <f t="shared" si="97"/>
        <v>1.4999999999986358E-2</v>
      </c>
      <c r="X209">
        <f t="shared" si="98"/>
        <v>-5.7362102830395278E-4</v>
      </c>
      <c r="Y209">
        <f t="shared" si="88"/>
        <v>1.1997966375724367E-2</v>
      </c>
      <c r="Z209">
        <f t="shared" si="89"/>
        <v>-6.6641042266284145E-4</v>
      </c>
      <c r="AB209" s="7">
        <v>206</v>
      </c>
      <c r="AC209" s="7">
        <v>336.59999999999997</v>
      </c>
      <c r="AD209" s="7">
        <v>0.36289222499365464</v>
      </c>
      <c r="AE209">
        <f t="shared" si="78"/>
        <v>0.14500000000003865</v>
      </c>
      <c r="AF209">
        <f t="shared" si="79"/>
        <v>-8.10535766213627E-3</v>
      </c>
      <c r="AG209">
        <f t="shared" si="99"/>
        <v>-8.3512041776522758E-3</v>
      </c>
      <c r="AH209">
        <f t="shared" si="90"/>
        <v>0.14993622589275102</v>
      </c>
      <c r="AK209" s="7">
        <v>206</v>
      </c>
      <c r="AL209" s="7">
        <v>360.245</v>
      </c>
      <c r="AM209" s="7">
        <v>-5.2060641060564822E-2</v>
      </c>
      <c r="AN209">
        <f t="shared" si="80"/>
        <v>2.9999999999972715E-2</v>
      </c>
      <c r="AO209">
        <f t="shared" si="81"/>
        <v>-1.3052662223702882E-3</v>
      </c>
      <c r="AP209">
        <f t="shared" si="82"/>
        <v>4.2283066122569934E-2</v>
      </c>
      <c r="AQ209">
        <f t="shared" si="91"/>
        <v>-1.2322784775402312E-3</v>
      </c>
      <c r="AS209" s="7">
        <v>206</v>
      </c>
      <c r="AT209" s="7">
        <v>380.10499999999996</v>
      </c>
      <c r="AU209" s="7">
        <v>-1.0577234076172577E-2</v>
      </c>
      <c r="AV209">
        <f t="shared" si="83"/>
        <v>4.9999999999954525E-3</v>
      </c>
      <c r="AW209">
        <f t="shared" si="92"/>
        <v>-1.3404031967297579E-4</v>
      </c>
      <c r="AX209">
        <f t="shared" si="93"/>
        <v>4.3113529639853709E-2</v>
      </c>
      <c r="AY209">
        <f t="shared" si="94"/>
        <v>-3.6937197788740707E-4</v>
      </c>
    </row>
    <row r="210" spans="3:51" x14ac:dyDescent="0.25">
      <c r="D210" s="7">
        <v>207</v>
      </c>
      <c r="E210" s="7">
        <v>335.46999999999997</v>
      </c>
      <c r="F210" s="7">
        <v>0.23174402972707639</v>
      </c>
      <c r="G210">
        <f t="shared" si="76"/>
        <v>8.9999999999974989E-2</v>
      </c>
      <c r="H210">
        <f t="shared" si="77"/>
        <v>-3.5682486183356288E-3</v>
      </c>
      <c r="I210">
        <f t="shared" si="84"/>
        <v>9.2108318077498197E-2</v>
      </c>
      <c r="J210">
        <f t="shared" si="85"/>
        <v>-3.594564815863413E-3</v>
      </c>
      <c r="L210" s="7">
        <v>207</v>
      </c>
      <c r="M210" s="7">
        <v>357.30999999999995</v>
      </c>
      <c r="N210" s="7">
        <v>8.0761063447424522E-2</v>
      </c>
      <c r="O210">
        <f t="shared" si="95"/>
        <v>3.0000000000029559E-2</v>
      </c>
      <c r="P210">
        <f t="shared" si="96"/>
        <v>-1.4570414148128152E-3</v>
      </c>
      <c r="Q210">
        <f t="shared" si="86"/>
        <v>3.4766791462480073E-2</v>
      </c>
      <c r="R210">
        <f t="shared" si="87"/>
        <v>-1.4812070917480935E-3</v>
      </c>
      <c r="T210" s="7">
        <v>207</v>
      </c>
      <c r="U210" s="7">
        <v>378.60499999999996</v>
      </c>
      <c r="V210" s="7">
        <v>2.3276525082372136E-2</v>
      </c>
      <c r="W210">
        <f t="shared" si="97"/>
        <v>5.0000000000522959E-3</v>
      </c>
      <c r="X210">
        <f t="shared" si="98"/>
        <v>-5.5687341320027894E-4</v>
      </c>
      <c r="Y210">
        <f t="shared" si="88"/>
        <v>1.2093339068862896E-2</v>
      </c>
      <c r="Z210">
        <f t="shared" si="89"/>
        <v>-6.5266372592813482E-4</v>
      </c>
      <c r="AB210" s="7">
        <v>207</v>
      </c>
      <c r="AC210" s="7">
        <v>336.745</v>
      </c>
      <c r="AD210" s="7">
        <v>0.35478686733151837</v>
      </c>
      <c r="AE210">
        <f t="shared" si="78"/>
        <v>0.13499999999999091</v>
      </c>
      <c r="AF210">
        <f t="shared" si="79"/>
        <v>-7.9269875238237586E-3</v>
      </c>
      <c r="AG210">
        <f t="shared" si="99"/>
        <v>-8.1686047556448135E-3</v>
      </c>
      <c r="AH210">
        <f t="shared" si="90"/>
        <v>0.14386022400737186</v>
      </c>
      <c r="AK210" s="7">
        <v>207</v>
      </c>
      <c r="AL210" s="7">
        <v>360.27499999999998</v>
      </c>
      <c r="AM210" s="7">
        <v>-5.336590728293511E-2</v>
      </c>
      <c r="AN210">
        <f t="shared" si="80"/>
        <v>2.4999999999977263E-2</v>
      </c>
      <c r="AO210">
        <f t="shared" si="81"/>
        <v>-1.2370610596328449E-3</v>
      </c>
      <c r="AP210">
        <f t="shared" si="82"/>
        <v>4.3004436894753084E-2</v>
      </c>
      <c r="AQ210">
        <f t="shared" si="91"/>
        <v>-1.1674134735734903E-3</v>
      </c>
      <c r="AS210" s="7">
        <v>207</v>
      </c>
      <c r="AT210" s="7">
        <v>380.10999999999996</v>
      </c>
      <c r="AU210" s="7">
        <v>-1.0711274395845552E-2</v>
      </c>
      <c r="AV210">
        <f t="shared" si="83"/>
        <v>1.5000000000043201E-2</v>
      </c>
      <c r="AW210">
        <f t="shared" si="92"/>
        <v>-1.2460674205815384E-4</v>
      </c>
      <c r="AX210">
        <f t="shared" si="93"/>
        <v>4.371004197263062E-2</v>
      </c>
      <c r="AY210">
        <f t="shared" si="94"/>
        <v>-3.5900393180883885E-4</v>
      </c>
    </row>
    <row r="211" spans="3:51" x14ac:dyDescent="0.25">
      <c r="D211" s="7">
        <v>208</v>
      </c>
      <c r="E211" s="7">
        <v>335.55999999999995</v>
      </c>
      <c r="F211" s="7">
        <v>0.22817578110874076</v>
      </c>
      <c r="G211">
        <f t="shared" si="76"/>
        <v>9.0000000000031832E-2</v>
      </c>
      <c r="H211">
        <f t="shared" si="77"/>
        <v>-3.5115814358639141E-3</v>
      </c>
      <c r="I211">
        <f t="shared" si="84"/>
        <v>9.0131396762989979E-2</v>
      </c>
      <c r="J211">
        <f t="shared" si="85"/>
        <v>-3.5375696561425057E-3</v>
      </c>
      <c r="L211" s="7">
        <v>208</v>
      </c>
      <c r="M211" s="7">
        <v>357.34</v>
      </c>
      <c r="N211" s="7">
        <v>7.9304022032611707E-2</v>
      </c>
      <c r="O211">
        <f t="shared" si="95"/>
        <v>3.5000000000025011E-2</v>
      </c>
      <c r="P211">
        <f t="shared" si="96"/>
        <v>-1.4236944453703548E-3</v>
      </c>
      <c r="Q211">
        <f t="shared" si="86"/>
        <v>3.3427952477239176E-2</v>
      </c>
      <c r="R211">
        <f t="shared" si="87"/>
        <v>-1.4488444017325131E-3</v>
      </c>
      <c r="T211" s="7">
        <v>208</v>
      </c>
      <c r="U211" s="7">
        <v>378.61</v>
      </c>
      <c r="V211" s="7">
        <v>2.2719651669171857E-2</v>
      </c>
      <c r="W211">
        <f t="shared" si="97"/>
        <v>2.4999999999977263E-2</v>
      </c>
      <c r="X211">
        <f t="shared" si="98"/>
        <v>-5.4061388790424894E-4</v>
      </c>
      <c r="Y211">
        <f t="shared" si="88"/>
        <v>1.2206974506107748E-2</v>
      </c>
      <c r="Z211">
        <f t="shared" si="89"/>
        <v>-6.3920191777726287E-4</v>
      </c>
      <c r="AB211" s="7">
        <v>208</v>
      </c>
      <c r="AC211" s="7">
        <v>336.88</v>
      </c>
      <c r="AD211" s="7">
        <v>0.34685987980769462</v>
      </c>
      <c r="AE211">
        <f t="shared" si="78"/>
        <v>0.12999999999999545</v>
      </c>
      <c r="AF211">
        <f t="shared" si="79"/>
        <v>-7.7516546022172728E-3</v>
      </c>
      <c r="AG211">
        <f t="shared" si="99"/>
        <v>-7.9892130765529187E-3</v>
      </c>
      <c r="AH211">
        <f t="shared" si="90"/>
        <v>0.13791590897800088</v>
      </c>
      <c r="AK211" s="7">
        <v>208</v>
      </c>
      <c r="AL211" s="7">
        <v>360.29999999999995</v>
      </c>
      <c r="AM211" s="7">
        <v>-5.4602968342567955E-2</v>
      </c>
      <c r="AN211">
        <f t="shared" si="80"/>
        <v>2.0000000000038654E-2</v>
      </c>
      <c r="AO211">
        <f t="shared" si="81"/>
        <v>-1.1718657641082639E-3</v>
      </c>
      <c r="AP211">
        <f t="shared" si="82"/>
        <v>4.3539588458846978E-2</v>
      </c>
      <c r="AQ211">
        <f t="shared" si="91"/>
        <v>-1.106138702186869E-3</v>
      </c>
      <c r="AS211" s="7">
        <v>208</v>
      </c>
      <c r="AT211" s="7">
        <v>380.125</v>
      </c>
      <c r="AU211" s="7">
        <v>-1.0835881137903706E-2</v>
      </c>
      <c r="AV211">
        <f t="shared" si="83"/>
        <v>9.9999999999909051E-3</v>
      </c>
      <c r="AW211">
        <f t="shared" si="92"/>
        <v>-1.1579468264340947E-4</v>
      </c>
      <c r="AX211">
        <f t="shared" si="93"/>
        <v>4.4113115973672734E-2</v>
      </c>
      <c r="AY211">
        <f t="shared" si="94"/>
        <v>-3.4808180212283037E-4</v>
      </c>
    </row>
    <row r="212" spans="3:51" x14ac:dyDescent="0.25">
      <c r="D212" s="7">
        <v>209</v>
      </c>
      <c r="E212" s="7">
        <v>335.65</v>
      </c>
      <c r="F212" s="7">
        <v>0.22466419967287685</v>
      </c>
      <c r="G212">
        <f t="shared" si="76"/>
        <v>9.0000000000031832E-2</v>
      </c>
      <c r="H212">
        <f t="shared" si="77"/>
        <v>-3.4557404055449992E-3</v>
      </c>
      <c r="I212">
        <f t="shared" si="84"/>
        <v>8.8180829428784691E-2</v>
      </c>
      <c r="J212">
        <f t="shared" si="85"/>
        <v>-3.4814122556564436E-3</v>
      </c>
      <c r="L212" s="7">
        <v>209</v>
      </c>
      <c r="M212" s="7">
        <v>357.375</v>
      </c>
      <c r="N212" s="7">
        <v>7.7880327587241352E-2</v>
      </c>
      <c r="O212">
        <f t="shared" si="95"/>
        <v>3.4999999999968168E-2</v>
      </c>
      <c r="P212">
        <f t="shared" si="96"/>
        <v>-1.3910972439447195E-3</v>
      </c>
      <c r="Q212">
        <f t="shared" si="86"/>
        <v>3.2145143126285136E-2</v>
      </c>
      <c r="R212">
        <f t="shared" si="87"/>
        <v>-1.4172183711945729E-3</v>
      </c>
      <c r="T212" s="7">
        <v>209</v>
      </c>
      <c r="U212" s="7">
        <v>378.63499999999999</v>
      </c>
      <c r="V212" s="7">
        <v>2.2179037781267608E-2</v>
      </c>
      <c r="W212">
        <f t="shared" si="97"/>
        <v>1.4999999999986358E-2</v>
      </c>
      <c r="X212">
        <f t="shared" si="98"/>
        <v>-5.2482830548472234E-4</v>
      </c>
      <c r="Y212">
        <f t="shared" si="88"/>
        <v>1.2336810287373545E-2</v>
      </c>
      <c r="Z212">
        <f t="shared" si="89"/>
        <v>-6.2600301265729186E-4</v>
      </c>
      <c r="AB212" s="7">
        <v>209</v>
      </c>
      <c r="AC212" s="7">
        <v>337.01</v>
      </c>
      <c r="AD212" s="7">
        <v>0.33910822520547734</v>
      </c>
      <c r="AE212">
        <f t="shared" si="78"/>
        <v>0.125</v>
      </c>
      <c r="AF212">
        <f t="shared" si="79"/>
        <v>-7.5793327249938369E-3</v>
      </c>
      <c r="AG212">
        <f t="shared" si="99"/>
        <v>-7.8130047904991576E-3</v>
      </c>
      <c r="AH212">
        <f t="shared" si="90"/>
        <v>0.13211224895127227</v>
      </c>
      <c r="AK212" s="7">
        <v>209</v>
      </c>
      <c r="AL212" s="7">
        <v>360.32</v>
      </c>
      <c r="AM212" s="7">
        <v>-5.5774834106676219E-2</v>
      </c>
      <c r="AN212">
        <f t="shared" si="80"/>
        <v>1.999999999998181E-2</v>
      </c>
      <c r="AO212">
        <f t="shared" si="81"/>
        <v>-1.1095791616623149E-3</v>
      </c>
      <c r="AP212">
        <f t="shared" si="82"/>
        <v>4.3871933962739362E-2</v>
      </c>
      <c r="AQ212">
        <f t="shared" si="91"/>
        <v>-1.0483380667289637E-3</v>
      </c>
      <c r="AS212" s="7">
        <v>209</v>
      </c>
      <c r="AT212" s="7">
        <v>380.13499999999999</v>
      </c>
      <c r="AU212" s="7">
        <v>-1.0951675820547116E-2</v>
      </c>
      <c r="AV212">
        <f t="shared" si="83"/>
        <v>9.9999999999909051E-3</v>
      </c>
      <c r="AW212">
        <f t="shared" si="92"/>
        <v>-1.0756661274096552E-4</v>
      </c>
      <c r="AX212">
        <f t="shared" si="93"/>
        <v>4.431820632497363E-2</v>
      </c>
      <c r="AY212">
        <f t="shared" si="94"/>
        <v>-3.365505314822558E-4</v>
      </c>
    </row>
    <row r="213" spans="3:51" s="16" customFormat="1" x14ac:dyDescent="0.25">
      <c r="C213" s="16">
        <v>210</v>
      </c>
      <c r="D213" s="17">
        <v>210</v>
      </c>
      <c r="E213" s="17">
        <v>335.74</v>
      </c>
      <c r="F213" s="17">
        <v>0.22120845926733185</v>
      </c>
      <c r="G213" s="16">
        <f t="shared" si="76"/>
        <v>9.9999999999965894E-2</v>
      </c>
      <c r="H213" s="16">
        <f t="shared" si="77"/>
        <v>-3.4007156762919932E-3</v>
      </c>
      <c r="I213" s="16">
        <f t="shared" si="84"/>
        <v>8.6257332475971893E-2</v>
      </c>
      <c r="J213" s="16">
        <f t="shared" si="85"/>
        <v>-3.4260824506716497E-3</v>
      </c>
      <c r="L213" s="17">
        <v>210</v>
      </c>
      <c r="M213" s="17">
        <v>357.40999999999997</v>
      </c>
      <c r="N213" s="17">
        <v>7.6489230343296633E-2</v>
      </c>
      <c r="O213" s="16">
        <f t="shared" si="95"/>
        <v>4.0000000000020464E-2</v>
      </c>
      <c r="P213" s="16">
        <f t="shared" si="96"/>
        <v>-1.3592336890994872E-3</v>
      </c>
      <c r="Q213" s="16">
        <f t="shared" si="86"/>
        <v>3.0917790729837025E-2</v>
      </c>
      <c r="R213" s="16">
        <f t="shared" si="87"/>
        <v>-1.3863090635374553E-3</v>
      </c>
      <c r="T213" s="17">
        <v>210</v>
      </c>
      <c r="U213" s="17">
        <v>378.65</v>
      </c>
      <c r="V213" s="17">
        <v>2.1654209475782886E-2</v>
      </c>
      <c r="W213" s="16">
        <f t="shared" si="97"/>
        <v>1.4999999999986358E-2</v>
      </c>
      <c r="X213" s="16">
        <f t="shared" si="98"/>
        <v>-5.0950292245485057E-4</v>
      </c>
      <c r="Y213" s="16">
        <f t="shared" si="88"/>
        <v>1.2480821250755447E-2</v>
      </c>
      <c r="Z213" s="16">
        <f t="shared" si="89"/>
        <v>-6.1304582300363009E-4</v>
      </c>
      <c r="AB213" s="17">
        <v>210</v>
      </c>
      <c r="AC213" s="17">
        <v>337.13499999999999</v>
      </c>
      <c r="AD213" s="17">
        <v>0.33152889248048351</v>
      </c>
      <c r="AE213" s="16">
        <f t="shared" si="78"/>
        <v>0.12000000000000455</v>
      </c>
      <c r="AF213" s="16">
        <f t="shared" si="79"/>
        <v>-7.4099952214127796E-3</v>
      </c>
      <c r="AG213" s="16">
        <f t="shared" si="99"/>
        <v>-7.6399545285375584E-3</v>
      </c>
      <c r="AH213" s="16">
        <f t="shared" si="90"/>
        <v>0.12645776382692997</v>
      </c>
      <c r="AK213" s="17">
        <v>210</v>
      </c>
      <c r="AL213" s="17">
        <v>360.34</v>
      </c>
      <c r="AM213" s="17">
        <v>-5.6884413268338534E-2</v>
      </c>
      <c r="AN213" s="16">
        <f t="shared" si="80"/>
        <v>2.5000000000034106E-2</v>
      </c>
      <c r="AO213" s="16">
        <f t="shared" si="81"/>
        <v>-1.0501018559456801E-3</v>
      </c>
      <c r="AP213" s="16">
        <f t="shared" si="82"/>
        <v>4.3986884725674358E-2</v>
      </c>
      <c r="AQ213" s="16">
        <f t="shared" si="91"/>
        <v>-9.9389495310805813E-4</v>
      </c>
      <c r="AS213" s="17">
        <v>210</v>
      </c>
      <c r="AT213" s="17">
        <v>380.14499999999998</v>
      </c>
      <c r="AU213" s="17">
        <v>-1.1059242433288081E-2</v>
      </c>
      <c r="AV213" s="16">
        <f t="shared" si="83"/>
        <v>0</v>
      </c>
      <c r="AW213" s="16">
        <f t="shared" si="92"/>
        <v>-9.9887004439594418E-5</v>
      </c>
      <c r="AX213" s="16">
        <f t="shared" si="93"/>
        <v>4.4321540537097803E-2</v>
      </c>
      <c r="AY213" s="16">
        <f t="shared" si="94"/>
        <v>-3.2436178398827611E-4</v>
      </c>
    </row>
    <row r="214" spans="3:51" x14ac:dyDescent="0.25">
      <c r="D214" s="7">
        <v>211</v>
      </c>
      <c r="E214" s="7">
        <v>335.84</v>
      </c>
      <c r="F214" s="7">
        <v>0.21780774359103985</v>
      </c>
      <c r="G214">
        <f t="shared" si="76"/>
        <v>8.9999999999974989E-2</v>
      </c>
      <c r="H214">
        <f t="shared" si="77"/>
        <v>-3.3464974527073199E-3</v>
      </c>
      <c r="I214">
        <f t="shared" si="84"/>
        <v>8.4361598824989059E-2</v>
      </c>
      <c r="J214">
        <f t="shared" si="85"/>
        <v>-3.3715701142819493E-3</v>
      </c>
      <c r="L214" s="7">
        <v>211</v>
      </c>
      <c r="M214" s="7">
        <v>357.45</v>
      </c>
      <c r="N214" s="7">
        <v>7.5129996654197145E-2</v>
      </c>
      <c r="O214">
        <f t="shared" si="95"/>
        <v>2.9999999999972715E-2</v>
      </c>
      <c r="P214">
        <f t="shared" si="96"/>
        <v>-1.3280879681162872E-3</v>
      </c>
      <c r="Q214">
        <f t="shared" si="86"/>
        <v>2.9745294104521536E-2</v>
      </c>
      <c r="R214">
        <f t="shared" si="87"/>
        <v>-1.3560968895160452E-3</v>
      </c>
      <c r="T214" s="7">
        <v>211</v>
      </c>
      <c r="U214" s="7">
        <v>378.66499999999996</v>
      </c>
      <c r="V214" s="7">
        <v>2.1144706553328035E-2</v>
      </c>
      <c r="W214">
        <f t="shared" si="97"/>
        <v>1.4999999999986358E-2</v>
      </c>
      <c r="X214">
        <f t="shared" si="98"/>
        <v>-4.946243877976958E-4</v>
      </c>
      <c r="Y214">
        <f t="shared" si="88"/>
        <v>1.2637020840025492E-2</v>
      </c>
      <c r="Z214">
        <f t="shared" si="89"/>
        <v>-6.0030996013975269E-4</v>
      </c>
      <c r="AB214" s="7">
        <v>211</v>
      </c>
      <c r="AC214" s="7">
        <v>337.255</v>
      </c>
      <c r="AD214" s="7">
        <v>0.32411889725907073</v>
      </c>
      <c r="AE214">
        <f t="shared" si="78"/>
        <v>0.10499999999996135</v>
      </c>
      <c r="AF214">
        <f t="shared" si="79"/>
        <v>-7.2436149455727961E-3</v>
      </c>
      <c r="AG214">
        <f t="shared" si="99"/>
        <v>-7.4700359050990164E-3</v>
      </c>
      <c r="AH214">
        <f t="shared" si="90"/>
        <v>0.12096049672992759</v>
      </c>
      <c r="AK214" s="7">
        <v>211</v>
      </c>
      <c r="AL214" s="7">
        <v>360.36500000000001</v>
      </c>
      <c r="AM214" s="7">
        <v>-5.7934515124284214E-2</v>
      </c>
      <c r="AN214">
        <f t="shared" si="80"/>
        <v>2.4999999999977263E-2</v>
      </c>
      <c r="AO214">
        <f t="shared" si="81"/>
        <v>-9.9333627504722549E-4</v>
      </c>
      <c r="AP214">
        <f t="shared" si="82"/>
        <v>4.3871989136837541E-2</v>
      </c>
      <c r="AQ214">
        <f t="shared" si="91"/>
        <v>-9.4269226709916935E-4</v>
      </c>
      <c r="AS214" s="7">
        <v>211</v>
      </c>
      <c r="AT214" s="7">
        <v>380.14499999999998</v>
      </c>
      <c r="AU214" s="7">
        <v>-1.1159129437727676E-2</v>
      </c>
      <c r="AV214">
        <f t="shared" si="83"/>
        <v>4.9999999999954525E-3</v>
      </c>
      <c r="AW214">
        <f t="shared" si="92"/>
        <v>-9.2722243746354641E-5</v>
      </c>
      <c r="AX214">
        <f t="shared" si="93"/>
        <v>4.41201461512577E-2</v>
      </c>
      <c r="AY214">
        <f t="shared" si="94"/>
        <v>-3.114740471372345E-4</v>
      </c>
    </row>
    <row r="215" spans="3:51" x14ac:dyDescent="0.25">
      <c r="D215" s="7">
        <v>212</v>
      </c>
      <c r="E215" s="7">
        <v>335.92999999999995</v>
      </c>
      <c r="F215" s="7">
        <v>0.21446124613833253</v>
      </c>
      <c r="G215">
        <f t="shared" si="76"/>
        <v>9.0000000000031832E-2</v>
      </c>
      <c r="H215">
        <f t="shared" si="77"/>
        <v>-3.2930759965779377E-3</v>
      </c>
      <c r="I215">
        <f t="shared" si="84"/>
        <v>8.2494297289107621E-2</v>
      </c>
      <c r="J215">
        <f t="shared" si="85"/>
        <v>-3.3178651585480251E-3</v>
      </c>
      <c r="L215" s="7">
        <v>212</v>
      </c>
      <c r="M215" s="7">
        <v>357.47999999999996</v>
      </c>
      <c r="N215" s="7">
        <v>7.3801908686080858E-2</v>
      </c>
      <c r="O215">
        <f t="shared" si="95"/>
        <v>4.5000000000015916E-2</v>
      </c>
      <c r="P215">
        <f t="shared" si="96"/>
        <v>-1.2976445729354635E-3</v>
      </c>
      <c r="Q215">
        <f t="shared" si="86"/>
        <v>2.8627023754985048E-2</v>
      </c>
      <c r="R215">
        <f t="shared" si="87"/>
        <v>-1.3265626103376726E-3</v>
      </c>
      <c r="T215" s="7">
        <v>212</v>
      </c>
      <c r="U215" s="7">
        <v>378.67999999999995</v>
      </c>
      <c r="V215" s="7">
        <v>2.065008216553034E-2</v>
      </c>
      <c r="W215">
        <f t="shared" si="97"/>
        <v>4.9999999999954525E-3</v>
      </c>
      <c r="X215">
        <f t="shared" si="98"/>
        <v>-4.8017973224961583E-4</v>
      </c>
      <c r="Y215">
        <f t="shared" si="88"/>
        <v>1.280346246206765E-2</v>
      </c>
      <c r="Z215">
        <f t="shared" si="89"/>
        <v>-5.877758352071244E-4</v>
      </c>
      <c r="AB215" s="7">
        <v>212</v>
      </c>
      <c r="AC215" s="7">
        <v>337.35999999999996</v>
      </c>
      <c r="AD215" s="7">
        <v>0.31687528231349793</v>
      </c>
      <c r="AE215">
        <f t="shared" si="78"/>
        <v>0.125</v>
      </c>
      <c r="AF215">
        <f t="shared" si="79"/>
        <v>-7.0801642995113045E-3</v>
      </c>
      <c r="AG215">
        <f t="shared" si="99"/>
        <v>-7.3032215204727122E-3</v>
      </c>
      <c r="AH215">
        <f t="shared" si="90"/>
        <v>0.11562798608563352</v>
      </c>
      <c r="AK215" s="7">
        <v>212</v>
      </c>
      <c r="AL215" s="7">
        <v>360.39</v>
      </c>
      <c r="AM215" s="7">
        <v>-5.8927851399331439E-2</v>
      </c>
      <c r="AN215">
        <f t="shared" si="80"/>
        <v>1.999999999998181E-2</v>
      </c>
      <c r="AO215">
        <f t="shared" si="81"/>
        <v>-9.3918671395909481E-4</v>
      </c>
      <c r="AP215">
        <f t="shared" si="82"/>
        <v>4.3517064308792541E-2</v>
      </c>
      <c r="AQ215">
        <f t="shared" si="91"/>
        <v>-8.9461247090413636E-4</v>
      </c>
      <c r="AS215" s="7">
        <v>212</v>
      </c>
      <c r="AT215" s="7">
        <v>380.15</v>
      </c>
      <c r="AU215" s="7">
        <v>-1.125185168147403E-2</v>
      </c>
      <c r="AV215">
        <f t="shared" si="83"/>
        <v>4.9999999999954525E-3</v>
      </c>
      <c r="AW215">
        <f t="shared" si="92"/>
        <v>-8.6040546057791767E-5</v>
      </c>
      <c r="AX215">
        <f t="shared" si="93"/>
        <v>4.3711874738150414E-2</v>
      </c>
      <c r="AY215">
        <f t="shared" si="94"/>
        <v>-2.9785273282430626E-4</v>
      </c>
    </row>
    <row r="216" spans="3:51" x14ac:dyDescent="0.25">
      <c r="D216" s="7">
        <v>213</v>
      </c>
      <c r="E216" s="7">
        <v>336.02</v>
      </c>
      <c r="F216" s="7">
        <v>0.2111681701417546</v>
      </c>
      <c r="G216">
        <f t="shared" si="76"/>
        <v>6.9999999999993179E-2</v>
      </c>
      <c r="H216">
        <f t="shared" si="77"/>
        <v>-3.240441628309082E-3</v>
      </c>
      <c r="I216">
        <f t="shared" si="84"/>
        <v>8.0656071926474837E-2</v>
      </c>
      <c r="J216">
        <f t="shared" si="85"/>
        <v>-3.2649575366387601E-3</v>
      </c>
      <c r="L216" s="7">
        <v>213</v>
      </c>
      <c r="M216" s="7">
        <v>357.52499999999998</v>
      </c>
      <c r="N216" s="7">
        <v>7.2504264113145395E-2</v>
      </c>
      <c r="O216">
        <f t="shared" si="95"/>
        <v>3.4999999999968168E-2</v>
      </c>
      <c r="P216">
        <f t="shared" si="96"/>
        <v>-1.267888296059505E-3</v>
      </c>
      <c r="Q216">
        <f t="shared" si="86"/>
        <v>2.7562322063722222E-2</v>
      </c>
      <c r="R216">
        <f t="shared" si="87"/>
        <v>-1.297687340658854E-3</v>
      </c>
      <c r="T216" s="7">
        <v>213</v>
      </c>
      <c r="U216" s="7">
        <v>378.68499999999995</v>
      </c>
      <c r="V216" s="7">
        <v>2.0169902433280724E-2</v>
      </c>
      <c r="W216">
        <f t="shared" si="97"/>
        <v>1.5000000000043201E-2</v>
      </c>
      <c r="X216">
        <f t="shared" si="98"/>
        <v>-4.6615635783845907E-4</v>
      </c>
      <c r="Y216">
        <f t="shared" si="88"/>
        <v>1.2978240827302479E-2</v>
      </c>
      <c r="Z216">
        <f t="shared" si="89"/>
        <v>-5.7542465984820879E-4</v>
      </c>
      <c r="AB216" s="7">
        <v>213</v>
      </c>
      <c r="AC216" s="7">
        <v>337.48499999999996</v>
      </c>
      <c r="AD216" s="7">
        <v>0.30979511801398663</v>
      </c>
      <c r="AE216">
        <f t="shared" si="78"/>
        <v>0.11500000000000909</v>
      </c>
      <c r="AF216">
        <f t="shared" si="79"/>
        <v>-6.9196152561268875E-3</v>
      </c>
      <c r="AG216">
        <f t="shared" si="99"/>
        <v>-7.1394829632389425E-3</v>
      </c>
      <c r="AH216">
        <f t="shared" si="90"/>
        <v>0.11046723837195582</v>
      </c>
      <c r="AK216" s="7">
        <v>213</v>
      </c>
      <c r="AL216" s="7">
        <v>360.40999999999997</v>
      </c>
      <c r="AM216" s="7">
        <v>-5.9867038113290534E-2</v>
      </c>
      <c r="AN216">
        <f t="shared" si="80"/>
        <v>1.999999999998181E-2</v>
      </c>
      <c r="AO216">
        <f t="shared" si="81"/>
        <v>-8.8755937285118353E-4</v>
      </c>
      <c r="AP216">
        <f t="shared" si="82"/>
        <v>4.2914319582711968E-2</v>
      </c>
      <c r="AQ216">
        <f t="shared" si="91"/>
        <v>-8.4953762056569175E-4</v>
      </c>
      <c r="AS216" s="7">
        <v>213</v>
      </c>
      <c r="AT216" s="7">
        <v>380.15499999999997</v>
      </c>
      <c r="AU216" s="7">
        <v>-1.1337892227531822E-2</v>
      </c>
      <c r="AV216">
        <f t="shared" si="83"/>
        <v>9.9999999999909051E-3</v>
      </c>
      <c r="AW216">
        <f t="shared" si="92"/>
        <v>-7.9811874006846875E-5</v>
      </c>
      <c r="AX216">
        <f t="shared" si="93"/>
        <v>4.3095421614893326E-2</v>
      </c>
      <c r="AY216">
        <f t="shared" si="94"/>
        <v>-2.8347027926552517E-4</v>
      </c>
    </row>
    <row r="217" spans="3:51" x14ac:dyDescent="0.25">
      <c r="D217" s="7">
        <v>214</v>
      </c>
      <c r="E217" s="7">
        <v>336.09</v>
      </c>
      <c r="F217" s="7">
        <v>0.20792772851344551</v>
      </c>
      <c r="G217">
        <f t="shared" si="76"/>
        <v>8.9999999999974989E-2</v>
      </c>
      <c r="H217">
        <f t="shared" si="77"/>
        <v>-3.1885847282979163E-3</v>
      </c>
      <c r="I217">
        <f t="shared" si="84"/>
        <v>7.8847541438682001E-2</v>
      </c>
      <c r="J217">
        <f t="shared" si="85"/>
        <v>-3.2128372448880921E-3</v>
      </c>
      <c r="L217" s="7">
        <v>214</v>
      </c>
      <c r="M217" s="7">
        <v>357.55999999999995</v>
      </c>
      <c r="N217" s="7">
        <v>7.123637581708589E-2</v>
      </c>
      <c r="O217">
        <f t="shared" si="95"/>
        <v>3.0000000000029559E-2</v>
      </c>
      <c r="P217">
        <f t="shared" si="96"/>
        <v>-1.2388042264248889E-3</v>
      </c>
      <c r="Q217">
        <f t="shared" si="86"/>
        <v>2.6550503478417697E-2</v>
      </c>
      <c r="R217">
        <f t="shared" si="87"/>
        <v>-1.2694525515434263E-3</v>
      </c>
      <c r="T217" s="7">
        <v>214</v>
      </c>
      <c r="U217" s="7">
        <v>378.7</v>
      </c>
      <c r="V217" s="7">
        <v>1.9703746075442265E-2</v>
      </c>
      <c r="W217">
        <f t="shared" si="97"/>
        <v>1.4999999999986358E-2</v>
      </c>
      <c r="X217">
        <f t="shared" si="98"/>
        <v>-4.5254202767338811E-4</v>
      </c>
      <c r="Y217">
        <f t="shared" si="88"/>
        <v>1.315949325735577E-2</v>
      </c>
      <c r="Z217">
        <f t="shared" si="89"/>
        <v>-5.6323844701115788E-4</v>
      </c>
      <c r="AB217" s="7">
        <v>214</v>
      </c>
      <c r="AC217" s="7">
        <v>337.59999999999997</v>
      </c>
      <c r="AD217" s="7">
        <v>0.30287550275785974</v>
      </c>
      <c r="AE217">
        <f t="shared" si="78"/>
        <v>0.10500000000001819</v>
      </c>
      <c r="AF217">
        <f t="shared" si="79"/>
        <v>-6.7619393819109419E-3</v>
      </c>
      <c r="AG217">
        <f t="shared" si="99"/>
        <v>-6.9787908127929218E-3</v>
      </c>
      <c r="AH217">
        <f t="shared" si="90"/>
        <v>0.10548470162785772</v>
      </c>
      <c r="AK217" s="7">
        <v>214</v>
      </c>
      <c r="AL217" s="7">
        <v>360.42999999999995</v>
      </c>
      <c r="AM217" s="7">
        <v>-6.0754597486141718E-2</v>
      </c>
      <c r="AN217">
        <f t="shared" si="80"/>
        <v>2.0000000000038654E-2</v>
      </c>
      <c r="AO217">
        <f t="shared" si="81"/>
        <v>-8.3836239130412327E-4</v>
      </c>
      <c r="AP217">
        <f t="shared" si="82"/>
        <v>4.2058470640773393E-2</v>
      </c>
      <c r="AQ217">
        <f t="shared" si="91"/>
        <v>-8.0734940140578075E-4</v>
      </c>
      <c r="AS217" s="7">
        <v>214</v>
      </c>
      <c r="AT217" s="7">
        <v>380.16499999999996</v>
      </c>
      <c r="AU217" s="7">
        <v>-1.1417704101538669E-2</v>
      </c>
      <c r="AV217">
        <f t="shared" si="83"/>
        <v>9.9999999999909051E-3</v>
      </c>
      <c r="AW217">
        <f t="shared" si="92"/>
        <v>-7.4007857720818915E-5</v>
      </c>
      <c r="AX217">
        <f t="shared" si="93"/>
        <v>4.2270355002514748E-2</v>
      </c>
      <c r="AY217">
        <f t="shared" si="94"/>
        <v>-2.68306247743506E-4</v>
      </c>
    </row>
    <row r="218" spans="3:51" x14ac:dyDescent="0.25">
      <c r="D218" s="7">
        <v>215</v>
      </c>
      <c r="E218" s="7">
        <v>336.17999999999995</v>
      </c>
      <c r="F218" s="7">
        <v>0.2047391437851476</v>
      </c>
      <c r="G218">
        <f t="shared" si="76"/>
        <v>8.0000000000040927E-2</v>
      </c>
      <c r="H218">
        <f t="shared" si="77"/>
        <v>-3.1374957382474533E-3</v>
      </c>
      <c r="I218">
        <f t="shared" si="84"/>
        <v>7.7069298518173568E-2</v>
      </c>
      <c r="J218">
        <f t="shared" si="85"/>
        <v>-3.1614943248999688E-3</v>
      </c>
      <c r="L218" s="7">
        <v>215</v>
      </c>
      <c r="M218" s="7">
        <v>357.59</v>
      </c>
      <c r="N218" s="7">
        <v>6.9997571590661001E-2</v>
      </c>
      <c r="O218">
        <f t="shared" si="95"/>
        <v>3.0000000000029559E-2</v>
      </c>
      <c r="P218">
        <f t="shared" si="96"/>
        <v>-1.2103777452476122E-3</v>
      </c>
      <c r="Q218">
        <f t="shared" si="86"/>
        <v>2.5590854699053311E-2</v>
      </c>
      <c r="R218">
        <f t="shared" si="87"/>
        <v>-1.2418400733290036E-3</v>
      </c>
      <c r="T218" s="7">
        <v>215</v>
      </c>
      <c r="U218" s="7">
        <v>378.71499999999997</v>
      </c>
      <c r="V218" s="7">
        <v>1.9251204047768877E-2</v>
      </c>
      <c r="W218">
        <f t="shared" si="97"/>
        <v>4.9999999999954525E-3</v>
      </c>
      <c r="X218">
        <f t="shared" si="98"/>
        <v>-4.3932485598278601E-4</v>
      </c>
      <c r="Y218">
        <f t="shared" si="88"/>
        <v>1.3345400995867784E-2</v>
      </c>
      <c r="Z218">
        <f t="shared" si="89"/>
        <v>-5.5120001143120489E-4</v>
      </c>
      <c r="AB218" s="7">
        <v>215</v>
      </c>
      <c r="AC218" s="7">
        <v>337.70499999999998</v>
      </c>
      <c r="AD218" s="7">
        <v>0.2961135633759488</v>
      </c>
      <c r="AE218">
        <f t="shared" si="78"/>
        <v>0.10499999999996135</v>
      </c>
      <c r="AF218">
        <f t="shared" si="79"/>
        <v>-6.607107859474104E-3</v>
      </c>
      <c r="AG218">
        <f t="shared" si="99"/>
        <v>-6.8211146417573656E-3</v>
      </c>
      <c r="AH218">
        <f t="shared" si="90"/>
        <v>0.10068623979203561</v>
      </c>
      <c r="AK218" s="7">
        <v>215</v>
      </c>
      <c r="AL218" s="7">
        <v>360.45</v>
      </c>
      <c r="AM218" s="7">
        <v>-6.1592959877445841E-2</v>
      </c>
      <c r="AN218">
        <f t="shared" si="80"/>
        <v>1.999999999998181E-2</v>
      </c>
      <c r="AO218">
        <f t="shared" si="81"/>
        <v>-7.9150587842245768E-4</v>
      </c>
      <c r="AP218">
        <f t="shared" si="82"/>
        <v>4.0946843095388985E-2</v>
      </c>
      <c r="AQ218">
        <f t="shared" si="91"/>
        <v>-7.6792916530995896E-4</v>
      </c>
      <c r="AS218" s="7">
        <v>215</v>
      </c>
      <c r="AT218" s="7">
        <v>380.17499999999995</v>
      </c>
      <c r="AU218" s="7">
        <v>-1.1491711959259488E-2</v>
      </c>
      <c r="AV218">
        <f t="shared" si="83"/>
        <v>0</v>
      </c>
      <c r="AW218">
        <f t="shared" si="92"/>
        <v>-6.8601717515949165E-5</v>
      </c>
      <c r="AX218">
        <f t="shared" si="93"/>
        <v>4.1237133211765808E-2</v>
      </c>
      <c r="AY218">
        <f t="shared" si="94"/>
        <v>-2.5234742331266648E-4</v>
      </c>
    </row>
    <row r="219" spans="3:51" x14ac:dyDescent="0.25">
      <c r="D219" s="7">
        <v>216</v>
      </c>
      <c r="E219" s="7">
        <v>336.26</v>
      </c>
      <c r="F219" s="7">
        <v>0.20160164804690014</v>
      </c>
      <c r="G219">
        <f t="shared" si="76"/>
        <v>6.9999999999993179E-2</v>
      </c>
      <c r="H219">
        <f t="shared" si="77"/>
        <v>-3.0871651624228003E-3</v>
      </c>
      <c r="I219">
        <f t="shared" si="84"/>
        <v>7.5321909248321717E-2</v>
      </c>
      <c r="J219">
        <f t="shared" si="85"/>
        <v>-3.1109188655671222E-3</v>
      </c>
      <c r="L219" s="7">
        <v>216</v>
      </c>
      <c r="M219" s="7">
        <v>357.62</v>
      </c>
      <c r="N219" s="7">
        <v>6.8787193845413389E-2</v>
      </c>
      <c r="O219">
        <f t="shared" si="95"/>
        <v>3.4999999999968168E-2</v>
      </c>
      <c r="P219">
        <f t="shared" si="96"/>
        <v>-1.1825945218469081E-3</v>
      </c>
      <c r="Q219">
        <f t="shared" si="86"/>
        <v>2.468263486205946E-2</v>
      </c>
      <c r="R219">
        <f t="shared" si="87"/>
        <v>-1.2148320984745054E-3</v>
      </c>
      <c r="T219" s="7">
        <v>216</v>
      </c>
      <c r="U219" s="7">
        <v>378.71999999999997</v>
      </c>
      <c r="V219" s="7">
        <v>1.8811879191786091E-2</v>
      </c>
      <c r="W219">
        <f t="shared" si="97"/>
        <v>9.9999999999909051E-3</v>
      </c>
      <c r="X219">
        <f t="shared" si="98"/>
        <v>-4.2649329839675523E-4</v>
      </c>
      <c r="Y219">
        <f t="shared" si="88"/>
        <v>1.35341904837043E-2</v>
      </c>
      <c r="Z219">
        <f t="shared" si="89"/>
        <v>-5.392929702932453E-4</v>
      </c>
      <c r="AB219" s="7">
        <v>216</v>
      </c>
      <c r="AC219" s="7">
        <v>337.80999999999995</v>
      </c>
      <c r="AD219" s="7">
        <v>0.28950645551647469</v>
      </c>
      <c r="AE219">
        <f t="shared" si="78"/>
        <v>0.11500000000000909</v>
      </c>
      <c r="AF219">
        <f t="shared" si="79"/>
        <v>-6.4550915098509631E-3</v>
      </c>
      <c r="AG219">
        <f t="shared" si="99"/>
        <v>-6.6664230185544751E-3</v>
      </c>
      <c r="AH219">
        <f t="shared" si="90"/>
        <v>9.6077107950544693E-2</v>
      </c>
      <c r="AK219" s="7">
        <v>216</v>
      </c>
      <c r="AL219" s="7">
        <v>360.46999999999997</v>
      </c>
      <c r="AM219" s="7">
        <v>-6.2384465755868299E-2</v>
      </c>
      <c r="AN219">
        <f t="shared" si="80"/>
        <v>2.0000000000038654E-2</v>
      </c>
      <c r="AO219">
        <f t="shared" si="81"/>
        <v>-7.4690193901713609E-4</v>
      </c>
      <c r="AP219">
        <f t="shared" si="82"/>
        <v>3.9579464497299099E-2</v>
      </c>
      <c r="AQ219">
        <f t="shared" si="91"/>
        <v>-7.3115796569764128E-4</v>
      </c>
      <c r="AS219" s="7">
        <v>216</v>
      </c>
      <c r="AT219" s="7">
        <v>380.17499999999995</v>
      </c>
      <c r="AU219" s="7">
        <v>-1.1560313676775437E-2</v>
      </c>
      <c r="AV219">
        <f t="shared" si="83"/>
        <v>0</v>
      </c>
      <c r="AW219">
        <f t="shared" si="92"/>
        <v>-6.3568189044729481E-5</v>
      </c>
      <c r="AX219">
        <f t="shared" si="93"/>
        <v>3.9997129533261955E-2</v>
      </c>
      <c r="AY219">
        <f t="shared" si="94"/>
        <v>-2.3558791033880357E-4</v>
      </c>
    </row>
    <row r="220" spans="3:51" x14ac:dyDescent="0.25">
      <c r="D220" s="7">
        <v>217</v>
      </c>
      <c r="E220" s="7">
        <v>336.33</v>
      </c>
      <c r="F220" s="7">
        <v>0.19851448288447734</v>
      </c>
      <c r="G220">
        <f t="shared" si="76"/>
        <v>7.9999999999984084E-2</v>
      </c>
      <c r="H220">
        <f t="shared" si="77"/>
        <v>-3.0375835688494224E-3</v>
      </c>
      <c r="I220">
        <f t="shared" si="84"/>
        <v>7.3605912488224234E-2</v>
      </c>
      <c r="J220">
        <f t="shared" si="85"/>
        <v>-3.0611010050853454E-3</v>
      </c>
      <c r="L220" s="7">
        <v>217</v>
      </c>
      <c r="M220" s="7">
        <v>357.65499999999997</v>
      </c>
      <c r="N220" s="7">
        <v>6.760459932356648E-2</v>
      </c>
      <c r="O220">
        <f t="shared" si="95"/>
        <v>2.9999999999972715E-2</v>
      </c>
      <c r="P220">
        <f t="shared" si="96"/>
        <v>-1.1554405094528902E-3</v>
      </c>
      <c r="Q220">
        <f t="shared" si="86"/>
        <v>2.3825075723748812E-2</v>
      </c>
      <c r="R220">
        <f t="shared" si="87"/>
        <v>-1.1884111843113998E-3</v>
      </c>
      <c r="T220" s="7">
        <v>217</v>
      </c>
      <c r="U220" s="7">
        <v>378.72999999999996</v>
      </c>
      <c r="V220" s="7">
        <v>1.8385385893389335E-2</v>
      </c>
      <c r="W220">
        <f t="shared" si="97"/>
        <v>1.0000000000047748E-2</v>
      </c>
      <c r="X220">
        <f t="shared" si="98"/>
        <v>-4.1403614247045167E-4</v>
      </c>
      <c r="Y220">
        <f t="shared" si="88"/>
        <v>1.3724134624617967E-2</v>
      </c>
      <c r="Z220">
        <f t="shared" si="89"/>
        <v>-5.2750174369280145E-4</v>
      </c>
      <c r="AB220" s="7">
        <v>217</v>
      </c>
      <c r="AC220" s="7">
        <v>337.92499999999995</v>
      </c>
      <c r="AD220" s="7">
        <v>0.28305136400662373</v>
      </c>
      <c r="AE220">
        <f t="shared" si="78"/>
        <v>0.10000000000002274</v>
      </c>
      <c r="AF220">
        <f t="shared" si="79"/>
        <v>-6.3058608145712958E-3</v>
      </c>
      <c r="AG220">
        <f t="shared" si="99"/>
        <v>-6.5146835098309833E-3</v>
      </c>
      <c r="AH220">
        <f t="shared" si="90"/>
        <v>9.1661928578395724E-2</v>
      </c>
      <c r="AK220" s="7">
        <v>217</v>
      </c>
      <c r="AL220" s="7">
        <v>360.49</v>
      </c>
      <c r="AM220" s="7">
        <v>-6.3131367694885435E-2</v>
      </c>
      <c r="AN220">
        <f t="shared" si="80"/>
        <v>9.9999999999909051E-3</v>
      </c>
      <c r="AO220">
        <f t="shared" si="81"/>
        <v>-7.0446469585694338E-4</v>
      </c>
      <c r="AP220">
        <f t="shared" si="82"/>
        <v>3.7959143265785755E-2</v>
      </c>
      <c r="AQ220">
        <f t="shared" si="91"/>
        <v>-6.9691659313894476E-4</v>
      </c>
      <c r="AS220" s="7">
        <v>217</v>
      </c>
      <c r="AT220" s="7">
        <v>380.17499999999995</v>
      </c>
      <c r="AU220" s="7">
        <v>-1.1623881865820166E-2</v>
      </c>
      <c r="AV220">
        <f t="shared" si="83"/>
        <v>9.9999999999909051E-3</v>
      </c>
      <c r="AW220">
        <f t="shared" si="92"/>
        <v>-5.8883450903430071E-5</v>
      </c>
      <c r="AX220">
        <f t="shared" si="93"/>
        <v>3.85526570857877E-2</v>
      </c>
      <c r="AY220">
        <f t="shared" si="94"/>
        <v>-2.1802922802090609E-4</v>
      </c>
    </row>
    <row r="221" spans="3:51" x14ac:dyDescent="0.25">
      <c r="D221" s="7">
        <v>218</v>
      </c>
      <c r="E221" s="7">
        <v>336.40999999999997</v>
      </c>
      <c r="F221" s="7">
        <v>0.19547689931562792</v>
      </c>
      <c r="G221">
        <f t="shared" si="76"/>
        <v>6.0000000000002274E-2</v>
      </c>
      <c r="H221">
        <f t="shared" si="77"/>
        <v>-2.9887415904557013E-3</v>
      </c>
      <c r="I221">
        <f t="shared" si="84"/>
        <v>7.1921819246574259E-2</v>
      </c>
      <c r="J221">
        <f t="shared" si="85"/>
        <v>-3.0120309329635248E-3</v>
      </c>
      <c r="L221" s="7">
        <v>218</v>
      </c>
      <c r="M221" s="7">
        <v>357.68499999999995</v>
      </c>
      <c r="N221" s="7">
        <v>6.644915881411359E-2</v>
      </c>
      <c r="O221">
        <f t="shared" si="95"/>
        <v>2.5000000000034106E-2</v>
      </c>
      <c r="P221">
        <f t="shared" si="96"/>
        <v>-1.1289019410017087E-3</v>
      </c>
      <c r="Q221">
        <f t="shared" si="86"/>
        <v>2.3017381841099693E-2</v>
      </c>
      <c r="R221">
        <f t="shared" si="87"/>
        <v>-1.1625602557398251E-3</v>
      </c>
      <c r="T221" s="7">
        <v>218</v>
      </c>
      <c r="U221" s="7">
        <v>378.74</v>
      </c>
      <c r="V221" s="7">
        <v>1.7971349750918884E-2</v>
      </c>
      <c r="W221">
        <f t="shared" si="97"/>
        <v>1.999999999998181E-2</v>
      </c>
      <c r="X221">
        <f t="shared" si="98"/>
        <v>-4.0194249844443738E-4</v>
      </c>
      <c r="Y221">
        <f t="shared" si="88"/>
        <v>1.3913554031852904E-2</v>
      </c>
      <c r="Z221">
        <f t="shared" si="89"/>
        <v>-5.1581155498152398E-4</v>
      </c>
      <c r="AB221" s="7">
        <v>218</v>
      </c>
      <c r="AC221" s="7">
        <v>338.02499999999998</v>
      </c>
      <c r="AD221" s="7">
        <v>0.27674550319205243</v>
      </c>
      <c r="AE221">
        <f t="shared" si="78"/>
        <v>0.10000000000002274</v>
      </c>
      <c r="AF221">
        <f t="shared" si="79"/>
        <v>-6.1593859374824422E-3</v>
      </c>
      <c r="AG221">
        <f t="shared" si="99"/>
        <v>-6.3658626829439027E-3</v>
      </c>
      <c r="AH221">
        <f t="shared" si="90"/>
        <v>8.7444668844670836E-2</v>
      </c>
      <c r="AK221" s="7">
        <v>218</v>
      </c>
      <c r="AL221" s="7">
        <v>360.5</v>
      </c>
      <c r="AM221" s="7">
        <v>-6.3835832390742378E-2</v>
      </c>
      <c r="AN221">
        <f t="shared" si="80"/>
        <v>1.4999999999986358E-2</v>
      </c>
      <c r="AO221">
        <f t="shared" si="81"/>
        <v>-6.6411030806655391E-4</v>
      </c>
      <c r="AP221">
        <f t="shared" si="82"/>
        <v>3.6091533513163299E-2</v>
      </c>
      <c r="AQ221">
        <f t="shared" si="91"/>
        <v>-6.6508561113939706E-4</v>
      </c>
      <c r="AS221" s="7">
        <v>218</v>
      </c>
      <c r="AT221" s="7">
        <v>380.18499999999995</v>
      </c>
      <c r="AU221" s="7">
        <v>-1.1682765316723596E-2</v>
      </c>
      <c r="AV221">
        <f t="shared" si="83"/>
        <v>1.0000000000047748E-2</v>
      </c>
      <c r="AW221">
        <f t="shared" si="92"/>
        <v>-5.4525054699175457E-5</v>
      </c>
      <c r="AX221">
        <f t="shared" si="93"/>
        <v>3.6906986175821999E-2</v>
      </c>
      <c r="AY221">
        <f t="shared" si="94"/>
        <v>-1.9968040673186795E-4</v>
      </c>
    </row>
    <row r="222" spans="3:51" x14ac:dyDescent="0.25">
      <c r="D222" s="7">
        <v>219</v>
      </c>
      <c r="E222" s="7">
        <v>336.46999999999997</v>
      </c>
      <c r="F222" s="7">
        <v>0.19248815772517222</v>
      </c>
      <c r="G222">
        <f t="shared" si="76"/>
        <v>8.9999999999974989E-2</v>
      </c>
      <c r="H222">
        <f t="shared" si="77"/>
        <v>-2.9406299261598712E-3</v>
      </c>
      <c r="I222">
        <f t="shared" si="84"/>
        <v>7.0270112077158942E-2</v>
      </c>
      <c r="J222">
        <f t="shared" si="85"/>
        <v>-2.9636988919945345E-3</v>
      </c>
      <c r="L222" s="7">
        <v>219</v>
      </c>
      <c r="M222" s="7">
        <v>357.71</v>
      </c>
      <c r="N222" s="7">
        <v>6.5320256873111882E-2</v>
      </c>
      <c r="O222">
        <f t="shared" si="95"/>
        <v>2.0000000000038654E-2</v>
      </c>
      <c r="P222">
        <f t="shared" si="96"/>
        <v>-1.1029653249230997E-3</v>
      </c>
      <c r="Q222">
        <f t="shared" si="86"/>
        <v>2.2258730752482636E-2</v>
      </c>
      <c r="R222">
        <f t="shared" si="87"/>
        <v>-1.1372626078880177E-3</v>
      </c>
      <c r="T222" s="7">
        <v>219</v>
      </c>
      <c r="U222" s="7">
        <v>378.76</v>
      </c>
      <c r="V222" s="7">
        <v>1.7569407252474446E-2</v>
      </c>
      <c r="W222">
        <f t="shared" si="97"/>
        <v>9.9999999999909051E-3</v>
      </c>
      <c r="X222">
        <f t="shared" si="98"/>
        <v>-3.9020179023806223E-4</v>
      </c>
      <c r="Y222">
        <f t="shared" si="88"/>
        <v>1.4100818263778514E-2</v>
      </c>
      <c r="Z222">
        <f t="shared" si="89"/>
        <v>-5.0420843112423952E-4</v>
      </c>
      <c r="AB222" s="7">
        <v>219</v>
      </c>
      <c r="AC222" s="7">
        <v>338.125</v>
      </c>
      <c r="AD222" s="7">
        <v>0.27058611725456999</v>
      </c>
      <c r="AE222">
        <f t="shared" si="78"/>
        <v>0.10499999999996135</v>
      </c>
      <c r="AF222">
        <f t="shared" si="79"/>
        <v>-6.0156367463121696E-3</v>
      </c>
      <c r="AG222">
        <f t="shared" si="99"/>
        <v>-6.2199261085201865E-3</v>
      </c>
      <c r="AH222">
        <f t="shared" si="90"/>
        <v>8.3428619092191347E-2</v>
      </c>
      <c r="AK222" s="7">
        <v>219</v>
      </c>
      <c r="AL222" s="7">
        <v>360.51499999999999</v>
      </c>
      <c r="AM222" s="7">
        <v>-6.4499942698808932E-2</v>
      </c>
      <c r="AN222">
        <f t="shared" si="80"/>
        <v>1.4999999999986358E-2</v>
      </c>
      <c r="AO222">
        <f t="shared" si="81"/>
        <v>-6.2575698578654082E-4</v>
      </c>
      <c r="AP222">
        <f t="shared" si="82"/>
        <v>3.3985184211323016E-2</v>
      </c>
      <c r="AQ222">
        <f t="shared" si="91"/>
        <v>-6.3554539104357204E-4</v>
      </c>
      <c r="AS222" s="7">
        <v>219</v>
      </c>
      <c r="AT222" s="7">
        <v>380.19499999999999</v>
      </c>
      <c r="AU222" s="7">
        <v>-1.1737290371422772E-2</v>
      </c>
      <c r="AV222">
        <f t="shared" si="83"/>
        <v>4.9999999999954525E-3</v>
      </c>
      <c r="AW222">
        <f t="shared" si="92"/>
        <v>-5.0471857568536865E-5</v>
      </c>
      <c r="AX222">
        <f t="shared" si="93"/>
        <v>3.5064366595619845E-2</v>
      </c>
      <c r="AY222">
        <f t="shared" si="94"/>
        <v>-1.8055808161472999E-4</v>
      </c>
    </row>
    <row r="223" spans="3:51" x14ac:dyDescent="0.25">
      <c r="C223">
        <v>220</v>
      </c>
      <c r="D223" s="7">
        <v>220</v>
      </c>
      <c r="E223" s="7">
        <v>336.55999999999995</v>
      </c>
      <c r="F223" s="7">
        <v>0.18954752779901235</v>
      </c>
      <c r="G223">
        <f t="shared" si="76"/>
        <v>7.0000000000050022E-2</v>
      </c>
      <c r="H223">
        <f t="shared" si="77"/>
        <v>-2.893239341902859E-3</v>
      </c>
      <c r="I223">
        <f t="shared" si="84"/>
        <v>6.8651244482628826E-2</v>
      </c>
      <c r="J223">
        <f t="shared" si="85"/>
        <v>-2.9160951801856377E-3</v>
      </c>
      <c r="L223" s="7">
        <v>220</v>
      </c>
      <c r="M223" s="7">
        <v>357.73</v>
      </c>
      <c r="N223" s="7">
        <v>6.4217291548188782E-2</v>
      </c>
      <c r="O223">
        <f t="shared" si="95"/>
        <v>2.9999999999972715E-2</v>
      </c>
      <c r="P223">
        <f t="shared" si="96"/>
        <v>-1.0776174409245221E-3</v>
      </c>
      <c r="Q223">
        <f t="shared" si="86"/>
        <v>2.1548273155381326E-2</v>
      </c>
      <c r="R223">
        <f t="shared" si="87"/>
        <v>-1.1125019087055155E-3</v>
      </c>
      <c r="T223" s="7">
        <v>220</v>
      </c>
      <c r="U223" s="7">
        <v>378.77</v>
      </c>
      <c r="V223" s="7">
        <v>1.7179205462236384E-2</v>
      </c>
      <c r="W223">
        <f t="shared" si="97"/>
        <v>1.4999999999986358E-2</v>
      </c>
      <c r="X223">
        <f t="shared" si="98"/>
        <v>-3.7880374667189493E-4</v>
      </c>
      <c r="Y223">
        <f t="shared" si="88"/>
        <v>1.4284347032309519E-2</v>
      </c>
      <c r="Z223">
        <f t="shared" si="89"/>
        <v>-4.926792030329058E-4</v>
      </c>
      <c r="AB223" s="7">
        <v>220</v>
      </c>
      <c r="AC223" s="7">
        <v>338.22999999999996</v>
      </c>
      <c r="AD223" s="7">
        <v>0.26457048050825782</v>
      </c>
      <c r="AE223">
        <f t="shared" si="78"/>
        <v>9.0000000000031832E-2</v>
      </c>
      <c r="AF223">
        <f t="shared" si="79"/>
        <v>-5.8745828339573092E-3</v>
      </c>
      <c r="AG223">
        <f t="shared" si="99"/>
        <v>-6.076838362914623E-3</v>
      </c>
      <c r="AH223">
        <f t="shared" si="90"/>
        <v>7.9616372537500091E-2</v>
      </c>
      <c r="AK223" s="7">
        <v>220</v>
      </c>
      <c r="AL223" s="7">
        <v>360.53</v>
      </c>
      <c r="AM223" s="7">
        <v>-6.5125699684595473E-2</v>
      </c>
      <c r="AN223">
        <f t="shared" si="80"/>
        <v>4.9999999999954525E-3</v>
      </c>
      <c r="AO223">
        <f t="shared" si="81"/>
        <v>-5.8932500120170705E-4</v>
      </c>
      <c r="AP223">
        <f t="shared" si="82"/>
        <v>3.1651571453300775E-2</v>
      </c>
      <c r="AQ223">
        <f t="shared" si="91"/>
        <v>-6.0817614630367771E-4</v>
      </c>
      <c r="AS223" s="7">
        <v>220</v>
      </c>
      <c r="AT223" s="7">
        <v>380.2</v>
      </c>
      <c r="AU223" s="7">
        <v>-1.1787762228991309E-2</v>
      </c>
      <c r="AV223">
        <f t="shared" si="83"/>
        <v>-4.9999999999954525E-3</v>
      </c>
      <c r="AW223">
        <f t="shared" si="92"/>
        <v>-4.6703957132651283E-5</v>
      </c>
      <c r="AX223">
        <f t="shared" si="93"/>
        <v>3.3030051133650318E-2</v>
      </c>
      <c r="AY223">
        <f t="shared" si="94"/>
        <v>-1.606865847080984E-4</v>
      </c>
    </row>
    <row r="224" spans="3:51" x14ac:dyDescent="0.25">
      <c r="D224" s="7">
        <v>221</v>
      </c>
      <c r="E224" s="7">
        <v>336.63</v>
      </c>
      <c r="F224" s="7">
        <v>0.18665428845710949</v>
      </c>
      <c r="G224">
        <f t="shared" si="76"/>
        <v>7.9999999999984084E-2</v>
      </c>
      <c r="H224">
        <f t="shared" si="77"/>
        <v>-2.8465606716280012E-3</v>
      </c>
      <c r="I224">
        <f t="shared" si="84"/>
        <v>6.7065640310294938E-2</v>
      </c>
      <c r="J224">
        <f t="shared" si="85"/>
        <v>-2.8692101526823083E-3</v>
      </c>
      <c r="L224" s="7">
        <v>221</v>
      </c>
      <c r="M224" s="7">
        <v>357.76</v>
      </c>
      <c r="N224" s="7">
        <v>6.313967410726426E-2</v>
      </c>
      <c r="O224">
        <f t="shared" si="95"/>
        <v>3.4999999999968168E-2</v>
      </c>
      <c r="P224">
        <f t="shared" si="96"/>
        <v>-1.0528453357753348E-3</v>
      </c>
      <c r="Q224">
        <f t="shared" si="86"/>
        <v>2.0885133082486407E-2</v>
      </c>
      <c r="R224">
        <f t="shared" si="87"/>
        <v>-1.0882622014815602E-3</v>
      </c>
      <c r="T224" s="7">
        <v>221</v>
      </c>
      <c r="U224" s="7">
        <v>378.78499999999997</v>
      </c>
      <c r="V224" s="7">
        <v>1.6800401715564489E-2</v>
      </c>
      <c r="W224">
        <f t="shared" si="97"/>
        <v>9.9999999999909051E-3</v>
      </c>
      <c r="X224">
        <f t="shared" si="98"/>
        <v>-3.6773839291504712E-4</v>
      </c>
      <c r="Y224">
        <f t="shared" si="88"/>
        <v>1.4462611395424041E-2</v>
      </c>
      <c r="Z224">
        <f t="shared" si="89"/>
        <v>-4.8121150573181282E-4</v>
      </c>
      <c r="AB224" s="7">
        <v>221</v>
      </c>
      <c r="AC224" s="7">
        <v>338.32</v>
      </c>
      <c r="AD224" s="7">
        <v>0.25869589767430051</v>
      </c>
      <c r="AE224">
        <f t="shared" si="78"/>
        <v>8.4999999999979536E-2</v>
      </c>
      <c r="AF224">
        <f t="shared" si="79"/>
        <v>-5.7361935394879549E-3</v>
      </c>
      <c r="AG224">
        <f t="shared" si="99"/>
        <v>-5.9365630307093367E-3</v>
      </c>
      <c r="AH224">
        <f t="shared" si="90"/>
        <v>7.6009806310135097E-2</v>
      </c>
      <c r="AK224" s="7">
        <v>221</v>
      </c>
      <c r="AL224" s="7">
        <v>360.53499999999997</v>
      </c>
      <c r="AM224" s="7">
        <v>-6.571502468579718E-2</v>
      </c>
      <c r="AN224">
        <f t="shared" si="80"/>
        <v>9.9999999999909051E-3</v>
      </c>
      <c r="AO224">
        <f t="shared" si="81"/>
        <v>-5.5473669593332497E-4</v>
      </c>
      <c r="AP224">
        <f t="shared" si="82"/>
        <v>2.9105112318353221E-2</v>
      </c>
      <c r="AQ224">
        <f t="shared" si="91"/>
        <v>-5.8285796720822063E-4</v>
      </c>
      <c r="AS224" s="7">
        <v>221</v>
      </c>
      <c r="AT224" s="7">
        <v>380.19499999999999</v>
      </c>
      <c r="AU224" s="7">
        <v>-1.183446618612396E-2</v>
      </c>
      <c r="AV224">
        <f t="shared" si="83"/>
        <v>4.9999999999954525E-3</v>
      </c>
      <c r="AW224">
        <f t="shared" si="92"/>
        <v>-4.3202628867668874E-5</v>
      </c>
      <c r="AX224">
        <f t="shared" si="93"/>
        <v>3.0810316367464452E-2</v>
      </c>
      <c r="AY224">
        <f t="shared" si="94"/>
        <v>-1.4009803670918632E-4</v>
      </c>
    </row>
    <row r="225" spans="3:51" x14ac:dyDescent="0.25">
      <c r="D225" s="7">
        <v>222</v>
      </c>
      <c r="E225" s="7">
        <v>336.71</v>
      </c>
      <c r="F225" s="7">
        <v>0.18380772778548149</v>
      </c>
      <c r="G225">
        <f t="shared" si="76"/>
        <v>6.9999999999993179E-2</v>
      </c>
      <c r="H225">
        <f t="shared" si="77"/>
        <v>-2.800584818208246E-3</v>
      </c>
      <c r="I225">
        <f t="shared" si="84"/>
        <v>6.5513693133075535E-2</v>
      </c>
      <c r="J225">
        <f t="shared" si="85"/>
        <v>-2.8230342237036271E-3</v>
      </c>
      <c r="L225" s="7">
        <v>222</v>
      </c>
      <c r="M225" s="7">
        <v>357.79499999999996</v>
      </c>
      <c r="N225" s="7">
        <v>6.2086828771488925E-2</v>
      </c>
      <c r="O225">
        <f t="shared" si="95"/>
        <v>2.5000000000034106E-2</v>
      </c>
      <c r="P225">
        <f t="shared" si="96"/>
        <v>-1.0286363190954578E-3</v>
      </c>
      <c r="Q225">
        <f t="shared" si="86"/>
        <v>2.0268408078201405E-2</v>
      </c>
      <c r="R225">
        <f t="shared" si="87"/>
        <v>-1.0645279073390745E-3</v>
      </c>
      <c r="T225" s="7">
        <v>222</v>
      </c>
      <c r="U225" s="7">
        <v>378.79499999999996</v>
      </c>
      <c r="V225" s="7">
        <v>1.6432663322649442E-2</v>
      </c>
      <c r="W225">
        <f t="shared" si="97"/>
        <v>2.0000000000038654E-2</v>
      </c>
      <c r="X225">
        <f t="shared" si="98"/>
        <v>-3.5699604215325142E-4</v>
      </c>
      <c r="Y225">
        <f t="shared" si="88"/>
        <v>1.4634134955593403E-2</v>
      </c>
      <c r="Z225">
        <f t="shared" si="89"/>
        <v>-4.6979377844373615E-4</v>
      </c>
      <c r="AB225" s="7">
        <v>222</v>
      </c>
      <c r="AC225" s="7">
        <v>338.40499999999997</v>
      </c>
      <c r="AD225" s="7">
        <v>0.25295970413481256</v>
      </c>
      <c r="AE225">
        <f t="shared" si="78"/>
        <v>9.5000000000027285E-2</v>
      </c>
      <c r="AF225">
        <f t="shared" si="79"/>
        <v>-5.6004379688562034E-3</v>
      </c>
      <c r="AG225">
        <f t="shared" si="99"/>
        <v>-5.799062707222781E-3</v>
      </c>
      <c r="AH225">
        <f t="shared" si="90"/>
        <v>7.261006390920155E-2</v>
      </c>
      <c r="AK225" s="7">
        <v>222</v>
      </c>
      <c r="AL225" s="7">
        <v>360.54499999999996</v>
      </c>
      <c r="AM225" s="7">
        <v>-6.6269761381730505E-2</v>
      </c>
      <c r="AN225">
        <f t="shared" si="80"/>
        <v>9.9999999999909051E-3</v>
      </c>
      <c r="AO225">
        <f t="shared" si="81"/>
        <v>-5.2191648507006472E-4</v>
      </c>
      <c r="AP225">
        <f t="shared" si="82"/>
        <v>2.636315887932561E-2</v>
      </c>
      <c r="AQ225">
        <f t="shared" si="91"/>
        <v>-5.5947085567906001E-4</v>
      </c>
      <c r="AS225" s="7">
        <v>222</v>
      </c>
      <c r="AT225" s="7">
        <v>380.2</v>
      </c>
      <c r="AU225" s="7">
        <v>-1.1877668814991629E-2</v>
      </c>
      <c r="AV225">
        <f t="shared" si="83"/>
        <v>4.9999999999954525E-3</v>
      </c>
      <c r="AW225">
        <f t="shared" si="92"/>
        <v>-3.9950265863519102E-5</v>
      </c>
      <c r="AX225">
        <f t="shared" si="93"/>
        <v>2.841247692639115E-2</v>
      </c>
      <c r="AY225">
        <f t="shared" si="94"/>
        <v>-1.1883244026452235E-4</v>
      </c>
    </row>
    <row r="226" spans="3:51" x14ac:dyDescent="0.25">
      <c r="D226" s="7">
        <v>223</v>
      </c>
      <c r="E226" s="7">
        <v>336.78</v>
      </c>
      <c r="F226" s="7">
        <v>0.18100714296727324</v>
      </c>
      <c r="G226">
        <f t="shared" si="76"/>
        <v>6.9999999999993179E-2</v>
      </c>
      <c r="H226">
        <f t="shared" si="77"/>
        <v>-2.7553027543227582E-3</v>
      </c>
      <c r="I226">
        <f t="shared" si="84"/>
        <v>6.3995765689901063E-2</v>
      </c>
      <c r="J226">
        <f t="shared" si="85"/>
        <v>-2.7775578683694041E-3</v>
      </c>
      <c r="L226" s="7">
        <v>223</v>
      </c>
      <c r="M226" s="7">
        <v>357.82</v>
      </c>
      <c r="N226" s="7">
        <v>6.1058192452393467E-2</v>
      </c>
      <c r="O226">
        <f t="shared" si="95"/>
        <v>2.9999999999972715E-2</v>
      </c>
      <c r="P226">
        <f t="shared" si="96"/>
        <v>-1.0049779591511793E-3</v>
      </c>
      <c r="Q226">
        <f t="shared" si="86"/>
        <v>1.9697169370324064E-2</v>
      </c>
      <c r="R226">
        <f t="shared" si="87"/>
        <v>-1.0412838276597225E-3</v>
      </c>
      <c r="T226" s="7">
        <v>223</v>
      </c>
      <c r="U226" s="7">
        <v>378.815</v>
      </c>
      <c r="V226" s="7">
        <v>1.6075667280496191E-2</v>
      </c>
      <c r="W226">
        <f t="shared" si="97"/>
        <v>1.4999999999986358E-2</v>
      </c>
      <c r="X226">
        <f t="shared" si="98"/>
        <v>-3.4656728747348153E-4</v>
      </c>
      <c r="Y226">
        <f t="shared" si="88"/>
        <v>1.4797495001979577E-2</v>
      </c>
      <c r="Z226">
        <f t="shared" si="89"/>
        <v>-4.5841526480221162E-4</v>
      </c>
      <c r="AB226" s="7">
        <v>223</v>
      </c>
      <c r="AC226" s="7">
        <v>338.5</v>
      </c>
      <c r="AD226" s="7">
        <v>0.24735926616595635</v>
      </c>
      <c r="AE226">
        <f t="shared" si="78"/>
        <v>8.4999999999979536E-2</v>
      </c>
      <c r="AF226">
        <f t="shared" si="79"/>
        <v>-5.4672850152966135E-3</v>
      </c>
      <c r="AG226">
        <f t="shared" si="99"/>
        <v>-5.6642990010608366E-3</v>
      </c>
      <c r="AH226">
        <f t="shared" si="90"/>
        <v>6.9417539157959673E-2</v>
      </c>
      <c r="AK226" s="7">
        <v>223</v>
      </c>
      <c r="AL226" s="7">
        <v>360.55499999999995</v>
      </c>
      <c r="AM226" s="7">
        <v>-6.679167786680057E-2</v>
      </c>
      <c r="AN226">
        <f t="shared" si="80"/>
        <v>1.0000000000047748E-2</v>
      </c>
      <c r="AO226">
        <f t="shared" si="81"/>
        <v>-4.9079085776455866E-4</v>
      </c>
      <c r="AP226">
        <f t="shared" si="82"/>
        <v>2.3445970776554859E-2</v>
      </c>
      <c r="AQ226">
        <f t="shared" si="91"/>
        <v>-5.3789475809315306E-4</v>
      </c>
      <c r="AS226" s="7">
        <v>223</v>
      </c>
      <c r="AT226" s="7">
        <v>380.20499999999998</v>
      </c>
      <c r="AU226" s="7">
        <v>-1.1917619080855148E-2</v>
      </c>
      <c r="AV226">
        <f t="shared" si="83"/>
        <v>0</v>
      </c>
      <c r="AW226">
        <f t="shared" si="92"/>
        <v>-3.6930320938908384E-5</v>
      </c>
      <c r="AX226">
        <f t="shared" si="93"/>
        <v>2.5844914851845147E-2</v>
      </c>
      <c r="AY226">
        <f t="shared" si="94"/>
        <v>-9.6937766121480882E-5</v>
      </c>
    </row>
    <row r="227" spans="3:51" x14ac:dyDescent="0.25">
      <c r="D227" s="7">
        <v>224</v>
      </c>
      <c r="E227" s="7">
        <v>336.84999999999997</v>
      </c>
      <c r="F227" s="7">
        <v>0.17825184021295049</v>
      </c>
      <c r="G227">
        <f t="shared" si="76"/>
        <v>5.0000000000011369E-2</v>
      </c>
      <c r="H227">
        <f t="shared" si="77"/>
        <v>-2.7107055232828414E-3</v>
      </c>
      <c r="I227">
        <f t="shared" si="84"/>
        <v>6.2512189275542696E-2</v>
      </c>
      <c r="J227">
        <f t="shared" si="85"/>
        <v>-2.7327716245852535E-3</v>
      </c>
      <c r="L227" s="7">
        <v>224</v>
      </c>
      <c r="M227" s="7">
        <v>357.84999999999997</v>
      </c>
      <c r="N227" s="7">
        <v>6.0053214493242288E-2</v>
      </c>
      <c r="O227">
        <f t="shared" si="95"/>
        <v>2.5000000000034106E-2</v>
      </c>
      <c r="P227">
        <f t="shared" si="96"/>
        <v>-9.818580786623704E-4</v>
      </c>
      <c r="Q227">
        <f t="shared" si="86"/>
        <v>1.9170462043234027E-2</v>
      </c>
      <c r="R227">
        <f t="shared" si="87"/>
        <v>-1.0185151464600084E-3</v>
      </c>
      <c r="T227" s="7">
        <v>224</v>
      </c>
      <c r="U227" s="7">
        <v>378.83</v>
      </c>
      <c r="V227" s="7">
        <v>1.5729099993022709E-2</v>
      </c>
      <c r="W227">
        <f t="shared" si="97"/>
        <v>1.4999999999986358E-2</v>
      </c>
      <c r="X227">
        <f t="shared" si="98"/>
        <v>-3.3644299396081573E-4</v>
      </c>
      <c r="Y227">
        <f t="shared" si="88"/>
        <v>1.4951323674034178E-2</v>
      </c>
      <c r="Z227">
        <f t="shared" si="89"/>
        <v>-4.4706601282488989E-4</v>
      </c>
      <c r="AB227" s="7">
        <v>224</v>
      </c>
      <c r="AC227" s="7">
        <v>338.58499999999998</v>
      </c>
      <c r="AD227" s="7">
        <v>0.24189198115065974</v>
      </c>
      <c r="AE227">
        <f t="shared" si="78"/>
        <v>7.9999999999984084E-2</v>
      </c>
      <c r="AF227">
        <f t="shared" si="79"/>
        <v>-5.3367033794115559E-3</v>
      </c>
      <c r="AG227">
        <f t="shared" si="99"/>
        <v>-5.5322325365528627E-3</v>
      </c>
      <c r="AH227">
        <f t="shared" si="90"/>
        <v>6.6431861759158828E-2</v>
      </c>
      <c r="AK227" s="7">
        <v>224</v>
      </c>
      <c r="AL227" s="7">
        <v>360.565</v>
      </c>
      <c r="AM227" s="7">
        <v>-6.7282468724565128E-2</v>
      </c>
      <c r="AN227">
        <f t="shared" si="80"/>
        <v>9.9999999999909051E-3</v>
      </c>
      <c r="AO227">
        <f t="shared" si="81"/>
        <v>-4.6128837463710326E-4</v>
      </c>
      <c r="AP227">
        <f t="shared" si="82"/>
        <v>2.0376664759544028E-2</v>
      </c>
      <c r="AQ227">
        <f t="shared" si="91"/>
        <v>-5.1800959954936658E-4</v>
      </c>
      <c r="AS227" s="7">
        <v>224</v>
      </c>
      <c r="AT227" s="7">
        <v>380.20499999999998</v>
      </c>
      <c r="AU227" s="7">
        <v>-1.1954549401794056E-2</v>
      </c>
      <c r="AV227">
        <f t="shared" si="83"/>
        <v>0</v>
      </c>
      <c r="AW227">
        <f t="shared" si="92"/>
        <v>-3.4127251075684664E-5</v>
      </c>
      <c r="AX227">
        <f t="shared" si="93"/>
        <v>2.3117093528966848E-2</v>
      </c>
      <c r="AY227">
        <f t="shared" si="94"/>
        <v>-7.4470044475656214E-5</v>
      </c>
    </row>
    <row r="228" spans="3:51" x14ac:dyDescent="0.25">
      <c r="D228" s="7">
        <v>225</v>
      </c>
      <c r="E228" s="7">
        <v>336.9</v>
      </c>
      <c r="F228" s="7">
        <v>0.17554113468966764</v>
      </c>
      <c r="G228">
        <f t="shared" si="76"/>
        <v>6.0000000000002274E-2</v>
      </c>
      <c r="H228">
        <f t="shared" si="77"/>
        <v>-2.6667842398090114E-3</v>
      </c>
      <c r="I228">
        <f t="shared" si="84"/>
        <v>6.1063263148474434E-2</v>
      </c>
      <c r="J228">
        <f t="shared" si="85"/>
        <v>-2.6886660948828994E-3</v>
      </c>
      <c r="L228" s="7">
        <v>225</v>
      </c>
      <c r="M228" s="7">
        <v>357.875</v>
      </c>
      <c r="N228" s="7">
        <v>5.9071356414579917E-2</v>
      </c>
      <c r="O228">
        <f t="shared" si="95"/>
        <v>2.4999999999977263E-2</v>
      </c>
      <c r="P228">
        <f t="shared" si="96"/>
        <v>-9.5926475062351607E-4</v>
      </c>
      <c r="Q228">
        <f t="shared" si="86"/>
        <v>1.8687305208074934E-2</v>
      </c>
      <c r="R228">
        <f t="shared" si="87"/>
        <v>-9.9620743271122691E-4</v>
      </c>
      <c r="T228" s="7">
        <v>225</v>
      </c>
      <c r="U228" s="7">
        <v>378.84499999999997</v>
      </c>
      <c r="V228" s="7">
        <v>1.5392656999061893E-2</v>
      </c>
      <c r="W228">
        <f t="shared" si="97"/>
        <v>9.9999999999909051E-3</v>
      </c>
      <c r="X228">
        <f t="shared" si="98"/>
        <v>-3.2661429100337876E-4</v>
      </c>
      <c r="Y228">
        <f t="shared" si="88"/>
        <v>1.5094309094842551E-2</v>
      </c>
      <c r="Z228">
        <f t="shared" si="89"/>
        <v>-4.3573687483360046E-4</v>
      </c>
      <c r="AB228" s="7">
        <v>225</v>
      </c>
      <c r="AC228" s="7">
        <v>338.66499999999996</v>
      </c>
      <c r="AD228" s="7">
        <v>0.23655527777124818</v>
      </c>
      <c r="AE228">
        <f t="shared" si="78"/>
        <v>8.500000000003638E-2</v>
      </c>
      <c r="AF228">
        <f t="shared" si="79"/>
        <v>-5.2086615889288257E-3</v>
      </c>
      <c r="AG228">
        <f t="shared" si="99"/>
        <v>-5.4028229563006583E-3</v>
      </c>
      <c r="AH228">
        <f t="shared" si="90"/>
        <v>6.3651884543147297E-2</v>
      </c>
      <c r="AK228" s="7">
        <v>225</v>
      </c>
      <c r="AL228" s="7">
        <v>360.57499999999999</v>
      </c>
      <c r="AM228" s="7">
        <v>-6.7743757099202231E-2</v>
      </c>
      <c r="AN228">
        <f t="shared" si="80"/>
        <v>9.9999999999909051E-3</v>
      </c>
      <c r="AO228">
        <f t="shared" si="81"/>
        <v>-4.3333966203758234E-4</v>
      </c>
      <c r="AP228">
        <f t="shared" si="82"/>
        <v>1.7181139782215027E-2</v>
      </c>
      <c r="AQ228">
        <f t="shared" si="91"/>
        <v>-4.9969531754109724E-4</v>
      </c>
      <c r="AS228" s="7">
        <v>225</v>
      </c>
      <c r="AT228" s="7">
        <v>380.20499999999998</v>
      </c>
      <c r="AU228" s="7">
        <v>-1.1988676652869741E-2</v>
      </c>
      <c r="AV228">
        <f t="shared" si="83"/>
        <v>4.9999999999954525E-3</v>
      </c>
      <c r="AW228">
        <f t="shared" si="92"/>
        <v>-3.1526464131629434E-5</v>
      </c>
      <c r="AX228">
        <f t="shared" si="93"/>
        <v>2.0239576852404184E-2</v>
      </c>
      <c r="AY228">
        <f t="shared" si="94"/>
        <v>-5.1493453170532353E-5</v>
      </c>
    </row>
    <row r="229" spans="3:51" x14ac:dyDescent="0.25">
      <c r="D229" s="7">
        <v>226</v>
      </c>
      <c r="E229" s="7">
        <v>336.96</v>
      </c>
      <c r="F229" s="7">
        <v>0.17287435044985863</v>
      </c>
      <c r="G229">
        <f t="shared" si="76"/>
        <v>6.9999999999993179E-2</v>
      </c>
      <c r="H229">
        <f t="shared" si="77"/>
        <v>-2.6235300907601067E-3</v>
      </c>
      <c r="I229">
        <f t="shared" si="84"/>
        <v>5.9649253964016324E-2</v>
      </c>
      <c r="J229">
        <f t="shared" si="85"/>
        <v>-2.6452319482115211E-3</v>
      </c>
      <c r="L229" s="7">
        <v>226</v>
      </c>
      <c r="M229" s="7">
        <v>357.9</v>
      </c>
      <c r="N229" s="7">
        <v>5.8112091663956401E-2</v>
      </c>
      <c r="O229">
        <f t="shared" si="95"/>
        <v>2.4999999999977263E-2</v>
      </c>
      <c r="P229">
        <f t="shared" si="96"/>
        <v>-9.3718629414201587E-4</v>
      </c>
      <c r="Q229">
        <f t="shared" si="86"/>
        <v>1.8246692171046464E-2</v>
      </c>
      <c r="R229">
        <f t="shared" si="87"/>
        <v>-9.74346642629631E-4</v>
      </c>
      <c r="T229" s="7">
        <v>226</v>
      </c>
      <c r="U229" s="7">
        <v>378.85499999999996</v>
      </c>
      <c r="V229" s="7">
        <v>1.5066042708058515E-2</v>
      </c>
      <c r="W229">
        <f t="shared" si="97"/>
        <v>1.0000000000047748E-2</v>
      </c>
      <c r="X229">
        <f t="shared" si="98"/>
        <v>-3.1707256480093676E-4</v>
      </c>
      <c r="Y229">
        <f t="shared" si="88"/>
        <v>1.5225196483052095E-2</v>
      </c>
      <c r="Z229">
        <f t="shared" si="89"/>
        <v>-4.244195074765561E-4</v>
      </c>
      <c r="AB229" s="7">
        <v>226</v>
      </c>
      <c r="AC229" s="7">
        <v>338.75</v>
      </c>
      <c r="AD229" s="7">
        <v>0.23134661618231936</v>
      </c>
      <c r="AE229">
        <f t="shared" si="78"/>
        <v>7.9999999999984084E-2</v>
      </c>
      <c r="AF229">
        <f t="shared" si="79"/>
        <v>-5.0831280181241056E-3</v>
      </c>
      <c r="AG229">
        <f t="shared" si="99"/>
        <v>-5.2760289237013883E-3</v>
      </c>
      <c r="AH229">
        <f t="shared" si="90"/>
        <v>6.1075672491454291E-2</v>
      </c>
      <c r="AK229" s="7">
        <v>226</v>
      </c>
      <c r="AL229" s="7">
        <v>360.58499999999998</v>
      </c>
      <c r="AM229" s="7">
        <v>-6.8177096761239814E-2</v>
      </c>
      <c r="AN229">
        <f t="shared" si="80"/>
        <v>4.9999999999954525E-3</v>
      </c>
      <c r="AO229">
        <f t="shared" si="81"/>
        <v>-4.0687740333174294E-4</v>
      </c>
      <c r="AP229">
        <f t="shared" si="82"/>
        <v>1.3887975520637141E-2</v>
      </c>
      <c r="AQ229">
        <f t="shared" si="91"/>
        <v>-4.8283189439787648E-4</v>
      </c>
      <c r="AS229" s="7">
        <v>226</v>
      </c>
      <c r="AT229" s="7">
        <v>380.21</v>
      </c>
      <c r="AU229" s="7">
        <v>-1.2020203117001371E-2</v>
      </c>
      <c r="AV229">
        <f t="shared" si="83"/>
        <v>9.9999999999909051E-3</v>
      </c>
      <c r="AW229">
        <f t="shared" si="92"/>
        <v>-2.9114267787020212E-5</v>
      </c>
      <c r="AX229">
        <f t="shared" si="93"/>
        <v>1.7224050199260432E-2</v>
      </c>
      <c r="AY229">
        <f t="shared" si="94"/>
        <v>-2.8080402927084156E-5</v>
      </c>
    </row>
    <row r="230" spans="3:51" x14ac:dyDescent="0.25">
      <c r="D230" s="7">
        <v>227</v>
      </c>
      <c r="E230" s="7">
        <v>337.03</v>
      </c>
      <c r="F230" s="7">
        <v>0.17025082035909853</v>
      </c>
      <c r="G230">
        <f t="shared" si="76"/>
        <v>6.9999999999993179E-2</v>
      </c>
      <c r="H230">
        <f t="shared" si="77"/>
        <v>-2.5809343358149661E-3</v>
      </c>
      <c r="I230">
        <f t="shared" si="84"/>
        <v>5.8270395184470303E-2</v>
      </c>
      <c r="J230">
        <f t="shared" si="85"/>
        <v>-2.6024599217436134E-3</v>
      </c>
      <c r="L230" s="7">
        <v>227</v>
      </c>
      <c r="M230" s="7">
        <v>357.92499999999995</v>
      </c>
      <c r="N230" s="7">
        <v>5.7174905369814386E-2</v>
      </c>
      <c r="O230">
        <f t="shared" si="95"/>
        <v>3.0000000000029559E-2</v>
      </c>
      <c r="P230">
        <f t="shared" si="96"/>
        <v>-9.1561127029640005E-4</v>
      </c>
      <c r="Q230">
        <f t="shared" si="86"/>
        <v>1.7847590601824281E-2</v>
      </c>
      <c r="R230">
        <f t="shared" si="87"/>
        <v>-9.5291912189710004E-4</v>
      </c>
      <c r="T230" s="7">
        <v>227</v>
      </c>
      <c r="U230" s="7">
        <v>378.86500000000001</v>
      </c>
      <c r="V230" s="7">
        <v>1.4748970143257578E-2</v>
      </c>
      <c r="W230">
        <f t="shared" si="97"/>
        <v>1.4999999999986358E-2</v>
      </c>
      <c r="X230">
        <f t="shared" si="98"/>
        <v>-3.0780945107296634E-4</v>
      </c>
      <c r="Y230">
        <f t="shared" si="88"/>
        <v>1.5342789263550038E-2</v>
      </c>
      <c r="Z230">
        <f t="shared" si="89"/>
        <v>-4.1310637154272356E-4</v>
      </c>
      <c r="AB230" s="7">
        <v>227</v>
      </c>
      <c r="AC230" s="7">
        <v>338.83</v>
      </c>
      <c r="AD230" s="7">
        <v>0.22626348816419525</v>
      </c>
      <c r="AE230">
        <f t="shared" si="78"/>
        <v>6.9999999999993179E-2</v>
      </c>
      <c r="AF230">
        <f t="shared" si="79"/>
        <v>-4.9600709068997051E-3</v>
      </c>
      <c r="AG230">
        <f t="shared" si="99"/>
        <v>-5.1518081254227979E-3</v>
      </c>
      <c r="AH230">
        <f t="shared" si="90"/>
        <v>5.8700493645527096E-2</v>
      </c>
      <c r="AK230" s="7">
        <v>227</v>
      </c>
      <c r="AL230" s="7">
        <v>360.59</v>
      </c>
      <c r="AM230" s="7">
        <v>-6.8583974164571557E-2</v>
      </c>
      <c r="AN230">
        <f t="shared" si="80"/>
        <v>1.4999999999986358E-2</v>
      </c>
      <c r="AO230">
        <f t="shared" si="81"/>
        <v>-3.8183632727593897E-4</v>
      </c>
      <c r="AP230">
        <f t="shared" si="82"/>
        <v>1.0528303030630681E-2</v>
      </c>
      <c r="AQ230">
        <f t="shared" si="91"/>
        <v>-4.6729939056008689E-4</v>
      </c>
      <c r="AS230" s="7">
        <v>227</v>
      </c>
      <c r="AT230" s="7">
        <v>380.21999999999997</v>
      </c>
      <c r="AU230" s="7">
        <v>-1.2049317384788391E-2</v>
      </c>
      <c r="AV230">
        <f t="shared" si="83"/>
        <v>-9.9999999999909051E-3</v>
      </c>
      <c r="AW230">
        <f t="shared" si="92"/>
        <v>-2.6877820677013997E-5</v>
      </c>
      <c r="AX230">
        <f t="shared" si="93"/>
        <v>1.4083338666281975E-2</v>
      </c>
      <c r="AY230">
        <f t="shared" si="94"/>
        <v>-4.3116247742846147E-6</v>
      </c>
    </row>
    <row r="231" spans="3:51" x14ac:dyDescent="0.25">
      <c r="D231" s="7">
        <v>228</v>
      </c>
      <c r="E231" s="7">
        <v>337.09999999999997</v>
      </c>
      <c r="F231" s="7">
        <v>0.16766988602328356</v>
      </c>
      <c r="G231">
        <f t="shared" si="76"/>
        <v>6.0000000000002274E-2</v>
      </c>
      <c r="H231">
        <f t="shared" si="77"/>
        <v>-2.5389883081084752E-3</v>
      </c>
      <c r="I231">
        <f t="shared" si="84"/>
        <v>5.6926886507161711E-2</v>
      </c>
      <c r="J231">
        <f t="shared" si="85"/>
        <v>-2.5603408226380214E-3</v>
      </c>
      <c r="L231" s="7">
        <v>228</v>
      </c>
      <c r="M231" s="7">
        <v>357.95499999999998</v>
      </c>
      <c r="N231" s="7">
        <v>5.6259294099517985E-2</v>
      </c>
      <c r="O231">
        <f t="shared" si="95"/>
        <v>1.4999999999986358E-2</v>
      </c>
      <c r="P231">
        <f t="shared" si="96"/>
        <v>-8.9452847801709673E-4</v>
      </c>
      <c r="Q231">
        <f t="shared" si="86"/>
        <v>1.7488942697823306E-2</v>
      </c>
      <c r="R231">
        <f t="shared" si="87"/>
        <v>-9.3191160781980198E-4</v>
      </c>
      <c r="T231" s="7">
        <v>228</v>
      </c>
      <c r="U231" s="7">
        <v>378.88</v>
      </c>
      <c r="V231" s="7">
        <v>1.4441160692184611E-2</v>
      </c>
      <c r="W231">
        <f t="shared" si="97"/>
        <v>4.9999999999954525E-3</v>
      </c>
      <c r="X231">
        <f t="shared" si="98"/>
        <v>-2.9881682796185569E-4</v>
      </c>
      <c r="Y231">
        <f t="shared" si="88"/>
        <v>1.5445950146792065E-2</v>
      </c>
      <c r="Z231">
        <f t="shared" si="89"/>
        <v>-4.0179073175754254E-4</v>
      </c>
      <c r="AB231" s="7">
        <v>228</v>
      </c>
      <c r="AC231" s="7">
        <v>338.9</v>
      </c>
      <c r="AD231" s="7">
        <v>0.22130341725729555</v>
      </c>
      <c r="AE231">
        <f t="shared" si="78"/>
        <v>6.9999999999993179E-2</v>
      </c>
      <c r="AF231">
        <f t="shared" si="79"/>
        <v>-4.8394583795111079E-3</v>
      </c>
      <c r="AG231">
        <f t="shared" si="99"/>
        <v>-5.0301172739261393E-3</v>
      </c>
      <c r="AH231">
        <f t="shared" si="90"/>
        <v>5.6522811992002708E-2</v>
      </c>
      <c r="AK231" s="7">
        <v>228</v>
      </c>
      <c r="AL231" s="7">
        <v>360.60499999999996</v>
      </c>
      <c r="AM231" s="7">
        <v>-6.8965810491847496E-2</v>
      </c>
      <c r="AN231">
        <f t="shared" si="80"/>
        <v>4.9999999999954525E-3</v>
      </c>
      <c r="AO231">
        <f t="shared" si="81"/>
        <v>-3.5815319368248666E-4</v>
      </c>
      <c r="AP231">
        <f t="shared" si="82"/>
        <v>7.1356454892761434E-3</v>
      </c>
      <c r="AQ231">
        <f t="shared" si="91"/>
        <v>-4.5297797703122526E-4</v>
      </c>
      <c r="AS231" s="7">
        <v>228</v>
      </c>
      <c r="AT231" s="7">
        <v>380.21</v>
      </c>
      <c r="AU231" s="7">
        <v>-1.2076195205465405E-2</v>
      </c>
      <c r="AV231">
        <f t="shared" si="83"/>
        <v>4.9999999999954525E-3</v>
      </c>
      <c r="AW231">
        <f t="shared" si="92"/>
        <v>-2.4805085659244594E-5</v>
      </c>
      <c r="AX231">
        <f t="shared" si="93"/>
        <v>1.0831424913234855E-2</v>
      </c>
      <c r="AY231">
        <f t="shared" si="94"/>
        <v>1.9723745303939035E-5</v>
      </c>
    </row>
    <row r="232" spans="3:51" x14ac:dyDescent="0.25">
      <c r="D232" s="7">
        <v>229</v>
      </c>
      <c r="E232" s="7">
        <v>337.15999999999997</v>
      </c>
      <c r="F232" s="7">
        <v>0.16513089771517508</v>
      </c>
      <c r="G232">
        <f t="shared" si="76"/>
        <v>6.0000000000002274E-2</v>
      </c>
      <c r="H232">
        <f t="shared" si="77"/>
        <v>-2.4976834148223714E-3</v>
      </c>
      <c r="I232">
        <f t="shared" si="84"/>
        <v>5.5618893286796478E-2</v>
      </c>
      <c r="J232">
        <f t="shared" si="85"/>
        <v>-2.5188655298011425E-3</v>
      </c>
      <c r="L232" s="7">
        <v>229</v>
      </c>
      <c r="M232" s="7">
        <v>357.96999999999997</v>
      </c>
      <c r="N232" s="7">
        <v>5.5364765621500889E-2</v>
      </c>
      <c r="O232">
        <f t="shared" si="95"/>
        <v>3.0000000000029559E-2</v>
      </c>
      <c r="P232">
        <f t="shared" si="96"/>
        <v>-8.7392694999221393E-4</v>
      </c>
      <c r="Q232">
        <f t="shared" si="86"/>
        <v>1.7169665350379448E-2</v>
      </c>
      <c r="R232">
        <f t="shared" si="87"/>
        <v>-9.1131123150389737E-4</v>
      </c>
      <c r="T232" s="7">
        <v>229</v>
      </c>
      <c r="U232" s="7">
        <v>378.88499999999999</v>
      </c>
      <c r="V232" s="7">
        <v>1.4142343864222756E-2</v>
      </c>
      <c r="W232">
        <f t="shared" si="97"/>
        <v>4.9999999999954525E-3</v>
      </c>
      <c r="X232">
        <f t="shared" si="98"/>
        <v>-2.9008680912698433E-4</v>
      </c>
      <c r="Y232">
        <f t="shared" si="88"/>
        <v>1.5533602216955877E-2</v>
      </c>
      <c r="Z232">
        <f t="shared" si="89"/>
        <v>-3.9046665658308555E-4</v>
      </c>
      <c r="AB232" s="7">
        <v>229</v>
      </c>
      <c r="AC232" s="7">
        <v>338.96999999999997</v>
      </c>
      <c r="AD232" s="7">
        <v>0.21646395887778444</v>
      </c>
      <c r="AE232">
        <f t="shared" si="78"/>
        <v>7.4999999999988631E-2</v>
      </c>
      <c r="AF232">
        <f t="shared" si="79"/>
        <v>-4.7212584629342802E-3</v>
      </c>
      <c r="AG232">
        <f t="shared" si="99"/>
        <v>-4.910912109993483E-3</v>
      </c>
      <c r="AH232">
        <f t="shared" si="90"/>
        <v>5.4538282417726514E-2</v>
      </c>
      <c r="AK232" s="7">
        <v>229</v>
      </c>
      <c r="AL232" s="7">
        <v>360.60999999999996</v>
      </c>
      <c r="AM232" s="7">
        <v>-6.9323963685529982E-2</v>
      </c>
      <c r="AN232">
        <f t="shared" si="80"/>
        <v>5.0000000000522959E-3</v>
      </c>
      <c r="AO232">
        <f t="shared" si="81"/>
        <v>-3.357667764282285E-4</v>
      </c>
      <c r="AP232">
        <f t="shared" si="82"/>
        <v>3.7457272492016358E-3</v>
      </c>
      <c r="AQ232">
        <f t="shared" si="91"/>
        <v>-4.3974796802378861E-4</v>
      </c>
      <c r="AS232" s="7">
        <v>229</v>
      </c>
      <c r="AT232" s="7">
        <v>380.21499999999997</v>
      </c>
      <c r="AU232" s="7">
        <v>-1.2101000291124649E-2</v>
      </c>
      <c r="AV232">
        <f t="shared" si="83"/>
        <v>4.9999999999954525E-3</v>
      </c>
      <c r="AW232">
        <f t="shared" si="92"/>
        <v>-2.2884785163438531E-5</v>
      </c>
      <c r="AX232">
        <f t="shared" si="93"/>
        <v>7.4834645542836142E-3</v>
      </c>
      <c r="AY232">
        <f t="shared" si="94"/>
        <v>4.3928081719972847E-5</v>
      </c>
    </row>
    <row r="233" spans="3:51" x14ac:dyDescent="0.25">
      <c r="C233">
        <v>230</v>
      </c>
      <c r="D233" s="7">
        <v>230</v>
      </c>
      <c r="E233" s="7">
        <v>337.21999999999997</v>
      </c>
      <c r="F233" s="7">
        <v>0.16263321430035271</v>
      </c>
      <c r="G233">
        <f t="shared" si="76"/>
        <v>6.0000000000002274E-2</v>
      </c>
      <c r="H233">
        <f t="shared" si="77"/>
        <v>-2.4570111377320292E-3</v>
      </c>
      <c r="I233">
        <f t="shared" si="84"/>
        <v>5.434654598004407E-2</v>
      </c>
      <c r="J233">
        <f t="shared" si="85"/>
        <v>-2.4780249955958927E-3</v>
      </c>
      <c r="L233" s="7">
        <v>230</v>
      </c>
      <c r="M233" s="7">
        <v>358</v>
      </c>
      <c r="N233" s="7">
        <v>5.4490838671508675E-2</v>
      </c>
      <c r="O233">
        <f t="shared" si="95"/>
        <v>2.4999999999977263E-2</v>
      </c>
      <c r="P233">
        <f t="shared" si="96"/>
        <v>-8.5379594860091751E-4</v>
      </c>
      <c r="Q233">
        <f t="shared" si="86"/>
        <v>1.6888650306042807E-2</v>
      </c>
      <c r="R233">
        <f t="shared" si="87"/>
        <v>-8.9110551990040365E-4</v>
      </c>
      <c r="T233" s="7">
        <v>230</v>
      </c>
      <c r="U233" s="7">
        <v>378.89</v>
      </c>
      <c r="V233" s="7">
        <v>1.3852257055095771E-2</v>
      </c>
      <c r="W233">
        <f t="shared" si="97"/>
        <v>9.9999999999909051E-3</v>
      </c>
      <c r="X233">
        <f t="shared" si="98"/>
        <v>-2.816117370254001E-4</v>
      </c>
      <c r="Y233">
        <f t="shared" si="88"/>
        <v>1.5604729975458476E-2</v>
      </c>
      <c r="Z233">
        <f t="shared" si="89"/>
        <v>-3.7912901794361076E-4</v>
      </c>
      <c r="AB233" s="7">
        <v>230</v>
      </c>
      <c r="AC233" s="7">
        <v>339.04499999999996</v>
      </c>
      <c r="AD233" s="7">
        <v>0.21174270041485016</v>
      </c>
      <c r="AE233">
        <f t="shared" si="78"/>
        <v>7.0000000000050022E-2</v>
      </c>
      <c r="AF233">
        <f t="shared" si="79"/>
        <v>-4.6054391048671595E-3</v>
      </c>
      <c r="AG233">
        <f t="shared" si="99"/>
        <v>-4.7941474052060687E-3</v>
      </c>
      <c r="AH233">
        <f t="shared" si="90"/>
        <v>5.2741747847067977E-2</v>
      </c>
      <c r="AK233" s="7">
        <v>230</v>
      </c>
      <c r="AL233" s="7">
        <v>360.61500000000001</v>
      </c>
      <c r="AM233" s="7">
        <v>-6.9659730461958211E-2</v>
      </c>
      <c r="AN233">
        <f t="shared" si="80"/>
        <v>4.9999999999954525E-3</v>
      </c>
      <c r="AO233">
        <f t="shared" si="81"/>
        <v>-3.1461784401277948E-4</v>
      </c>
      <c r="AP233">
        <f t="shared" si="82"/>
        <v>3.9624925495296281E-4</v>
      </c>
      <c r="AQ233">
        <f t="shared" si="91"/>
        <v>-4.2748985243809372E-4</v>
      </c>
      <c r="AS233" s="7">
        <v>230</v>
      </c>
      <c r="AT233" s="7">
        <v>380.21999999999997</v>
      </c>
      <c r="AU233" s="7">
        <v>-1.2123885076288088E-2</v>
      </c>
      <c r="AV233">
        <f t="shared" si="83"/>
        <v>0</v>
      </c>
      <c r="AW233">
        <f t="shared" si="92"/>
        <v>-2.1106358568027603E-5</v>
      </c>
      <c r="AX233">
        <f t="shared" si="93"/>
        <v>4.0558091027236287E-3</v>
      </c>
      <c r="AY233">
        <f t="shared" si="94"/>
        <v>6.8195187015878214E-5</v>
      </c>
    </row>
    <row r="234" spans="3:51" x14ac:dyDescent="0.25">
      <c r="D234" s="7">
        <v>231</v>
      </c>
      <c r="E234" s="7">
        <v>337.28</v>
      </c>
      <c r="F234" s="7">
        <v>0.16017620316262068</v>
      </c>
      <c r="G234">
        <f t="shared" si="76"/>
        <v>6.0000000000002274E-2</v>
      </c>
      <c r="H234">
        <f t="shared" si="77"/>
        <v>-2.41696303371014E-3</v>
      </c>
      <c r="I234">
        <f t="shared" si="84"/>
        <v>5.3109939568363629E-2</v>
      </c>
      <c r="J234">
        <f t="shared" si="85"/>
        <v>-2.4378102475698243E-3</v>
      </c>
      <c r="L234" s="7">
        <v>231</v>
      </c>
      <c r="M234" s="7">
        <v>358.02499999999998</v>
      </c>
      <c r="N234" s="7">
        <v>5.3637042722907757E-2</v>
      </c>
      <c r="O234">
        <f t="shared" si="95"/>
        <v>2.4999999999977263E-2</v>
      </c>
      <c r="P234">
        <f t="shared" si="96"/>
        <v>-8.3412496187609819E-4</v>
      </c>
      <c r="Q234">
        <f t="shared" si="86"/>
        <v>1.6644764329171169E-2</v>
      </c>
      <c r="R234">
        <f t="shared" si="87"/>
        <v>-8.7128239787737094E-4</v>
      </c>
      <c r="T234" s="7">
        <v>231</v>
      </c>
      <c r="U234" s="7">
        <v>378.9</v>
      </c>
      <c r="V234" s="7">
        <v>1.3570645318070371E-2</v>
      </c>
      <c r="W234">
        <f t="shared" si="97"/>
        <v>1.4999999999986358E-2</v>
      </c>
      <c r="X234">
        <f t="shared" si="98"/>
        <v>-2.7338417637492139E-4</v>
      </c>
      <c r="Y234">
        <f t="shared" si="88"/>
        <v>1.5658380399181659E-2</v>
      </c>
      <c r="Z234">
        <f t="shared" si="89"/>
        <v>-3.6777349087117883E-4</v>
      </c>
      <c r="AB234" s="7">
        <v>231</v>
      </c>
      <c r="AC234" s="7">
        <v>339.11500000000001</v>
      </c>
      <c r="AD234" s="7">
        <v>0.207137261309983</v>
      </c>
      <c r="AE234">
        <f t="shared" si="78"/>
        <v>5.4999999999949978E-2</v>
      </c>
      <c r="AF234">
        <f t="shared" si="79"/>
        <v>-4.4919681913579979E-3</v>
      </c>
      <c r="AG234">
        <f t="shared" si="99"/>
        <v>-4.67977696446948E-3</v>
      </c>
      <c r="AH234">
        <f t="shared" si="90"/>
        <v>5.1127238653179141E-2</v>
      </c>
      <c r="AK234" s="7">
        <v>231</v>
      </c>
      <c r="AL234" s="7">
        <v>360.62</v>
      </c>
      <c r="AM234" s="7">
        <v>-6.997434830597099E-2</v>
      </c>
      <c r="AN234">
        <f t="shared" si="80"/>
        <v>9.9999999999909051E-3</v>
      </c>
      <c r="AO234">
        <f t="shared" si="81"/>
        <v>-2.9464913774174262E-4</v>
      </c>
      <c r="AP234">
        <f t="shared" si="82"/>
        <v>-2.8733710767827603E-3</v>
      </c>
      <c r="AQ234">
        <f t="shared" si="91"/>
        <v>-4.1608432611825279E-4</v>
      </c>
      <c r="AS234" s="7">
        <v>231</v>
      </c>
      <c r="AT234" s="7">
        <v>380.21999999999997</v>
      </c>
      <c r="AU234" s="7">
        <v>-1.2144991434856115E-2</v>
      </c>
      <c r="AV234">
        <f t="shared" si="83"/>
        <v>0</v>
      </c>
      <c r="AW234">
        <f t="shared" si="92"/>
        <v>-1.9459921546951045E-5</v>
      </c>
      <c r="AX234">
        <f t="shared" si="93"/>
        <v>5.6601795084532114E-4</v>
      </c>
      <c r="AY234">
        <f t="shared" si="94"/>
        <v>9.2410208417252984E-5</v>
      </c>
    </row>
    <row r="235" spans="3:51" x14ac:dyDescent="0.25">
      <c r="D235" s="7">
        <v>232</v>
      </c>
      <c r="E235" s="7">
        <v>337.34</v>
      </c>
      <c r="F235" s="7">
        <v>0.15775924012891054</v>
      </c>
      <c r="G235">
        <f t="shared" si="76"/>
        <v>5.0000000000011369E-2</v>
      </c>
      <c r="H235">
        <f t="shared" si="77"/>
        <v>-2.3775307351888431E-3</v>
      </c>
      <c r="I235">
        <f t="shared" si="84"/>
        <v>5.1909132997300489E-2</v>
      </c>
      <c r="J235">
        <f t="shared" si="85"/>
        <v>-2.398212390141638E-3</v>
      </c>
      <c r="L235" s="7">
        <v>232</v>
      </c>
      <c r="M235" s="7">
        <v>358.04999999999995</v>
      </c>
      <c r="N235" s="7">
        <v>5.2802917761031659E-2</v>
      </c>
      <c r="O235">
        <f t="shared" si="95"/>
        <v>3.0000000000029559E-2</v>
      </c>
      <c r="P235">
        <f t="shared" si="96"/>
        <v>-8.1490369949896446E-4</v>
      </c>
      <c r="Q235">
        <f t="shared" si="86"/>
        <v>1.643684936105605E-2</v>
      </c>
      <c r="R235">
        <f t="shared" si="87"/>
        <v>-8.5183019019630102E-4</v>
      </c>
      <c r="T235" s="7">
        <v>232</v>
      </c>
      <c r="U235" s="7">
        <v>378.91499999999996</v>
      </c>
      <c r="V235" s="7">
        <v>1.329726114169545E-2</v>
      </c>
      <c r="W235">
        <f t="shared" si="97"/>
        <v>9.9999999999909051E-3</v>
      </c>
      <c r="X235">
        <f t="shared" si="98"/>
        <v>-2.65396907795366E-4</v>
      </c>
      <c r="Y235">
        <f t="shared" si="88"/>
        <v>1.5693663967433658E-2</v>
      </c>
      <c r="Z235">
        <f t="shared" si="89"/>
        <v>-3.5639655310774898E-4</v>
      </c>
      <c r="AB235" s="7">
        <v>232</v>
      </c>
      <c r="AC235" s="7">
        <v>339.16999999999996</v>
      </c>
      <c r="AD235" s="7">
        <v>0.202645293118625</v>
      </c>
      <c r="AE235">
        <f t="shared" si="78"/>
        <v>6.0000000000002274E-2</v>
      </c>
      <c r="AF235">
        <f t="shared" si="79"/>
        <v>-4.3808135640565349E-3</v>
      </c>
      <c r="AG235">
        <f t="shared" si="99"/>
        <v>-4.567753628510203E-3</v>
      </c>
      <c r="AH235">
        <f t="shared" si="90"/>
        <v>4.9687974447105709E-2</v>
      </c>
      <c r="AK235" s="7">
        <v>232</v>
      </c>
      <c r="AL235" s="7">
        <v>360.63</v>
      </c>
      <c r="AM235" s="7">
        <v>-7.0268997443712733E-2</v>
      </c>
      <c r="AN235">
        <f t="shared" si="80"/>
        <v>4.9999999999954525E-3</v>
      </c>
      <c r="AO235">
        <f t="shared" si="81"/>
        <v>-2.7580534768968656E-4</v>
      </c>
      <c r="AP235">
        <f t="shared" si="82"/>
        <v>-6.022297498356366E-3</v>
      </c>
      <c r="AQ235">
        <f t="shared" si="91"/>
        <v>-4.0541232360277561E-4</v>
      </c>
      <c r="AS235" s="7">
        <v>232</v>
      </c>
      <c r="AT235" s="7">
        <v>380.21999999999997</v>
      </c>
      <c r="AU235" s="7">
        <v>-1.2164451356403067E-2</v>
      </c>
      <c r="AV235">
        <f t="shared" si="83"/>
        <v>0</v>
      </c>
      <c r="AW235">
        <f t="shared" si="92"/>
        <v>-1.7936227328600035E-5</v>
      </c>
      <c r="AX235">
        <f t="shared" si="93"/>
        <v>-2.9671245270179725E-3</v>
      </c>
      <c r="AY235">
        <f t="shared" si="94"/>
        <v>1.1644955626647811E-4</v>
      </c>
    </row>
    <row r="236" spans="3:51" x14ac:dyDescent="0.25">
      <c r="D236" s="7">
        <v>233</v>
      </c>
      <c r="E236" s="7">
        <v>337.39</v>
      </c>
      <c r="F236" s="7">
        <v>0.1553817093937217</v>
      </c>
      <c r="G236">
        <f t="shared" si="76"/>
        <v>6.0000000000002274E-2</v>
      </c>
      <c r="H236">
        <f t="shared" si="77"/>
        <v>-2.3387059505800556E-3</v>
      </c>
      <c r="I236">
        <f t="shared" si="84"/>
        <v>5.0744148635109454E-2</v>
      </c>
      <c r="J236">
        <f t="shared" si="85"/>
        <v>-2.35922260625758E-3</v>
      </c>
      <c r="L236" s="7">
        <v>233</v>
      </c>
      <c r="M236" s="7">
        <v>358.08</v>
      </c>
      <c r="N236" s="7">
        <v>5.1988014061532695E-2</v>
      </c>
      <c r="O236">
        <f t="shared" si="95"/>
        <v>1.999999999998181E-2</v>
      </c>
      <c r="P236">
        <f t="shared" si="96"/>
        <v>-7.9612208882689356E-4</v>
      </c>
      <c r="Q236">
        <f t="shared" si="86"/>
        <v>1.6263722679489279E-2</v>
      </c>
      <c r="R236">
        <f t="shared" si="87"/>
        <v>-8.3273762349839187E-4</v>
      </c>
      <c r="T236" s="7">
        <v>233</v>
      </c>
      <c r="U236" s="7">
        <v>378.92499999999995</v>
      </c>
      <c r="V236" s="7">
        <v>1.3031864233900084E-2</v>
      </c>
      <c r="W236">
        <f t="shared" si="97"/>
        <v>4.9999999999954525E-3</v>
      </c>
      <c r="X236">
        <f t="shared" si="98"/>
        <v>-2.5764292162388548E-4</v>
      </c>
      <c r="Y236">
        <f t="shared" si="88"/>
        <v>1.570975568120847E-2</v>
      </c>
      <c r="Z236">
        <f t="shared" si="89"/>
        <v>-3.4499548479254016E-4</v>
      </c>
      <c r="AB236" s="7">
        <v>233</v>
      </c>
      <c r="AC236" s="7">
        <v>339.22999999999996</v>
      </c>
      <c r="AD236" s="7">
        <v>0.19826447955456847</v>
      </c>
      <c r="AE236">
        <f t="shared" si="78"/>
        <v>6.0000000000002274E-2</v>
      </c>
      <c r="AF236">
        <f t="shared" si="79"/>
        <v>-4.2719430370806166E-3</v>
      </c>
      <c r="AG236">
        <f t="shared" si="99"/>
        <v>-4.4580292763978305E-3</v>
      </c>
      <c r="AH236">
        <f t="shared" si="90"/>
        <v>4.8416368362008022E-2</v>
      </c>
      <c r="AK236" s="7">
        <v>233</v>
      </c>
      <c r="AL236" s="7">
        <v>360.63499999999999</v>
      </c>
      <c r="AM236" s="7">
        <v>-7.0544802791402419E-2</v>
      </c>
      <c r="AN236">
        <f t="shared" si="80"/>
        <v>9.9999999999909051E-3</v>
      </c>
      <c r="AO236">
        <f t="shared" si="81"/>
        <v>-2.5803308659876067E-4</v>
      </c>
      <c r="AP236">
        <f t="shared" si="82"/>
        <v>-9.0086123231376547E-3</v>
      </c>
      <c r="AQ236">
        <f t="shared" si="91"/>
        <v>-3.9535504872231612E-4</v>
      </c>
      <c r="AS236" s="7">
        <v>233</v>
      </c>
      <c r="AT236" s="7">
        <v>380.21999999999997</v>
      </c>
      <c r="AU236" s="7">
        <v>-1.2182387583731667E-2</v>
      </c>
      <c r="AV236">
        <f t="shared" si="83"/>
        <v>0</v>
      </c>
      <c r="AW236">
        <f t="shared" si="92"/>
        <v>-1.6526629807833704E-5</v>
      </c>
      <c r="AX236">
        <f t="shared" si="93"/>
        <v>-6.5235891756998399E-3</v>
      </c>
      <c r="AY236">
        <f t="shared" si="94"/>
        <v>1.4018082474391189E-4</v>
      </c>
    </row>
    <row r="237" spans="3:51" x14ac:dyDescent="0.25">
      <c r="D237" s="7">
        <v>234</v>
      </c>
      <c r="E237" s="7">
        <v>337.45</v>
      </c>
      <c r="F237" s="7">
        <v>0.15304300344314165</v>
      </c>
      <c r="G237">
        <f t="shared" si="76"/>
        <v>5.0000000000011369E-2</v>
      </c>
      <c r="H237">
        <f t="shared" si="77"/>
        <v>-2.3004804646566401E-3</v>
      </c>
      <c r="I237">
        <f t="shared" si="84"/>
        <v>4.96149716968457E-2</v>
      </c>
      <c r="J237">
        <f t="shared" si="85"/>
        <v>-2.3208321590613007E-3</v>
      </c>
      <c r="L237" s="7">
        <v>234</v>
      </c>
      <c r="M237" s="7">
        <v>358.09999999999997</v>
      </c>
      <c r="N237" s="7">
        <v>5.1191891972705801E-2</v>
      </c>
      <c r="O237">
        <f t="shared" si="95"/>
        <v>3.5000000000025011E-2</v>
      </c>
      <c r="P237">
        <f t="shared" si="96"/>
        <v>-7.7777027095670553E-4</v>
      </c>
      <c r="Q237">
        <f t="shared" si="86"/>
        <v>1.6124177054499755E-2</v>
      </c>
      <c r="R237">
        <f t="shared" si="87"/>
        <v>-8.1399382817420873E-4</v>
      </c>
      <c r="T237" s="7">
        <v>234</v>
      </c>
      <c r="U237" s="7">
        <v>378.92999999999995</v>
      </c>
      <c r="V237" s="7">
        <v>1.2774221312276198E-2</v>
      </c>
      <c r="W237">
        <f t="shared" si="97"/>
        <v>9.9999999999909051E-3</v>
      </c>
      <c r="X237">
        <f t="shared" si="98"/>
        <v>-2.5011541190013246E-4</v>
      </c>
      <c r="Y237">
        <f t="shared" si="88"/>
        <v>1.5705896064937441E-2</v>
      </c>
      <c r="Z237">
        <f t="shared" si="89"/>
        <v>-3.3356836784208255E-4</v>
      </c>
      <c r="AB237" s="7">
        <v>234</v>
      </c>
      <c r="AC237" s="7">
        <v>339.28999999999996</v>
      </c>
      <c r="AD237" s="7">
        <v>0.19399253651748785</v>
      </c>
      <c r="AE237">
        <f t="shared" si="78"/>
        <v>5.5000000000006821E-2</v>
      </c>
      <c r="AF237">
        <f t="shared" si="79"/>
        <v>-4.1653244134955136E-3</v>
      </c>
      <c r="AG237">
        <f t="shared" si="99"/>
        <v>-4.3505548279988218E-3</v>
      </c>
      <c r="AH237">
        <f t="shared" si="90"/>
        <v>4.7304033915856358E-2</v>
      </c>
      <c r="AK237" s="7">
        <v>234</v>
      </c>
      <c r="AL237" s="7">
        <v>360.64499999999998</v>
      </c>
      <c r="AM237" s="7">
        <v>-7.080283587800118E-2</v>
      </c>
      <c r="AN237">
        <f t="shared" si="80"/>
        <v>0</v>
      </c>
      <c r="AO237">
        <f t="shared" si="81"/>
        <v>-2.4128086181379738E-4</v>
      </c>
      <c r="AP237">
        <f t="shared" si="82"/>
        <v>-1.1789695527861355E-2</v>
      </c>
      <c r="AQ237">
        <f t="shared" si="91"/>
        <v>-3.8579400649948851E-4</v>
      </c>
      <c r="AS237" s="7">
        <v>234</v>
      </c>
      <c r="AT237" s="7">
        <v>380.21999999999997</v>
      </c>
      <c r="AU237" s="7">
        <v>-1.21989142135395E-2</v>
      </c>
      <c r="AV237">
        <f t="shared" si="83"/>
        <v>4.9999999999954525E-3</v>
      </c>
      <c r="AW237">
        <f t="shared" si="92"/>
        <v>-1.522304845130544E-5</v>
      </c>
      <c r="AX237">
        <f t="shared" si="93"/>
        <v>-1.008209072143984E-2</v>
      </c>
      <c r="AY237">
        <f t="shared" si="94"/>
        <v>1.6346271013060641E-4</v>
      </c>
    </row>
    <row r="238" spans="3:51" x14ac:dyDescent="0.25">
      <c r="D238" s="7">
        <v>235</v>
      </c>
      <c r="E238" s="7">
        <v>337.5</v>
      </c>
      <c r="F238" s="7">
        <v>0.15074252297848501</v>
      </c>
      <c r="G238">
        <f t="shared" si="76"/>
        <v>4.9999999999954525E-2</v>
      </c>
      <c r="H238">
        <f t="shared" si="77"/>
        <v>-2.2628461388937704E-3</v>
      </c>
      <c r="I238">
        <f t="shared" si="84"/>
        <v>4.8521549718705259E-2</v>
      </c>
      <c r="J238">
        <f t="shared" si="85"/>
        <v>-2.2830323934983493E-3</v>
      </c>
      <c r="L238" s="7">
        <v>235</v>
      </c>
      <c r="M238" s="7">
        <v>358.13499999999999</v>
      </c>
      <c r="N238" s="7">
        <v>5.0414121701749096E-2</v>
      </c>
      <c r="O238">
        <f t="shared" si="95"/>
        <v>2.4999999999977263E-2</v>
      </c>
      <c r="P238">
        <f t="shared" si="96"/>
        <v>-7.5983859682482446E-4</v>
      </c>
      <c r="Q238">
        <f t="shared" si="86"/>
        <v>1.6016980905312339E-2</v>
      </c>
      <c r="R238">
        <f t="shared" si="87"/>
        <v>-7.9558834028786718E-4</v>
      </c>
      <c r="T238" s="7">
        <v>235</v>
      </c>
      <c r="U238" s="7">
        <v>378.93999999999994</v>
      </c>
      <c r="V238" s="7">
        <v>1.2524105900376066E-2</v>
      </c>
      <c r="W238">
        <f t="shared" si="97"/>
        <v>5.0000000000522959E-3</v>
      </c>
      <c r="X238">
        <f t="shared" si="98"/>
        <v>-2.4280777051732989E-4</v>
      </c>
      <c r="Y238">
        <f t="shared" si="88"/>
        <v>1.5681392159089036E-2</v>
      </c>
      <c r="Z238">
        <f t="shared" si="89"/>
        <v>-3.2211408564113142E-4</v>
      </c>
      <c r="AB238" s="7">
        <v>235</v>
      </c>
      <c r="AC238" s="7">
        <v>339.34499999999997</v>
      </c>
      <c r="AD238" s="7">
        <v>0.18982721210399234</v>
      </c>
      <c r="AE238">
        <f t="shared" si="78"/>
        <v>5.5000000000006821E-2</v>
      </c>
      <c r="AF238">
        <f t="shared" si="79"/>
        <v>-4.0609255014003032E-3</v>
      </c>
      <c r="AG238">
        <f t="shared" si="99"/>
        <v>-4.2452802465435049E-3</v>
      </c>
      <c r="AH238">
        <f t="shared" si="90"/>
        <v>4.6341794587013929E-2</v>
      </c>
      <c r="AK238" s="7">
        <v>235</v>
      </c>
      <c r="AL238" s="7">
        <v>360.64499999999998</v>
      </c>
      <c r="AM238" s="7">
        <v>-7.1044116739814978E-2</v>
      </c>
      <c r="AN238">
        <f t="shared" si="80"/>
        <v>9.9999999999909051E-3</v>
      </c>
      <c r="AO238">
        <f t="shared" si="81"/>
        <v>-2.254990454010064E-4</v>
      </c>
      <c r="AP238">
        <f t="shared" si="82"/>
        <v>-1.4322647767338381E-2</v>
      </c>
      <c r="AQ238">
        <f t="shared" si="91"/>
        <v>-3.7661103297301039E-4</v>
      </c>
      <c r="AS238" s="7">
        <v>235</v>
      </c>
      <c r="AT238" s="7">
        <v>380.22499999999997</v>
      </c>
      <c r="AU238" s="7">
        <v>-1.2214137261990806E-2</v>
      </c>
      <c r="AV238">
        <f t="shared" si="83"/>
        <v>0</v>
      </c>
      <c r="AW238">
        <f t="shared" si="92"/>
        <v>-1.4017934935895912E-5</v>
      </c>
      <c r="AX238">
        <f t="shared" si="93"/>
        <v>-1.362006785485903E-2</v>
      </c>
      <c r="AY238">
        <f t="shared" si="94"/>
        <v>1.8614493432904009E-4</v>
      </c>
    </row>
    <row r="239" spans="3:51" x14ac:dyDescent="0.25">
      <c r="D239" s="7">
        <v>236</v>
      </c>
      <c r="E239" s="7">
        <v>337.54999999999995</v>
      </c>
      <c r="F239" s="7">
        <v>0.14847967683959123</v>
      </c>
      <c r="G239">
        <f t="shared" si="76"/>
        <v>6.0000000000002274E-2</v>
      </c>
      <c r="H239">
        <f t="shared" si="77"/>
        <v>-2.2257949117726883E-3</v>
      </c>
      <c r="I239">
        <f t="shared" si="84"/>
        <v>4.7463791987601311E-2</v>
      </c>
      <c r="J239">
        <f t="shared" si="85"/>
        <v>-2.2458147379661314E-3</v>
      </c>
      <c r="L239" s="7">
        <v>236</v>
      </c>
      <c r="M239" s="7">
        <v>358.15999999999997</v>
      </c>
      <c r="N239" s="7">
        <v>4.9654283104924271E-2</v>
      </c>
      <c r="O239">
        <f t="shared" si="95"/>
        <v>2.9999999999972715E-2</v>
      </c>
      <c r="P239">
        <f t="shared" si="96"/>
        <v>-7.4231762334581175E-4</v>
      </c>
      <c r="Q239">
        <f t="shared" si="86"/>
        <v>1.5940878453995611E-2</v>
      </c>
      <c r="R239">
        <f t="shared" si="87"/>
        <v>-7.7751110335877449E-4</v>
      </c>
      <c r="T239" s="7">
        <v>236</v>
      </c>
      <c r="U239" s="7">
        <v>378.94499999999999</v>
      </c>
      <c r="V239" s="7">
        <v>1.2281298129858736E-2</v>
      </c>
      <c r="W239">
        <f t="shared" si="97"/>
        <v>1.4999999999986358E-2</v>
      </c>
      <c r="X239">
        <f t="shared" si="98"/>
        <v>-2.357135815350981E-4</v>
      </c>
      <c r="Y239">
        <f t="shared" si="88"/>
        <v>1.5635618502053639E-2</v>
      </c>
      <c r="Z239">
        <f t="shared" si="89"/>
        <v>-3.1063232228149829E-4</v>
      </c>
      <c r="AB239" s="7">
        <v>236</v>
      </c>
      <c r="AC239" s="7">
        <v>339.4</v>
      </c>
      <c r="AD239" s="7">
        <v>0.18576628660259203</v>
      </c>
      <c r="AE239">
        <f t="shared" si="78"/>
        <v>6.0000000000002274E-2</v>
      </c>
      <c r="AF239">
        <f t="shared" si="79"/>
        <v>-3.9587141296184292E-3</v>
      </c>
      <c r="AG239">
        <f t="shared" si="99"/>
        <v>-4.1421545410390351E-3</v>
      </c>
      <c r="AH239">
        <f t="shared" si="90"/>
        <v>4.5519696187709791E-2</v>
      </c>
      <c r="AK239" s="7">
        <v>236</v>
      </c>
      <c r="AL239" s="7">
        <v>360.65499999999997</v>
      </c>
      <c r="AM239" s="7">
        <v>-7.1269615785215984E-2</v>
      </c>
      <c r="AN239">
        <f t="shared" si="80"/>
        <v>9.9999999999909051E-3</v>
      </c>
      <c r="AO239">
        <f t="shared" si="81"/>
        <v>-2.1063984262076341E-4</v>
      </c>
      <c r="AP239">
        <f t="shared" si="82"/>
        <v>-1.656475972789373E-2</v>
      </c>
      <c r="AQ239">
        <f t="shared" si="91"/>
        <v>-3.6768832698116753E-4</v>
      </c>
      <c r="AS239" s="7">
        <v>236</v>
      </c>
      <c r="AT239" s="7">
        <v>380.22499999999997</v>
      </c>
      <c r="AU239" s="7">
        <v>-1.2228155196926702E-2</v>
      </c>
      <c r="AV239">
        <f t="shared" si="83"/>
        <v>9.9999999999909051E-3</v>
      </c>
      <c r="AW239">
        <f t="shared" si="92"/>
        <v>-1.2904241459837582E-5</v>
      </c>
      <c r="AX239">
        <f t="shared" si="93"/>
        <v>-1.7113672723567674E-2</v>
      </c>
      <c r="AY239">
        <f t="shared" si="94"/>
        <v>2.0806816399269632E-4</v>
      </c>
    </row>
    <row r="240" spans="3:51" x14ac:dyDescent="0.25">
      <c r="D240" s="7">
        <v>237</v>
      </c>
      <c r="E240" s="7">
        <v>337.60999999999996</v>
      </c>
      <c r="F240" s="7">
        <v>0.14625388192781855</v>
      </c>
      <c r="G240">
        <f t="shared" si="76"/>
        <v>5.0000000000011369E-2</v>
      </c>
      <c r="H240">
        <f t="shared" si="77"/>
        <v>-2.1893187990472684E-3</v>
      </c>
      <c r="I240">
        <f t="shared" si="84"/>
        <v>4.6441569020251094E-2</v>
      </c>
      <c r="J240">
        <f t="shared" si="85"/>
        <v>-2.2091707058717741E-3</v>
      </c>
      <c r="L240" s="7">
        <v>237</v>
      </c>
      <c r="M240" s="7">
        <v>358.18999999999994</v>
      </c>
      <c r="N240" s="7">
        <v>4.8911965481578459E-2</v>
      </c>
      <c r="O240">
        <f t="shared" si="95"/>
        <v>3.0000000000029559E-2</v>
      </c>
      <c r="P240">
        <f t="shared" si="96"/>
        <v>-7.2519810959075642E-4</v>
      </c>
      <c r="Q240">
        <f t="shared" si="86"/>
        <v>1.5894589878839627E-2</v>
      </c>
      <c r="R240">
        <f t="shared" si="87"/>
        <v>-7.5975247020065861E-4</v>
      </c>
      <c r="T240" s="7">
        <v>237</v>
      </c>
      <c r="U240" s="7">
        <v>378.96</v>
      </c>
      <c r="V240" s="7">
        <v>1.2045584548323638E-2</v>
      </c>
      <c r="W240">
        <f t="shared" si="97"/>
        <v>9.9999999999909051E-3</v>
      </c>
      <c r="X240">
        <f t="shared" si="98"/>
        <v>-2.2882661565017462E-4</v>
      </c>
      <c r="Y240">
        <f t="shared" si="88"/>
        <v>1.556801809045627E-2</v>
      </c>
      <c r="Z240">
        <f t="shared" si="89"/>
        <v>-2.9912356219523317E-4</v>
      </c>
      <c r="AB240" s="7">
        <v>237</v>
      </c>
      <c r="AC240" s="7">
        <v>339.46</v>
      </c>
      <c r="AD240" s="7">
        <v>0.18180757247297361</v>
      </c>
      <c r="AE240">
        <f t="shared" si="78"/>
        <v>4.5000000000015916E-2</v>
      </c>
      <c r="AF240">
        <f t="shared" si="79"/>
        <v>-3.8586581629885541E-3</v>
      </c>
      <c r="AG240">
        <f t="shared" si="99"/>
        <v>-4.0411257688561589E-3</v>
      </c>
      <c r="AH240">
        <f t="shared" si="90"/>
        <v>4.4827022170990993E-2</v>
      </c>
      <c r="AK240" s="7">
        <v>237</v>
      </c>
      <c r="AL240" s="7">
        <v>360.66499999999996</v>
      </c>
      <c r="AM240" s="7">
        <v>-7.1480255627836747E-2</v>
      </c>
      <c r="AN240">
        <f t="shared" si="80"/>
        <v>4.9999999999954525E-3</v>
      </c>
      <c r="AO240">
        <f t="shared" si="81"/>
        <v>-1.9665725883809271E-4</v>
      </c>
      <c r="AP240">
        <f t="shared" si="82"/>
        <v>-1.8474029873738473E-2</v>
      </c>
      <c r="AQ240">
        <f t="shared" si="91"/>
        <v>-3.5890847928607243E-4</v>
      </c>
      <c r="AS240" s="7">
        <v>237</v>
      </c>
      <c r="AT240" s="7">
        <v>380.23499999999996</v>
      </c>
      <c r="AU240" s="7">
        <v>-1.2241059438386539E-2</v>
      </c>
      <c r="AV240">
        <f t="shared" si="83"/>
        <v>0</v>
      </c>
      <c r="AW240">
        <f t="shared" si="92"/>
        <v>-1.1875390666254287E-5</v>
      </c>
      <c r="AX240">
        <f t="shared" si="93"/>
        <v>-2.0537752883242888E-2</v>
      </c>
      <c r="AY240">
        <f t="shared" si="94"/>
        <v>2.2906393591552341E-4</v>
      </c>
    </row>
    <row r="241" spans="3:51" x14ac:dyDescent="0.25">
      <c r="D241" s="7">
        <v>238</v>
      </c>
      <c r="E241" s="7">
        <v>337.65999999999997</v>
      </c>
      <c r="F241" s="7">
        <v>0.14406456312877128</v>
      </c>
      <c r="G241">
        <f t="shared" si="76"/>
        <v>5.0000000000011369E-2</v>
      </c>
      <c r="H241">
        <f t="shared" si="77"/>
        <v>-2.1534098939743063E-3</v>
      </c>
      <c r="I241">
        <f t="shared" si="84"/>
        <v>4.5454712010942089E-2</v>
      </c>
      <c r="J241">
        <f t="shared" si="85"/>
        <v>-2.1730918972267949E-3</v>
      </c>
      <c r="L241" s="7">
        <v>238</v>
      </c>
      <c r="M241" s="7">
        <v>358.21999999999997</v>
      </c>
      <c r="N241" s="7">
        <v>4.8186767371987703E-2</v>
      </c>
      <c r="O241">
        <f t="shared" si="95"/>
        <v>2.5000000000034106E-2</v>
      </c>
      <c r="P241">
        <f t="shared" si="96"/>
        <v>-7.0847101300668819E-4</v>
      </c>
      <c r="Q241">
        <f t="shared" si="86"/>
        <v>1.5876811464948348E-2</v>
      </c>
      <c r="R241">
        <f t="shared" si="87"/>
        <v>-7.423032046292577E-4</v>
      </c>
      <c r="T241" s="7">
        <v>238</v>
      </c>
      <c r="U241" s="7">
        <v>378.96999999999997</v>
      </c>
      <c r="V241" s="7">
        <v>1.1816757932673463E-2</v>
      </c>
      <c r="W241">
        <f t="shared" si="97"/>
        <v>-4.9999999999954525E-3</v>
      </c>
      <c r="X241">
        <f t="shared" si="98"/>
        <v>-2.2214082482104047E-4</v>
      </c>
      <c r="Y241">
        <f t="shared" si="88"/>
        <v>1.5478103330829107E-2</v>
      </c>
      <c r="Z241">
        <f t="shared" si="89"/>
        <v>-2.8758908936148131E-4</v>
      </c>
      <c r="AB241" s="7">
        <v>238</v>
      </c>
      <c r="AC241" s="7">
        <v>339.505</v>
      </c>
      <c r="AD241" s="7">
        <v>0.17794891430998505</v>
      </c>
      <c r="AE241">
        <f t="shared" si="78"/>
        <v>4.4999999999959073E-2</v>
      </c>
      <c r="AF241">
        <f t="shared" si="79"/>
        <v>-3.7607255172538989E-3</v>
      </c>
      <c r="AG241">
        <f t="shared" si="99"/>
        <v>-3.9421410381223002E-3</v>
      </c>
      <c r="AH241">
        <f t="shared" si="90"/>
        <v>4.4252311955793822E-2</v>
      </c>
      <c r="AK241" s="7">
        <v>238</v>
      </c>
      <c r="AL241" s="7">
        <v>360.66999999999996</v>
      </c>
      <c r="AM241" s="7">
        <v>-7.167691288667484E-2</v>
      </c>
      <c r="AN241">
        <f t="shared" si="80"/>
        <v>0</v>
      </c>
      <c r="AO241">
        <f t="shared" si="81"/>
        <v>-1.8350706498899971E-4</v>
      </c>
      <c r="AP241">
        <f t="shared" si="82"/>
        <v>-2.0009733076642888E-2</v>
      </c>
      <c r="AQ241">
        <f t="shared" si="91"/>
        <v>-3.5015450341477176E-4</v>
      </c>
      <c r="AS241" s="7">
        <v>238</v>
      </c>
      <c r="AT241" s="7">
        <v>380.23499999999996</v>
      </c>
      <c r="AU241" s="7">
        <v>-1.2252934829052793E-2</v>
      </c>
      <c r="AV241">
        <f t="shared" si="83"/>
        <v>0</v>
      </c>
      <c r="AW241">
        <f t="shared" si="92"/>
        <v>-1.0925247118983433E-5</v>
      </c>
      <c r="AX241">
        <f t="shared" si="93"/>
        <v>-2.3865838891211411E-2</v>
      </c>
      <c r="AY241">
        <f t="shared" si="94"/>
        <v>2.4895457885091741E-4</v>
      </c>
    </row>
    <row r="242" spans="3:51" x14ac:dyDescent="0.25">
      <c r="D242" s="7">
        <v>239</v>
      </c>
      <c r="E242" s="7">
        <v>337.71</v>
      </c>
      <c r="F242" s="7">
        <v>0.14191115323479697</v>
      </c>
      <c r="G242">
        <f t="shared" si="76"/>
        <v>4.0000000000020464E-2</v>
      </c>
      <c r="H242">
        <f t="shared" si="77"/>
        <v>-2.1180603675085841E-3</v>
      </c>
      <c r="I242">
        <f t="shared" si="84"/>
        <v>4.450301230101239E-2</v>
      </c>
      <c r="J242">
        <f t="shared" si="85"/>
        <v>-2.1375700002094072E-3</v>
      </c>
      <c r="L242" s="7">
        <v>239</v>
      </c>
      <c r="M242" s="7">
        <v>358.245</v>
      </c>
      <c r="N242" s="7">
        <v>4.7478296358981015E-2</v>
      </c>
      <c r="O242">
        <f t="shared" si="95"/>
        <v>2.4999999999977263E-2</v>
      </c>
      <c r="P242">
        <f t="shared" si="96"/>
        <v>-6.9212748567828997E-4</v>
      </c>
      <c r="Q242">
        <f t="shared" si="86"/>
        <v>1.5886215756103939E-2</v>
      </c>
      <c r="R242">
        <f t="shared" si="87"/>
        <v>-7.2515448322291176E-4</v>
      </c>
      <c r="T242" s="7">
        <v>239</v>
      </c>
      <c r="U242" s="7">
        <v>378.96499999999997</v>
      </c>
      <c r="V242" s="7">
        <v>1.1594617107852423E-2</v>
      </c>
      <c r="W242">
        <f t="shared" si="97"/>
        <v>1.4999999999986358E-2</v>
      </c>
      <c r="X242">
        <f t="shared" si="98"/>
        <v>-2.156503370426277E-4</v>
      </c>
      <c r="Y242">
        <f t="shared" si="88"/>
        <v>1.5365456987589177E-2</v>
      </c>
      <c r="Z242">
        <f t="shared" si="89"/>
        <v>-2.7603098675492432E-4</v>
      </c>
      <c r="AB242" s="7">
        <v>239</v>
      </c>
      <c r="AC242" s="7">
        <v>339.54999999999995</v>
      </c>
      <c r="AD242" s="7">
        <v>0.17418818879273115</v>
      </c>
      <c r="AE242">
        <f t="shared" si="78"/>
        <v>4.5000000000015916E-2</v>
      </c>
      <c r="AF242">
        <f t="shared" si="79"/>
        <v>-3.6648841735466842E-3</v>
      </c>
      <c r="AG242">
        <f t="shared" si="99"/>
        <v>-3.8451465102884788E-3</v>
      </c>
      <c r="AH242">
        <f t="shared" si="90"/>
        <v>4.3783382407105442E-2</v>
      </c>
      <c r="AK242" s="7">
        <v>239</v>
      </c>
      <c r="AL242" s="7">
        <v>360.66999999999996</v>
      </c>
      <c r="AM242" s="7">
        <v>-7.186041995166384E-2</v>
      </c>
      <c r="AN242">
        <f t="shared" si="80"/>
        <v>4.9999999999954525E-3</v>
      </c>
      <c r="AO242">
        <f t="shared" si="81"/>
        <v>-1.7114676187704458E-4</v>
      </c>
      <c r="AP242">
        <f t="shared" si="82"/>
        <v>-2.1133042615582909E-2</v>
      </c>
      <c r="AQ242">
        <f t="shared" si="91"/>
        <v>-3.4130986526845035E-4</v>
      </c>
      <c r="AS242" s="7">
        <v>239</v>
      </c>
      <c r="AT242" s="7">
        <v>380.23499999999996</v>
      </c>
      <c r="AU242" s="7">
        <v>-1.2263860076171777E-2</v>
      </c>
      <c r="AV242">
        <f t="shared" si="83"/>
        <v>1.0000000000047748E-2</v>
      </c>
      <c r="AW242">
        <f t="shared" si="92"/>
        <v>-1.004809027104793E-5</v>
      </c>
      <c r="AX242">
        <f t="shared" si="93"/>
        <v>-2.7070130168354467E-2</v>
      </c>
      <c r="AY242">
        <f t="shared" si="94"/>
        <v>2.6755313852459448E-4</v>
      </c>
    </row>
    <row r="243" spans="3:51" s="16" customFormat="1" x14ac:dyDescent="0.25">
      <c r="C243" s="16">
        <v>240</v>
      </c>
      <c r="D243" s="17">
        <v>240</v>
      </c>
      <c r="E243" s="17">
        <v>337.75</v>
      </c>
      <c r="F243" s="17">
        <v>0.13979309286728839</v>
      </c>
      <c r="G243" s="16">
        <f t="shared" si="76"/>
        <v>4.9999999999954525E-2</v>
      </c>
      <c r="H243" s="16">
        <f t="shared" si="77"/>
        <v>-2.08326246846402E-3</v>
      </c>
      <c r="I243" s="16">
        <f t="shared" si="84"/>
        <v>4.3586220848217394E-2</v>
      </c>
      <c r="J243" s="16">
        <f t="shared" si="85"/>
        <v>-2.1025967926881356E-3</v>
      </c>
      <c r="L243" s="17">
        <v>240</v>
      </c>
      <c r="M243" s="17">
        <v>358.27</v>
      </c>
      <c r="N243" s="17">
        <v>4.6786168873302725E-2</v>
      </c>
      <c r="O243" s="16">
        <f t="shared" si="95"/>
        <v>2.9999999999972715E-2</v>
      </c>
      <c r="P243" s="16">
        <f t="shared" si="96"/>
        <v>-6.7615887063284669E-4</v>
      </c>
      <c r="Q243" s="16">
        <f t="shared" si="86"/>
        <v>1.5921451702410439E-2</v>
      </c>
      <c r="R243" s="16">
        <f t="shared" si="87"/>
        <v>-7.0829789697496315E-4</v>
      </c>
      <c r="T243" s="17">
        <v>240</v>
      </c>
      <c r="U243" s="17">
        <v>378.97999999999996</v>
      </c>
      <c r="V243" s="17">
        <v>1.1378966770809795E-2</v>
      </c>
      <c r="W243" s="16">
        <f t="shared" si="97"/>
        <v>0</v>
      </c>
      <c r="X243" s="16">
        <f t="shared" si="98"/>
        <v>-2.0934945126731969E-4</v>
      </c>
      <c r="Y243" s="16">
        <f t="shared" si="88"/>
        <v>1.5229733103049092E-2</v>
      </c>
      <c r="Z243" s="16">
        <f t="shared" si="89"/>
        <v>-2.6445213563079661E-4</v>
      </c>
      <c r="AB243" s="17">
        <v>240</v>
      </c>
      <c r="AC243" s="17">
        <v>339.59499999999997</v>
      </c>
      <c r="AD243" s="17">
        <v>0.17052330461918447</v>
      </c>
      <c r="AE243" s="16">
        <f t="shared" si="78"/>
        <v>4.0000000000020464E-2</v>
      </c>
      <c r="AF243" s="16">
        <f t="shared" si="79"/>
        <v>-3.5711021924669795E-3</v>
      </c>
      <c r="AG243" s="16">
        <f t="shared" si="99"/>
        <v>-3.7500874025645572E-3</v>
      </c>
      <c r="AH243" s="16">
        <f t="shared" si="90"/>
        <v>4.3407352583776593E-2</v>
      </c>
      <c r="AK243" s="17">
        <v>240</v>
      </c>
      <c r="AL243" s="17">
        <v>360.67499999999995</v>
      </c>
      <c r="AM243" s="17">
        <v>-7.2031566713540884E-2</v>
      </c>
      <c r="AN243" s="16">
        <f t="shared" si="80"/>
        <v>9.9999999999909051E-3</v>
      </c>
      <c r="AO243" s="16">
        <f t="shared" si="81"/>
        <v>-1.595355431804335E-4</v>
      </c>
      <c r="AP243" s="16">
        <f t="shared" si="82"/>
        <v>-2.1807707918265251E-2</v>
      </c>
      <c r="AQ243" s="16">
        <f t="shared" si="91"/>
        <v>-3.3225851253268317E-4</v>
      </c>
      <c r="AS243" s="17">
        <v>240</v>
      </c>
      <c r="AT243" s="17">
        <v>380.245</v>
      </c>
      <c r="AU243" s="17">
        <v>-1.2273908166442825E-2</v>
      </c>
      <c r="AV243" s="16">
        <f t="shared" si="83"/>
        <v>-4.9999999999954525E-3</v>
      </c>
      <c r="AW243" s="16">
        <f t="shared" si="92"/>
        <v>-9.2385888667972926E-6</v>
      </c>
      <c r="AX243" s="16">
        <f t="shared" si="93"/>
        <v>-3.0121480569064829E-2</v>
      </c>
      <c r="AY243" s="16">
        <f t="shared" si="94"/>
        <v>2.8466330328695175E-4</v>
      </c>
    </row>
    <row r="244" spans="3:51" x14ac:dyDescent="0.25">
      <c r="D244" s="7">
        <v>241</v>
      </c>
      <c r="E244" s="7">
        <v>337.79999999999995</v>
      </c>
      <c r="F244" s="7">
        <v>0.13770983039882437</v>
      </c>
      <c r="G244">
        <f t="shared" si="76"/>
        <v>5.0000000000011369E-2</v>
      </c>
      <c r="H244">
        <f t="shared" si="77"/>
        <v>-2.0490085236408995E-3</v>
      </c>
      <c r="I244">
        <f t="shared" si="84"/>
        <v>4.2704047695471203E-2</v>
      </c>
      <c r="J244">
        <f t="shared" si="85"/>
        <v>-2.0681641437575865E-3</v>
      </c>
      <c r="L244" s="7">
        <v>241</v>
      </c>
      <c r="M244" s="7">
        <v>358.29999999999995</v>
      </c>
      <c r="N244" s="7">
        <v>4.6110010002669878E-2</v>
      </c>
      <c r="O244">
        <f t="shared" si="95"/>
        <v>1.999999999998181E-2</v>
      </c>
      <c r="P244">
        <f t="shared" si="96"/>
        <v>-6.6055669818952667E-4</v>
      </c>
      <c r="Q244">
        <f t="shared" si="86"/>
        <v>1.5981144807617698E-2</v>
      </c>
      <c r="R244">
        <f t="shared" si="87"/>
        <v>-6.9172545293177956E-4</v>
      </c>
      <c r="T244" s="7">
        <v>241</v>
      </c>
      <c r="U244" s="7">
        <v>378.97999999999996</v>
      </c>
      <c r="V244" s="7">
        <v>1.1169617319542476E-2</v>
      </c>
      <c r="W244">
        <f t="shared" si="97"/>
        <v>1.0000000000047748E-2</v>
      </c>
      <c r="X244">
        <f t="shared" si="98"/>
        <v>-2.0323263246851617E-4</v>
      </c>
      <c r="Y244">
        <f t="shared" si="88"/>
        <v>1.5070657913931917E-2</v>
      </c>
      <c r="Z244">
        <f t="shared" si="89"/>
        <v>-2.5285621475128195E-4</v>
      </c>
      <c r="AB244" s="7">
        <v>241</v>
      </c>
      <c r="AC244" s="7">
        <v>339.63499999999999</v>
      </c>
      <c r="AD244" s="7">
        <v>0.16695220242671749</v>
      </c>
      <c r="AE244">
        <f t="shared" si="78"/>
        <v>3.4999999999968168E-2</v>
      </c>
      <c r="AF244">
        <f t="shared" si="79"/>
        <v>-3.4793477277535734E-3</v>
      </c>
      <c r="AG244">
        <f t="shared" si="99"/>
        <v>-3.656907990406251E-3</v>
      </c>
      <c r="AH244">
        <f t="shared" si="90"/>
        <v>4.3110671851763094E-2</v>
      </c>
      <c r="AK244" s="7">
        <v>241</v>
      </c>
      <c r="AL244" s="7">
        <v>360.68499999999995</v>
      </c>
      <c r="AM244" s="7">
        <v>-7.2191102256721318E-2</v>
      </c>
      <c r="AN244">
        <f t="shared" si="80"/>
        <v>5.0000000000522959E-3</v>
      </c>
      <c r="AO244">
        <f t="shared" si="81"/>
        <v>-1.4863425756872495E-4</v>
      </c>
      <c r="AP244">
        <f t="shared" si="82"/>
        <v>-2.2000790621115485E-2</v>
      </c>
      <c r="AQ244">
        <f t="shared" si="91"/>
        <v>-3.2288490438522714E-4</v>
      </c>
      <c r="AS244" s="7">
        <v>241</v>
      </c>
      <c r="AT244" s="7">
        <v>380.24</v>
      </c>
      <c r="AU244" s="7">
        <v>-1.2283146755309622E-2</v>
      </c>
      <c r="AV244">
        <f t="shared" si="83"/>
        <v>4.9999999999954525E-3</v>
      </c>
      <c r="AW244">
        <f t="shared" si="92"/>
        <v>-8.4917767194311877E-6</v>
      </c>
      <c r="AX244">
        <f t="shared" si="93"/>
        <v>-3.2989388045749024E-2</v>
      </c>
      <c r="AY244">
        <f t="shared" si="94"/>
        <v>3.0007932921831024E-4</v>
      </c>
    </row>
    <row r="245" spans="3:51" x14ac:dyDescent="0.25">
      <c r="D245" s="7">
        <v>242</v>
      </c>
      <c r="E245" s="7">
        <v>337.84999999999997</v>
      </c>
      <c r="F245" s="7">
        <v>0.13566082187518347</v>
      </c>
      <c r="G245">
        <f t="shared" si="76"/>
        <v>4.0000000000020464E-2</v>
      </c>
      <c r="H245">
        <f t="shared" si="77"/>
        <v>-2.0152909379214656E-3</v>
      </c>
      <c r="I245">
        <f t="shared" si="84"/>
        <v>4.1856161449365104E-2</v>
      </c>
      <c r="J245">
        <f t="shared" si="85"/>
        <v>-2.0342640152398034E-3</v>
      </c>
      <c r="L245" s="7">
        <v>242</v>
      </c>
      <c r="M245" s="7">
        <v>358.31999999999994</v>
      </c>
      <c r="N245" s="7">
        <v>4.5449453304480351E-2</v>
      </c>
      <c r="O245">
        <f t="shared" si="95"/>
        <v>2.5000000000034106E-2</v>
      </c>
      <c r="P245">
        <f t="shared" si="96"/>
        <v>-6.453126823536548E-4</v>
      </c>
      <c r="Q245">
        <f t="shared" si="86"/>
        <v>1.6063897276090033E-2</v>
      </c>
      <c r="R245">
        <f t="shared" si="87"/>
        <v>-6.7542957581195884E-4</v>
      </c>
      <c r="T245" s="7">
        <v>242</v>
      </c>
      <c r="U245" s="7">
        <v>378.99</v>
      </c>
      <c r="V245" s="7">
        <v>1.0966384687073959E-2</v>
      </c>
      <c r="W245">
        <f t="shared" si="97"/>
        <v>4.9999999999954525E-3</v>
      </c>
      <c r="X245">
        <f t="shared" si="98"/>
        <v>-1.9729450684309417E-4</v>
      </c>
      <c r="Y245">
        <f t="shared" si="88"/>
        <v>1.4888030756147863E-2</v>
      </c>
      <c r="Z245">
        <f t="shared" si="89"/>
        <v>-2.4124769968385251E-4</v>
      </c>
      <c r="AB245" s="7">
        <v>242</v>
      </c>
      <c r="AC245" s="7">
        <v>339.66999999999996</v>
      </c>
      <c r="AD245" s="7">
        <v>0.16347285469896392</v>
      </c>
      <c r="AE245">
        <f t="shared" si="78"/>
        <v>3.5000000000025011E-2</v>
      </c>
      <c r="AF245">
        <f t="shared" si="79"/>
        <v>-3.3895890395471695E-3</v>
      </c>
      <c r="AG245">
        <f t="shared" si="99"/>
        <v>-3.5655516100069409E-3</v>
      </c>
      <c r="AH245">
        <f t="shared" si="90"/>
        <v>4.2879151508869562E-2</v>
      </c>
      <c r="AK245" s="7">
        <v>242</v>
      </c>
      <c r="AL245" s="7">
        <v>360.69</v>
      </c>
      <c r="AM245" s="7">
        <v>-7.2339736514290043E-2</v>
      </c>
      <c r="AN245">
        <f t="shared" si="80"/>
        <v>9.9999999999909051E-3</v>
      </c>
      <c r="AO245">
        <f t="shared" si="81"/>
        <v>-1.3840536984918717E-4</v>
      </c>
      <c r="AP245">
        <f t="shared" si="82"/>
        <v>-2.1683461570640716E-2</v>
      </c>
      <c r="AQ245">
        <f t="shared" si="91"/>
        <v>-3.1307404029609458E-4</v>
      </c>
      <c r="AS245" s="7">
        <v>242</v>
      </c>
      <c r="AT245" s="7">
        <v>380.245</v>
      </c>
      <c r="AU245" s="7">
        <v>-1.2291638532029053E-2</v>
      </c>
      <c r="AV245">
        <f t="shared" si="83"/>
        <v>0</v>
      </c>
      <c r="AW245">
        <f t="shared" si="92"/>
        <v>-7.8030298066179143E-6</v>
      </c>
      <c r="AX245">
        <f t="shared" si="93"/>
        <v>-3.5641979483912678E-2</v>
      </c>
      <c r="AY245">
        <f t="shared" si="94"/>
        <v>3.1358596766066125E-4</v>
      </c>
    </row>
    <row r="246" spans="3:51" x14ac:dyDescent="0.25">
      <c r="D246" s="7">
        <v>243</v>
      </c>
      <c r="E246" s="7">
        <v>337.89</v>
      </c>
      <c r="F246" s="7">
        <v>0.133645530937262</v>
      </c>
      <c r="G246">
        <f t="shared" si="76"/>
        <v>5.0000000000011369E-2</v>
      </c>
      <c r="H246">
        <f t="shared" si="77"/>
        <v>-1.982102194333174E-3</v>
      </c>
      <c r="I246">
        <f t="shared" si="84"/>
        <v>4.1042188769344179E-2</v>
      </c>
      <c r="J246">
        <f t="shared" si="85"/>
        <v>-2.0008884631618068E-3</v>
      </c>
      <c r="L246" s="7">
        <v>243</v>
      </c>
      <c r="M246" s="7">
        <v>358.34499999999997</v>
      </c>
      <c r="N246" s="7">
        <v>4.4804140622126697E-2</v>
      </c>
      <c r="O246">
        <f t="shared" si="95"/>
        <v>2.5000000000034106E-2</v>
      </c>
      <c r="P246">
        <f t="shared" si="96"/>
        <v>-6.3041871725701137E-4</v>
      </c>
      <c r="Q246">
        <f t="shared" si="86"/>
        <v>1.6168288158090904E-2</v>
      </c>
      <c r="R246">
        <f t="shared" si="87"/>
        <v>-6.5940310959522463E-4</v>
      </c>
      <c r="T246" s="7">
        <v>243</v>
      </c>
      <c r="U246" s="7">
        <v>378.995</v>
      </c>
      <c r="V246" s="7">
        <v>1.0769090180230865E-2</v>
      </c>
      <c r="W246">
        <f t="shared" si="97"/>
        <v>9.9999999999909051E-3</v>
      </c>
      <c r="X246">
        <f t="shared" si="98"/>
        <v>-1.9152985714913744E-4</v>
      </c>
      <c r="Y246">
        <f t="shared" si="88"/>
        <v>1.4681724958543363E-2</v>
      </c>
      <c r="Z246">
        <f t="shared" si="89"/>
        <v>-2.2963186205164632E-4</v>
      </c>
      <c r="AB246" s="7">
        <v>243</v>
      </c>
      <c r="AC246" s="7">
        <v>339.70499999999998</v>
      </c>
      <c r="AD246" s="7">
        <v>0.16008326565941675</v>
      </c>
      <c r="AE246">
        <f t="shared" si="78"/>
        <v>2.9999999999972715E-2</v>
      </c>
      <c r="AF246">
        <f t="shared" si="79"/>
        <v>-3.3017945072442711E-3</v>
      </c>
      <c r="AG246">
        <f t="shared" si="99"/>
        <v>-3.4759606607520158E-3</v>
      </c>
      <c r="AH246">
        <f t="shared" si="90"/>
        <v>4.2698000021032634E-2</v>
      </c>
      <c r="AK246" s="7">
        <v>243</v>
      </c>
      <c r="AL246" s="7">
        <v>360.7</v>
      </c>
      <c r="AM246" s="7">
        <v>-7.247814188413923E-2</v>
      </c>
      <c r="AN246">
        <f t="shared" si="80"/>
        <v>9.9999999999909051E-3</v>
      </c>
      <c r="AO246">
        <f t="shared" si="81"/>
        <v>-1.2881292135533129E-4</v>
      </c>
      <c r="AP246">
        <f t="shared" si="82"/>
        <v>-2.0831861472069946E-2</v>
      </c>
      <c r="AQ246">
        <f t="shared" si="91"/>
        <v>-3.027114886464382E-4</v>
      </c>
      <c r="AS246" s="7">
        <v>243</v>
      </c>
      <c r="AT246" s="7">
        <v>380.245</v>
      </c>
      <c r="AU246" s="7">
        <v>-1.2299441561835671E-2</v>
      </c>
      <c r="AV246">
        <f t="shared" si="83"/>
        <v>0</v>
      </c>
      <c r="AW246">
        <f t="shared" si="92"/>
        <v>-7.1680446278345189E-6</v>
      </c>
      <c r="AX246">
        <f t="shared" si="93"/>
        <v>-3.804599668866615E-2</v>
      </c>
      <c r="AY246">
        <f t="shared" si="94"/>
        <v>3.2495839352745701E-4</v>
      </c>
    </row>
    <row r="247" spans="3:51" x14ac:dyDescent="0.25">
      <c r="D247" s="7">
        <v>244</v>
      </c>
      <c r="E247" s="7">
        <v>337.94</v>
      </c>
      <c r="F247" s="7">
        <v>0.13166342874292883</v>
      </c>
      <c r="G247">
        <f t="shared" si="76"/>
        <v>3.999999999996362E-2</v>
      </c>
      <c r="H247">
        <f t="shared" si="77"/>
        <v>-1.9494348540819995E-3</v>
      </c>
      <c r="I247">
        <f t="shared" si="84"/>
        <v>4.0261713821442058E-2</v>
      </c>
      <c r="J247">
        <f t="shared" si="85"/>
        <v>-1.968029639256505E-3</v>
      </c>
      <c r="L247" s="7">
        <v>244</v>
      </c>
      <c r="M247" s="7">
        <v>358.37</v>
      </c>
      <c r="N247" s="7">
        <v>4.4173721904869685E-2</v>
      </c>
      <c r="O247">
        <f t="shared" si="95"/>
        <v>2.4999999999977263E-2</v>
      </c>
      <c r="P247">
        <f t="shared" si="96"/>
        <v>-6.1586687364455217E-4</v>
      </c>
      <c r="Q247">
        <f t="shared" si="86"/>
        <v>1.6292873492019355E-2</v>
      </c>
      <c r="R247">
        <f t="shared" si="87"/>
        <v>-6.4363931901240123E-4</v>
      </c>
      <c r="T247" s="7">
        <v>244</v>
      </c>
      <c r="U247" s="7">
        <v>379.005</v>
      </c>
      <c r="V247" s="7">
        <v>1.0577560323081728E-2</v>
      </c>
      <c r="W247">
        <f t="shared" si="97"/>
        <v>4.9999999999954525E-3</v>
      </c>
      <c r="X247">
        <f t="shared" si="98"/>
        <v>-1.8593361817550308E-4</v>
      </c>
      <c r="Y247">
        <f t="shared" si="88"/>
        <v>1.4451688722098233E-2</v>
      </c>
      <c r="Z247">
        <f t="shared" si="89"/>
        <v>-2.1801476853249013E-4</v>
      </c>
      <c r="AB247" s="7">
        <v>244</v>
      </c>
      <c r="AC247" s="7">
        <v>339.73499999999996</v>
      </c>
      <c r="AD247" s="7">
        <v>0.15678147115217247</v>
      </c>
      <c r="AE247">
        <f t="shared" si="78"/>
        <v>2.5000000000034106E-2</v>
      </c>
      <c r="AF247">
        <f t="shared" si="79"/>
        <v>-3.2159326419427536E-3</v>
      </c>
      <c r="AG247">
        <f t="shared" si="99"/>
        <v>-3.3880766076562555E-3</v>
      </c>
      <c r="AH247">
        <f t="shared" si="90"/>
        <v>4.255186199777139E-2</v>
      </c>
      <c r="AK247" s="7">
        <v>244</v>
      </c>
      <c r="AL247" s="7">
        <v>360.71</v>
      </c>
      <c r="AM247" s="7">
        <v>-7.2606954805494561E-2</v>
      </c>
      <c r="AN247">
        <f t="shared" si="80"/>
        <v>4.9999999999954525E-3</v>
      </c>
      <c r="AO247">
        <f t="shared" si="81"/>
        <v>-1.1982248970904275E-4</v>
      </c>
      <c r="AP247">
        <f t="shared" si="82"/>
        <v>-1.942802793011289E-2</v>
      </c>
      <c r="AQ247">
        <f t="shared" si="91"/>
        <v>-2.9168341648075184E-4</v>
      </c>
      <c r="AS247" s="7">
        <v>244</v>
      </c>
      <c r="AT247" s="7">
        <v>380.245</v>
      </c>
      <c r="AU247" s="7">
        <v>-1.2306609606463506E-2</v>
      </c>
      <c r="AV247">
        <f t="shared" si="83"/>
        <v>0</v>
      </c>
      <c r="AW247">
        <f t="shared" si="92"/>
        <v>-6.5828177683753542E-6</v>
      </c>
      <c r="AX247">
        <f t="shared" si="93"/>
        <v>-4.0166793188760153E-2</v>
      </c>
      <c r="AY247">
        <f t="shared" si="94"/>
        <v>3.3396213086004831E-4</v>
      </c>
    </row>
    <row r="248" spans="3:51" x14ac:dyDescent="0.25">
      <c r="D248" s="7">
        <v>245</v>
      </c>
      <c r="E248" s="7">
        <v>337.97999999999996</v>
      </c>
      <c r="F248" s="7">
        <v>0.12971399388884683</v>
      </c>
      <c r="G248">
        <f t="shared" si="76"/>
        <v>4.0000000000020464E-2</v>
      </c>
      <c r="H248">
        <f t="shared" si="77"/>
        <v>-1.9172815565558499E-3</v>
      </c>
      <c r="I248">
        <f t="shared" si="84"/>
        <v>3.9514277805627884E-2</v>
      </c>
      <c r="J248">
        <f t="shared" si="85"/>
        <v>-1.9356797923776176E-3</v>
      </c>
      <c r="L248" s="7">
        <v>245</v>
      </c>
      <c r="M248" s="7">
        <v>358.39499999999998</v>
      </c>
      <c r="N248" s="7">
        <v>4.3557855031225133E-2</v>
      </c>
      <c r="O248">
        <f t="shared" si="95"/>
        <v>1.999999999998181E-2</v>
      </c>
      <c r="P248">
        <f t="shared" si="96"/>
        <v>-6.0164939540834766E-4</v>
      </c>
      <c r="Q248">
        <f t="shared" si="86"/>
        <v>1.6436186447818857E-2</v>
      </c>
      <c r="R248">
        <f t="shared" si="87"/>
        <v>-6.2813189109151013E-4</v>
      </c>
      <c r="T248" s="7">
        <v>245</v>
      </c>
      <c r="U248" s="7">
        <v>379.01</v>
      </c>
      <c r="V248" s="7">
        <v>1.0391626704906225E-2</v>
      </c>
      <c r="W248">
        <f t="shared" si="97"/>
        <v>9.9999999999909051E-3</v>
      </c>
      <c r="X248">
        <f t="shared" si="98"/>
        <v>-1.8050087233961384E-4</v>
      </c>
      <c r="Y248">
        <f t="shared" si="88"/>
        <v>1.4197945982041382E-2</v>
      </c>
      <c r="Z248">
        <f t="shared" si="89"/>
        <v>-2.0640328022296373E-4</v>
      </c>
      <c r="AB248" s="7">
        <v>245</v>
      </c>
      <c r="AC248" s="7">
        <v>339.76</v>
      </c>
      <c r="AD248" s="7">
        <v>0.15356553851022972</v>
      </c>
      <c r="AE248">
        <f t="shared" si="78"/>
        <v>3.4999999999968168E-2</v>
      </c>
      <c r="AF248">
        <f t="shared" si="79"/>
        <v>-3.1319720984786803E-3</v>
      </c>
      <c r="AG248">
        <f t="shared" si="99"/>
        <v>-3.3018399839064641E-3</v>
      </c>
      <c r="AH248">
        <f t="shared" si="90"/>
        <v>4.2424861036173489E-2</v>
      </c>
      <c r="AK248" s="7">
        <v>245</v>
      </c>
      <c r="AL248" s="7">
        <v>360.71499999999997</v>
      </c>
      <c r="AM248" s="7">
        <v>-7.2726777295203604E-2</v>
      </c>
      <c r="AN248">
        <f t="shared" si="80"/>
        <v>9.9999999999909051E-3</v>
      </c>
      <c r="AO248">
        <f t="shared" si="81"/>
        <v>-1.1140114801945489E-4</v>
      </c>
      <c r="AP248">
        <f t="shared" si="82"/>
        <v>-1.7460891580705962E-2</v>
      </c>
      <c r="AQ248">
        <f t="shared" si="91"/>
        <v>-2.798766163733795E-4</v>
      </c>
      <c r="AS248" s="7">
        <v>245</v>
      </c>
      <c r="AT248" s="7">
        <v>380.245</v>
      </c>
      <c r="AU248" s="7">
        <v>-1.2313192424231881E-2</v>
      </c>
      <c r="AV248">
        <f t="shared" si="83"/>
        <v>4.9999999999954525E-3</v>
      </c>
      <c r="AW248">
        <f t="shared" si="92"/>
        <v>-6.0436266159976521E-6</v>
      </c>
      <c r="AX248">
        <f t="shared" si="93"/>
        <v>-4.1968311188171015E-2</v>
      </c>
      <c r="AY248">
        <f t="shared" si="94"/>
        <v>3.4035298584482075E-4</v>
      </c>
    </row>
    <row r="249" spans="3:51" x14ac:dyDescent="0.25">
      <c r="D249" s="7">
        <v>246</v>
      </c>
      <c r="E249" s="7">
        <v>338.02</v>
      </c>
      <c r="F249" s="7">
        <v>0.12779671233229098</v>
      </c>
      <c r="G249">
        <f t="shared" si="76"/>
        <v>5.0000000000011369E-2</v>
      </c>
      <c r="H249">
        <f t="shared" si="77"/>
        <v>-1.8856350192990312E-3</v>
      </c>
      <c r="I249">
        <f t="shared" si="84"/>
        <v>3.8799378417754937E-2</v>
      </c>
      <c r="J249">
        <f t="shared" si="85"/>
        <v>-1.9038312699599519E-3</v>
      </c>
      <c r="L249" s="7">
        <v>246</v>
      </c>
      <c r="M249" s="7">
        <v>358.41499999999996</v>
      </c>
      <c r="N249" s="7">
        <v>4.2956205635816785E-2</v>
      </c>
      <c r="O249">
        <f t="shared" si="95"/>
        <v>2.4999999999977263E-2</v>
      </c>
      <c r="P249">
        <f t="shared" si="96"/>
        <v>-5.8775869616917858E-4</v>
      </c>
      <c r="Q249">
        <f t="shared" si="86"/>
        <v>1.6596737467764244E-2</v>
      </c>
      <c r="R249">
        <f t="shared" si="87"/>
        <v>-6.1287493661510428E-4</v>
      </c>
      <c r="T249" s="7">
        <v>246</v>
      </c>
      <c r="U249" s="7">
        <v>379.02</v>
      </c>
      <c r="V249" s="7">
        <v>1.0211125832566611E-2</v>
      </c>
      <c r="W249">
        <f t="shared" si="97"/>
        <v>9.9999999999909051E-3</v>
      </c>
      <c r="X249">
        <f t="shared" si="98"/>
        <v>-1.7522684541023542E-4</v>
      </c>
      <c r="Y249">
        <f t="shared" si="88"/>
        <v>1.392059727314976E-2</v>
      </c>
      <c r="Z249">
        <f t="shared" si="89"/>
        <v>-1.9480505164808093E-4</v>
      </c>
      <c r="AB249" s="7">
        <v>246</v>
      </c>
      <c r="AC249" s="7">
        <v>339.79499999999996</v>
      </c>
      <c r="AD249" s="7">
        <v>0.15043356641175104</v>
      </c>
      <c r="AE249">
        <f t="shared" si="78"/>
        <v>2.0000000000038654E-2</v>
      </c>
      <c r="AF249">
        <f t="shared" si="79"/>
        <v>-3.049881687056083E-3</v>
      </c>
      <c r="AG249">
        <f t="shared" si="99"/>
        <v>-3.2171903932195281E-3</v>
      </c>
      <c r="AH249">
        <f t="shared" si="90"/>
        <v>4.2300646542435594E-2</v>
      </c>
      <c r="AK249" s="7">
        <v>246</v>
      </c>
      <c r="AL249" s="7">
        <v>360.72499999999997</v>
      </c>
      <c r="AM249" s="7">
        <v>-7.2838178443223059E-2</v>
      </c>
      <c r="AN249">
        <f t="shared" si="80"/>
        <v>0</v>
      </c>
      <c r="AO249">
        <f t="shared" si="81"/>
        <v>-1.0351742365707906E-4</v>
      </c>
      <c r="AP249">
        <f t="shared" si="82"/>
        <v>-1.4927344183428559E-2</v>
      </c>
      <c r="AQ249">
        <f t="shared" si="91"/>
        <v>-2.67178535563432E-4</v>
      </c>
      <c r="AS249" s="7">
        <v>246</v>
      </c>
      <c r="AT249" s="7">
        <v>380.25</v>
      </c>
      <c r="AU249" s="7">
        <v>-1.2319236050847879E-2</v>
      </c>
      <c r="AV249">
        <f t="shared" si="83"/>
        <v>0</v>
      </c>
      <c r="AW249">
        <f t="shared" si="92"/>
        <v>-5.5470111776610709E-6</v>
      </c>
      <c r="AX249">
        <f t="shared" si="93"/>
        <v>-4.3413078157314544E-2</v>
      </c>
      <c r="AY249">
        <f t="shared" si="94"/>
        <v>3.43876974185069E-4</v>
      </c>
    </row>
    <row r="250" spans="3:51" x14ac:dyDescent="0.25">
      <c r="D250" s="7">
        <v>247</v>
      </c>
      <c r="E250" s="7">
        <v>338.07</v>
      </c>
      <c r="F250" s="7">
        <v>0.12591107731299195</v>
      </c>
      <c r="G250">
        <f t="shared" si="76"/>
        <v>3.999999999996362E-2</v>
      </c>
      <c r="H250">
        <f t="shared" si="77"/>
        <v>-1.8544880379588874E-3</v>
      </c>
      <c r="I250">
        <f t="shared" si="84"/>
        <v>3.8116469337316161E-2</v>
      </c>
      <c r="J250">
        <f t="shared" si="85"/>
        <v>-1.8724765194611387E-3</v>
      </c>
      <c r="L250" s="7">
        <v>247</v>
      </c>
      <c r="M250" s="7">
        <v>358.43999999999994</v>
      </c>
      <c r="N250" s="7">
        <v>4.2368446939647607E-2</v>
      </c>
      <c r="O250">
        <f t="shared" si="95"/>
        <v>2.0000000000038654E-2</v>
      </c>
      <c r="P250">
        <f t="shared" si="96"/>
        <v>-5.7418735590622494E-4</v>
      </c>
      <c r="Q250">
        <f t="shared" si="86"/>
        <v>1.677301440618284E-2</v>
      </c>
      <c r="R250">
        <f t="shared" si="87"/>
        <v>-5.9786299153630207E-4</v>
      </c>
      <c r="T250" s="7">
        <v>247</v>
      </c>
      <c r="U250" s="7">
        <v>379.03</v>
      </c>
      <c r="V250" s="7">
        <v>1.0035898987156375E-2</v>
      </c>
      <c r="W250">
        <f t="shared" si="97"/>
        <v>4.9999999999954525E-3</v>
      </c>
      <c r="X250">
        <f t="shared" si="98"/>
        <v>-1.7010690235182147E-4</v>
      </c>
      <c r="Y250">
        <f t="shared" si="88"/>
        <v>1.3619820577056352E-2</v>
      </c>
      <c r="Z250">
        <f t="shared" si="89"/>
        <v>-1.8322852975498349E-4</v>
      </c>
      <c r="AB250" s="7">
        <v>247</v>
      </c>
      <c r="AC250" s="7">
        <v>339.815</v>
      </c>
      <c r="AD250" s="7">
        <v>0.14738368472469496</v>
      </c>
      <c r="AE250">
        <f t="shared" si="78"/>
        <v>2.9999999999972715E-2</v>
      </c>
      <c r="AF250">
        <f t="shared" si="79"/>
        <v>-2.9696303844699012E-3</v>
      </c>
      <c r="AG250">
        <f t="shared" si="99"/>
        <v>-3.134066512349383E-3</v>
      </c>
      <c r="AH250">
        <f t="shared" si="90"/>
        <v>4.21624446897928E-2</v>
      </c>
      <c r="AK250" s="7">
        <v>247</v>
      </c>
      <c r="AL250" s="7">
        <v>360.72499999999997</v>
      </c>
      <c r="AM250" s="7">
        <v>-7.2941695866880138E-2</v>
      </c>
      <c r="AN250">
        <f t="shared" si="80"/>
        <v>0</v>
      </c>
      <c r="AO250">
        <f t="shared" si="81"/>
        <v>-9.6141256737389269E-5</v>
      </c>
      <c r="AP250">
        <f t="shared" si="82"/>
        <v>-1.1833381923588959E-2</v>
      </c>
      <c r="AQ250">
        <f t="shared" si="91"/>
        <v>-2.5347730432942299E-4</v>
      </c>
      <c r="AS250" s="7">
        <v>247</v>
      </c>
      <c r="AT250" s="7">
        <v>380.25</v>
      </c>
      <c r="AU250" s="7">
        <v>-1.232478306202554E-2</v>
      </c>
      <c r="AV250">
        <f t="shared" si="83"/>
        <v>4.9999999999954525E-3</v>
      </c>
      <c r="AW250">
        <f t="shared" si="92"/>
        <v>-5.0897569450654434E-6</v>
      </c>
      <c r="AX250">
        <f t="shared" si="93"/>
        <v>-4.4462198545730303E-2</v>
      </c>
      <c r="AY250">
        <f t="shared" si="94"/>
        <v>3.4427025098108697E-4</v>
      </c>
    </row>
    <row r="251" spans="3:51" x14ac:dyDescent="0.25">
      <c r="D251" s="7">
        <v>248</v>
      </c>
      <c r="E251" s="7">
        <v>338.10999999999996</v>
      </c>
      <c r="F251" s="7">
        <v>0.12405658927503306</v>
      </c>
      <c r="G251">
        <f t="shared" si="76"/>
        <v>3.0000000000029559E-2</v>
      </c>
      <c r="H251">
        <f t="shared" si="77"/>
        <v>-1.8238334862053646E-3</v>
      </c>
      <c r="I251">
        <f t="shared" si="84"/>
        <v>3.7464959759537564E-2</v>
      </c>
      <c r="J251">
        <f t="shared" si="85"/>
        <v>-1.8416080897151049E-3</v>
      </c>
      <c r="L251" s="7">
        <v>248</v>
      </c>
      <c r="M251" s="7">
        <v>358.46</v>
      </c>
      <c r="N251" s="7">
        <v>4.1794259583741382E-2</v>
      </c>
      <c r="O251">
        <f t="shared" si="95"/>
        <v>2.5000000000034106E-2</v>
      </c>
      <c r="P251">
        <f t="shared" si="96"/>
        <v>-5.6092811763518158E-4</v>
      </c>
      <c r="Q251">
        <f t="shared" si="86"/>
        <v>1.6963482668202134E-2</v>
      </c>
      <c r="R251">
        <f t="shared" si="87"/>
        <v>-5.8309101843012634E-4</v>
      </c>
      <c r="T251" s="7">
        <v>248</v>
      </c>
      <c r="U251" s="7">
        <v>379.03499999999997</v>
      </c>
      <c r="V251" s="7">
        <v>9.865792084804554E-3</v>
      </c>
      <c r="W251">
        <f t="shared" si="97"/>
        <v>9.9999999999909051E-3</v>
      </c>
      <c r="X251">
        <f t="shared" si="98"/>
        <v>-1.6513654328718062E-4</v>
      </c>
      <c r="Y251">
        <f t="shared" si="88"/>
        <v>1.329587214616712E-2</v>
      </c>
      <c r="Z251">
        <f t="shared" si="89"/>
        <v>-1.7168295321216831E-4</v>
      </c>
      <c r="AB251" s="7">
        <v>248</v>
      </c>
      <c r="AC251" s="7">
        <v>339.84499999999997</v>
      </c>
      <c r="AD251" s="7">
        <v>0.14441405434022506</v>
      </c>
      <c r="AE251">
        <f t="shared" si="78"/>
        <v>3.0000000000029559E-2</v>
      </c>
      <c r="AF251">
        <f t="shared" si="79"/>
        <v>-2.8911873449245507E-3</v>
      </c>
      <c r="AG251">
        <f t="shared" si="99"/>
        <v>-3.0524060935543731E-3</v>
      </c>
      <c r="AH251">
        <f t="shared" si="90"/>
        <v>4.1993113581553665E-2</v>
      </c>
      <c r="AK251" s="7">
        <v>248</v>
      </c>
      <c r="AL251" s="7">
        <v>360.72499999999997</v>
      </c>
      <c r="AM251" s="7">
        <v>-7.3037837123617527E-2</v>
      </c>
      <c r="AN251">
        <f t="shared" si="80"/>
        <v>9.9999999999909051E-3</v>
      </c>
      <c r="AO251">
        <f t="shared" si="81"/>
        <v>-8.924395837220378E-5</v>
      </c>
      <c r="AP251">
        <f t="shared" si="82"/>
        <v>-8.1953264805694204E-3</v>
      </c>
      <c r="AQ251">
        <f t="shared" si="91"/>
        <v>-2.3866176218165051E-4</v>
      </c>
      <c r="AS251" s="7">
        <v>248</v>
      </c>
      <c r="AT251" s="7">
        <v>380.255</v>
      </c>
      <c r="AU251" s="7">
        <v>-1.2329872818970605E-2</v>
      </c>
      <c r="AV251">
        <f t="shared" si="83"/>
        <v>0</v>
      </c>
      <c r="AW251">
        <f t="shared" si="92"/>
        <v>-4.6688787592626124E-6</v>
      </c>
      <c r="AX251">
        <f t="shared" si="93"/>
        <v>-4.5075334153366953E-2</v>
      </c>
      <c r="AY251">
        <f t="shared" si="94"/>
        <v>3.4125904545971206E-4</v>
      </c>
    </row>
    <row r="252" spans="3:51" x14ac:dyDescent="0.25">
      <c r="D252" s="7">
        <v>249</v>
      </c>
      <c r="E252" s="7">
        <v>338.14</v>
      </c>
      <c r="F252" s="7">
        <v>0.1222327557888277</v>
      </c>
      <c r="G252">
        <f t="shared" si="76"/>
        <v>3.999999999996362E-2</v>
      </c>
      <c r="H252">
        <f t="shared" si="77"/>
        <v>-1.7936643156242771E-3</v>
      </c>
      <c r="I252">
        <f t="shared" si="84"/>
        <v>3.6844213864801745E-2</v>
      </c>
      <c r="J252">
        <f t="shared" si="85"/>
        <v>-1.8112186323688689E-3</v>
      </c>
      <c r="L252" s="7">
        <v>249</v>
      </c>
      <c r="M252" s="7">
        <v>358.48500000000001</v>
      </c>
      <c r="N252" s="7">
        <v>4.12333314661062E-2</v>
      </c>
      <c r="O252">
        <f t="shared" si="95"/>
        <v>1.999999999998181E-2</v>
      </c>
      <c r="P252">
        <f t="shared" si="96"/>
        <v>-5.479738841352097E-4</v>
      </c>
      <c r="Q252">
        <f t="shared" si="86"/>
        <v>1.7166585346884533E-2</v>
      </c>
      <c r="R252">
        <f t="shared" si="87"/>
        <v>-5.6855440783226685E-4</v>
      </c>
      <c r="T252" s="7">
        <v>249</v>
      </c>
      <c r="U252" s="7">
        <v>379.04499999999996</v>
      </c>
      <c r="V252" s="7">
        <v>9.7006555415173733E-3</v>
      </c>
      <c r="W252">
        <f t="shared" si="97"/>
        <v>0</v>
      </c>
      <c r="X252">
        <f t="shared" si="98"/>
        <v>-1.6031139957535349E-4</v>
      </c>
      <c r="Y252">
        <f t="shared" si="88"/>
        <v>1.294908733979927E-2</v>
      </c>
      <c r="Z252">
        <f t="shared" si="89"/>
        <v>-1.6017835124330915E-4</v>
      </c>
      <c r="AB252" s="7">
        <v>249</v>
      </c>
      <c r="AC252" s="7">
        <v>339.875</v>
      </c>
      <c r="AD252" s="7">
        <v>0.14152286699530051</v>
      </c>
      <c r="AE252">
        <f t="shared" si="78"/>
        <v>1.999999999998181E-2</v>
      </c>
      <c r="AF252">
        <f t="shared" si="79"/>
        <v>-2.8145219104493691E-3</v>
      </c>
      <c r="AG252">
        <f t="shared" si="99"/>
        <v>-2.972145966954505E-3</v>
      </c>
      <c r="AH252">
        <f t="shared" si="90"/>
        <v>4.1775202826996427E-2</v>
      </c>
      <c r="AK252" s="7">
        <v>249</v>
      </c>
      <c r="AL252" s="7">
        <v>360.73499999999996</v>
      </c>
      <c r="AM252" s="7">
        <v>-7.3127081081989731E-2</v>
      </c>
      <c r="AN252">
        <f t="shared" si="80"/>
        <v>1.0000000000047748E-2</v>
      </c>
      <c r="AO252">
        <f t="shared" si="81"/>
        <v>-8.2798168787936999E-5</v>
      </c>
      <c r="AP252">
        <f t="shared" si="82"/>
        <v>-4.0411271138172111E-3</v>
      </c>
      <c r="AQ252">
        <f t="shared" si="91"/>
        <v>-2.2262148669779762E-4</v>
      </c>
      <c r="AS252" s="7">
        <v>249</v>
      </c>
      <c r="AT252" s="7">
        <v>380.255</v>
      </c>
      <c r="AU252" s="7">
        <v>-1.2334541697729868E-2</v>
      </c>
      <c r="AV252">
        <f t="shared" si="83"/>
        <v>0</v>
      </c>
      <c r="AW252">
        <f t="shared" si="92"/>
        <v>-4.2816056259279561E-6</v>
      </c>
      <c r="AX252">
        <f t="shared" si="93"/>
        <v>-4.5210703095577287E-2</v>
      </c>
      <c r="AY252">
        <f t="shared" si="94"/>
        <v>3.3455959003373845E-4</v>
      </c>
    </row>
    <row r="253" spans="3:51" x14ac:dyDescent="0.25">
      <c r="C253">
        <v>250</v>
      </c>
      <c r="D253" s="7">
        <v>250</v>
      </c>
      <c r="E253" s="7">
        <v>338.17999999999995</v>
      </c>
      <c r="F253" s="7">
        <v>0.12043909147320342</v>
      </c>
      <c r="G253">
        <f t="shared" si="76"/>
        <v>4.0000000000020464E-2</v>
      </c>
      <c r="H253">
        <f t="shared" si="77"/>
        <v>-1.7639735555852187E-3</v>
      </c>
      <c r="I253">
        <f t="shared" si="84"/>
        <v>3.6253550328629203E-2</v>
      </c>
      <c r="J253">
        <f t="shared" si="85"/>
        <v>-1.7813009032447841E-3</v>
      </c>
      <c r="L253" s="7">
        <v>250</v>
      </c>
      <c r="M253" s="7">
        <v>358.505</v>
      </c>
      <c r="N253" s="7">
        <v>4.0685357581970991E-2</v>
      </c>
      <c r="O253">
        <f t="shared" si="95"/>
        <v>1.4999999999986358E-2</v>
      </c>
      <c r="P253">
        <f t="shared" si="96"/>
        <v>-5.3531771472477979E-4</v>
      </c>
      <c r="Q253">
        <f t="shared" si="86"/>
        <v>1.7380743359822093E-2</v>
      </c>
      <c r="R253">
        <f t="shared" si="87"/>
        <v>-5.5424897959349684E-4</v>
      </c>
      <c r="T253" s="7">
        <v>250</v>
      </c>
      <c r="U253" s="7">
        <v>379.04499999999996</v>
      </c>
      <c r="V253" s="7">
        <v>9.5403441419420199E-3</v>
      </c>
      <c r="W253">
        <f t="shared" si="97"/>
        <v>4.9999999999954525E-3</v>
      </c>
      <c r="X253">
        <f t="shared" si="98"/>
        <v>-1.556272300014816E-4</v>
      </c>
      <c r="Y253">
        <f t="shared" si="88"/>
        <v>1.2579881434626294E-2</v>
      </c>
      <c r="Z253">
        <f t="shared" si="89"/>
        <v>-1.4872554267335303E-4</v>
      </c>
      <c r="AB253" s="7">
        <v>250</v>
      </c>
      <c r="AC253" s="7">
        <v>339.89499999999998</v>
      </c>
      <c r="AD253" s="7">
        <v>0.13870834508485114</v>
      </c>
      <c r="AE253">
        <f t="shared" si="78"/>
        <v>2.9999999999972715E-2</v>
      </c>
      <c r="AF253">
        <f t="shared" si="79"/>
        <v>-2.7396036209140218E-3</v>
      </c>
      <c r="AG253">
        <f t="shared" si="99"/>
        <v>-2.893222043037165E-3</v>
      </c>
      <c r="AH253">
        <f t="shared" si="90"/>
        <v>4.149101758556295E-2</v>
      </c>
      <c r="AK253" s="7">
        <v>250</v>
      </c>
      <c r="AL253" s="7">
        <v>360.745</v>
      </c>
      <c r="AM253" s="7">
        <v>-7.3209879250777668E-2</v>
      </c>
      <c r="AN253">
        <f t="shared" si="80"/>
        <v>0</v>
      </c>
      <c r="AO253">
        <f t="shared" si="81"/>
        <v>-7.677781549740581E-5</v>
      </c>
      <c r="AP253">
        <f t="shared" si="82"/>
        <v>5.8825291318065354E-4</v>
      </c>
      <c r="AQ253">
        <f t="shared" si="91"/>
        <v>-2.0524682060615689E-4</v>
      </c>
      <c r="AS253" s="7">
        <v>250</v>
      </c>
      <c r="AT253" s="7">
        <v>380.255</v>
      </c>
      <c r="AU253" s="7">
        <v>-1.2338823303355796E-2</v>
      </c>
      <c r="AV253">
        <f t="shared" si="83"/>
        <v>4.9999999999954525E-3</v>
      </c>
      <c r="AW253">
        <f t="shared" si="92"/>
        <v>-3.9253664345529488E-6</v>
      </c>
      <c r="AX253">
        <f t="shared" si="93"/>
        <v>-4.4825067830529974E-2</v>
      </c>
      <c r="AY253">
        <f t="shared" si="94"/>
        <v>3.2387805364235032E-4</v>
      </c>
    </row>
    <row r="254" spans="3:51" x14ac:dyDescent="0.25">
      <c r="D254" s="7">
        <v>251</v>
      </c>
      <c r="E254" s="7">
        <v>338.21999999999997</v>
      </c>
      <c r="F254" s="7">
        <v>0.1186751179176182</v>
      </c>
      <c r="G254">
        <f t="shared" si="76"/>
        <v>4.0000000000020464E-2</v>
      </c>
      <c r="H254">
        <f t="shared" si="77"/>
        <v>-1.7347543130848547E-3</v>
      </c>
      <c r="I254">
        <f t="shared" si="84"/>
        <v>3.5692241839702987E-2</v>
      </c>
      <c r="J254">
        <f t="shared" si="85"/>
        <v>-1.7518477636895707E-3</v>
      </c>
      <c r="L254" s="7">
        <v>251</v>
      </c>
      <c r="M254" s="7">
        <v>358.52</v>
      </c>
      <c r="N254" s="7">
        <v>4.0150039867246211E-2</v>
      </c>
      <c r="O254">
        <f t="shared" si="95"/>
        <v>2.4999999999977263E-2</v>
      </c>
      <c r="P254">
        <f t="shared" si="96"/>
        <v>-5.2295282208675298E-4</v>
      </c>
      <c r="Q254">
        <f t="shared" si="86"/>
        <v>1.7604355583329623E-2</v>
      </c>
      <c r="R254">
        <f t="shared" si="87"/>
        <v>-5.4017098419967269E-4</v>
      </c>
      <c r="T254" s="7">
        <v>251</v>
      </c>
      <c r="U254" s="7">
        <v>379.04999999999995</v>
      </c>
      <c r="V254" s="7">
        <v>9.3847169119405383E-3</v>
      </c>
      <c r="W254">
        <f t="shared" si="97"/>
        <v>4.9999999999954525E-3</v>
      </c>
      <c r="X254">
        <f t="shared" si="98"/>
        <v>-1.5107991707571239E-4</v>
      </c>
      <c r="Y254">
        <f t="shared" si="88"/>
        <v>1.2188750423640649E-2</v>
      </c>
      <c r="Z254">
        <f t="shared" si="89"/>
        <v>-1.3733613498438657E-4</v>
      </c>
      <c r="AB254" s="7">
        <v>251</v>
      </c>
      <c r="AC254" s="7">
        <v>339.92499999999995</v>
      </c>
      <c r="AD254" s="7">
        <v>0.13596874146393712</v>
      </c>
      <c r="AE254">
        <f t="shared" si="78"/>
        <v>2.5000000000034106E-2</v>
      </c>
      <c r="AF254">
        <f t="shared" si="79"/>
        <v>-2.6664022236453089E-3</v>
      </c>
      <c r="AG254">
        <f t="shared" si="99"/>
        <v>-2.8155693150802644E-3</v>
      </c>
      <c r="AH254">
        <f t="shared" si="90"/>
        <v>4.1122687266301305E-2</v>
      </c>
      <c r="AK254" s="7">
        <v>251</v>
      </c>
      <c r="AL254" s="7">
        <v>360.745</v>
      </c>
      <c r="AM254" s="7">
        <v>-7.3286657066275074E-2</v>
      </c>
      <c r="AN254">
        <f t="shared" si="80"/>
        <v>1.4999999999986358E-2</v>
      </c>
      <c r="AO254">
        <f t="shared" si="81"/>
        <v>-7.1158071471399964E-5</v>
      </c>
      <c r="AP254">
        <f t="shared" si="82"/>
        <v>5.63736278305349E-3</v>
      </c>
      <c r="AQ254">
        <f t="shared" si="91"/>
        <v>-1.8642889823736013E-4</v>
      </c>
      <c r="AS254" s="7">
        <v>251</v>
      </c>
      <c r="AT254" s="7">
        <v>380.26</v>
      </c>
      <c r="AU254" s="7">
        <v>-1.2342748669790349E-2</v>
      </c>
      <c r="AV254">
        <f t="shared" si="83"/>
        <v>0</v>
      </c>
      <c r="AW254">
        <f t="shared" si="92"/>
        <v>-3.5977765362443098E-6</v>
      </c>
      <c r="AX254">
        <f t="shared" si="93"/>
        <v>-4.3873725462177049E-2</v>
      </c>
      <c r="AY254">
        <f t="shared" si="94"/>
        <v>3.0891047650908785E-4</v>
      </c>
    </row>
    <row r="255" spans="3:51" x14ac:dyDescent="0.25">
      <c r="D255" s="7">
        <v>252</v>
      </c>
      <c r="E255" s="7">
        <v>338.26</v>
      </c>
      <c r="F255" s="7">
        <v>0.11694036360453335</v>
      </c>
      <c r="G255">
        <f t="shared" si="76"/>
        <v>3.999999999996362E-2</v>
      </c>
      <c r="H255">
        <f t="shared" si="77"/>
        <v>-1.7059997725664411E-3</v>
      </c>
      <c r="I255">
        <f t="shared" si="84"/>
        <v>3.5159514600357156E-2</v>
      </c>
      <c r="J255">
        <f t="shared" si="85"/>
        <v>-1.7228521819356718E-3</v>
      </c>
      <c r="L255" s="7">
        <v>252</v>
      </c>
      <c r="M255" s="7">
        <v>358.54499999999996</v>
      </c>
      <c r="N255" s="7">
        <v>3.9627087045159458E-2</v>
      </c>
      <c r="O255">
        <f t="shared" si="95"/>
        <v>1.4999999999986358E-2</v>
      </c>
      <c r="P255">
        <f t="shared" si="96"/>
        <v>-5.1087256914263829E-4</v>
      </c>
      <c r="Q255">
        <f t="shared" si="86"/>
        <v>1.7835798987248852E-2</v>
      </c>
      <c r="R255">
        <f t="shared" si="87"/>
        <v>-5.2631710405859344E-4</v>
      </c>
      <c r="T255" s="7">
        <v>252</v>
      </c>
      <c r="U255" s="7">
        <v>379.05499999999995</v>
      </c>
      <c r="V255" s="7">
        <v>9.2336369948648259E-3</v>
      </c>
      <c r="W255">
        <f t="shared" si="97"/>
        <v>4.9999999999954525E-3</v>
      </c>
      <c r="X255">
        <f t="shared" si="98"/>
        <v>-1.4666546343811843E-4</v>
      </c>
      <c r="Y255">
        <f t="shared" si="88"/>
        <v>1.1776271817873329E-2</v>
      </c>
      <c r="Z255">
        <f t="shared" si="89"/>
        <v>-1.2602252319120211E-4</v>
      </c>
      <c r="AB255" s="7">
        <v>252</v>
      </c>
      <c r="AC255" s="7">
        <v>339.95</v>
      </c>
      <c r="AD255" s="7">
        <v>0.13330233924029181</v>
      </c>
      <c r="AE255">
        <f t="shared" si="78"/>
        <v>1.999999999998181E-2</v>
      </c>
      <c r="AF255">
        <f t="shared" si="79"/>
        <v>-2.5948876826500933E-3</v>
      </c>
      <c r="AG255">
        <f t="shared" si="99"/>
        <v>-2.7391218615433269E-3</v>
      </c>
      <c r="AH255">
        <f t="shared" si="90"/>
        <v>4.0652238983610367E-2</v>
      </c>
      <c r="AK255" s="7">
        <v>252</v>
      </c>
      <c r="AL255" s="7">
        <v>360.76</v>
      </c>
      <c r="AM255" s="7">
        <v>-7.3357815137746474E-2</v>
      </c>
      <c r="AN255">
        <f t="shared" si="80"/>
        <v>4.9999999999954525E-3</v>
      </c>
      <c r="AO255">
        <f t="shared" si="81"/>
        <v>-6.5915313532199926E-5</v>
      </c>
      <c r="AP255">
        <f t="shared" si="82"/>
        <v>1.1034699537097126E-2</v>
      </c>
      <c r="AQ255">
        <f t="shared" si="91"/>
        <v>-1.6605967306501483E-4</v>
      </c>
      <c r="AS255" s="7">
        <v>252</v>
      </c>
      <c r="AT255" s="7">
        <v>380.26</v>
      </c>
      <c r="AU255" s="7">
        <v>-1.2346346446326593E-2</v>
      </c>
      <c r="AV255">
        <f t="shared" si="83"/>
        <v>4.9999999999954525E-3</v>
      </c>
      <c r="AW255">
        <f t="shared" si="92"/>
        <v>-3.296625136454609E-6</v>
      </c>
      <c r="AX255">
        <f t="shared" si="93"/>
        <v>-4.2310501482930363E-2</v>
      </c>
      <c r="AY255">
        <f t="shared" si="94"/>
        <v>2.8934270283568662E-4</v>
      </c>
    </row>
    <row r="256" spans="3:51" x14ac:dyDescent="0.25">
      <c r="D256" s="7">
        <v>253</v>
      </c>
      <c r="E256" s="7">
        <v>338.29999999999995</v>
      </c>
      <c r="F256" s="7">
        <v>0.1152343638319669</v>
      </c>
      <c r="G256">
        <f t="shared" si="76"/>
        <v>3.0000000000029559E-2</v>
      </c>
      <c r="H256">
        <f t="shared" si="77"/>
        <v>-1.6777031957163901E-3</v>
      </c>
      <c r="I256">
        <f t="shared" si="84"/>
        <v>3.4654547857590146E-2</v>
      </c>
      <c r="J256">
        <f t="shared" si="85"/>
        <v>-1.6943072343990478E-3</v>
      </c>
      <c r="L256" s="7">
        <v>253</v>
      </c>
      <c r="M256" s="7">
        <v>358.55999999999995</v>
      </c>
      <c r="N256" s="7">
        <v>3.911621447601682E-2</v>
      </c>
      <c r="O256">
        <f t="shared" si="95"/>
        <v>2.0000000000038654E-2</v>
      </c>
      <c r="P256">
        <f t="shared" si="96"/>
        <v>-4.9907046597627569E-4</v>
      </c>
      <c r="Q256">
        <f t="shared" si="86"/>
        <v>1.8073428765901456E-2</v>
      </c>
      <c r="R256">
        <f t="shared" si="87"/>
        <v>-5.1268445474900171E-4</v>
      </c>
      <c r="T256" s="7">
        <v>253</v>
      </c>
      <c r="U256" s="7">
        <v>379.05999999999995</v>
      </c>
      <c r="V256" s="7">
        <v>9.0869715314267074E-3</v>
      </c>
      <c r="W256">
        <f t="shared" si="97"/>
        <v>1.0000000000047748E-2</v>
      </c>
      <c r="X256">
        <f t="shared" si="98"/>
        <v>-1.4237998836675106E-4</v>
      </c>
      <c r="Y256">
        <f t="shared" si="88"/>
        <v>1.1343105413808452E-2</v>
      </c>
      <c r="Z256">
        <f t="shared" si="89"/>
        <v>-1.1479788887140685E-4</v>
      </c>
      <c r="AB256" s="7">
        <v>253</v>
      </c>
      <c r="AC256" s="7">
        <v>339.96999999999997</v>
      </c>
      <c r="AD256" s="7">
        <v>0.13070745155764171</v>
      </c>
      <c r="AE256">
        <f t="shared" si="78"/>
        <v>3.0000000000029559E-2</v>
      </c>
      <c r="AF256">
        <f t="shared" si="79"/>
        <v>-2.5250301874454872E-3</v>
      </c>
      <c r="AG256">
        <f t="shared" si="99"/>
        <v>-2.6638128485052051E-3</v>
      </c>
      <c r="AH256">
        <f t="shared" si="90"/>
        <v>4.0061675923452889E-2</v>
      </c>
      <c r="AK256" s="7">
        <v>253</v>
      </c>
      <c r="AL256" s="7">
        <v>360.76499999999999</v>
      </c>
      <c r="AM256" s="7">
        <v>-7.3423730451278674E-2</v>
      </c>
      <c r="AN256">
        <f t="shared" si="80"/>
        <v>4.9999999999954525E-3</v>
      </c>
      <c r="AO256">
        <f t="shared" si="81"/>
        <v>-6.1027080933057087E-5</v>
      </c>
      <c r="AP256">
        <f t="shared" si="82"/>
        <v>1.6691049998277308E-2</v>
      </c>
      <c r="AQ256">
        <f t="shared" si="91"/>
        <v>-1.4403194343800933E-4</v>
      </c>
      <c r="AS256" s="7">
        <v>253</v>
      </c>
      <c r="AT256" s="7">
        <v>380.26499999999999</v>
      </c>
      <c r="AU256" s="7">
        <v>-1.2349643071463048E-2</v>
      </c>
      <c r="AV256">
        <f t="shared" si="83"/>
        <v>-4.9999999999954525E-3</v>
      </c>
      <c r="AW256">
        <f t="shared" si="92"/>
        <v>-3.0198634604194224E-6</v>
      </c>
      <c r="AX256">
        <f t="shared" si="93"/>
        <v>-4.0087737353601938E-2</v>
      </c>
      <c r="AY256">
        <f t="shared" si="94"/>
        <v>2.648503178586493E-4</v>
      </c>
    </row>
    <row r="257" spans="3:51" x14ac:dyDescent="0.25">
      <c r="D257" s="7">
        <v>254</v>
      </c>
      <c r="E257" s="7">
        <v>338.33</v>
      </c>
      <c r="F257" s="7">
        <v>0.11355666063625051</v>
      </c>
      <c r="G257">
        <f t="shared" si="76"/>
        <v>2.9999999999972715E-2</v>
      </c>
      <c r="H257">
        <f t="shared" si="77"/>
        <v>-1.6498579212387149E-3</v>
      </c>
      <c r="I257">
        <f t="shared" si="84"/>
        <v>3.4176473403553231E-2</v>
      </c>
      <c r="J257">
        <f t="shared" si="85"/>
        <v>-1.6662061070306516E-3</v>
      </c>
      <c r="L257" s="7">
        <v>254</v>
      </c>
      <c r="M257" s="7">
        <v>358.58</v>
      </c>
      <c r="N257" s="7">
        <v>3.8617144010040544E-2</v>
      </c>
      <c r="O257">
        <f t="shared" si="95"/>
        <v>1.999999999998181E-2</v>
      </c>
      <c r="P257">
        <f t="shared" si="96"/>
        <v>-4.8754016680669504E-4</v>
      </c>
      <c r="Q257">
        <f t="shared" si="86"/>
        <v>1.831557847083265E-2</v>
      </c>
      <c r="R257">
        <f t="shared" si="87"/>
        <v>-4.9927058625409693E-4</v>
      </c>
      <c r="T257" s="7">
        <v>254</v>
      </c>
      <c r="U257" s="7">
        <v>379.07</v>
      </c>
      <c r="V257" s="7">
        <v>8.9445915430599564E-3</v>
      </c>
      <c r="W257">
        <f t="shared" si="97"/>
        <v>0</v>
      </c>
      <c r="X257">
        <f t="shared" si="98"/>
        <v>-1.3821972438595939E-4</v>
      </c>
      <c r="Y257">
        <f t="shared" si="88"/>
        <v>1.0889994080124588E-2</v>
      </c>
      <c r="Z257">
        <f t="shared" si="89"/>
        <v>-1.0367619896727021E-4</v>
      </c>
      <c r="AB257" s="7">
        <v>254</v>
      </c>
      <c r="AC257" s="7">
        <v>340</v>
      </c>
      <c r="AD257" s="7">
        <v>0.12818242137019623</v>
      </c>
      <c r="AE257">
        <f t="shared" si="78"/>
        <v>2.4999999999977263E-2</v>
      </c>
      <c r="AF257">
        <f t="shared" si="79"/>
        <v>-2.4568001615021262E-3</v>
      </c>
      <c r="AG257">
        <f t="shared" si="99"/>
        <v>-2.5895745320570554E-3</v>
      </c>
      <c r="AH257">
        <f t="shared" si="90"/>
        <v>3.9333060745277315E-2</v>
      </c>
      <c r="AK257" s="7">
        <v>254</v>
      </c>
      <c r="AL257" s="7">
        <v>360.77</v>
      </c>
      <c r="AM257" s="7">
        <v>-7.3484757532211731E-2</v>
      </c>
      <c r="AN257">
        <f t="shared" si="80"/>
        <v>4.9999999999954525E-3</v>
      </c>
      <c r="AO257">
        <f t="shared" si="81"/>
        <v>-5.6472034338825305E-5</v>
      </c>
      <c r="AP257">
        <f t="shared" si="82"/>
        <v>2.2497734831835814E-2</v>
      </c>
      <c r="AQ257">
        <f t="shared" si="91"/>
        <v>-1.2023937985647208E-4</v>
      </c>
      <c r="AS257" s="7">
        <v>254</v>
      </c>
      <c r="AT257" s="7">
        <v>380.26</v>
      </c>
      <c r="AU257" s="7">
        <v>-1.2352662934923467E-2</v>
      </c>
      <c r="AV257">
        <f t="shared" si="83"/>
        <v>0</v>
      </c>
      <c r="AW257">
        <f t="shared" si="92"/>
        <v>-2.7655936508160645E-6</v>
      </c>
      <c r="AX257">
        <f t="shared" si="93"/>
        <v>-3.7156288060501197E-2</v>
      </c>
      <c r="AY257">
        <f t="shared" si="94"/>
        <v>2.3509858115415181E-4</v>
      </c>
    </row>
    <row r="258" spans="3:51" x14ac:dyDescent="0.25">
      <c r="D258" s="7">
        <v>255</v>
      </c>
      <c r="E258" s="7">
        <v>338.35999999999996</v>
      </c>
      <c r="F258" s="7">
        <v>0.1119068027150118</v>
      </c>
      <c r="G258">
        <f t="shared" si="76"/>
        <v>4.0000000000020464E-2</v>
      </c>
      <c r="H258">
        <f t="shared" si="77"/>
        <v>-1.622457364607921E-3</v>
      </c>
      <c r="I258">
        <f t="shared" si="84"/>
        <v>3.3724375101419568E-2</v>
      </c>
      <c r="J258">
        <f t="shared" si="85"/>
        <v>-1.6385420965993464E-3</v>
      </c>
      <c r="L258" s="7">
        <v>255</v>
      </c>
      <c r="M258" s="7">
        <v>358.59999999999997</v>
      </c>
      <c r="N258" s="7">
        <v>3.8129603843233849E-2</v>
      </c>
      <c r="O258">
        <f t="shared" si="95"/>
        <v>1.5000000000043201E-2</v>
      </c>
      <c r="P258">
        <f t="shared" si="96"/>
        <v>-4.7627546701034529E-4</v>
      </c>
      <c r="Q258">
        <f t="shared" si="86"/>
        <v>1.8560560141025251E-2</v>
      </c>
      <c r="R258">
        <f t="shared" si="87"/>
        <v>-4.8607348416634943E-4</v>
      </c>
      <c r="T258" s="7">
        <v>255</v>
      </c>
      <c r="U258" s="7">
        <v>379.07</v>
      </c>
      <c r="V258" s="7">
        <v>8.806371818673997E-3</v>
      </c>
      <c r="W258">
        <f t="shared" si="97"/>
        <v>4.9999999999954525E-3</v>
      </c>
      <c r="X258">
        <f t="shared" si="98"/>
        <v>-1.3418101397225449E-4</v>
      </c>
      <c r="Y258">
        <f t="shared" si="88"/>
        <v>1.0417764518600769E-2</v>
      </c>
      <c r="Z258">
        <f t="shared" si="89"/>
        <v>-9.2672204754548626E-5</v>
      </c>
      <c r="AB258" s="7">
        <v>255</v>
      </c>
      <c r="AC258" s="7">
        <v>340.02499999999998</v>
      </c>
      <c r="AD258" s="7">
        <v>0.1257256212086941</v>
      </c>
      <c r="AE258">
        <f t="shared" si="78"/>
        <v>2.9999999999972715E-2</v>
      </c>
      <c r="AF258">
        <f t="shared" si="79"/>
        <v>-2.3901682703025423E-3</v>
      </c>
      <c r="AG258">
        <f t="shared" si="99"/>
        <v>-2.5163382607276477E-3</v>
      </c>
      <c r="AH258">
        <f t="shared" si="90"/>
        <v>3.8448604172962142E-2</v>
      </c>
      <c r="AK258" s="7">
        <v>255</v>
      </c>
      <c r="AL258" s="7">
        <v>360.77499999999998</v>
      </c>
      <c r="AM258" s="7">
        <v>-7.3541229566550556E-2</v>
      </c>
      <c r="AN258">
        <f t="shared" si="80"/>
        <v>9.9999999999909051E-3</v>
      </c>
      <c r="AO258">
        <f t="shared" si="81"/>
        <v>-5.2229915150150963E-5</v>
      </c>
      <c r="AP258">
        <f t="shared" si="82"/>
        <v>2.8324751936741777E-2</v>
      </c>
      <c r="AQ258">
        <f t="shared" si="91"/>
        <v>-9.4576550815987301E-5</v>
      </c>
      <c r="AS258" s="7">
        <v>255</v>
      </c>
      <c r="AT258" s="7">
        <v>380.26</v>
      </c>
      <c r="AU258" s="7">
        <v>-1.2355428528574283E-2</v>
      </c>
      <c r="AV258">
        <f t="shared" si="83"/>
        <v>4.9999999999954525E-3</v>
      </c>
      <c r="AW258">
        <f t="shared" si="92"/>
        <v>-2.5320583585206752E-6</v>
      </c>
      <c r="AX258">
        <f t="shared" si="93"/>
        <v>-3.346551212554516E-2</v>
      </c>
      <c r="AY258">
        <f t="shared" si="94"/>
        <v>1.9974236374435304E-4</v>
      </c>
    </row>
    <row r="259" spans="3:51" x14ac:dyDescent="0.25">
      <c r="D259" s="7">
        <v>256</v>
      </c>
      <c r="E259" s="7">
        <v>338.4</v>
      </c>
      <c r="F259" s="7">
        <v>0.11028434535040388</v>
      </c>
      <c r="G259">
        <f t="shared" si="76"/>
        <v>2.9999999999972715E-2</v>
      </c>
      <c r="H259">
        <f t="shared" si="77"/>
        <v>-1.5954950178014571E-3</v>
      </c>
      <c r="I259">
        <f t="shared" si="84"/>
        <v>3.3297288411196391E-2</v>
      </c>
      <c r="J259">
        <f t="shared" si="85"/>
        <v>-1.6113086119825398E-3</v>
      </c>
      <c r="L259" s="7">
        <v>256</v>
      </c>
      <c r="M259" s="7">
        <v>358.61500000000001</v>
      </c>
      <c r="N259" s="7">
        <v>3.7653328376223504E-2</v>
      </c>
      <c r="O259">
        <f t="shared" si="95"/>
        <v>1.4999999999986358E-2</v>
      </c>
      <c r="P259">
        <f t="shared" si="96"/>
        <v>-4.6527030019243021E-4</v>
      </c>
      <c r="Q259">
        <f t="shared" si="86"/>
        <v>1.8806664431181064E-2</v>
      </c>
      <c r="R259">
        <f t="shared" si="87"/>
        <v>-4.730915708521799E-4</v>
      </c>
      <c r="T259" s="7">
        <v>256</v>
      </c>
      <c r="U259" s="7">
        <v>379.07499999999999</v>
      </c>
      <c r="V259" s="7">
        <v>8.6721908047017425E-3</v>
      </c>
      <c r="W259">
        <f t="shared" si="97"/>
        <v>-1.0000000000047748E-2</v>
      </c>
      <c r="X259">
        <f t="shared" si="98"/>
        <v>-1.3026030635495192E-4</v>
      </c>
      <c r="Y259">
        <f t="shared" si="88"/>
        <v>9.9273280137675002E-3</v>
      </c>
      <c r="Z259">
        <f t="shared" si="89"/>
        <v>-8.1801440654102886E-5</v>
      </c>
      <c r="AB259" s="7">
        <v>256</v>
      </c>
      <c r="AC259" s="7">
        <v>340.05499999999995</v>
      </c>
      <c r="AD259" s="7">
        <v>0.12333545293839156</v>
      </c>
      <c r="AE259">
        <f t="shared" si="78"/>
        <v>3.0000000000029559E-2</v>
      </c>
      <c r="AF259">
        <f t="shared" si="79"/>
        <v>-2.3251054290199941E-3</v>
      </c>
      <c r="AG259">
        <f t="shared" si="99"/>
        <v>-2.444034477880698E-3</v>
      </c>
      <c r="AH259">
        <f t="shared" si="90"/>
        <v>3.7390758885215369E-2</v>
      </c>
      <c r="AK259" s="7">
        <v>256</v>
      </c>
      <c r="AL259" s="7">
        <v>360.78499999999997</v>
      </c>
      <c r="AM259" s="7">
        <v>-7.3593459481700707E-2</v>
      </c>
      <c r="AN259">
        <f t="shared" si="80"/>
        <v>9.9999999999909051E-3</v>
      </c>
      <c r="AO259">
        <f t="shared" si="81"/>
        <v>-4.8281505295066918E-5</v>
      </c>
      <c r="AP259">
        <f t="shared" si="82"/>
        <v>3.4018815281035231E-2</v>
      </c>
      <c r="AQ259">
        <f t="shared" si="91"/>
        <v>-6.6938948954679486E-5</v>
      </c>
      <c r="AS259" s="7">
        <v>256</v>
      </c>
      <c r="AT259" s="7">
        <v>380.26499999999999</v>
      </c>
      <c r="AU259" s="7">
        <v>-1.2357960586932804E-2</v>
      </c>
      <c r="AV259">
        <f t="shared" si="83"/>
        <v>4.9999999999954525E-3</v>
      </c>
      <c r="AW259">
        <f t="shared" si="92"/>
        <v>-2.3176309890560881E-6</v>
      </c>
      <c r="AX259">
        <f t="shared" si="93"/>
        <v>-2.8963268444854862E-2</v>
      </c>
      <c r="AY259">
        <f t="shared" si="94"/>
        <v>1.5842608526410072E-4</v>
      </c>
    </row>
    <row r="260" spans="3:51" x14ac:dyDescent="0.25">
      <c r="D260" s="7">
        <v>257</v>
      </c>
      <c r="E260" s="7">
        <v>338.42999999999995</v>
      </c>
      <c r="F260" s="7">
        <v>0.10868885033260242</v>
      </c>
      <c r="G260">
        <f t="shared" ref="G260:G322" si="100">(E261-E260)/(D261-D260)</f>
        <v>4.0000000000020464E-2</v>
      </c>
      <c r="H260">
        <f t="shared" ref="H260:H322" si="101">(F261-F260)/(D261-D260)</f>
        <v>-1.5689644490119864E-3</v>
      </c>
      <c r="I260">
        <f t="shared" si="84"/>
        <v>3.2894199927559598E-2</v>
      </c>
      <c r="J260">
        <f t="shared" si="85"/>
        <v>-1.5844991754239562E-3</v>
      </c>
      <c r="L260" s="7">
        <v>257</v>
      </c>
      <c r="M260" s="7">
        <v>358.63</v>
      </c>
      <c r="N260" s="7">
        <v>3.7188058076031073E-2</v>
      </c>
      <c r="O260">
        <f t="shared" si="95"/>
        <v>1.4999999999986358E-2</v>
      </c>
      <c r="P260">
        <f t="shared" si="96"/>
        <v>-4.5451873530734377E-4</v>
      </c>
      <c r="Q260">
        <f t="shared" si="86"/>
        <v>1.9052160739874369E-2</v>
      </c>
      <c r="R260">
        <f t="shared" si="87"/>
        <v>-4.6032370660115118E-4</v>
      </c>
      <c r="T260" s="7">
        <v>257</v>
      </c>
      <c r="U260" s="7">
        <v>379.06499999999994</v>
      </c>
      <c r="V260" s="7">
        <v>8.5419304983467906E-3</v>
      </c>
      <c r="W260">
        <f t="shared" si="97"/>
        <v>0</v>
      </c>
      <c r="X260">
        <f t="shared" si="98"/>
        <v>-1.2645415440901489E-4</v>
      </c>
      <c r="Y260">
        <f t="shared" si="88"/>
        <v>9.4196811708195938E-3</v>
      </c>
      <c r="Z260">
        <f t="shared" si="89"/>
        <v>-7.1080223134109555E-5</v>
      </c>
      <c r="AB260" s="7">
        <v>257</v>
      </c>
      <c r="AC260" s="7">
        <v>340.08499999999998</v>
      </c>
      <c r="AD260" s="7">
        <v>0.12101034750937156</v>
      </c>
      <c r="AE260">
        <f t="shared" ref="AE260:AE277" si="102">(AC261-AC260)/(AB261-AB260)</f>
        <v>1.999999999998181E-2</v>
      </c>
      <c r="AF260">
        <f t="shared" ref="AF260:AF277" si="103">(AD261-AD260)/(AB261-AB260)</f>
        <v>-2.2615828098215829E-3</v>
      </c>
      <c r="AG260">
        <f t="shared" si="99"/>
        <v>-2.3725927241025693E-3</v>
      </c>
      <c r="AH260">
        <f t="shared" si="90"/>
        <v>3.6142318890504121E-2</v>
      </c>
      <c r="AK260" s="7">
        <v>257</v>
      </c>
      <c r="AL260" s="7">
        <v>360.79499999999996</v>
      </c>
      <c r="AM260" s="7">
        <v>-7.3641740986995774E-2</v>
      </c>
      <c r="AN260">
        <f t="shared" ref="AN260:AN277" si="104">(AL261-AL260)/(AK261-AK260)</f>
        <v>4.9999999999954525E-3</v>
      </c>
      <c r="AO260">
        <f t="shared" ref="AO260:AO277" si="105">(AM261-AM260)/(AK261-AK260)</f>
        <v>-4.4608587567995794E-5</v>
      </c>
      <c r="AP260">
        <f t="shared" ref="AP260:AP277" si="106">-1.84325098352035E-18*AK260^9 + 2.393221788644E-15*AK260^8 - 1.30977513146587E-12*AK260^7 + 3.92708940531235E-10*AK260^6 - 7.02460433472432E-08*AK260^5 + 7.66770730288144E-06*AK260^4 - 0.000503438751057307*AK260^3 + 0.0188744134741421*AK260^2 - 0.353302399082313*AK260 + 2.47753656963423</f>
        <v>3.9401285812123987E-2</v>
      </c>
      <c r="AQ260">
        <f t="shared" si="91"/>
        <v>-3.7223016343205725E-5</v>
      </c>
      <c r="AS260" s="7">
        <v>257</v>
      </c>
      <c r="AT260" s="7">
        <v>380.27</v>
      </c>
      <c r="AU260" s="7">
        <v>-1.236027821792186E-2</v>
      </c>
      <c r="AV260">
        <f t="shared" ref="AV260:AV277" si="107">(AT261-AT260)/(AS261-AS260)</f>
        <v>4.9999999999954525E-3</v>
      </c>
      <c r="AW260">
        <f t="shared" si="92"/>
        <v>-2.1208065687471078E-6</v>
      </c>
      <c r="AX260">
        <f t="shared" si="93"/>
        <v>-2.3595903775927241E-2</v>
      </c>
      <c r="AY260">
        <f t="shared" si="94"/>
        <v>1.1078365197673588E-4</v>
      </c>
    </row>
    <row r="261" spans="3:51" x14ac:dyDescent="0.25">
      <c r="D261" s="7">
        <v>258</v>
      </c>
      <c r="E261" s="7">
        <v>338.46999999999997</v>
      </c>
      <c r="F261" s="7">
        <v>0.10711988588359043</v>
      </c>
      <c r="G261">
        <f t="shared" si="100"/>
        <v>3.0000000000029559E-2</v>
      </c>
      <c r="H261">
        <f t="shared" si="101"/>
        <v>-1.5428593023409098E-3</v>
      </c>
      <c r="I261">
        <f t="shared" ref="I261:I322" si="108">1.27491982713342*D261 + 0.025126248085838*D261^2 + 0.00164743509644833/D261^(1/2) - 3.68201030426661*D261^(1/2) + 0.0000520198301593556*D261^3 - 0.234795503626014*D261^(3/2) - 0.0015615062419426*D261^(5/2) - 7.15939522337866E-07*D261^(7/2) + 4.40806617606872</f>
        <v>3.2514046908195482E-2</v>
      </c>
      <c r="J261">
        <f t="shared" ref="J261:J322" si="109">0.000513917496970605*D261 + 0.0000251670053192907*D261^2 + 0.000732659563079174/D261^(1/2) - 1.59768745400056E-07*D261^(1/2) + 9.11458990013703E-08*D261^3 - 0.000130467417661157*D261^(3/2) - 2.25919401168906E-06*D261^(5/2) - 1.36973724597237E-09*D261^(7/2) - 0.0407195134606899</f>
        <v>-1.5581074237985132E-3</v>
      </c>
      <c r="L261" s="7">
        <v>258</v>
      </c>
      <c r="M261" s="7">
        <v>358.64499999999998</v>
      </c>
      <c r="N261" s="7">
        <v>3.673353934072373E-2</v>
      </c>
      <c r="O261">
        <f t="shared" si="95"/>
        <v>1.999999999998181E-2</v>
      </c>
      <c r="P261">
        <f t="shared" si="96"/>
        <v>-4.440149738277957E-4</v>
      </c>
      <c r="Q261">
        <f t="shared" ref="Q261:Q322" si="110">0.2670552900325*L261 - 0.000278331175207276*L261^2 + 1.92764230093476/L261^(1/2) - 1.21762369116687*L261^(1/2) - 1.84581079056392E-06*L261^3 - 0.0180603752313481*L261^(3/2) + 0.00006936841639474*L261^(5/2) + 1.45967241584924</f>
        <v>1.9295297337080131E-2</v>
      </c>
      <c r="R261">
        <f t="shared" ref="R261:R322" si="111">0.00692416093685409/L261^(1/2) - 0.0000475481379654438*L261^2 - 0.00433569085068451*L261 + 0.0139363233170193*L261^(1/2) + 5.44078182371188E-08*L261^3 + 0.000726283872518354*L261^(3/2) + 5.79090791014879E-07*L261^(5/2) - 1.58014777406732E-09*L261^(7/2) - 0.0685588747112838</f>
        <v>-4.477691907697201E-4</v>
      </c>
      <c r="T261" s="7">
        <v>258</v>
      </c>
      <c r="U261" s="7">
        <v>379.06499999999994</v>
      </c>
      <c r="V261" s="7">
        <v>8.4154763439377757E-3</v>
      </c>
      <c r="W261">
        <f t="shared" si="97"/>
        <v>5.0000000000522959E-3</v>
      </c>
      <c r="X261">
        <f t="shared" si="98"/>
        <v>-1.2275921163750619E-4</v>
      </c>
      <c r="Y261">
        <f t="shared" ref="Y261:Y322" si="112">1.16307505789971*T261 - 0.00305521822513173*T261^2 + 0.131937407419228/T261^(1/2) - 5.05169284948921*T261^(1/2) - 0.0000427585098449219*T261^3 - 0.0888153219675452*T261^(3/2) + 0.000818555491262176*T261^(5/2) + 7.39725267115507E-07*T261^(7/2) + 7.57851569863059</f>
        <v>8.8959066587017688E-3</v>
      </c>
      <c r="Z261">
        <f t="shared" ref="Z261:Z322" si="113">0.0042509482756848/T261^(1/2) - 0.000176535439996829*T261^2 - 0.00932974505274208*T261 + 0.0223861955586167*T261^(1/2) - 1.22367401098078E-07*T261^3 + 0.00190897375730405*T261^(3/2) + 7.54596476851689E-06*T261^(5/2) - 0.0793750289602491</f>
        <v>-6.0525649565199013E-5</v>
      </c>
      <c r="AB261" s="7">
        <v>258</v>
      </c>
      <c r="AC261" s="7">
        <v>340.10499999999996</v>
      </c>
      <c r="AD261" s="7">
        <v>0.11874876469954998</v>
      </c>
      <c r="AE261">
        <f t="shared" si="102"/>
        <v>3.0000000000029559E-2</v>
      </c>
      <c r="AF261">
        <f t="shared" si="103"/>
        <v>-2.1995718488006522E-3</v>
      </c>
      <c r="AG261">
        <f t="shared" si="99"/>
        <v>-2.3019416395812856E-3</v>
      </c>
      <c r="AH261">
        <f t="shared" ref="AH261:AH277" si="114">3.78520647688374E-17*AB261^8-4.86873802522286E-14*AB261^7+2.57718548847703E-11*AB261^6-7.24393016169857E-09*AB261^5+1.16523961079678E-06*AB261^4-0.000108035052527098*AB261^3+0.0055311490307405*AB261^2-0.137233744075007*AB261+1.24255744283625</f>
        <v>3.4686524482764547E-2</v>
      </c>
      <c r="AK261" s="7">
        <v>258</v>
      </c>
      <c r="AL261" s="7">
        <v>360.79999999999995</v>
      </c>
      <c r="AM261" s="7">
        <v>-7.368634957456377E-2</v>
      </c>
      <c r="AN261">
        <f t="shared" si="104"/>
        <v>4.9999999999954525E-3</v>
      </c>
      <c r="AO261">
        <f t="shared" si="105"/>
        <v>-4.1193906580208606E-5</v>
      </c>
      <c r="AP261">
        <f t="shared" si="106"/>
        <v>4.4265990366602281E-2</v>
      </c>
      <c r="AQ261">
        <f t="shared" ref="AQ261:AQ277" si="115">0.0375178930046747*AK261 + 0.000966635702394614*AK261^2 - 0.034585286069708/AK261^(1/2) - 0.0926976137586008*AK261^(1/2) + 2.14138277487441E-06*AK261^3 - 0.00800063213842732*AK261^(3/2) - 0.0000639095715029733*AK261^(5/2) - 2.83589868652189E-08*AK261^(7/2) + 0.00198676565355241</f>
        <v>-5.3261701060385719E-6</v>
      </c>
      <c r="AS261" s="7">
        <v>258</v>
      </c>
      <c r="AT261" s="7">
        <v>380.27499999999998</v>
      </c>
      <c r="AU261" s="7">
        <v>-1.2362399024490607E-2</v>
      </c>
      <c r="AV261">
        <f t="shared" si="107"/>
        <v>4.9999999999954525E-3</v>
      </c>
      <c r="AW261">
        <f t="shared" ref="AW261:AW277" si="116">(AU262-AU261)/(AS262-AS261)</f>
        <v>-1.9401931961905705E-6</v>
      </c>
      <c r="AX261">
        <f t="shared" ref="AX261:AX277" si="117">48.3317232674005*AS261 + 2.41513153550678*AS261^2 - 21.6978564803991/AS261^(1/2) - 95.5867046087809*AS261^(1/2) + 0.0183642274846959*AS261^3 + 0.0000179554581301279*AS261^4 - 13.8267123031746*AS261^(3/2) - 0.265492571355516*AS261^(5/2) - 0.000772286444641435*AS261^(7/2) - 1.76020387564134E-07*AS261^(9/2) + 89.4612753007227</f>
        <v>-1.7308249983685187E-2</v>
      </c>
      <c r="AY261">
        <f t="shared" ref="AY261:AY277" si="118">0.0568367697060137*AS261 + 0.00197591386537957*AS261^2 - 0.0361533077945115/AS261^(1/2) - 0.122306287166576*AS261^(1/2) + 5.96945714185551E-06*AS261^3 - 0.0140676084650293*AS261^(3/2) - 0.000152169266956421*AS261^(5/2) - 9.33343508486812E-08*AS261^(7/2) + 0.000957175965901318</f>
        <v>5.6438394786344583E-5</v>
      </c>
    </row>
    <row r="262" spans="3:51" x14ac:dyDescent="0.25">
      <c r="D262" s="7">
        <v>259</v>
      </c>
      <c r="E262" s="7">
        <v>338.5</v>
      </c>
      <c r="F262" s="7">
        <v>0.10557702658124953</v>
      </c>
      <c r="G262">
        <f t="shared" si="100"/>
        <v>2.9999999999972715E-2</v>
      </c>
      <c r="H262">
        <f t="shared" si="101"/>
        <v>-1.5171732974730151E-3</v>
      </c>
      <c r="I262">
        <f t="shared" si="108"/>
        <v>3.215571679060325E-2</v>
      </c>
      <c r="J262">
        <f t="shared" si="109"/>
        <v>-1.5321271098712591E-3</v>
      </c>
      <c r="L262" s="7">
        <v>259</v>
      </c>
      <c r="M262" s="7">
        <v>358.66499999999996</v>
      </c>
      <c r="N262" s="7">
        <v>3.6289524366895934E-2</v>
      </c>
      <c r="O262">
        <f t="shared" ref="O262:O322" si="119">(M263-M262)/(L263-L262)</f>
        <v>4.9999999999954525E-3</v>
      </c>
      <c r="P262">
        <f t="shared" ref="P262:P322" si="120">(N263-N262)/(L263-L262)</f>
        <v>-4.3375334696277301E-4</v>
      </c>
      <c r="Q262">
        <f t="shared" si="110"/>
        <v>1.9534301489058992E-2</v>
      </c>
      <c r="R262">
        <f t="shared" si="111"/>
        <v>-4.3542776284094531E-4</v>
      </c>
      <c r="T262" s="7">
        <v>259</v>
      </c>
      <c r="U262" s="7">
        <v>379.07</v>
      </c>
      <c r="V262" s="7">
        <v>8.2927171323002695E-3</v>
      </c>
      <c r="W262">
        <f t="shared" ref="W262:W322" si="121">(U263-U262)/(T263-T262)</f>
        <v>4.9999999999954525E-3</v>
      </c>
      <c r="X262">
        <f t="shared" ref="X262:X322" si="122">(V263-V262)/(T263-T262)</f>
        <v>-1.1917222924110772E-4</v>
      </c>
      <c r="Y262">
        <f t="shared" si="112"/>
        <v>8.3571739327874539E-3</v>
      </c>
      <c r="Z262">
        <f t="shared" si="113"/>
        <v>-5.0155596897957788E-5</v>
      </c>
      <c r="AB262" s="7">
        <v>259</v>
      </c>
      <c r="AC262" s="7">
        <v>340.13499999999999</v>
      </c>
      <c r="AD262" s="7">
        <v>0.11654919285074933</v>
      </c>
      <c r="AE262">
        <f t="shared" si="102"/>
        <v>2.4999999999977263E-2</v>
      </c>
      <c r="AF262">
        <f t="shared" si="103"/>
        <v>-2.1390442525431458E-3</v>
      </c>
      <c r="AG262">
        <f t="shared" ref="AG262:AG277" si="123">0.00470602605547167*AB261 + 0.0000935367159676877*AB261^2 - 0.00503515570366424/AB261^(1/2) - 0.0123413763155076*AB261^(1/2) + 5.44722490752648E-08*AB261^3 - 0.00089587232744831*AB261^(3/2) - 4.33785831908054E-06*AB261^(5/2) + 8.36559918756328E-10*AB261^(7/2) - 0.0597486162913562</f>
        <v>-2.2320089664599266E-3</v>
      </c>
      <c r="AH262">
        <f t="shared" si="114"/>
        <v>3.3007172963137599E-2</v>
      </c>
      <c r="AK262" s="7">
        <v>259</v>
      </c>
      <c r="AL262" s="7">
        <v>360.80499999999995</v>
      </c>
      <c r="AM262" s="7">
        <v>-7.3727543481143978E-2</v>
      </c>
      <c r="AN262">
        <f t="shared" si="104"/>
        <v>1.5000000000043201E-2</v>
      </c>
      <c r="AO262">
        <f t="shared" si="105"/>
        <v>-3.8021130270932124E-5</v>
      </c>
      <c r="AP262">
        <f t="shared" si="106"/>
        <v>4.837692508697522E-2</v>
      </c>
      <c r="AQ262">
        <f t="shared" si="115"/>
        <v>2.885317140125139E-5</v>
      </c>
      <c r="AS262" s="7">
        <v>259</v>
      </c>
      <c r="AT262" s="7">
        <v>380.28</v>
      </c>
      <c r="AU262" s="7">
        <v>-1.2364339217686798E-2</v>
      </c>
      <c r="AV262">
        <f t="shared" si="107"/>
        <v>9.9999999999909051E-3</v>
      </c>
      <c r="AW262">
        <f t="shared" si="116"/>
        <v>-1.7745040460891148E-6</v>
      </c>
      <c r="AX262">
        <f t="shared" si="117"/>
        <v>-1.0043622194203294E-2</v>
      </c>
      <c r="AY262">
        <f t="shared" si="118"/>
        <v>-4.9969928565717558E-6</v>
      </c>
    </row>
    <row r="263" spans="3:51" x14ac:dyDescent="0.25">
      <c r="C263">
        <v>260</v>
      </c>
      <c r="D263" s="7">
        <v>260</v>
      </c>
      <c r="E263" s="7">
        <v>338.53</v>
      </c>
      <c r="F263" s="7">
        <v>0.10405985328377651</v>
      </c>
      <c r="G263">
        <f t="shared" si="100"/>
        <v>4.0000000000020464E-2</v>
      </c>
      <c r="H263">
        <f t="shared" si="101"/>
        <v>-1.491900229333723E-3</v>
      </c>
      <c r="I263">
        <f t="shared" si="108"/>
        <v>3.1818046753974372E-2</v>
      </c>
      <c r="J263">
        <f t="shared" si="109"/>
        <v>-1.5065521035057955E-3</v>
      </c>
      <c r="L263" s="7">
        <v>260</v>
      </c>
      <c r="M263" s="7">
        <v>358.66999999999996</v>
      </c>
      <c r="N263" s="7">
        <v>3.5855771019933161E-2</v>
      </c>
      <c r="O263">
        <f t="shared" si="119"/>
        <v>1.4999999999986358E-2</v>
      </c>
      <c r="P263">
        <f t="shared" si="120"/>
        <v>-4.2372831292367824E-4</v>
      </c>
      <c r="Q263">
        <f t="shared" si="110"/>
        <v>1.9767379583185418E-2</v>
      </c>
      <c r="R263">
        <f t="shared" si="111"/>
        <v>-4.2329960351056295E-4</v>
      </c>
      <c r="T263" s="7">
        <v>260</v>
      </c>
      <c r="U263" s="7">
        <v>379.07499999999999</v>
      </c>
      <c r="V263" s="7">
        <v>8.1735449030591618E-3</v>
      </c>
      <c r="W263">
        <f t="shared" si="121"/>
        <v>0</v>
      </c>
      <c r="X263">
        <f t="shared" si="122"/>
        <v>-1.1569005327233609E-4</v>
      </c>
      <c r="Y263">
        <f t="shared" si="112"/>
        <v>7.8047399442562337E-3</v>
      </c>
      <c r="Z263">
        <f t="shared" si="113"/>
        <v>-3.9988720568692737E-5</v>
      </c>
      <c r="AB263" s="7">
        <v>260</v>
      </c>
      <c r="AC263" s="7">
        <v>340.15999999999997</v>
      </c>
      <c r="AD263" s="7">
        <v>0.11441014859820618</v>
      </c>
      <c r="AE263">
        <f t="shared" si="102"/>
        <v>2.4999999999977263E-2</v>
      </c>
      <c r="AF263">
        <f t="shared" si="103"/>
        <v>-2.0799720043331305E-3</v>
      </c>
      <c r="AG263">
        <f t="shared" si="123"/>
        <v>-2.1627215512841982E-3</v>
      </c>
      <c r="AH263">
        <f t="shared" si="114"/>
        <v>3.108873525078959E-2</v>
      </c>
      <c r="AK263" s="7">
        <v>260</v>
      </c>
      <c r="AL263" s="7">
        <v>360.82</v>
      </c>
      <c r="AM263" s="7">
        <v>-7.3765564611414911E-2</v>
      </c>
      <c r="AN263">
        <f t="shared" si="104"/>
        <v>4.9999999999954525E-3</v>
      </c>
      <c r="AO263">
        <f t="shared" si="105"/>
        <v>-3.5074812233831798E-5</v>
      </c>
      <c r="AP263">
        <f t="shared" si="106"/>
        <v>5.1465839396561464E-2</v>
      </c>
      <c r="AQ263">
        <f t="shared" si="115"/>
        <v>6.5415564368705506E-5</v>
      </c>
      <c r="AS263" s="7">
        <v>260</v>
      </c>
      <c r="AT263" s="7">
        <v>380.28999999999996</v>
      </c>
      <c r="AU263" s="7">
        <v>-1.2366113721732887E-2</v>
      </c>
      <c r="AV263">
        <f t="shared" si="107"/>
        <v>0</v>
      </c>
      <c r="AW263">
        <f t="shared" si="116"/>
        <v>-1.6225498939721056E-6</v>
      </c>
      <c r="AX263">
        <f t="shared" si="117"/>
        <v>-1.7438089121384337E-3</v>
      </c>
      <c r="AY263">
        <f t="shared" si="118"/>
        <v>-7.3920514164622551E-5</v>
      </c>
    </row>
    <row r="264" spans="3:51" x14ac:dyDescent="0.25">
      <c r="D264" s="7">
        <v>261</v>
      </c>
      <c r="E264" s="7">
        <v>338.57</v>
      </c>
      <c r="F264" s="7">
        <v>0.10256795305444279</v>
      </c>
      <c r="G264">
        <f t="shared" si="100"/>
        <v>2.9999999999972715E-2</v>
      </c>
      <c r="H264">
        <f t="shared" si="101"/>
        <v>-1.4670339677292088E-3</v>
      </c>
      <c r="I264">
        <f t="shared" si="108"/>
        <v>3.149982325188283E-2</v>
      </c>
      <c r="J264">
        <f t="shared" si="109"/>
        <v>-1.4813763928889639E-3</v>
      </c>
      <c r="L264" s="7">
        <v>261</v>
      </c>
      <c r="M264" s="7">
        <v>358.68499999999995</v>
      </c>
      <c r="N264" s="7">
        <v>3.5432042707009483E-2</v>
      </c>
      <c r="O264">
        <f t="shared" si="119"/>
        <v>1.0000000000047748E-2</v>
      </c>
      <c r="P264">
        <f t="shared" si="120"/>
        <v>-4.1393445423864444E-4</v>
      </c>
      <c r="Q264">
        <f t="shared" si="110"/>
        <v>1.9992717251994252E-2</v>
      </c>
      <c r="R264">
        <f t="shared" si="111"/>
        <v>-4.1138533574813785E-4</v>
      </c>
      <c r="T264" s="7">
        <v>261</v>
      </c>
      <c r="U264" s="7">
        <v>379.07499999999999</v>
      </c>
      <c r="V264" s="7">
        <v>8.0578548497868257E-3</v>
      </c>
      <c r="W264">
        <f t="shared" si="121"/>
        <v>0</v>
      </c>
      <c r="X264">
        <f t="shared" si="122"/>
        <v>-1.1230962187199107E-4</v>
      </c>
      <c r="Y264">
        <f t="shared" si="112"/>
        <v>7.2399498533934903E-3</v>
      </c>
      <c r="Z264">
        <f t="shared" si="113"/>
        <v>-3.0044453262198512E-5</v>
      </c>
      <c r="AB264" s="7">
        <v>261</v>
      </c>
      <c r="AC264" s="7">
        <v>340.18499999999995</v>
      </c>
      <c r="AD264" s="7">
        <v>0.11233017659387305</v>
      </c>
      <c r="AE264">
        <f t="shared" si="102"/>
        <v>3.0000000000029559E-2</v>
      </c>
      <c r="AF264">
        <f t="shared" si="103"/>
        <v>-2.0223273700031297E-3</v>
      </c>
      <c r="AG264">
        <f t="shared" si="123"/>
        <v>-2.0940053473075329E-3</v>
      </c>
      <c r="AH264">
        <f t="shared" si="114"/>
        <v>2.8916478520733868E-2</v>
      </c>
      <c r="AK264" s="7">
        <v>261</v>
      </c>
      <c r="AL264" s="7">
        <v>360.82499999999999</v>
      </c>
      <c r="AM264" s="7">
        <v>-7.3800639423648742E-2</v>
      </c>
      <c r="AN264">
        <f t="shared" si="104"/>
        <v>4.9999999999954525E-3</v>
      </c>
      <c r="AO264">
        <f t="shared" si="105"/>
        <v>-3.2340354666024473E-5</v>
      </c>
      <c r="AP264">
        <f t="shared" si="106"/>
        <v>5.32296967222603E-2</v>
      </c>
      <c r="AQ264">
        <f t="shared" si="115"/>
        <v>1.0446051434767796E-4</v>
      </c>
      <c r="AS264" s="7">
        <v>261</v>
      </c>
      <c r="AT264" s="7">
        <v>380.28999999999996</v>
      </c>
      <c r="AU264" s="7">
        <v>-1.2367736271626859E-2</v>
      </c>
      <c r="AV264">
        <f t="shared" si="107"/>
        <v>-4.9999999999954525E-3</v>
      </c>
      <c r="AW264">
        <f t="shared" si="116"/>
        <v>-1.4832321317721775E-6</v>
      </c>
      <c r="AX264">
        <f t="shared" si="117"/>
        <v>7.6509306404517474E-3</v>
      </c>
      <c r="AY264">
        <f t="shared" si="118"/>
        <v>-1.5074092909346905E-4</v>
      </c>
    </row>
    <row r="265" spans="3:51" x14ac:dyDescent="0.25">
      <c r="D265" s="7">
        <v>262</v>
      </c>
      <c r="E265" s="7">
        <v>338.59999999999997</v>
      </c>
      <c r="F265" s="7">
        <v>0.10110091908671358</v>
      </c>
      <c r="G265">
        <f t="shared" si="100"/>
        <v>4.0000000000020464E-2</v>
      </c>
      <c r="H265">
        <f t="shared" si="101"/>
        <v>-1.4425684569701613E-3</v>
      </c>
      <c r="I265">
        <f t="shared" si="108"/>
        <v>3.1199781564387408E-2</v>
      </c>
      <c r="J265">
        <f t="shared" si="109"/>
        <v>-1.4565940857243359E-3</v>
      </c>
      <c r="L265" s="7">
        <v>262</v>
      </c>
      <c r="M265" s="7">
        <v>358.69499999999999</v>
      </c>
      <c r="N265" s="7">
        <v>3.5018108252770838E-2</v>
      </c>
      <c r="O265">
        <f t="shared" si="119"/>
        <v>1.4999999999986358E-2</v>
      </c>
      <c r="P265">
        <f t="shared" si="120"/>
        <v>-4.0436647511459672E-4</v>
      </c>
      <c r="Q265">
        <f t="shared" si="110"/>
        <v>2.0208479494854048E-2</v>
      </c>
      <c r="R265">
        <f t="shared" si="111"/>
        <v>-3.9968602581114121E-4</v>
      </c>
      <c r="T265" s="7">
        <v>262</v>
      </c>
      <c r="U265" s="7">
        <v>379.07499999999999</v>
      </c>
      <c r="V265" s="7">
        <v>7.9455452279148346E-3</v>
      </c>
      <c r="W265">
        <f t="shared" si="121"/>
        <v>9.9999999999909051E-3</v>
      </c>
      <c r="X265">
        <f t="shared" si="122"/>
        <v>-1.0902796258558528E-4</v>
      </c>
      <c r="Y265">
        <f t="shared" si="112"/>
        <v>6.6642377193568691E-3</v>
      </c>
      <c r="Z265">
        <f t="shared" si="113"/>
        <v>-2.0343003662978698E-5</v>
      </c>
      <c r="AB265" s="7">
        <v>262</v>
      </c>
      <c r="AC265" s="7">
        <v>340.21499999999997</v>
      </c>
      <c r="AD265" s="7">
        <v>0.11030784922386992</v>
      </c>
      <c r="AE265">
        <f t="shared" si="102"/>
        <v>1.999999999998181E-2</v>
      </c>
      <c r="AF265">
        <f t="shared" si="103"/>
        <v>-1.9660829034340993E-3</v>
      </c>
      <c r="AG265">
        <f t="shared" si="123"/>
        <v>-2.0257854168456227E-3</v>
      </c>
      <c r="AH265">
        <f t="shared" si="114"/>
        <v>2.6476595059924612E-2</v>
      </c>
      <c r="AK265" s="7">
        <v>262</v>
      </c>
      <c r="AL265" s="7">
        <v>360.83</v>
      </c>
      <c r="AM265" s="7">
        <v>-7.3832979778314767E-2</v>
      </c>
      <c r="AN265">
        <f t="shared" si="104"/>
        <v>9.9999999999909051E-3</v>
      </c>
      <c r="AO265">
        <f t="shared" si="105"/>
        <v>-2.9803972179068272E-5</v>
      </c>
      <c r="AP265">
        <f t="shared" si="106"/>
        <v>5.3328007714943837E-2</v>
      </c>
      <c r="AQ265">
        <f t="shared" si="115"/>
        <v>1.4608645166339258E-4</v>
      </c>
      <c r="AS265" s="7">
        <v>262</v>
      </c>
      <c r="AT265" s="7">
        <v>380.28499999999997</v>
      </c>
      <c r="AU265" s="7">
        <v>-1.2369219503758631E-2</v>
      </c>
      <c r="AV265">
        <f t="shared" si="107"/>
        <v>4.9999999999954525E-3</v>
      </c>
      <c r="AW265">
        <f t="shared" si="116"/>
        <v>-1.3555362456240533E-6</v>
      </c>
      <c r="AX265">
        <f t="shared" si="117"/>
        <v>1.8201872330322999E-2</v>
      </c>
      <c r="AY265">
        <f t="shared" si="118"/>
        <v>-2.358778129189675E-4</v>
      </c>
    </row>
    <row r="266" spans="3:51" x14ac:dyDescent="0.25">
      <c r="D266" s="7">
        <v>263</v>
      </c>
      <c r="E266" s="7">
        <v>338.64</v>
      </c>
      <c r="F266" s="7">
        <v>9.9658350629743417E-2</v>
      </c>
      <c r="G266">
        <f t="shared" si="100"/>
        <v>1.999999999998181E-2</v>
      </c>
      <c r="H266">
        <f t="shared" si="101"/>
        <v>-1.4184977154799161E-3</v>
      </c>
      <c r="I266">
        <f t="shared" si="108"/>
        <v>3.0916605324383895E-2</v>
      </c>
      <c r="J266">
        <f t="shared" si="109"/>
        <v>-1.4321994104520147E-3</v>
      </c>
      <c r="L266" s="7">
        <v>263</v>
      </c>
      <c r="M266" s="7">
        <v>358.71</v>
      </c>
      <c r="N266" s="7">
        <v>3.4613741777656241E-2</v>
      </c>
      <c r="O266">
        <f t="shared" si="119"/>
        <v>9.9999999999909051E-3</v>
      </c>
      <c r="P266">
        <f t="shared" si="120"/>
        <v>-3.9501919884666475E-4</v>
      </c>
      <c r="Q266">
        <f t="shared" si="110"/>
        <v>2.0412810799782521E-2</v>
      </c>
      <c r="R266">
        <f t="shared" si="111"/>
        <v>-3.8820318421195488E-4</v>
      </c>
      <c r="T266" s="7">
        <v>263</v>
      </c>
      <c r="U266" s="7">
        <v>379.08499999999998</v>
      </c>
      <c r="V266" s="7">
        <v>7.8365172653292493E-3</v>
      </c>
      <c r="W266">
        <f t="shared" si="121"/>
        <v>0</v>
      </c>
      <c r="X266">
        <f t="shared" si="122"/>
        <v>-1.0584218975744943E-4</v>
      </c>
      <c r="Y266">
        <f t="shared" si="112"/>
        <v>6.0791271966502691E-3</v>
      </c>
      <c r="Z266">
        <f t="shared" si="113"/>
        <v>-1.0905355087451052E-5</v>
      </c>
      <c r="AB266" s="7">
        <v>263</v>
      </c>
      <c r="AC266" s="7">
        <v>340.23499999999996</v>
      </c>
      <c r="AD266" s="7">
        <v>0.10834176632043582</v>
      </c>
      <c r="AE266">
        <f t="shared" si="102"/>
        <v>3.0000000000029559E-2</v>
      </c>
      <c r="AF266">
        <f t="shared" si="103"/>
        <v>-1.9112114517118028E-3</v>
      </c>
      <c r="AG266">
        <f t="shared" si="123"/>
        <v>-1.9579859336360597E-3</v>
      </c>
      <c r="AH266">
        <f t="shared" si="114"/>
        <v>2.3756337439094999E-2</v>
      </c>
      <c r="AK266" s="7">
        <v>263</v>
      </c>
      <c r="AL266" s="7">
        <v>360.84</v>
      </c>
      <c r="AM266" s="7">
        <v>-7.3862783750493835E-2</v>
      </c>
      <c r="AN266">
        <f t="shared" si="104"/>
        <v>4.9999999999954525E-3</v>
      </c>
      <c r="AO266">
        <f t="shared" si="105"/>
        <v>-2.7452656372078943E-5</v>
      </c>
      <c r="AP266">
        <f t="shared" si="106"/>
        <v>5.1380031975929441E-2</v>
      </c>
      <c r="AQ266">
        <f t="shared" si="115"/>
        <v>1.9039070603879722E-4</v>
      </c>
      <c r="AS266" s="7">
        <v>263</v>
      </c>
      <c r="AT266" s="7">
        <v>380.28999999999996</v>
      </c>
      <c r="AU266" s="7">
        <v>-1.2370575040004255E-2</v>
      </c>
      <c r="AV266">
        <f t="shared" si="107"/>
        <v>9.9999999999909051E-3</v>
      </c>
      <c r="AW266">
        <f t="shared" si="116"/>
        <v>-1.2385257285724149E-6</v>
      </c>
      <c r="AX266">
        <f t="shared" si="117"/>
        <v>2.997182613442817E-2</v>
      </c>
      <c r="AY266">
        <f t="shared" si="118"/>
        <v>-3.2976161714133969E-4</v>
      </c>
    </row>
    <row r="267" spans="3:51" x14ac:dyDescent="0.25">
      <c r="D267" s="7">
        <v>264</v>
      </c>
      <c r="E267" s="7">
        <v>338.65999999999997</v>
      </c>
      <c r="F267" s="7">
        <v>9.8239852914263501E-2</v>
      </c>
      <c r="G267">
        <f t="shared" si="100"/>
        <v>1.999999999998181E-2</v>
      </c>
      <c r="H267">
        <f t="shared" si="101"/>
        <v>-1.3948158353876E-3</v>
      </c>
      <c r="I267">
        <f t="shared" si="108"/>
        <v>3.0648926105603991E-2</v>
      </c>
      <c r="J267">
        <f t="shared" si="109"/>
        <v>-1.4081867173797863E-3</v>
      </c>
      <c r="L267" s="7">
        <v>264</v>
      </c>
      <c r="M267" s="7">
        <v>358.71999999999997</v>
      </c>
      <c r="N267" s="7">
        <v>3.4218722578809577E-2</v>
      </c>
      <c r="O267">
        <f t="shared" si="119"/>
        <v>1.5000000000043201E-2</v>
      </c>
      <c r="P267">
        <f t="shared" si="120"/>
        <v>-3.8588756527470347E-4</v>
      </c>
      <c r="Q267">
        <f t="shared" si="110"/>
        <v>2.0603835263784065E-2</v>
      </c>
      <c r="R267">
        <f t="shared" si="111"/>
        <v>-3.7693876674960158E-4</v>
      </c>
      <c r="T267" s="7">
        <v>264</v>
      </c>
      <c r="U267" s="7">
        <v>379.08499999999998</v>
      </c>
      <c r="V267" s="7">
        <v>7.7306750755717999E-3</v>
      </c>
      <c r="W267">
        <f t="shared" si="121"/>
        <v>9.9999999999909051E-3</v>
      </c>
      <c r="X267">
        <f t="shared" si="122"/>
        <v>-1.0274950200033373E-4</v>
      </c>
      <c r="Y267">
        <f t="shared" si="112"/>
        <v>5.4862322054498591E-3</v>
      </c>
      <c r="Z267">
        <f t="shared" si="113"/>
        <v>-1.7532644145806797E-6</v>
      </c>
      <c r="AB267" s="7">
        <v>264</v>
      </c>
      <c r="AC267" s="7">
        <v>340.26499999999999</v>
      </c>
      <c r="AD267" s="7">
        <v>0.10643055486872402</v>
      </c>
      <c r="AE267">
        <f t="shared" si="102"/>
        <v>1.999999999998181E-2</v>
      </c>
      <c r="AF267">
        <f t="shared" si="103"/>
        <v>-1.8576861599443328E-3</v>
      </c>
      <c r="AG267">
        <f t="shared" si="123"/>
        <v>-1.8905301852401371E-3</v>
      </c>
      <c r="AH267">
        <f t="shared" si="114"/>
        <v>2.074416019611558E-2</v>
      </c>
      <c r="AK267" s="7">
        <v>264</v>
      </c>
      <c r="AL267" s="7">
        <v>360.84499999999997</v>
      </c>
      <c r="AM267" s="7">
        <v>-7.3890236406865914E-2</v>
      </c>
      <c r="AN267">
        <f t="shared" si="104"/>
        <v>4.9999999999954525E-3</v>
      </c>
      <c r="AO267">
        <f t="shared" si="105"/>
        <v>-2.5274141299991282E-5</v>
      </c>
      <c r="AP267">
        <f t="shared" si="106"/>
        <v>4.6961844456637536E-2</v>
      </c>
      <c r="AQ267">
        <f t="shared" si="115"/>
        <v>2.3746948374706207E-4</v>
      </c>
      <c r="AS267" s="7">
        <v>264</v>
      </c>
      <c r="AT267" s="7">
        <v>380.29999999999995</v>
      </c>
      <c r="AU267" s="7">
        <v>-1.2371813565732828E-2</v>
      </c>
      <c r="AV267">
        <f t="shared" si="107"/>
        <v>4.9999999999954525E-3</v>
      </c>
      <c r="AW267">
        <f t="shared" si="116"/>
        <v>-1.1313364022685901E-6</v>
      </c>
      <c r="AX267">
        <f t="shared" si="117"/>
        <v>4.3025146968361128E-2</v>
      </c>
      <c r="AY267">
        <f t="shared" si="118"/>
        <v>-4.328337235574752E-4</v>
      </c>
    </row>
    <row r="268" spans="3:51" x14ac:dyDescent="0.25">
      <c r="D268" s="7">
        <v>265</v>
      </c>
      <c r="E268" s="7">
        <v>338.67999999999995</v>
      </c>
      <c r="F268" s="7">
        <v>9.6845037078875901E-2</v>
      </c>
      <c r="G268">
        <f t="shared" si="100"/>
        <v>2.0000000000038654E-2</v>
      </c>
      <c r="H268">
        <f t="shared" si="101"/>
        <v>-1.3715169821069267E-3</v>
      </c>
      <c r="I268">
        <f t="shared" si="108"/>
        <v>3.0395322938650438E-2</v>
      </c>
      <c r="J268">
        <f t="shared" si="109"/>
        <v>-1.3845504798927072E-3</v>
      </c>
      <c r="L268" s="7">
        <v>265</v>
      </c>
      <c r="M268" s="7">
        <v>358.73500000000001</v>
      </c>
      <c r="N268" s="7">
        <v>3.3832835013534873E-2</v>
      </c>
      <c r="O268">
        <f t="shared" si="119"/>
        <v>4.9999999999954525E-3</v>
      </c>
      <c r="P268">
        <f t="shared" si="120"/>
        <v>-3.7696662828632516E-4</v>
      </c>
      <c r="Q268">
        <f t="shared" si="110"/>
        <v>2.077965671224935E-2</v>
      </c>
      <c r="R268">
        <f t="shared" si="111"/>
        <v>-3.6589517541302241E-4</v>
      </c>
      <c r="T268" s="7">
        <v>265</v>
      </c>
      <c r="U268" s="7">
        <v>379.09499999999997</v>
      </c>
      <c r="V268" s="7">
        <v>7.6279255735714662E-3</v>
      </c>
      <c r="W268">
        <f t="shared" si="121"/>
        <v>0</v>
      </c>
      <c r="X268">
        <f t="shared" si="122"/>
        <v>-9.9747179738368143E-5</v>
      </c>
      <c r="Y268">
        <f t="shared" si="112"/>
        <v>4.8872576127019229E-3</v>
      </c>
      <c r="Z268">
        <f t="shared" si="113"/>
        <v>7.090739429352344E-6</v>
      </c>
      <c r="AB268" s="7">
        <v>265</v>
      </c>
      <c r="AC268" s="7">
        <v>340.28499999999997</v>
      </c>
      <c r="AD268" s="7">
        <v>0.10457286870877969</v>
      </c>
      <c r="AE268">
        <f t="shared" si="102"/>
        <v>3.0000000000029559E-2</v>
      </c>
      <c r="AF268">
        <f t="shared" si="103"/>
        <v>-1.8054804757480641E-3</v>
      </c>
      <c r="AG268">
        <f t="shared" si="123"/>
        <v>-1.8233405752727874E-3</v>
      </c>
      <c r="AH268">
        <f t="shared" si="114"/>
        <v>1.7429868161342732E-2</v>
      </c>
      <c r="AK268" s="7">
        <v>265</v>
      </c>
      <c r="AL268" s="7">
        <v>360.84999999999997</v>
      </c>
      <c r="AM268" s="7">
        <v>-7.3915510548165905E-2</v>
      </c>
      <c r="AN268">
        <f t="shared" si="104"/>
        <v>4.9999999999954525E-3</v>
      </c>
      <c r="AO268">
        <f t="shared" si="105"/>
        <v>-2.3256869774904154E-5</v>
      </c>
      <c r="AP268">
        <f t="shared" si="106"/>
        <v>3.9603261649267196E-2</v>
      </c>
      <c r="AQ268">
        <f t="shared" si="115"/>
        <v>2.8741784188993265E-4</v>
      </c>
      <c r="AS268" s="7">
        <v>265</v>
      </c>
      <c r="AT268" s="7">
        <v>380.30499999999995</v>
      </c>
      <c r="AU268" s="7">
        <v>-1.2372944902135096E-2</v>
      </c>
      <c r="AV268">
        <f t="shared" si="107"/>
        <v>4.9999999999954525E-3</v>
      </c>
      <c r="AW268">
        <f t="shared" si="116"/>
        <v>-1.0331711229744078E-6</v>
      </c>
      <c r="AX268">
        <f t="shared" si="117"/>
        <v>5.7427729700506802E-2</v>
      </c>
      <c r="AY268">
        <f t="shared" si="118"/>
        <v>-5.4554650578327415E-4</v>
      </c>
    </row>
    <row r="269" spans="3:51" x14ac:dyDescent="0.25">
      <c r="D269" s="7">
        <v>266</v>
      </c>
      <c r="E269" s="7">
        <v>338.7</v>
      </c>
      <c r="F269" s="7">
        <v>9.5473520096768974E-2</v>
      </c>
      <c r="G269">
        <f t="shared" si="100"/>
        <v>2.9999999999972715E-2</v>
      </c>
      <c r="H269">
        <f t="shared" si="101"/>
        <v>-1.3485953939011558E-3</v>
      </c>
      <c r="I269">
        <f t="shared" si="108"/>
        <v>3.0154321898256953E-2</v>
      </c>
      <c r="J269">
        <f t="shared" si="109"/>
        <v>-1.3612852955740412E-3</v>
      </c>
      <c r="L269" s="7">
        <v>266</v>
      </c>
      <c r="M269" s="7">
        <v>358.74</v>
      </c>
      <c r="N269" s="7">
        <v>3.3455868385248548E-2</v>
      </c>
      <c r="O269">
        <f t="shared" si="119"/>
        <v>9.9999999999909051E-3</v>
      </c>
      <c r="P269">
        <f t="shared" si="120"/>
        <v>-3.6825155336624865E-4</v>
      </c>
      <c r="Q269">
        <f t="shared" si="110"/>
        <v>2.0938358816777525E-2</v>
      </c>
      <c r="R269">
        <f t="shared" si="111"/>
        <v>-3.5507525933814454E-4</v>
      </c>
      <c r="T269" s="7">
        <v>266</v>
      </c>
      <c r="U269" s="7">
        <v>379.09499999999997</v>
      </c>
      <c r="V269" s="7">
        <v>7.528178393833098E-3</v>
      </c>
      <c r="W269">
        <f t="shared" si="121"/>
        <v>0</v>
      </c>
      <c r="X269">
        <f t="shared" si="122"/>
        <v>-9.6832582821265029E-5</v>
      </c>
      <c r="Y269">
        <f t="shared" si="112"/>
        <v>4.2839998859642847E-3</v>
      </c>
      <c r="Z269">
        <f t="shared" si="113"/>
        <v>1.5603356616503139E-5</v>
      </c>
      <c r="AB269" s="7">
        <v>266</v>
      </c>
      <c r="AC269" s="7">
        <v>340.315</v>
      </c>
      <c r="AD269" s="7">
        <v>0.10276738823303162</v>
      </c>
      <c r="AE269">
        <f t="shared" si="102"/>
        <v>2.4999999999977263E-2</v>
      </c>
      <c r="AF269">
        <f t="shared" si="103"/>
        <v>-1.7545681534070767E-3</v>
      </c>
      <c r="AG269">
        <f t="shared" si="123"/>
        <v>-1.7563386258313621E-3</v>
      </c>
      <c r="AH269">
        <f t="shared" si="114"/>
        <v>1.3804771576793051E-2</v>
      </c>
      <c r="AK269" s="7">
        <v>266</v>
      </c>
      <c r="AL269" s="7">
        <v>360.85499999999996</v>
      </c>
      <c r="AM269" s="7">
        <v>-7.3938767417940809E-2</v>
      </c>
      <c r="AN269">
        <f t="shared" si="104"/>
        <v>1.0000000000047748E-2</v>
      </c>
      <c r="AO269">
        <f t="shared" si="105"/>
        <v>-2.1389960600165514E-5</v>
      </c>
      <c r="AP269">
        <f t="shared" si="106"/>
        <v>2.8784624056305219E-2</v>
      </c>
      <c r="AQ269">
        <f t="shared" si="115"/>
        <v>3.4032966562128238E-4</v>
      </c>
      <c r="AS269" s="7">
        <v>266</v>
      </c>
      <c r="AT269" s="7">
        <v>380.30999999999995</v>
      </c>
      <c r="AU269" s="7">
        <v>-1.2373978073258071E-2</v>
      </c>
      <c r="AV269">
        <f t="shared" si="107"/>
        <v>0</v>
      </c>
      <c r="AW269">
        <f t="shared" si="116"/>
        <v>-9.4329484839721089E-7</v>
      </c>
      <c r="AX269">
        <f t="shared" si="117"/>
        <v>7.3247016437093748E-2</v>
      </c>
      <c r="AY269">
        <f t="shared" si="118"/>
        <v>-6.6836338297067801E-4</v>
      </c>
    </row>
    <row r="270" spans="3:51" x14ac:dyDescent="0.25">
      <c r="D270" s="7">
        <v>267</v>
      </c>
      <c r="E270" s="7">
        <v>338.72999999999996</v>
      </c>
      <c r="F270" s="7">
        <v>9.4124924702867818E-2</v>
      </c>
      <c r="G270">
        <f t="shared" si="100"/>
        <v>3.0000000000029559E-2</v>
      </c>
      <c r="H270">
        <f t="shared" si="101"/>
        <v>-1.3260453814352147E-3</v>
      </c>
      <c r="I270">
        <f t="shared" si="108"/>
        <v>2.9924395655816838E-2</v>
      </c>
      <c r="J270">
        <f t="shared" si="109"/>
        <v>-1.338385887350288E-3</v>
      </c>
      <c r="L270" s="7">
        <v>267</v>
      </c>
      <c r="M270" s="7">
        <v>358.75</v>
      </c>
      <c r="N270" s="7">
        <v>3.3087616831882299E-2</v>
      </c>
      <c r="O270">
        <f t="shared" si="119"/>
        <v>9.9999999999909051E-3</v>
      </c>
      <c r="P270">
        <f t="shared" si="120"/>
        <v>-3.597376151912926E-4</v>
      </c>
      <c r="Q270">
        <f t="shared" si="110"/>
        <v>2.1078005212785245E-2</v>
      </c>
      <c r="R270">
        <f t="shared" si="111"/>
        <v>-3.4448231570971544E-4</v>
      </c>
      <c r="T270" s="7">
        <v>267</v>
      </c>
      <c r="U270" s="7">
        <v>379.09499999999997</v>
      </c>
      <c r="V270" s="7">
        <v>7.431345811011833E-3</v>
      </c>
      <c r="W270">
        <f t="shared" si="121"/>
        <v>-4.9999999999954525E-3</v>
      </c>
      <c r="X270">
        <f t="shared" si="122"/>
        <v>-9.4003148207767728E-5</v>
      </c>
      <c r="Y270">
        <f t="shared" si="112"/>
        <v>3.6783477508572915E-3</v>
      </c>
      <c r="Z270">
        <f t="shared" si="113"/>
        <v>2.3760517806573067E-5</v>
      </c>
      <c r="AB270" s="7">
        <v>267</v>
      </c>
      <c r="AC270" s="7">
        <v>340.34</v>
      </c>
      <c r="AD270" s="7">
        <v>0.10101282007962455</v>
      </c>
      <c r="AE270">
        <f t="shared" si="102"/>
        <v>2.5000000000034106E-2</v>
      </c>
      <c r="AF270">
        <f t="shared" si="103"/>
        <v>-1.7049232577133616E-3</v>
      </c>
      <c r="AG270">
        <f t="shared" si="123"/>
        <v>-1.6894449797606528E-3</v>
      </c>
      <c r="AH270">
        <f t="shared" si="114"/>
        <v>9.8618481833545601E-3</v>
      </c>
      <c r="AK270" s="7">
        <v>267</v>
      </c>
      <c r="AL270" s="7">
        <v>360.86500000000001</v>
      </c>
      <c r="AM270" s="7">
        <v>-7.3960157378540975E-2</v>
      </c>
      <c r="AN270">
        <f t="shared" si="104"/>
        <v>1.4999999999986358E-2</v>
      </c>
      <c r="AO270">
        <f t="shared" si="105"/>
        <v>-1.9663176695217111E-5</v>
      </c>
      <c r="AP270">
        <f t="shared" si="106"/>
        <v>1.3933429388449881E-2</v>
      </c>
      <c r="AQ270">
        <f t="shared" si="115"/>
        <v>3.9629764399043595E-4</v>
      </c>
      <c r="AS270" s="7">
        <v>267</v>
      </c>
      <c r="AT270" s="7">
        <v>380.30999999999995</v>
      </c>
      <c r="AU270" s="7">
        <v>-1.2374921368106468E-2</v>
      </c>
      <c r="AV270">
        <f t="shared" si="107"/>
        <v>0</v>
      </c>
      <c r="AW270">
        <f t="shared" si="116"/>
        <v>-8.6103004323136167E-7</v>
      </c>
      <c r="AX270">
        <f t="shared" si="117"/>
        <v>9.0551998821396751E-2</v>
      </c>
      <c r="AY270">
        <f t="shared" si="118"/>
        <v>-8.0175887678964432E-4</v>
      </c>
    </row>
    <row r="271" spans="3:51" x14ac:dyDescent="0.25">
      <c r="D271" s="7">
        <v>268</v>
      </c>
      <c r="E271" s="7">
        <v>338.76</v>
      </c>
      <c r="F271" s="7">
        <v>9.2798879321432604E-2</v>
      </c>
      <c r="G271">
        <f t="shared" si="100"/>
        <v>1.999999999998181E-2</v>
      </c>
      <c r="H271">
        <f t="shared" si="101"/>
        <v>-1.3038613273150396E-3</v>
      </c>
      <c r="I271">
        <f t="shared" si="108"/>
        <v>2.9703963041773918E-2</v>
      </c>
      <c r="J271">
        <f t="shared" si="109"/>
        <v>-1.315847104621945E-3</v>
      </c>
      <c r="L271" s="7">
        <v>268</v>
      </c>
      <c r="M271" s="7">
        <v>358.76</v>
      </c>
      <c r="N271" s="7">
        <v>3.2727879216691007E-2</v>
      </c>
      <c r="O271">
        <f t="shared" si="119"/>
        <v>9.9999999999909051E-3</v>
      </c>
      <c r="P271">
        <f t="shared" si="120"/>
        <v>-3.5142019527069357E-4</v>
      </c>
      <c r="Q271">
        <f t="shared" si="110"/>
        <v>2.1196639615438828E-2</v>
      </c>
      <c r="R271">
        <f t="shared" si="111"/>
        <v>-3.3412009064154313E-4</v>
      </c>
      <c r="T271" s="7">
        <v>268</v>
      </c>
      <c r="U271" s="7">
        <v>379.09</v>
      </c>
      <c r="V271" s="7">
        <v>7.3373426628040653E-3</v>
      </c>
      <c r="W271">
        <f t="shared" si="121"/>
        <v>4.9999999999954525E-3</v>
      </c>
      <c r="X271">
        <f t="shared" si="122"/>
        <v>-9.1256387716354311E-5</v>
      </c>
      <c r="Y271">
        <f t="shared" si="112"/>
        <v>3.0722828354408094E-3</v>
      </c>
      <c r="Z271">
        <f t="shared" si="113"/>
        <v>3.1537385477301005E-5</v>
      </c>
      <c r="AB271" s="7">
        <v>268</v>
      </c>
      <c r="AC271" s="7">
        <v>340.36500000000001</v>
      </c>
      <c r="AD271" s="7">
        <v>9.9307896821911185E-2</v>
      </c>
      <c r="AE271">
        <f t="shared" si="102"/>
        <v>2.9999999999972715E-2</v>
      </c>
      <c r="AF271">
        <f t="shared" si="103"/>
        <v>-1.6565201674938329E-3</v>
      </c>
      <c r="AG271">
        <f t="shared" si="123"/>
        <v>-1.6225794029753396E-3</v>
      </c>
      <c r="AH271">
        <f t="shared" si="114"/>
        <v>5.5959124378608394E-3</v>
      </c>
      <c r="AK271" s="7">
        <v>268</v>
      </c>
      <c r="AL271" s="7">
        <v>360.88</v>
      </c>
      <c r="AM271" s="7">
        <v>-7.3979820555236192E-2</v>
      </c>
      <c r="AN271">
        <f t="shared" si="104"/>
        <v>0</v>
      </c>
      <c r="AO271">
        <f t="shared" si="105"/>
        <v>-1.8066894199669781E-5</v>
      </c>
      <c r="AP271">
        <f t="shared" si="106"/>
        <v>-5.5791863012562004E-3</v>
      </c>
      <c r="AQ271">
        <f t="shared" si="115"/>
        <v>4.5541324636813769E-4</v>
      </c>
      <c r="AS271" s="7">
        <v>268</v>
      </c>
      <c r="AT271" s="7">
        <v>380.30999999999995</v>
      </c>
      <c r="AU271" s="7">
        <v>-1.2375782398149699E-2</v>
      </c>
      <c r="AV271">
        <f t="shared" si="107"/>
        <v>1.0000000000047748E-2</v>
      </c>
      <c r="AW271">
        <f t="shared" si="116"/>
        <v>-7.8575240223741072E-7</v>
      </c>
      <c r="AX271">
        <f t="shared" si="117"/>
        <v>0.10941321658218328</v>
      </c>
      <c r="AY271">
        <f t="shared" si="118"/>
        <v>-9.4621866700324677E-4</v>
      </c>
    </row>
    <row r="272" spans="3:51" x14ac:dyDescent="0.25">
      <c r="D272" s="7">
        <v>269</v>
      </c>
      <c r="E272" s="7">
        <v>338.78</v>
      </c>
      <c r="F272" s="7">
        <v>9.1495017994117564E-2</v>
      </c>
      <c r="G272">
        <f t="shared" si="100"/>
        <v>2.9999999999972715E-2</v>
      </c>
      <c r="H272">
        <f t="shared" si="101"/>
        <v>-1.2820376856152033E-3</v>
      </c>
      <c r="I272">
        <f t="shared" si="108"/>
        <v>2.9491388607075564E-2</v>
      </c>
      <c r="J272">
        <f t="shared" si="109"/>
        <v>-1.2936639243883857E-3</v>
      </c>
      <c r="L272" s="7">
        <v>269</v>
      </c>
      <c r="M272" s="7">
        <v>358.77</v>
      </c>
      <c r="N272" s="7">
        <v>3.2376459021420313E-2</v>
      </c>
      <c r="O272">
        <f t="shared" si="119"/>
        <v>9.9999999999909051E-3</v>
      </c>
      <c r="P272">
        <f t="shared" si="120"/>
        <v>-3.4329477963120775E-4</v>
      </c>
      <c r="Q272">
        <f t="shared" si="110"/>
        <v>2.129228593545851E-2</v>
      </c>
      <c r="R272">
        <f t="shared" si="111"/>
        <v>-3.2399278004618948E-4</v>
      </c>
      <c r="T272" s="7">
        <v>269</v>
      </c>
      <c r="U272" s="7">
        <v>379.09499999999997</v>
      </c>
      <c r="V272" s="7">
        <v>7.246086275087711E-3</v>
      </c>
      <c r="W272">
        <f t="shared" si="121"/>
        <v>4.9999999999954525E-3</v>
      </c>
      <c r="X272">
        <f t="shared" si="122"/>
        <v>-8.8589885841267556E-5</v>
      </c>
      <c r="Y272">
        <f t="shared" si="112"/>
        <v>2.4678803136533034E-3</v>
      </c>
      <c r="Z272">
        <f t="shared" si="113"/>
        <v>3.8908355315350751E-5</v>
      </c>
      <c r="AB272" s="7">
        <v>269</v>
      </c>
      <c r="AC272" s="7">
        <v>340.39499999999998</v>
      </c>
      <c r="AD272" s="7">
        <v>9.7651376654417352E-2</v>
      </c>
      <c r="AE272">
        <f t="shared" si="102"/>
        <v>1.999999999998181E-2</v>
      </c>
      <c r="AF272">
        <f t="shared" si="103"/>
        <v>-1.609333578830599E-3</v>
      </c>
      <c r="AG272">
        <f t="shared" si="123"/>
        <v>-1.5556607867803843E-3</v>
      </c>
      <c r="AH272">
        <f t="shared" si="114"/>
        <v>1.0037919796408445E-3</v>
      </c>
      <c r="AK272" s="7">
        <v>269</v>
      </c>
      <c r="AL272" s="7">
        <v>360.88</v>
      </c>
      <c r="AM272" s="7">
        <v>-7.3997887449435862E-2</v>
      </c>
      <c r="AN272">
        <f t="shared" si="104"/>
        <v>4.9999999999954525E-3</v>
      </c>
      <c r="AO272">
        <f t="shared" si="105"/>
        <v>-1.659207247692307E-5</v>
      </c>
      <c r="AP272">
        <f t="shared" si="106"/>
        <v>-3.0442125878986204E-2</v>
      </c>
      <c r="AQ272">
        <f t="shared" si="115"/>
        <v>5.1776669878725486E-4</v>
      </c>
      <c r="AS272" s="7">
        <v>269</v>
      </c>
      <c r="AT272" s="7">
        <v>380.32</v>
      </c>
      <c r="AU272" s="7">
        <v>-1.2376568150551936E-2</v>
      </c>
      <c r="AV272">
        <f t="shared" si="107"/>
        <v>4.9999999999954525E-3</v>
      </c>
      <c r="AW272">
        <f t="shared" si="116"/>
        <v>-7.1688687096338466E-7</v>
      </c>
      <c r="AX272">
        <f t="shared" si="117"/>
        <v>0.12990275982382116</v>
      </c>
      <c r="AY272">
        <f t="shared" si="118"/>
        <v>-1.1022396478314778E-3</v>
      </c>
    </row>
    <row r="273" spans="3:51" s="16" customFormat="1" x14ac:dyDescent="0.25">
      <c r="C273" s="16">
        <v>270</v>
      </c>
      <c r="D273" s="17">
        <v>270</v>
      </c>
      <c r="E273" s="17">
        <v>338.80999999999995</v>
      </c>
      <c r="F273" s="17">
        <v>9.0212980308502361E-2</v>
      </c>
      <c r="G273" s="16">
        <f t="shared" si="100"/>
        <v>3.0000000000029559E-2</v>
      </c>
      <c r="H273" s="16">
        <f t="shared" si="101"/>
        <v>-1.2605689813952048E-3</v>
      </c>
      <c r="I273" s="16">
        <f t="shared" si="108"/>
        <v>2.9284982211711608E-2</v>
      </c>
      <c r="J273" s="16">
        <f t="shared" si="109"/>
        <v>-1.2718314523248869E-3</v>
      </c>
      <c r="L273" s="17">
        <v>270</v>
      </c>
      <c r="M273" s="17">
        <v>358.78</v>
      </c>
      <c r="N273" s="17">
        <v>3.2033164241789105E-2</v>
      </c>
      <c r="O273" s="16">
        <f t="shared" si="119"/>
        <v>9.9999999999909051E-3</v>
      </c>
      <c r="P273" s="16">
        <f t="shared" si="120"/>
        <v>-3.3535695654653835E-4</v>
      </c>
      <c r="Q273" s="16">
        <f t="shared" si="110"/>
        <v>2.1362948392350534E-2</v>
      </c>
      <c r="R273" s="16">
        <f t="shared" si="111"/>
        <v>-3.1410503048084903E-4</v>
      </c>
      <c r="T273" s="17">
        <v>270</v>
      </c>
      <c r="U273" s="17">
        <v>379.09999999999997</v>
      </c>
      <c r="V273" s="17">
        <v>7.1574963892464434E-3</v>
      </c>
      <c r="W273" s="16">
        <f t="shared" si="121"/>
        <v>-4.9999999999954525E-3</v>
      </c>
      <c r="X273" s="16">
        <f t="shared" si="122"/>
        <v>-8.6001297632014133E-5</v>
      </c>
      <c r="Y273" s="16">
        <f t="shared" si="112"/>
        <v>1.8673095255019589E-3</v>
      </c>
      <c r="Z273" s="16">
        <f t="shared" si="113"/>
        <v>4.5847057479300735E-5</v>
      </c>
      <c r="AB273" s="17">
        <v>270</v>
      </c>
      <c r="AC273" s="17">
        <v>340.41499999999996</v>
      </c>
      <c r="AD273" s="17">
        <v>9.6042043075586753E-2</v>
      </c>
      <c r="AE273" s="16">
        <f t="shared" si="102"/>
        <v>2.5000000000034106E-2</v>
      </c>
      <c r="AF273" s="16">
        <f t="shared" si="103"/>
        <v>-1.5633385079817236E-3</v>
      </c>
      <c r="AG273" s="16">
        <f t="shared" si="123"/>
        <v>-1.488607150186734E-3</v>
      </c>
      <c r="AH273" s="16">
        <f t="shared" si="114"/>
        <v>-3.9154884447905047E-3</v>
      </c>
      <c r="AK273" s="17">
        <v>270</v>
      </c>
      <c r="AL273" s="17">
        <v>360.88499999999999</v>
      </c>
      <c r="AM273" s="17">
        <v>-7.4014479521912785E-2</v>
      </c>
      <c r="AN273" s="16">
        <f t="shared" si="104"/>
        <v>4.9999999999954525E-3</v>
      </c>
      <c r="AO273" s="16">
        <f t="shared" si="105"/>
        <v>-1.5230225097223604E-5</v>
      </c>
      <c r="AP273" s="16">
        <f t="shared" si="106"/>
        <v>-6.1408170324350309E-2</v>
      </c>
      <c r="AQ273" s="16">
        <f t="shared" si="115"/>
        <v>5.8344696155712868E-4</v>
      </c>
      <c r="AS273" s="17">
        <v>270</v>
      </c>
      <c r="AT273" s="17">
        <v>380.32499999999999</v>
      </c>
      <c r="AU273" s="17">
        <v>-1.23772850374229E-2</v>
      </c>
      <c r="AV273" s="16">
        <f t="shared" si="107"/>
        <v>4.9999999999954525E-3</v>
      </c>
      <c r="AW273" s="16">
        <f t="shared" si="116"/>
        <v>-6.5390394525348394E-7</v>
      </c>
      <c r="AX273" s="16">
        <f t="shared" si="117"/>
        <v>0.15209427124180763</v>
      </c>
      <c r="AY273" s="16">
        <f t="shared" si="118"/>
        <v>-1.2703299794869127E-3</v>
      </c>
    </row>
    <row r="274" spans="3:51" x14ac:dyDescent="0.25">
      <c r="D274" s="7">
        <v>271</v>
      </c>
      <c r="E274" s="7">
        <v>338.84</v>
      </c>
      <c r="F274" s="7">
        <v>8.8952411327107156E-2</v>
      </c>
      <c r="G274">
        <f t="shared" si="100"/>
        <v>9.9999999999909051E-3</v>
      </c>
      <c r="H274">
        <f t="shared" si="101"/>
        <v>-1.2394498102049484E-3</v>
      </c>
      <c r="I274">
        <f t="shared" si="108"/>
        <v>2.9082998588696896E-2</v>
      </c>
      <c r="J274">
        <f t="shared" si="109"/>
        <v>-1.2503449238856351E-3</v>
      </c>
      <c r="L274" s="7">
        <v>271</v>
      </c>
      <c r="M274" s="7">
        <v>358.78999999999996</v>
      </c>
      <c r="N274" s="7">
        <v>3.1697807285242567E-2</v>
      </c>
      <c r="O274">
        <f t="shared" si="119"/>
        <v>9.9999999999909051E-3</v>
      </c>
      <c r="P274">
        <f t="shared" si="120"/>
        <v>-3.2760241431042947E-4</v>
      </c>
      <c r="Q274">
        <f t="shared" si="110"/>
        <v>2.1406611628705052E-2</v>
      </c>
      <c r="R274">
        <f t="shared" si="111"/>
        <v>-3.0446193997496485E-4</v>
      </c>
      <c r="T274" s="7">
        <v>271</v>
      </c>
      <c r="U274" s="7">
        <v>379.09499999999997</v>
      </c>
      <c r="V274" s="7">
        <v>7.0714950916144293E-3</v>
      </c>
      <c r="W274">
        <f t="shared" si="121"/>
        <v>1.0000000000047748E-2</v>
      </c>
      <c r="X274">
        <f t="shared" si="122"/>
        <v>-8.3488346634503705E-5</v>
      </c>
      <c r="Y274">
        <f t="shared" si="112"/>
        <v>1.2728346039034832E-3</v>
      </c>
      <c r="Z274">
        <f t="shared" si="113"/>
        <v>5.2326358056256628E-5</v>
      </c>
      <c r="AB274" s="7">
        <v>271</v>
      </c>
      <c r="AC274" s="7">
        <v>340.44</v>
      </c>
      <c r="AD274" s="7">
        <v>9.4478704567605029E-2</v>
      </c>
      <c r="AE274">
        <f t="shared" si="102"/>
        <v>1.999999999998181E-2</v>
      </c>
      <c r="AF274">
        <f t="shared" si="103"/>
        <v>-1.518510294008707E-3</v>
      </c>
      <c r="AG274">
        <f t="shared" si="123"/>
        <v>-1.4213356421529724E-3</v>
      </c>
      <c r="AH274">
        <f t="shared" si="114"/>
        <v>-9.1605154520246757E-3</v>
      </c>
      <c r="AK274" s="7">
        <v>271</v>
      </c>
      <c r="AL274" s="7">
        <v>360.89</v>
      </c>
      <c r="AM274" s="7">
        <v>-7.4029709747010009E-2</v>
      </c>
      <c r="AN274">
        <f t="shared" si="104"/>
        <v>2.9999999999972715E-2</v>
      </c>
      <c r="AO274">
        <f t="shared" si="105"/>
        <v>-1.3973391824184667E-5</v>
      </c>
      <c r="AP274">
        <f t="shared" si="106"/>
        <v>-9.9297984755589042E-2</v>
      </c>
      <c r="AQ274">
        <f t="shared" si="115"/>
        <v>6.5254170572329358E-4</v>
      </c>
      <c r="AS274" s="7">
        <v>271</v>
      </c>
      <c r="AT274" s="7">
        <v>380.33</v>
      </c>
      <c r="AU274" s="7">
        <v>-1.2377938941368153E-2</v>
      </c>
      <c r="AV274">
        <f t="shared" si="107"/>
        <v>9.9999999999909051E-3</v>
      </c>
      <c r="AW274">
        <f t="shared" si="116"/>
        <v>-5.9631623165745662E-7</v>
      </c>
      <c r="AX274">
        <f t="shared" si="117"/>
        <v>0.1760629474797355</v>
      </c>
      <c r="AY274">
        <f t="shared" si="118"/>
        <v>-1.4510091441512674E-3</v>
      </c>
    </row>
    <row r="275" spans="3:51" x14ac:dyDescent="0.25">
      <c r="D275" s="7">
        <v>272</v>
      </c>
      <c r="E275" s="7">
        <v>338.84999999999997</v>
      </c>
      <c r="F275" s="7">
        <v>8.7712961516902208E-2</v>
      </c>
      <c r="G275">
        <f t="shared" si="100"/>
        <v>3.0000000000029559E-2</v>
      </c>
      <c r="H275">
        <f t="shared" si="101"/>
        <v>-1.2186748375801887E-3</v>
      </c>
      <c r="I275">
        <f t="shared" si="108"/>
        <v>2.8883636915500333E-2</v>
      </c>
      <c r="J275">
        <f t="shared" si="109"/>
        <v>-1.2291997053947429E-3</v>
      </c>
      <c r="L275" s="7">
        <v>272</v>
      </c>
      <c r="M275" s="7">
        <v>358.79999999999995</v>
      </c>
      <c r="N275" s="7">
        <v>3.1370204870932138E-2</v>
      </c>
      <c r="O275">
        <f t="shared" si="119"/>
        <v>9.9999999999909051E-3</v>
      </c>
      <c r="P275">
        <f t="shared" si="120"/>
        <v>-3.200269390531453E-4</v>
      </c>
      <c r="Q275">
        <f t="shared" si="110"/>
        <v>2.1421240821566601E-2</v>
      </c>
      <c r="R275">
        <f t="shared" si="111"/>
        <v>-2.9506905881765411E-4</v>
      </c>
      <c r="T275" s="7">
        <v>272</v>
      </c>
      <c r="U275" s="7">
        <v>379.10500000000002</v>
      </c>
      <c r="V275" s="7">
        <v>6.9880067449799256E-3</v>
      </c>
      <c r="W275">
        <f t="shared" si="121"/>
        <v>4.9999999999954525E-3</v>
      </c>
      <c r="X275">
        <f t="shared" si="122"/>
        <v>-8.1048822892060279E-5</v>
      </c>
      <c r="Y275">
        <f t="shared" si="112"/>
        <v>6.8681509109413952E-4</v>
      </c>
      <c r="Z275">
        <f t="shared" si="113"/>
        <v>5.8318360456291463E-5</v>
      </c>
      <c r="AB275" s="7">
        <v>272</v>
      </c>
      <c r="AC275" s="7">
        <v>340.46</v>
      </c>
      <c r="AD275" s="7">
        <v>9.2960194273596322E-2</v>
      </c>
      <c r="AE275">
        <f t="shared" si="102"/>
        <v>1.999999999998181E-2</v>
      </c>
      <c r="AF275">
        <f t="shared" si="103"/>
        <v>-1.4748246011178773E-3</v>
      </c>
      <c r="AG275">
        <f t="shared" si="123"/>
        <v>-1.3537625439112924E-3</v>
      </c>
      <c r="AH275">
        <f t="shared" si="114"/>
        <v>-1.4727287741899353E-2</v>
      </c>
      <c r="AK275" s="7">
        <v>272</v>
      </c>
      <c r="AL275" s="7">
        <v>360.91999999999996</v>
      </c>
      <c r="AM275" s="7">
        <v>-7.4043683138834193E-2</v>
      </c>
      <c r="AN275">
        <f t="shared" si="104"/>
        <v>0</v>
      </c>
      <c r="AO275">
        <f t="shared" si="105"/>
        <v>-1.2814111458925304E-5</v>
      </c>
      <c r="AP275">
        <f t="shared" si="106"/>
        <v>-0.14500429639192625</v>
      </c>
      <c r="AQ275">
        <f t="shared" si="115"/>
        <v>7.2513729006543244E-4</v>
      </c>
      <c r="AS275" s="7">
        <v>272</v>
      </c>
      <c r="AT275" s="7">
        <v>380.34</v>
      </c>
      <c r="AU275" s="7">
        <v>-1.2378535257599811E-2</v>
      </c>
      <c r="AV275">
        <f t="shared" si="107"/>
        <v>0</v>
      </c>
      <c r="AW275">
        <f t="shared" si="116"/>
        <v>-5.4367525192944299E-7</v>
      </c>
      <c r="AX275">
        <f t="shared" si="117"/>
        <v>0.20188553304477352</v>
      </c>
      <c r="AY275">
        <f t="shared" si="118"/>
        <v>-1.6448079992625497E-3</v>
      </c>
    </row>
    <row r="276" spans="3:51" x14ac:dyDescent="0.25">
      <c r="D276" s="7">
        <v>273</v>
      </c>
      <c r="E276" s="7">
        <v>338.88</v>
      </c>
      <c r="F276" s="7">
        <v>8.6494286679322019E-2</v>
      </c>
      <c r="G276">
        <f t="shared" si="100"/>
        <v>1.999999999998181E-2</v>
      </c>
      <c r="H276">
        <f t="shared" si="101"/>
        <v>-1.1982387985280951E-3</v>
      </c>
      <c r="I276">
        <f t="shared" si="108"/>
        <v>2.8685040408580775E-2</v>
      </c>
      <c r="J276">
        <f t="shared" si="109"/>
        <v>-1.2083912950920789E-3</v>
      </c>
      <c r="L276" s="7">
        <v>273</v>
      </c>
      <c r="M276" s="7">
        <v>358.80999999999995</v>
      </c>
      <c r="N276" s="7">
        <v>3.1050177931878992E-2</v>
      </c>
      <c r="O276">
        <f t="shared" si="119"/>
        <v>4.9999999999954525E-3</v>
      </c>
      <c r="P276">
        <f t="shared" si="120"/>
        <v>-3.1262641260054735E-4</v>
      </c>
      <c r="Q276">
        <f t="shared" si="110"/>
        <v>2.1404781794927219E-2</v>
      </c>
      <c r="R276">
        <f t="shared" si="111"/>
        <v>-2.8593239038215978E-4</v>
      </c>
      <c r="T276" s="7">
        <v>273</v>
      </c>
      <c r="U276" s="7">
        <v>379.11</v>
      </c>
      <c r="V276" s="7">
        <v>6.9069579220878653E-3</v>
      </c>
      <c r="W276">
        <f t="shared" si="121"/>
        <v>4.9999999999954525E-3</v>
      </c>
      <c r="X276">
        <f t="shared" si="122"/>
        <v>-7.8680581004593637E-5</v>
      </c>
      <c r="Y276">
        <f t="shared" si="112"/>
        <v>1.1170654222159015E-4</v>
      </c>
      <c r="Z276">
        <f t="shared" si="113"/>
        <v>6.379440672872605E-5</v>
      </c>
      <c r="AB276" s="7">
        <v>273</v>
      </c>
      <c r="AC276" s="7">
        <v>340.47999999999996</v>
      </c>
      <c r="AD276" s="7">
        <v>9.1485369672478445E-2</v>
      </c>
      <c r="AE276">
        <f t="shared" si="102"/>
        <v>3.0000000000029559E-2</v>
      </c>
      <c r="AF276">
        <f t="shared" si="103"/>
        <v>-1.4322574207226019E-3</v>
      </c>
      <c r="AG276">
        <f t="shared" si="123"/>
        <v>-1.285803271244064E-3</v>
      </c>
      <c r="AH276">
        <f t="shared" si="114"/>
        <v>-2.0609008874282075E-2</v>
      </c>
      <c r="AK276" s="7">
        <v>273</v>
      </c>
      <c r="AL276" s="7">
        <v>360.91999999999996</v>
      </c>
      <c r="AM276" s="7">
        <v>-7.4056497250293118E-2</v>
      </c>
      <c r="AN276">
        <f t="shared" si="104"/>
        <v>0</v>
      </c>
      <c r="AO276">
        <f t="shared" si="105"/>
        <v>-1.1745395816414872E-5</v>
      </c>
      <c r="AP276">
        <f t="shared" si="106"/>
        <v>-0.19949624909241415</v>
      </c>
      <c r="AQ276">
        <f t="shared" si="115"/>
        <v>8.0131873913094794E-4</v>
      </c>
      <c r="AS276" s="7">
        <v>273</v>
      </c>
      <c r="AT276" s="7">
        <v>380.34</v>
      </c>
      <c r="AU276" s="7">
        <v>-1.237907893285174E-2</v>
      </c>
      <c r="AV276">
        <f t="shared" si="107"/>
        <v>9.9999999999909051E-3</v>
      </c>
      <c r="AW276">
        <f t="shared" si="116"/>
        <v>-4.9556847573142826E-7</v>
      </c>
      <c r="AX276">
        <f t="shared" si="117"/>
        <v>0.22964032666685341</v>
      </c>
      <c r="AY276">
        <f t="shared" si="118"/>
        <v>-1.8522688286101885E-3</v>
      </c>
    </row>
    <row r="277" spans="3:51" x14ac:dyDescent="0.25">
      <c r="D277" s="7">
        <v>274</v>
      </c>
      <c r="E277" s="7">
        <v>338.9</v>
      </c>
      <c r="F277" s="7">
        <v>8.5296047880793924E-2</v>
      </c>
      <c r="G277">
        <f t="shared" si="100"/>
        <v>2.9999999999972715E-2</v>
      </c>
      <c r="H277">
        <f t="shared" si="101"/>
        <v>-1.1781364970040176E-3</v>
      </c>
      <c r="I277">
        <f t="shared" si="108"/>
        <v>2.8485295885323225E-2</v>
      </c>
      <c r="J277">
        <f t="shared" si="109"/>
        <v>-1.1879153242146806E-3</v>
      </c>
      <c r="L277" s="7">
        <v>274</v>
      </c>
      <c r="M277" s="7">
        <v>358.81499999999994</v>
      </c>
      <c r="N277" s="7">
        <v>3.0737551519278445E-2</v>
      </c>
      <c r="O277">
        <f t="shared" si="119"/>
        <v>1.5000000000043201E-2</v>
      </c>
      <c r="P277">
        <f t="shared" si="120"/>
        <v>-3.0539681037536695E-4</v>
      </c>
      <c r="Q277">
        <f t="shared" si="110"/>
        <v>2.1355161128936873E-2</v>
      </c>
      <c r="R277">
        <f t="shared" si="111"/>
        <v>-2.7705839183139735E-4</v>
      </c>
      <c r="T277" s="7">
        <v>274</v>
      </c>
      <c r="U277" s="7">
        <v>379.11500000000001</v>
      </c>
      <c r="V277" s="7">
        <v>6.8282773410832717E-3</v>
      </c>
      <c r="W277">
        <f t="shared" si="121"/>
        <v>0</v>
      </c>
      <c r="X277">
        <f t="shared" si="122"/>
        <v>-7.6381538244246414E-5</v>
      </c>
      <c r="Y277">
        <f t="shared" si="112"/>
        <v>-4.4993887504229946E-4</v>
      </c>
      <c r="Z277">
        <f t="shared" si="113"/>
        <v>6.8725079116441212E-5</v>
      </c>
      <c r="AB277" s="7">
        <v>274</v>
      </c>
      <c r="AC277" s="7">
        <v>340.51</v>
      </c>
      <c r="AD277" s="7">
        <v>9.0053112251755843E-2</v>
      </c>
      <c r="AE277">
        <f t="shared" si="102"/>
        <v>1.2427372262773722</v>
      </c>
      <c r="AF277">
        <f t="shared" si="103"/>
        <v>3.2866099361954687E-4</v>
      </c>
      <c r="AG277">
        <f t="shared" si="123"/>
        <v>-1.217372376723154E-3</v>
      </c>
      <c r="AH277">
        <f t="shared" si="114"/>
        <v>-2.6795871946981187E-2</v>
      </c>
      <c r="AK277" s="7">
        <v>274</v>
      </c>
      <c r="AL277" s="7">
        <v>360.91999999999996</v>
      </c>
      <c r="AM277" s="7">
        <v>-7.4068242646109533E-2</v>
      </c>
      <c r="AN277">
        <f t="shared" si="104"/>
        <v>1.3172262773722627</v>
      </c>
      <c r="AO277">
        <f t="shared" si="105"/>
        <v>-2.703220534529545E-4</v>
      </c>
      <c r="AP277">
        <f t="shared" si="106"/>
        <v>-0.26382393952413885</v>
      </c>
      <c r="AQ277">
        <f t="shared" si="115"/>
        <v>8.8116971994337163E-4</v>
      </c>
      <c r="AS277" s="7">
        <v>274</v>
      </c>
      <c r="AT277" s="7">
        <v>380.34999999999997</v>
      </c>
      <c r="AU277" s="7">
        <v>-1.2379574501327472E-2</v>
      </c>
      <c r="AV277">
        <f t="shared" si="107"/>
        <v>1.3881386861313867</v>
      </c>
      <c r="AW277">
        <f t="shared" si="116"/>
        <v>-4.5180928836961573E-5</v>
      </c>
      <c r="AX277">
        <f t="shared" si="117"/>
        <v>0.25940717524507306</v>
      </c>
      <c r="AY277">
        <f t="shared" si="118"/>
        <v>-2.0739453971711686E-3</v>
      </c>
    </row>
    <row r="278" spans="3:51" x14ac:dyDescent="0.25">
      <c r="D278" s="7">
        <v>275</v>
      </c>
      <c r="E278" s="7">
        <v>338.92999999999995</v>
      </c>
      <c r="F278" s="7">
        <v>8.4117911383789906E-2</v>
      </c>
      <c r="G278">
        <f t="shared" si="100"/>
        <v>3.0000000000029559E-2</v>
      </c>
      <c r="H278">
        <f t="shared" si="101"/>
        <v>-1.1583628053793704E-3</v>
      </c>
      <c r="I278">
        <f t="shared" si="108"/>
        <v>2.8282433384182681E-2</v>
      </c>
      <c r="J278">
        <f t="shared" si="109"/>
        <v>-1.1677675580000629E-3</v>
      </c>
      <c r="L278" s="7">
        <v>275</v>
      </c>
      <c r="M278" s="7">
        <v>358.83</v>
      </c>
      <c r="N278" s="7">
        <v>3.0432154708903078E-2</v>
      </c>
      <c r="O278">
        <f t="shared" si="119"/>
        <v>9.9999999999909051E-3</v>
      </c>
      <c r="P278">
        <f t="shared" si="120"/>
        <v>-2.9833419934004873E-4</v>
      </c>
      <c r="Q278">
        <f t="shared" si="110"/>
        <v>2.1270286269383876E-2</v>
      </c>
      <c r="R278">
        <f t="shared" si="111"/>
        <v>-2.6845397491331857E-4</v>
      </c>
      <c r="T278" s="7">
        <v>275</v>
      </c>
      <c r="U278" s="7">
        <v>379.11500000000001</v>
      </c>
      <c r="V278" s="7">
        <v>6.7518958028390252E-3</v>
      </c>
      <c r="W278">
        <f t="shared" si="121"/>
        <v>4.9999999999954525E-3</v>
      </c>
      <c r="X278">
        <f t="shared" si="122"/>
        <v>-7.4149672725879259E-5</v>
      </c>
      <c r="Y278">
        <f t="shared" si="112"/>
        <v>-9.9547179768588734E-4</v>
      </c>
      <c r="Z278">
        <f t="shared" si="113"/>
        <v>7.3080201301103931E-5</v>
      </c>
    </row>
    <row r="279" spans="3:51" x14ac:dyDescent="0.25">
      <c r="D279" s="7">
        <v>276</v>
      </c>
      <c r="E279" s="7">
        <v>338.96</v>
      </c>
      <c r="F279" s="7">
        <v>8.2959548578410536E-2</v>
      </c>
      <c r="G279">
        <f t="shared" si="100"/>
        <v>1.999999999998181E-2</v>
      </c>
      <c r="H279">
        <f t="shared" si="101"/>
        <v>-1.1389126639016339E-3</v>
      </c>
      <c r="I279">
        <f t="shared" si="108"/>
        <v>2.8074425725710839E-2</v>
      </c>
      <c r="J279">
        <f t="shared" si="109"/>
        <v>-1.1479438967568617E-3</v>
      </c>
      <c r="L279" s="7">
        <v>276</v>
      </c>
      <c r="M279" s="7">
        <v>358.84</v>
      </c>
      <c r="N279" s="7">
        <v>3.0133820509563029E-2</v>
      </c>
      <c r="O279">
        <f t="shared" si="119"/>
        <v>9.9999999999909051E-3</v>
      </c>
      <c r="P279">
        <f t="shared" si="120"/>
        <v>-2.914347359806134E-4</v>
      </c>
      <c r="Q279">
        <f t="shared" si="110"/>
        <v>2.1148045637246371E-2</v>
      </c>
      <c r="R279">
        <f t="shared" si="111"/>
        <v>-2.6012650668344461E-4</v>
      </c>
      <c r="T279" s="7">
        <v>276</v>
      </c>
      <c r="U279" s="7">
        <v>379.12</v>
      </c>
      <c r="V279" s="7">
        <v>6.677746130113146E-3</v>
      </c>
      <c r="W279">
        <f t="shared" si="121"/>
        <v>0</v>
      </c>
      <c r="X279">
        <f t="shared" si="122"/>
        <v>-7.1983021630854516E-5</v>
      </c>
      <c r="Y279">
        <f t="shared" si="112"/>
        <v>-1.5221450697344707E-3</v>
      </c>
      <c r="Z279">
        <f t="shared" si="113"/>
        <v>7.682883995037415E-5</v>
      </c>
    </row>
    <row r="280" spans="3:51" x14ac:dyDescent="0.25">
      <c r="D280" s="7">
        <v>277</v>
      </c>
      <c r="E280" s="7">
        <v>338.97999999999996</v>
      </c>
      <c r="F280" s="7">
        <v>8.1820635914508902E-2</v>
      </c>
      <c r="G280">
        <f t="shared" si="100"/>
        <v>2.0000000000038654E-2</v>
      </c>
      <c r="H280">
        <f t="shared" si="101"/>
        <v>-1.1197810801467367E-3</v>
      </c>
      <c r="I280">
        <f t="shared" si="108"/>
        <v>2.7859188100014975E-2</v>
      </c>
      <c r="J280">
        <f t="shared" si="109"/>
        <v>-1.1284403768914569E-3</v>
      </c>
      <c r="L280" s="7">
        <v>277</v>
      </c>
      <c r="M280" s="7">
        <v>358.84999999999997</v>
      </c>
      <c r="N280" s="7">
        <v>2.9842385773582416E-2</v>
      </c>
      <c r="O280">
        <f t="shared" si="119"/>
        <v>0</v>
      </c>
      <c r="P280">
        <f t="shared" si="120"/>
        <v>-2.8469466433097071E-4</v>
      </c>
      <c r="Q280">
        <f t="shared" si="110"/>
        <v>2.0986308734989523E-2</v>
      </c>
      <c r="R280">
        <f t="shared" si="111"/>
        <v>-2.5208381017621795E-4</v>
      </c>
      <c r="T280" s="7">
        <v>277</v>
      </c>
      <c r="U280" s="7">
        <v>379.12</v>
      </c>
      <c r="V280" s="7">
        <v>6.6057631084822915E-3</v>
      </c>
      <c r="W280">
        <f t="shared" si="121"/>
        <v>0</v>
      </c>
      <c r="X280">
        <f t="shared" si="122"/>
        <v>-6.9879679482533728E-5</v>
      </c>
      <c r="Y280">
        <f t="shared" si="112"/>
        <v>-2.0271131703770706E-3</v>
      </c>
      <c r="Z280">
        <f t="shared" si="113"/>
        <v>7.9939306226031737E-5</v>
      </c>
    </row>
    <row r="281" spans="3:51" x14ac:dyDescent="0.25">
      <c r="D281" s="7">
        <v>278</v>
      </c>
      <c r="E281" s="7">
        <v>339</v>
      </c>
      <c r="F281" s="7">
        <v>8.0700854834362165E-2</v>
      </c>
      <c r="G281">
        <f t="shared" si="100"/>
        <v>1.999999999998181E-2</v>
      </c>
      <c r="H281">
        <f t="shared" si="101"/>
        <v>-1.100963128464208E-3</v>
      </c>
      <c r="I281">
        <f t="shared" si="108"/>
        <v>2.763457770358535E-2</v>
      </c>
      <c r="J281">
        <f t="shared" si="109"/>
        <v>-1.1092531718672055E-3</v>
      </c>
      <c r="L281" s="7">
        <v>278</v>
      </c>
      <c r="M281" s="7">
        <v>358.84999999999997</v>
      </c>
      <c r="N281" s="7">
        <v>2.9557691109251445E-2</v>
      </c>
      <c r="O281">
        <f t="shared" si="119"/>
        <v>1.5000000000043201E-2</v>
      </c>
      <c r="P281">
        <f t="shared" si="120"/>
        <v>-2.7811031403708608E-4</v>
      </c>
      <c r="Q281">
        <f t="shared" si="110"/>
        <v>2.0782926254255374E-2</v>
      </c>
      <c r="R281">
        <f t="shared" si="111"/>
        <v>-2.443341651490738E-4</v>
      </c>
      <c r="T281" s="7">
        <v>278</v>
      </c>
      <c r="U281" s="7">
        <v>379.12</v>
      </c>
      <c r="V281" s="7">
        <v>6.5358834289997577E-3</v>
      </c>
      <c r="W281">
        <f t="shared" si="121"/>
        <v>9.9999999999909051E-3</v>
      </c>
      <c r="X281">
        <f t="shared" si="122"/>
        <v>-6.7837796472011887E-5</v>
      </c>
      <c r="Y281">
        <f t="shared" si="112"/>
        <v>-2.5074316553945764E-3</v>
      </c>
      <c r="Z281">
        <f t="shared" si="113"/>
        <v>8.2379156993675484E-5</v>
      </c>
    </row>
    <row r="282" spans="3:51" x14ac:dyDescent="0.25">
      <c r="D282" s="7">
        <v>279</v>
      </c>
      <c r="E282" s="7">
        <v>339.02</v>
      </c>
      <c r="F282" s="7">
        <v>7.9599891705897957E-2</v>
      </c>
      <c r="G282">
        <f t="shared" si="100"/>
        <v>1.999999999998181E-2</v>
      </c>
      <c r="H282">
        <f t="shared" si="101"/>
        <v>-1.0824539494158902E-3</v>
      </c>
      <c r="I282">
        <f t="shared" si="108"/>
        <v>2.7398393290260614E-2</v>
      </c>
      <c r="J282">
        <f t="shared" si="109"/>
        <v>-1.090378593268812E-3</v>
      </c>
      <c r="L282" s="7">
        <v>279</v>
      </c>
      <c r="M282" s="7">
        <v>358.86500000000001</v>
      </c>
      <c r="N282" s="7">
        <v>2.9279580795214359E-2</v>
      </c>
      <c r="O282">
        <f t="shared" si="119"/>
        <v>4.9999999999954525E-3</v>
      </c>
      <c r="P282">
        <f t="shared" si="120"/>
        <v>-2.7167809846041432E-4</v>
      </c>
      <c r="Q282">
        <f t="shared" si="110"/>
        <v>2.0535730180966327E-2</v>
      </c>
      <c r="R282">
        <f t="shared" si="111"/>
        <v>-2.3688630872603644E-4</v>
      </c>
      <c r="T282" s="7">
        <v>279</v>
      </c>
      <c r="U282" s="7">
        <v>379.13</v>
      </c>
      <c r="V282" s="7">
        <v>6.4680456325277459E-3</v>
      </c>
      <c r="W282">
        <f t="shared" si="121"/>
        <v>4.9999999999954525E-3</v>
      </c>
      <c r="X282">
        <f t="shared" si="122"/>
        <v>-6.5855576832656373E-5</v>
      </c>
      <c r="Y282">
        <f t="shared" si="112"/>
        <v>-2.9600565777831989E-3</v>
      </c>
      <c r="Z282">
        <f t="shared" si="113"/>
        <v>8.4115196549341964E-5</v>
      </c>
    </row>
    <row r="283" spans="3:51" x14ac:dyDescent="0.25">
      <c r="C283">
        <v>280</v>
      </c>
      <c r="D283" s="7">
        <v>280</v>
      </c>
      <c r="E283" s="7">
        <v>339.03999999999996</v>
      </c>
      <c r="F283" s="7">
        <v>7.8517437756482067E-2</v>
      </c>
      <c r="G283">
        <f t="shared" si="100"/>
        <v>1.999999999998181E-2</v>
      </c>
      <c r="H283">
        <f t="shared" si="101"/>
        <v>-1.0642487492082964E-3</v>
      </c>
      <c r="I283">
        <f t="shared" si="108"/>
        <v>2.714837480092136E-2</v>
      </c>
      <c r="J283">
        <f t="shared" si="109"/>
        <v>-1.0718130917528462E-3</v>
      </c>
      <c r="L283" s="7">
        <v>280</v>
      </c>
      <c r="M283" s="7">
        <v>358.87</v>
      </c>
      <c r="N283" s="7">
        <v>2.9007902696753945E-2</v>
      </c>
      <c r="O283">
        <f t="shared" si="119"/>
        <v>9.9999999999909051E-3</v>
      </c>
      <c r="P283">
        <f t="shared" si="120"/>
        <v>-2.6539451281999346E-4</v>
      </c>
      <c r="Q283">
        <f t="shared" si="110"/>
        <v>2.0242533900954429E-2</v>
      </c>
      <c r="R283">
        <f t="shared" si="111"/>
        <v>-2.2974943606351994E-4</v>
      </c>
      <c r="T283" s="7">
        <v>280</v>
      </c>
      <c r="U283" s="7">
        <v>379.13499999999999</v>
      </c>
      <c r="V283" s="7">
        <v>6.4021900556950895E-3</v>
      </c>
      <c r="W283">
        <f t="shared" si="121"/>
        <v>9.9999999999909051E-3</v>
      </c>
      <c r="X283">
        <f t="shared" si="122"/>
        <v>-6.3931277261995191E-5</v>
      </c>
      <c r="Y283">
        <f t="shared" si="112"/>
        <v>-3.3818439425408187E-3</v>
      </c>
      <c r="Z283">
        <f t="shared" si="113"/>
        <v>8.5113477939338655E-5</v>
      </c>
    </row>
    <row r="284" spans="3:51" x14ac:dyDescent="0.25">
      <c r="D284" s="7">
        <v>281</v>
      </c>
      <c r="E284" s="7">
        <v>339.05999999999995</v>
      </c>
      <c r="F284" s="7">
        <v>7.7453189007273771E-2</v>
      </c>
      <c r="G284">
        <f t="shared" si="100"/>
        <v>2.0000000000038654E-2</v>
      </c>
      <c r="H284">
        <f t="shared" si="101"/>
        <v>-1.0463427991194568E-3</v>
      </c>
      <c r="I284">
        <f t="shared" si="108"/>
        <v>2.6882202960811341E-2</v>
      </c>
      <c r="J284">
        <f t="shared" si="109"/>
        <v>-1.053553258036119E-3</v>
      </c>
      <c r="L284" s="7">
        <v>281</v>
      </c>
      <c r="M284" s="7">
        <v>358.88</v>
      </c>
      <c r="N284" s="7">
        <v>2.8742508183933951E-2</v>
      </c>
      <c r="O284">
        <f t="shared" si="119"/>
        <v>9.9999999999909051E-3</v>
      </c>
      <c r="P284">
        <f t="shared" si="120"/>
        <v>-2.5925613237268164E-4</v>
      </c>
      <c r="Q284">
        <f t="shared" si="110"/>
        <v>1.9901132302322155E-2</v>
      </c>
      <c r="R284">
        <f t="shared" si="111"/>
        <v>-2.229332009832663E-4</v>
      </c>
      <c r="T284" s="7">
        <v>281</v>
      </c>
      <c r="U284" s="7">
        <v>379.14499999999998</v>
      </c>
      <c r="V284" s="7">
        <v>6.3382587784330943E-3</v>
      </c>
      <c r="W284">
        <f t="shared" si="121"/>
        <v>0</v>
      </c>
      <c r="X284">
        <f t="shared" si="122"/>
        <v>-6.2063205389630872E-5</v>
      </c>
      <c r="Y284">
        <f t="shared" si="112"/>
        <v>-3.7695491618796595E-3</v>
      </c>
      <c r="Z284">
        <f t="shared" si="113"/>
        <v>8.5339304461265475E-5</v>
      </c>
    </row>
    <row r="285" spans="3:51" x14ac:dyDescent="0.25">
      <c r="D285" s="7">
        <v>282</v>
      </c>
      <c r="E285" s="7">
        <v>339.08</v>
      </c>
      <c r="F285" s="7">
        <v>7.6406846208154314E-2</v>
      </c>
      <c r="G285">
        <f t="shared" si="100"/>
        <v>1.999999999998181E-2</v>
      </c>
      <c r="H285">
        <f t="shared" si="101"/>
        <v>-1.0287314349201743E-3</v>
      </c>
      <c r="I285">
        <f t="shared" si="108"/>
        <v>2.6597498880638781E-2</v>
      </c>
      <c r="J285">
        <f t="shared" si="109"/>
        <v>-1.0355958238730117E-3</v>
      </c>
      <c r="L285" s="7">
        <v>282</v>
      </c>
      <c r="M285" s="7">
        <v>358.89</v>
      </c>
      <c r="N285" s="7">
        <v>2.848325205156127E-2</v>
      </c>
      <c r="O285">
        <f t="shared" si="119"/>
        <v>4.9999999999954525E-3</v>
      </c>
      <c r="P285">
        <f t="shared" si="120"/>
        <v>-2.5325961063081548E-4</v>
      </c>
      <c r="Q285">
        <f t="shared" si="110"/>
        <v>1.9509301881128538E-2</v>
      </c>
      <c r="R285">
        <f t="shared" si="111"/>
        <v>-2.1644771660583872E-4</v>
      </c>
      <c r="T285" s="7">
        <v>282</v>
      </c>
      <c r="U285" s="7">
        <v>379.14499999999998</v>
      </c>
      <c r="V285" s="7">
        <v>6.2761955730434634E-3</v>
      </c>
      <c r="W285">
        <f t="shared" si="121"/>
        <v>4.9999999999954525E-3</v>
      </c>
      <c r="X285">
        <f t="shared" si="122"/>
        <v>-6.0249718289813979E-5</v>
      </c>
      <c r="Y285">
        <f t="shared" si="112"/>
        <v>-4.1198265007187373E-3</v>
      </c>
      <c r="Z285">
        <f t="shared" si="113"/>
        <v>8.4757231221879725E-5</v>
      </c>
    </row>
    <row r="286" spans="3:51" x14ac:dyDescent="0.25">
      <c r="D286" s="7">
        <v>283</v>
      </c>
      <c r="E286" s="7">
        <v>339.09999999999997</v>
      </c>
      <c r="F286" s="7">
        <v>7.5378114773234139E-2</v>
      </c>
      <c r="G286">
        <f t="shared" si="100"/>
        <v>2.0000000000038654E-2</v>
      </c>
      <c r="H286">
        <f t="shared" si="101"/>
        <v>-1.0114100562906986E-3</v>
      </c>
      <c r="I286">
        <f t="shared" si="108"/>
        <v>2.6291823689026828E-2</v>
      </c>
      <c r="J286">
        <f t="shared" si="109"/>
        <v>-1.0179376629872866E-3</v>
      </c>
      <c r="L286" s="7">
        <v>283</v>
      </c>
      <c r="M286" s="7">
        <v>358.89499999999998</v>
      </c>
      <c r="N286" s="7">
        <v>2.8229992440930454E-2</v>
      </c>
      <c r="O286">
        <f t="shared" si="119"/>
        <v>4.9999999999954525E-3</v>
      </c>
      <c r="P286">
        <f t="shared" si="120"/>
        <v>-2.4740167761678686E-4</v>
      </c>
      <c r="Q286">
        <f t="shared" si="110"/>
        <v>1.906480084072304E-2</v>
      </c>
      <c r="R286">
        <f t="shared" si="111"/>
        <v>-2.1030355596046713E-4</v>
      </c>
      <c r="T286" s="7">
        <v>283</v>
      </c>
      <c r="U286" s="7">
        <v>379.15</v>
      </c>
      <c r="V286" s="7">
        <v>6.2159458547536494E-3</v>
      </c>
      <c r="W286">
        <f t="shared" si="121"/>
        <v>4.9999999999954525E-3</v>
      </c>
      <c r="X286">
        <f t="shared" si="122"/>
        <v>-5.8489221037386421E-5</v>
      </c>
      <c r="Y286">
        <f t="shared" si="112"/>
        <v>-4.4292285591245317E-3</v>
      </c>
      <c r="Z286">
        <f t="shared" si="113"/>
        <v>8.3331066467587367E-5</v>
      </c>
    </row>
    <row r="287" spans="3:51" x14ac:dyDescent="0.25">
      <c r="D287" s="7">
        <v>284</v>
      </c>
      <c r="E287" s="7">
        <v>339.12</v>
      </c>
      <c r="F287" s="7">
        <v>7.4366704716943441E-2</v>
      </c>
      <c r="G287">
        <f t="shared" si="100"/>
        <v>9.9999999999909051E-3</v>
      </c>
      <c r="H287">
        <f t="shared" si="101"/>
        <v>-9.9437412623276655E-4</v>
      </c>
      <c r="I287">
        <f t="shared" si="108"/>
        <v>2.5962678116135507E-2</v>
      </c>
      <c r="J287">
        <f t="shared" si="109"/>
        <v>-1.0005757920574648E-3</v>
      </c>
      <c r="L287" s="7">
        <v>284</v>
      </c>
      <c r="M287" s="7">
        <v>358.9</v>
      </c>
      <c r="N287" s="7">
        <v>2.7982590763313667E-2</v>
      </c>
      <c r="O287">
        <f t="shared" si="119"/>
        <v>9.9999999999909051E-3</v>
      </c>
      <c r="P287">
        <f t="shared" si="120"/>
        <v>-2.4167913815392392E-4</v>
      </c>
      <c r="Q287">
        <f t="shared" si="110"/>
        <v>1.8565369195044257E-2</v>
      </c>
      <c r="R287">
        <f t="shared" si="111"/>
        <v>-2.0451175255237208E-4</v>
      </c>
      <c r="T287" s="7">
        <v>284</v>
      </c>
      <c r="U287" s="7">
        <v>379.15499999999997</v>
      </c>
      <c r="V287" s="7">
        <v>6.157456633716263E-3</v>
      </c>
      <c r="W287">
        <f t="shared" si="121"/>
        <v>4.9999999999954525E-3</v>
      </c>
      <c r="X287">
        <f t="shared" si="122"/>
        <v>-5.6780165305856008E-5</v>
      </c>
      <c r="Y287">
        <f t="shared" si="112"/>
        <v>-4.6942057317300723E-3</v>
      </c>
      <c r="Z287">
        <f t="shared" si="113"/>
        <v>8.1023873286192871E-5</v>
      </c>
    </row>
    <row r="288" spans="3:51" x14ac:dyDescent="0.25">
      <c r="D288" s="7">
        <v>285</v>
      </c>
      <c r="E288" s="7">
        <v>339.13</v>
      </c>
      <c r="F288" s="7">
        <v>7.3372330590710674E-2</v>
      </c>
      <c r="G288">
        <f t="shared" si="100"/>
        <v>1.999999999998181E-2</v>
      </c>
      <c r="H288">
        <f t="shared" si="101"/>
        <v>-9.7761917047768654E-4</v>
      </c>
      <c r="I288">
        <f t="shared" si="108"/>
        <v>2.5607502123497383E-2</v>
      </c>
      <c r="J288">
        <f t="shared" si="109"/>
        <v>-9.8350737164364099E-4</v>
      </c>
      <c r="L288" s="7">
        <v>285</v>
      </c>
      <c r="M288" s="7">
        <v>358.90999999999997</v>
      </c>
      <c r="N288" s="7">
        <v>2.7740911625159743E-2</v>
      </c>
      <c r="O288">
        <f t="shared" si="119"/>
        <v>9.9999999999909051E-3</v>
      </c>
      <c r="P288">
        <f t="shared" si="120"/>
        <v>-2.3608887019303804E-4</v>
      </c>
      <c r="Q288">
        <f t="shared" si="110"/>
        <v>1.8008728869687518E-2</v>
      </c>
      <c r="R288">
        <f t="shared" si="111"/>
        <v>-1.9908380098482281E-4</v>
      </c>
      <c r="T288" s="7">
        <v>285</v>
      </c>
      <c r="U288" s="7">
        <v>379.15999999999997</v>
      </c>
      <c r="V288" s="7">
        <v>6.100676468410407E-3</v>
      </c>
      <c r="W288">
        <f t="shared" si="121"/>
        <v>0</v>
      </c>
      <c r="X288">
        <f t="shared" si="122"/>
        <v>-5.5121048006348886E-5</v>
      </c>
      <c r="Y288">
        <f t="shared" si="112"/>
        <v>-4.9111056805122288E-3</v>
      </c>
      <c r="Z288">
        <f t="shared" si="113"/>
        <v>7.7797971001339339E-5</v>
      </c>
    </row>
    <row r="289" spans="3:26" x14ac:dyDescent="0.25">
      <c r="D289" s="7">
        <v>286</v>
      </c>
      <c r="E289" s="7">
        <v>339.15</v>
      </c>
      <c r="F289" s="7">
        <v>7.2394711420232988E-2</v>
      </c>
      <c r="G289">
        <f t="shared" si="100"/>
        <v>1.999999999998181E-2</v>
      </c>
      <c r="H289">
        <f t="shared" si="101"/>
        <v>-9.6114077689059274E-4</v>
      </c>
      <c r="I289">
        <f t="shared" si="108"/>
        <v>2.5223674539651242E-2</v>
      </c>
      <c r="J289">
        <f t="shared" si="109"/>
        <v>-9.667297070815456E-4</v>
      </c>
      <c r="L289" s="7">
        <v>286</v>
      </c>
      <c r="M289" s="7">
        <v>358.91999999999996</v>
      </c>
      <c r="N289" s="7">
        <v>2.7504822754966705E-2</v>
      </c>
      <c r="O289">
        <f t="shared" si="119"/>
        <v>4.9999999999954525E-3</v>
      </c>
      <c r="P289">
        <f t="shared" si="120"/>
        <v>-2.3062782317407465E-4</v>
      </c>
      <c r="Q289">
        <f t="shared" si="110"/>
        <v>1.7392583798808703E-2</v>
      </c>
      <c r="R289">
        <f t="shared" si="111"/>
        <v>-1.9403165746217921E-4</v>
      </c>
      <c r="T289" s="7">
        <v>286</v>
      </c>
      <c r="U289" s="7">
        <v>379.15999999999997</v>
      </c>
      <c r="V289" s="7">
        <v>6.0455554204040581E-3</v>
      </c>
      <c r="W289">
        <f t="shared" si="121"/>
        <v>0</v>
      </c>
      <c r="X289">
        <f t="shared" si="122"/>
        <v>-5.351040996628368E-5</v>
      </c>
      <c r="Y289">
        <f t="shared" si="112"/>
        <v>-5.0761728461088396E-3</v>
      </c>
      <c r="Z289">
        <f t="shared" si="113"/>
        <v>7.361493665043739E-5</v>
      </c>
    </row>
    <row r="290" spans="3:26" x14ac:dyDescent="0.25">
      <c r="D290" s="7">
        <v>287</v>
      </c>
      <c r="E290" s="7">
        <v>339.16999999999996</v>
      </c>
      <c r="F290" s="7">
        <v>7.1433570643342395E-2</v>
      </c>
      <c r="G290">
        <f t="shared" si="100"/>
        <v>3.0000000000029559E-2</v>
      </c>
      <c r="H290">
        <f t="shared" si="101"/>
        <v>-9.4493459487170195E-4</v>
      </c>
      <c r="I290">
        <f t="shared" si="108"/>
        <v>2.4808512633589075E-2</v>
      </c>
      <c r="J290">
        <f t="shared" si="109"/>
        <v>-9.5024024947264196E-4</v>
      </c>
      <c r="L290" s="7">
        <v>287</v>
      </c>
      <c r="M290" s="7">
        <v>358.92499999999995</v>
      </c>
      <c r="N290" s="7">
        <v>2.7274194931792631E-2</v>
      </c>
      <c r="O290">
        <f t="shared" si="119"/>
        <v>9.9999999999909051E-3</v>
      </c>
      <c r="P290">
        <f t="shared" si="120"/>
        <v>-2.2529301642226773E-4</v>
      </c>
      <c r="Q290">
        <f t="shared" si="110"/>
        <v>1.6714620027499238E-2</v>
      </c>
      <c r="R290">
        <f t="shared" si="111"/>
        <v>-1.8936774037897619E-4</v>
      </c>
      <c r="T290" s="7">
        <v>287</v>
      </c>
      <c r="U290" s="7">
        <v>379.15999999999997</v>
      </c>
      <c r="V290" s="7">
        <v>5.9920450104377744E-3</v>
      </c>
      <c r="W290">
        <f t="shared" si="121"/>
        <v>4.9999999999954525E-3</v>
      </c>
      <c r="X290">
        <f t="shared" si="122"/>
        <v>-5.1946834646591188E-5</v>
      </c>
      <c r="Y290">
        <f t="shared" si="112"/>
        <v>-5.1855479005871175E-3</v>
      </c>
      <c r="Z290">
        <f t="shared" si="113"/>
        <v>6.8435606686415018E-5</v>
      </c>
    </row>
    <row r="291" spans="3:26" x14ac:dyDescent="0.25">
      <c r="D291" s="7">
        <v>288</v>
      </c>
      <c r="E291" s="7">
        <v>339.2</v>
      </c>
      <c r="F291" s="7">
        <v>7.0488636048470693E-2</v>
      </c>
      <c r="G291">
        <f t="shared" si="100"/>
        <v>1.999999999998181E-2</v>
      </c>
      <c r="H291">
        <f t="shared" si="101"/>
        <v>-9.2899633475425347E-4</v>
      </c>
      <c r="I291">
        <f t="shared" si="108"/>
        <v>2.4359271806721594E-2</v>
      </c>
      <c r="J291">
        <f t="shared" si="109"/>
        <v>-9.340365965163494E-4</v>
      </c>
      <c r="L291" s="7">
        <v>288</v>
      </c>
      <c r="M291" s="7">
        <v>358.93499999999995</v>
      </c>
      <c r="N291" s="7">
        <v>2.7048901915370363E-2</v>
      </c>
      <c r="O291">
        <f t="shared" si="119"/>
        <v>0</v>
      </c>
      <c r="P291">
        <f t="shared" si="120"/>
        <v>-2.2008153757820809E-4</v>
      </c>
      <c r="Q291">
        <f t="shared" si="110"/>
        <v>1.5972505807425152E-2</v>
      </c>
      <c r="R291">
        <f t="shared" si="111"/>
        <v>-1.8510493084938906E-4</v>
      </c>
      <c r="T291" s="7">
        <v>288</v>
      </c>
      <c r="U291" s="7">
        <v>379.16499999999996</v>
      </c>
      <c r="V291" s="7">
        <v>5.9400981757911833E-3</v>
      </c>
      <c r="W291">
        <f t="shared" si="121"/>
        <v>1.4999999999986358E-2</v>
      </c>
      <c r="X291">
        <f t="shared" si="122"/>
        <v>-5.0428946896358996E-5</v>
      </c>
      <c r="Y291">
        <f t="shared" si="112"/>
        <v>-5.2352672805318079E-3</v>
      </c>
      <c r="Z291">
        <f t="shared" si="113"/>
        <v>6.222007824603637E-5</v>
      </c>
    </row>
    <row r="292" spans="3:26" x14ac:dyDescent="0.25">
      <c r="D292" s="7">
        <v>289</v>
      </c>
      <c r="E292" s="7">
        <v>339.21999999999997</v>
      </c>
      <c r="F292" s="7">
        <v>6.955963971371644E-2</v>
      </c>
      <c r="G292">
        <f t="shared" si="100"/>
        <v>2.0000000000038654E-2</v>
      </c>
      <c r="H292">
        <f t="shared" si="101"/>
        <v>-9.133217672002425E-4</v>
      </c>
      <c r="I292">
        <f t="shared" si="108"/>
        <v>2.3873145168996857E-2</v>
      </c>
      <c r="J292">
        <f t="shared" si="109"/>
        <v>-9.181164934487368E-4</v>
      </c>
      <c r="L292" s="7">
        <v>289</v>
      </c>
      <c r="M292" s="7">
        <v>358.93499999999995</v>
      </c>
      <c r="N292" s="7">
        <v>2.6828820377792155E-2</v>
      </c>
      <c r="O292">
        <f t="shared" si="119"/>
        <v>1.0000000000047748E-2</v>
      </c>
      <c r="P292">
        <f t="shared" si="120"/>
        <v>-2.1499054106118368E-4</v>
      </c>
      <c r="Q292">
        <f t="shared" si="110"/>
        <v>1.5163891694256693E-2</v>
      </c>
      <c r="R292">
        <f t="shared" si="111"/>
        <v>-1.8125657317530353E-4</v>
      </c>
      <c r="T292" s="7">
        <v>289</v>
      </c>
      <c r="U292" s="7">
        <v>379.17999999999995</v>
      </c>
      <c r="V292" s="7">
        <v>5.8896692288948243E-3</v>
      </c>
      <c r="W292">
        <f t="shared" si="121"/>
        <v>4.9999999999954525E-3</v>
      </c>
      <c r="X292">
        <f t="shared" si="122"/>
        <v>-4.8955411743841111E-5</v>
      </c>
      <c r="Y292">
        <f t="shared" si="112"/>
        <v>-5.2212626758523228E-3</v>
      </c>
      <c r="Z292">
        <f t="shared" si="113"/>
        <v>5.4927710896060522E-5</v>
      </c>
    </row>
    <row r="293" spans="3:26" x14ac:dyDescent="0.25">
      <c r="C293">
        <v>290</v>
      </c>
      <c r="D293" s="7">
        <v>290</v>
      </c>
      <c r="E293" s="7">
        <v>339.24</v>
      </c>
      <c r="F293" s="7">
        <v>6.8646317946516197E-2</v>
      </c>
      <c r="G293">
        <f t="shared" si="100"/>
        <v>1.999999999998181E-2</v>
      </c>
      <c r="H293">
        <f t="shared" si="101"/>
        <v>-8.9790672259375259E-4</v>
      </c>
      <c r="I293">
        <f t="shared" si="108"/>
        <v>2.3347263182037281E-2</v>
      </c>
      <c r="J293">
        <f t="shared" si="109"/>
        <v>-9.0247783394280245E-4</v>
      </c>
      <c r="L293" s="7">
        <v>290</v>
      </c>
      <c r="M293" s="7">
        <v>358.94499999999999</v>
      </c>
      <c r="N293" s="7">
        <v>2.6613829836730971E-2</v>
      </c>
      <c r="O293">
        <f t="shared" si="119"/>
        <v>9.9999999999909051E-3</v>
      </c>
      <c r="P293">
        <f t="shared" si="120"/>
        <v>-2.1001724656527498E-4</v>
      </c>
      <c r="Q293">
        <f t="shared" si="110"/>
        <v>1.4286410645851122E-2</v>
      </c>
      <c r="R293">
        <f t="shared" si="111"/>
        <v>-1.7783647541663727E-4</v>
      </c>
      <c r="T293" s="7">
        <v>290</v>
      </c>
      <c r="U293" s="7">
        <v>379.18499999999995</v>
      </c>
      <c r="V293" s="7">
        <v>5.8407138171509831E-3</v>
      </c>
      <c r="W293">
        <f t="shared" si="121"/>
        <v>1.0000000000047748E-2</v>
      </c>
      <c r="X293">
        <f t="shared" si="122"/>
        <v>-4.7524933222736244E-5</v>
      </c>
      <c r="Y293">
        <f t="shared" si="112"/>
        <v>-5.1393605300154022E-3</v>
      </c>
      <c r="Z293">
        <f t="shared" si="113"/>
        <v>4.6517128086301374E-5</v>
      </c>
    </row>
    <row r="294" spans="3:26" x14ac:dyDescent="0.25">
      <c r="D294" s="7">
        <v>291</v>
      </c>
      <c r="E294" s="7">
        <v>339.26</v>
      </c>
      <c r="F294" s="7">
        <v>6.7748411223922445E-2</v>
      </c>
      <c r="G294">
        <f t="shared" si="100"/>
        <v>1.999999999998181E-2</v>
      </c>
      <c r="H294">
        <f t="shared" si="101"/>
        <v>-8.8274709043231758E-4</v>
      </c>
      <c r="I294">
        <f t="shared" si="108"/>
        <v>2.2778693295114394E-2</v>
      </c>
      <c r="J294">
        <f t="shared" si="109"/>
        <v>-8.871186609787779E-4</v>
      </c>
      <c r="L294" s="7">
        <v>291</v>
      </c>
      <c r="M294" s="7">
        <v>358.95499999999998</v>
      </c>
      <c r="N294" s="7">
        <v>2.6403812590165696E-2</v>
      </c>
      <c r="O294">
        <f t="shared" si="119"/>
        <v>9.9999999999909051E-3</v>
      </c>
      <c r="P294">
        <f t="shared" si="120"/>
        <v>-2.0515893758759132E-4</v>
      </c>
      <c r="Q294">
        <f t="shared" si="110"/>
        <v>1.3337678116143836E-2</v>
      </c>
      <c r="R294">
        <f t="shared" si="111"/>
        <v>-1.7485890982599228E-4</v>
      </c>
      <c r="T294" s="7">
        <v>291</v>
      </c>
      <c r="U294" s="7">
        <v>379.19499999999999</v>
      </c>
      <c r="V294" s="7">
        <v>5.7931888839282469E-3</v>
      </c>
      <c r="W294">
        <f t="shared" si="121"/>
        <v>4.9999999999954525E-3</v>
      </c>
      <c r="X294">
        <f t="shared" si="122"/>
        <v>-4.6136253232731232E-5</v>
      </c>
      <c r="Y294">
        <f t="shared" si="112"/>
        <v>-4.9852815681310503E-3</v>
      </c>
      <c r="Z294">
        <f t="shared" si="113"/>
        <v>3.6946218739467018E-5</v>
      </c>
    </row>
    <row r="295" spans="3:26" x14ac:dyDescent="0.25">
      <c r="D295" s="7">
        <v>292</v>
      </c>
      <c r="E295" s="7">
        <v>339.28</v>
      </c>
      <c r="F295" s="7">
        <v>6.6865664133490127E-2</v>
      </c>
      <c r="G295">
        <f t="shared" si="100"/>
        <v>9.9999999999909051E-3</v>
      </c>
      <c r="H295">
        <f t="shared" si="101"/>
        <v>-8.6783881871695112E-4</v>
      </c>
      <c r="I295">
        <f t="shared" si="108"/>
        <v>2.2164439600564023E-2</v>
      </c>
      <c r="J295">
        <f t="shared" si="109"/>
        <v>-8.7203716767179917E-4</v>
      </c>
      <c r="L295" s="7">
        <v>292</v>
      </c>
      <c r="M295" s="7">
        <v>358.96499999999997</v>
      </c>
      <c r="N295" s="7">
        <v>2.6198653652578105E-2</v>
      </c>
      <c r="O295">
        <f t="shared" si="119"/>
        <v>4.9999999999954525E-3</v>
      </c>
      <c r="P295">
        <f t="shared" si="120"/>
        <v>-2.0041295998803055E-4</v>
      </c>
      <c r="Q295">
        <f t="shared" si="110"/>
        <v>1.2315292149593704E-2</v>
      </c>
      <c r="R295">
        <f t="shared" si="111"/>
        <v>-1.7233861333948441E-4</v>
      </c>
      <c r="T295" s="7">
        <v>292</v>
      </c>
      <c r="U295" s="7">
        <v>379.2</v>
      </c>
      <c r="V295" s="7">
        <v>5.7470526306955157E-3</v>
      </c>
      <c r="W295">
        <f t="shared" si="121"/>
        <v>9.9999999999909051E-3</v>
      </c>
      <c r="X295">
        <f t="shared" si="122"/>
        <v>-4.4788150433310372E-5</v>
      </c>
      <c r="Y295">
        <f t="shared" si="112"/>
        <v>-4.7546403297564765E-3</v>
      </c>
      <c r="Z295">
        <f t="shared" si="113"/>
        <v>2.6172138668692502E-5</v>
      </c>
    </row>
    <row r="296" spans="3:26" x14ac:dyDescent="0.25">
      <c r="D296" s="7">
        <v>293</v>
      </c>
      <c r="E296" s="7">
        <v>339.28999999999996</v>
      </c>
      <c r="F296" s="7">
        <v>6.5997825314773176E-2</v>
      </c>
      <c r="G296">
        <f t="shared" si="100"/>
        <v>9.9999999999909051E-3</v>
      </c>
      <c r="H296">
        <f t="shared" si="101"/>
        <v>-8.5317791334071913E-4</v>
      </c>
      <c r="I296">
        <f t="shared" si="108"/>
        <v>2.1501442423263128E-2</v>
      </c>
      <c r="J296">
        <f t="shared" si="109"/>
        <v>-8.5723169823113954E-4</v>
      </c>
      <c r="L296" s="7">
        <v>293</v>
      </c>
      <c r="M296" s="7">
        <v>358.96999999999997</v>
      </c>
      <c r="N296" s="7">
        <v>2.5998240692590074E-2</v>
      </c>
      <c r="O296">
        <f t="shared" si="119"/>
        <v>1.5000000000043201E-2</v>
      </c>
      <c r="P296">
        <f t="shared" si="120"/>
        <v>-1.9577672058005563E-4</v>
      </c>
      <c r="Q296">
        <f t="shared" si="110"/>
        <v>1.1216833478044252E-2</v>
      </c>
      <c r="R296">
        <f t="shared" si="111"/>
        <v>-1.7029078805003151E-4</v>
      </c>
      <c r="T296" s="7">
        <v>293</v>
      </c>
      <c r="U296" s="7">
        <v>379.21</v>
      </c>
      <c r="V296" s="7">
        <v>5.7022644802622053E-3</v>
      </c>
      <c r="W296">
        <f t="shared" si="121"/>
        <v>4.9999999999954525E-3</v>
      </c>
      <c r="X296">
        <f t="shared" si="122"/>
        <v>-4.3479439169861848E-5</v>
      </c>
      <c r="Y296">
        <f t="shared" si="112"/>
        <v>-4.4429446608296175E-3</v>
      </c>
      <c r="Z296">
        <f t="shared" si="113"/>
        <v>1.4151312352120304E-5</v>
      </c>
    </row>
    <row r="297" spans="3:26" x14ac:dyDescent="0.25">
      <c r="D297" s="7">
        <v>294</v>
      </c>
      <c r="E297" s="7">
        <v>339.29999999999995</v>
      </c>
      <c r="F297" s="7">
        <v>6.5144647401432457E-2</v>
      </c>
      <c r="G297">
        <f t="shared" si="100"/>
        <v>2.0000000000038654E-2</v>
      </c>
      <c r="H297">
        <f t="shared" si="101"/>
        <v>-8.3876043747649343E-4</v>
      </c>
      <c r="I297">
        <f t="shared" si="108"/>
        <v>2.0786578018734403E-2</v>
      </c>
      <c r="J297">
        <f t="shared" si="109"/>
        <v>-8.4270074870616829E-4</v>
      </c>
      <c r="L297" s="7">
        <v>294</v>
      </c>
      <c r="M297" s="7">
        <v>358.98500000000001</v>
      </c>
      <c r="N297" s="7">
        <v>2.5802463972010019E-2</v>
      </c>
      <c r="O297">
        <f t="shared" si="119"/>
        <v>4.9999999999954525E-3</v>
      </c>
      <c r="P297">
        <f t="shared" si="120"/>
        <v>-1.9124768575183582E-4</v>
      </c>
      <c r="Q297">
        <f t="shared" si="110"/>
        <v>1.0039865610763643E-2</v>
      </c>
      <c r="R297">
        <f t="shared" si="111"/>
        <v>-1.6873110163811988E-4</v>
      </c>
      <c r="T297" s="7">
        <v>294</v>
      </c>
      <c r="U297" s="7">
        <v>379.21499999999997</v>
      </c>
      <c r="V297" s="7">
        <v>5.6587850410923434E-3</v>
      </c>
      <c r="W297">
        <f t="shared" si="121"/>
        <v>4.9999999999954525E-3</v>
      </c>
      <c r="X297">
        <f t="shared" si="122"/>
        <v>-4.2208968431126266E-5</v>
      </c>
      <c r="Y297">
        <f t="shared" si="112"/>
        <v>-4.0455952881961466E-3</v>
      </c>
      <c r="Z297">
        <f t="shared" si="113"/>
        <v>8.3943424918075937E-7</v>
      </c>
    </row>
    <row r="298" spans="3:26" x14ac:dyDescent="0.25">
      <c r="D298" s="7">
        <v>295</v>
      </c>
      <c r="E298" s="7">
        <v>339.32</v>
      </c>
      <c r="F298" s="7">
        <v>6.4305886963955963E-2</v>
      </c>
      <c r="G298">
        <f t="shared" si="100"/>
        <v>9.9999999999909051E-3</v>
      </c>
      <c r="H298">
        <f t="shared" si="101"/>
        <v>-8.2458251096395596E-4</v>
      </c>
      <c r="I298">
        <f t="shared" si="108"/>
        <v>2.0016658161997825E-2</v>
      </c>
      <c r="J298">
        <f t="shared" si="109"/>
        <v>-8.2844296793004035E-4</v>
      </c>
      <c r="L298" s="7">
        <v>295</v>
      </c>
      <c r="M298" s="7">
        <v>358.99</v>
      </c>
      <c r="N298" s="7">
        <v>2.5611216286258183E-2</v>
      </c>
      <c r="O298">
        <f t="shared" si="119"/>
        <v>0</v>
      </c>
      <c r="P298">
        <f t="shared" si="120"/>
        <v>-1.8682338011725627E-4</v>
      </c>
      <c r="Q298">
        <f t="shared" si="110"/>
        <v>8.7819349291315962E-3</v>
      </c>
      <c r="R298">
        <f t="shared" si="111"/>
        <v>-1.6767568779946229E-4</v>
      </c>
      <c r="T298" s="7">
        <v>295</v>
      </c>
      <c r="U298" s="7">
        <v>379.21999999999997</v>
      </c>
      <c r="V298" s="7">
        <v>5.6165760726612172E-3</v>
      </c>
      <c r="W298">
        <f t="shared" si="121"/>
        <v>9.9999999999909051E-3</v>
      </c>
      <c r="X298">
        <f t="shared" si="122"/>
        <v>-4.0975620837099998E-5</v>
      </c>
      <c r="Y298">
        <f t="shared" si="112"/>
        <v>-3.5578853243327657E-3</v>
      </c>
      <c r="Z298">
        <f t="shared" si="113"/>
        <v>-1.3808529375089473E-5</v>
      </c>
    </row>
    <row r="299" spans="3:26" x14ac:dyDescent="0.25">
      <c r="D299" s="7">
        <v>296</v>
      </c>
      <c r="E299" s="7">
        <v>339.33</v>
      </c>
      <c r="F299" s="7">
        <v>6.3481304452992007E-2</v>
      </c>
      <c r="G299">
        <f t="shared" si="100"/>
        <v>1.999999999998181E-2</v>
      </c>
      <c r="H299">
        <f t="shared" si="101"/>
        <v>-8.106403096963255E-4</v>
      </c>
      <c r="I299">
        <f t="shared" si="108"/>
        <v>1.9188429860625078E-2</v>
      </c>
      <c r="J299">
        <f t="shared" si="109"/>
        <v>-8.1445715824889076E-4</v>
      </c>
      <c r="L299" s="7">
        <v>296</v>
      </c>
      <c r="M299" s="7">
        <v>358.99</v>
      </c>
      <c r="N299" s="7">
        <v>2.5424392906140927E-2</v>
      </c>
      <c r="O299">
        <f t="shared" si="119"/>
        <v>4.9999999999954525E-3</v>
      </c>
      <c r="P299">
        <f t="shared" si="120"/>
        <v>-1.8250138519619943E-4</v>
      </c>
      <c r="Q299">
        <f t="shared" si="110"/>
        <v>7.4405707769067408E-3</v>
      </c>
      <c r="R299">
        <f t="shared" si="111"/>
        <v>-1.6714114668864299E-4</v>
      </c>
      <c r="T299" s="7">
        <v>296</v>
      </c>
      <c r="U299" s="7">
        <v>379.22999999999996</v>
      </c>
      <c r="V299" s="7">
        <v>5.5756004518241172E-3</v>
      </c>
      <c r="W299">
        <f t="shared" si="121"/>
        <v>0</v>
      </c>
      <c r="X299">
        <f t="shared" si="122"/>
        <v>-3.9778311656482601E-5</v>
      </c>
      <c r="Y299">
        <f t="shared" si="112"/>
        <v>-2.9749998478996176E-3</v>
      </c>
      <c r="Z299">
        <f t="shared" si="113"/>
        <v>-2.9838339201268549E-5</v>
      </c>
    </row>
    <row r="300" spans="3:26" x14ac:dyDescent="0.25">
      <c r="D300" s="7">
        <v>297</v>
      </c>
      <c r="E300" s="7">
        <v>339.34999999999997</v>
      </c>
      <c r="F300" s="7">
        <v>6.2670664143295682E-2</v>
      </c>
      <c r="G300">
        <f t="shared" si="100"/>
        <v>9.9999999999909051E-3</v>
      </c>
      <c r="H300">
        <f t="shared" si="101"/>
        <v>-7.9693006500691776E-4</v>
      </c>
      <c r="I300">
        <f t="shared" si="108"/>
        <v>1.8298574916135735E-2</v>
      </c>
      <c r="J300">
        <f t="shared" si="109"/>
        <v>-8.0074227647607132E-4</v>
      </c>
      <c r="L300" s="7">
        <v>297</v>
      </c>
      <c r="M300" s="7">
        <v>358.995</v>
      </c>
      <c r="N300" s="7">
        <v>2.5241891520944727E-2</v>
      </c>
      <c r="O300">
        <f t="shared" si="119"/>
        <v>4.9999999999954525E-3</v>
      </c>
      <c r="P300">
        <f t="shared" si="120"/>
        <v>-1.7827933812350483E-4</v>
      </c>
      <c r="Q300">
        <f t="shared" si="110"/>
        <v>6.0132855534924534E-3</v>
      </c>
      <c r="R300">
        <f t="shared" si="111"/>
        <v>-1.6714454530658562E-4</v>
      </c>
      <c r="T300" s="7">
        <v>297</v>
      </c>
      <c r="U300" s="7">
        <v>379.22999999999996</v>
      </c>
      <c r="V300" s="7">
        <v>5.5358221401676346E-3</v>
      </c>
      <c r="W300">
        <f t="shared" si="121"/>
        <v>4.9999999999954525E-3</v>
      </c>
      <c r="X300">
        <f t="shared" si="122"/>
        <v>-3.8615987852823504E-5</v>
      </c>
      <c r="Y300">
        <f t="shared" si="112"/>
        <v>-2.2920154081225164E-3</v>
      </c>
      <c r="Z300">
        <f t="shared" si="113"/>
        <v>-4.7296480903333271E-5</v>
      </c>
    </row>
    <row r="301" spans="3:26" x14ac:dyDescent="0.25">
      <c r="D301" s="7">
        <v>298</v>
      </c>
      <c r="E301" s="7">
        <v>339.35999999999996</v>
      </c>
      <c r="F301" s="7">
        <v>6.1873734078288764E-2</v>
      </c>
      <c r="G301">
        <f t="shared" si="100"/>
        <v>1.0000000000047748E-2</v>
      </c>
      <c r="H301">
        <f t="shared" si="101"/>
        <v>-7.8344806305590681E-4</v>
      </c>
      <c r="I301">
        <f t="shared" si="108"/>
        <v>1.7343709668315554E-2</v>
      </c>
      <c r="J301">
        <f t="shared" si="109"/>
        <v>-7.872974345867062E-4</v>
      </c>
      <c r="L301" s="7">
        <v>298</v>
      </c>
      <c r="M301" s="7">
        <v>359</v>
      </c>
      <c r="N301" s="7">
        <v>2.5063612182821222E-2</v>
      </c>
      <c r="O301">
        <f t="shared" si="119"/>
        <v>9.9999999999909051E-3</v>
      </c>
      <c r="P301">
        <f t="shared" si="120"/>
        <v>-1.7415493038618404E-4</v>
      </c>
      <c r="Q301">
        <f t="shared" si="110"/>
        <v>4.4975748011630845E-3</v>
      </c>
      <c r="R301">
        <f t="shared" si="111"/>
        <v>-1.677034179098924E-4</v>
      </c>
      <c r="T301" s="7">
        <v>298</v>
      </c>
      <c r="U301" s="7">
        <v>379.23499999999996</v>
      </c>
      <c r="V301" s="7">
        <v>5.4972061523148111E-3</v>
      </c>
      <c r="W301">
        <f t="shared" si="121"/>
        <v>1.0000000000047748E-2</v>
      </c>
      <c r="X301">
        <f t="shared" si="122"/>
        <v>-3.7487627158511866E-5</v>
      </c>
      <c r="Y301">
        <f t="shared" si="112"/>
        <v>-1.5038996305269947E-3</v>
      </c>
      <c r="Z301">
        <f t="shared" si="113"/>
        <v>-6.6230163956723653E-5</v>
      </c>
    </row>
    <row r="302" spans="3:26" x14ac:dyDescent="0.25">
      <c r="D302" s="7">
        <v>299</v>
      </c>
      <c r="E302" s="7">
        <v>339.37</v>
      </c>
      <c r="F302" s="7">
        <v>6.1090286015232857E-2</v>
      </c>
      <c r="G302">
        <f t="shared" si="100"/>
        <v>1.999999999998181E-2</v>
      </c>
      <c r="H302">
        <f t="shared" si="101"/>
        <v>-7.7019064421757211E-4</v>
      </c>
      <c r="I302">
        <f t="shared" si="108"/>
        <v>1.6320384581225866E-2</v>
      </c>
      <c r="J302">
        <f t="shared" si="109"/>
        <v>-7.7412190061108832E-4</v>
      </c>
      <c r="L302" s="7">
        <v>299</v>
      </c>
      <c r="M302" s="7">
        <v>359.01</v>
      </c>
      <c r="N302" s="7">
        <v>2.4889457252435038E-2</v>
      </c>
      <c r="O302">
        <f t="shared" si="119"/>
        <v>4.9999999999954525E-3</v>
      </c>
      <c r="P302">
        <f t="shared" si="120"/>
        <v>-1.7012590658812762E-4</v>
      </c>
      <c r="Q302">
        <f t="shared" si="110"/>
        <v>2.8909172973492492E-3</v>
      </c>
      <c r="R302">
        <f t="shared" si="111"/>
        <v>-1.6883576637932718E-4</v>
      </c>
      <c r="T302" s="7">
        <v>299</v>
      </c>
      <c r="U302" s="7">
        <v>379.245</v>
      </c>
      <c r="V302" s="7">
        <v>5.4597185251562992E-3</v>
      </c>
      <c r="W302">
        <f t="shared" si="121"/>
        <v>4.9999999999954525E-3</v>
      </c>
      <c r="X302">
        <f t="shared" si="122"/>
        <v>-3.6392237175830733E-5</v>
      </c>
      <c r="Y302">
        <f t="shared" si="112"/>
        <v>-6.0551074110204439E-4</v>
      </c>
      <c r="Z302">
        <f t="shared" si="113"/>
        <v>-8.6687319769615523E-5</v>
      </c>
    </row>
    <row r="303" spans="3:26" s="16" customFormat="1" x14ac:dyDescent="0.25">
      <c r="C303" s="16">
        <v>300</v>
      </c>
      <c r="D303" s="17">
        <v>300</v>
      </c>
      <c r="E303" s="17">
        <v>339.39</v>
      </c>
      <c r="F303" s="17">
        <v>6.0320095371015285E-2</v>
      </c>
      <c r="G303" s="16">
        <f t="shared" si="100"/>
        <v>9.9999999999909051E-3</v>
      </c>
      <c r="H303" s="16">
        <f t="shared" si="101"/>
        <v>-7.571542024681216E-4</v>
      </c>
      <c r="I303" s="16">
        <f t="shared" si="108"/>
        <v>1.5225083941023954E-2</v>
      </c>
      <c r="J303" s="16">
        <f t="shared" si="109"/>
        <v>-7.6121509939562626E-4</v>
      </c>
      <c r="L303" s="17">
        <v>300</v>
      </c>
      <c r="M303" s="17">
        <v>359.01499999999999</v>
      </c>
      <c r="N303" s="17">
        <v>2.4719331345846911E-2</v>
      </c>
      <c r="O303" s="16">
        <f t="shared" si="119"/>
        <v>0</v>
      </c>
      <c r="P303" s="16">
        <f t="shared" si="120"/>
        <v>-1.6619006324204016E-4</v>
      </c>
      <c r="Q303" s="16">
        <f t="shared" si="110"/>
        <v>1.1907751423188007E-3</v>
      </c>
      <c r="R303" s="16">
        <f t="shared" si="111"/>
        <v>-1.7056006062438067E-4</v>
      </c>
      <c r="T303" s="17">
        <v>300</v>
      </c>
      <c r="U303" s="17">
        <v>379.25</v>
      </c>
      <c r="V303" s="17">
        <v>5.4233262879804685E-3</v>
      </c>
      <c r="W303" s="16">
        <f t="shared" si="121"/>
        <v>9.9999999999909051E-3</v>
      </c>
      <c r="X303" s="16">
        <f t="shared" si="122"/>
        <v>-3.5328854504245409E-5</v>
      </c>
      <c r="Y303" s="16">
        <f t="shared" si="112"/>
        <v>4.0840284990739661E-4</v>
      </c>
      <c r="Z303" s="16">
        <f t="shared" si="113"/>
        <v>-1.0871660029380947E-4</v>
      </c>
    </row>
    <row r="304" spans="3:26" x14ac:dyDescent="0.25">
      <c r="D304" s="7">
        <v>301</v>
      </c>
      <c r="E304" s="7">
        <v>339.4</v>
      </c>
      <c r="F304" s="7">
        <v>5.9562941168547164E-2</v>
      </c>
      <c r="G304">
        <f t="shared" si="100"/>
        <v>9.9999999999909051E-3</v>
      </c>
      <c r="H304">
        <f t="shared" si="101"/>
        <v>-7.4433518477447919E-4</v>
      </c>
      <c r="I304">
        <f t="shared" si="108"/>
        <v>1.405422547880697E-2</v>
      </c>
      <c r="J304">
        <f t="shared" si="109"/>
        <v>-7.4857661343062654E-4</v>
      </c>
      <c r="L304" s="7">
        <v>301</v>
      </c>
      <c r="M304" s="7">
        <v>359.01499999999999</v>
      </c>
      <c r="N304" s="7">
        <v>2.4553141282604871E-2</v>
      </c>
      <c r="O304">
        <f t="shared" si="119"/>
        <v>9.9999999999909051E-3</v>
      </c>
      <c r="P304">
        <f t="shared" si="120"/>
        <v>-1.623452475878126E-4</v>
      </c>
      <c r="Q304">
        <f t="shared" si="110"/>
        <v>-6.0540615290061162E-4</v>
      </c>
      <c r="R304">
        <f t="shared" si="111"/>
        <v>-1.7289523889513214E-4</v>
      </c>
      <c r="T304" s="7">
        <v>301</v>
      </c>
      <c r="U304" s="7">
        <v>379.26</v>
      </c>
      <c r="V304" s="7">
        <v>5.3879974334762231E-3</v>
      </c>
      <c r="W304">
        <f t="shared" si="121"/>
        <v>-4.9999999999954525E-3</v>
      </c>
      <c r="X304">
        <f t="shared" si="122"/>
        <v>-3.4296543893194004E-5</v>
      </c>
      <c r="Y304">
        <f t="shared" si="112"/>
        <v>1.5432029829662852E-3</v>
      </c>
      <c r="Z304">
        <f t="shared" si="113"/>
        <v>-1.3236737628745388E-4</v>
      </c>
    </row>
    <row r="305" spans="3:26" x14ac:dyDescent="0.25">
      <c r="D305" s="7">
        <v>302</v>
      </c>
      <c r="E305" s="7">
        <v>339.40999999999997</v>
      </c>
      <c r="F305" s="7">
        <v>5.8818605983772684E-2</v>
      </c>
      <c r="G305">
        <f t="shared" si="100"/>
        <v>1.999999999998181E-2</v>
      </c>
      <c r="H305">
        <f t="shared" si="101"/>
        <v>-7.317300904842311E-4</v>
      </c>
      <c r="I305">
        <f t="shared" si="108"/>
        <v>1.2804160066272274E-2</v>
      </c>
      <c r="J305">
        <f t="shared" si="109"/>
        <v>-7.3620618359836187E-4</v>
      </c>
      <c r="L305" s="7">
        <v>302</v>
      </c>
      <c r="M305" s="7">
        <v>359.02499999999998</v>
      </c>
      <c r="N305" s="7">
        <v>2.4390796035017058E-2</v>
      </c>
      <c r="O305">
        <f t="shared" si="119"/>
        <v>0</v>
      </c>
      <c r="P305">
        <f t="shared" si="120"/>
        <v>-1.5858935643700209E-4</v>
      </c>
      <c r="Q305">
        <f t="shared" si="110"/>
        <v>-2.5001975792953157E-3</v>
      </c>
      <c r="R305">
        <f t="shared" si="111"/>
        <v>-1.7586070815739374E-4</v>
      </c>
      <c r="T305" s="7">
        <v>302</v>
      </c>
      <c r="U305" s="7">
        <v>379.255</v>
      </c>
      <c r="V305" s="7">
        <v>5.3537008895830291E-3</v>
      </c>
      <c r="W305">
        <f t="shared" si="121"/>
        <v>9.9999999999909051E-3</v>
      </c>
      <c r="X305">
        <f t="shared" si="122"/>
        <v>-3.3294397419616865E-5</v>
      </c>
      <c r="Y305">
        <f t="shared" si="112"/>
        <v>2.8043621625579718E-3</v>
      </c>
      <c r="Z305">
        <f t="shared" si="113"/>
        <v>-1.5768973580514156E-4</v>
      </c>
    </row>
    <row r="306" spans="3:26" x14ac:dyDescent="0.25">
      <c r="D306" s="7">
        <v>303</v>
      </c>
      <c r="E306" s="7">
        <v>339.42999999999995</v>
      </c>
      <c r="F306" s="7">
        <v>5.8086875893288453E-2</v>
      </c>
      <c r="G306">
        <f t="shared" si="100"/>
        <v>1.0000000000047748E-2</v>
      </c>
      <c r="H306">
        <f t="shared" si="101"/>
        <v>-7.1933547071693915E-4</v>
      </c>
      <c r="I306">
        <f t="shared" si="108"/>
        <v>1.1471171375964317E-2</v>
      </c>
      <c r="J306">
        <f t="shared" si="109"/>
        <v>-7.2410370996665863E-4</v>
      </c>
      <c r="L306" s="7">
        <v>303</v>
      </c>
      <c r="M306" s="7">
        <v>359.02499999999998</v>
      </c>
      <c r="N306" s="7">
        <v>2.4232206678580056E-2</v>
      </c>
      <c r="O306">
        <f t="shared" si="119"/>
        <v>9.9999999999909051E-3</v>
      </c>
      <c r="P306">
        <f t="shared" si="120"/>
        <v>-1.5492033504273597E-4</v>
      </c>
      <c r="Q306">
        <f t="shared" si="110"/>
        <v>-4.4961865414172575E-3</v>
      </c>
      <c r="R306">
        <f t="shared" si="111"/>
        <v>-1.7947634445086846E-4</v>
      </c>
      <c r="T306" s="7">
        <v>303</v>
      </c>
      <c r="U306" s="7">
        <v>379.26499999999999</v>
      </c>
      <c r="V306" s="7">
        <v>5.3204064921634122E-3</v>
      </c>
      <c r="W306">
        <f t="shared" si="121"/>
        <v>4.9999999999954525E-3</v>
      </c>
      <c r="X306">
        <f t="shared" si="122"/>
        <v>-3.2321533689519746E-5</v>
      </c>
      <c r="Y306">
        <f t="shared" si="112"/>
        <v>4.1974639867499164E-3</v>
      </c>
      <c r="Z306">
        <f t="shared" si="113"/>
        <v>-1.8473448270754644E-4</v>
      </c>
    </row>
    <row r="307" spans="3:26" x14ac:dyDescent="0.25">
      <c r="D307" s="7">
        <v>304</v>
      </c>
      <c r="E307" s="7">
        <v>339.44</v>
      </c>
      <c r="F307" s="7">
        <v>5.7367540422571514E-2</v>
      </c>
      <c r="G307">
        <f t="shared" si="100"/>
        <v>1.999999999998181E-2</v>
      </c>
      <c r="H307">
        <f t="shared" si="101"/>
        <v>-7.0714792775697366E-4</v>
      </c>
      <c r="I307">
        <f t="shared" si="108"/>
        <v>1.0051475516396735E-2</v>
      </c>
      <c r="J307">
        <f t="shared" si="109"/>
        <v>-7.1226925257249218E-4</v>
      </c>
      <c r="L307" s="7">
        <v>304</v>
      </c>
      <c r="M307" s="7">
        <v>359.03499999999997</v>
      </c>
      <c r="N307" s="7">
        <v>2.407728634353732E-2</v>
      </c>
      <c r="O307">
        <f t="shared" si="119"/>
        <v>1.4999999999986358E-2</v>
      </c>
      <c r="P307">
        <f t="shared" si="120"/>
        <v>-1.5133617599471724E-4</v>
      </c>
      <c r="Q307">
        <f t="shared" si="110"/>
        <v>-6.5959767737815422E-3</v>
      </c>
      <c r="R307">
        <f t="shared" si="111"/>
        <v>-1.8376249316071069E-4</v>
      </c>
      <c r="T307" s="7">
        <v>304</v>
      </c>
      <c r="U307" s="7">
        <v>379.27</v>
      </c>
      <c r="V307" s="7">
        <v>5.2880849584738925E-3</v>
      </c>
      <c r="W307">
        <f t="shared" si="121"/>
        <v>0</v>
      </c>
      <c r="X307">
        <f t="shared" si="122"/>
        <v>-3.1377097062841239E-5</v>
      </c>
      <c r="Y307">
        <f t="shared" si="112"/>
        <v>5.7282035514072405E-3</v>
      </c>
      <c r="Z307">
        <f t="shared" si="113"/>
        <v>-2.1355313482822325E-4</v>
      </c>
    </row>
    <row r="308" spans="3:26" x14ac:dyDescent="0.25">
      <c r="D308" s="7">
        <v>305</v>
      </c>
      <c r="E308" s="7">
        <v>339.46</v>
      </c>
      <c r="F308" s="7">
        <v>5.666039249481454E-2</v>
      </c>
      <c r="G308">
        <f t="shared" si="100"/>
        <v>1.999999999998181E-2</v>
      </c>
      <c r="H308">
        <f t="shared" si="101"/>
        <v>-6.9516411444823373E-4</v>
      </c>
      <c r="I308">
        <f t="shared" si="108"/>
        <v>8.5412207516437633E-3</v>
      </c>
      <c r="J308">
        <f t="shared" si="109"/>
        <v>-7.007030321424107E-4</v>
      </c>
      <c r="L308" s="7">
        <v>305</v>
      </c>
      <c r="M308" s="7">
        <v>359.04999999999995</v>
      </c>
      <c r="N308" s="7">
        <v>2.3925950167542603E-2</v>
      </c>
      <c r="O308">
        <f t="shared" si="119"/>
        <v>-4.9999999999954525E-3</v>
      </c>
      <c r="P308">
        <f t="shared" si="120"/>
        <v>-1.4783491813863056E-4</v>
      </c>
      <c r="Q308">
        <f t="shared" si="110"/>
        <v>-8.8021882546065466E-3</v>
      </c>
      <c r="R308">
        <f t="shared" si="111"/>
        <v>-1.8873996938423288E-4</v>
      </c>
      <c r="T308" s="7">
        <v>305</v>
      </c>
      <c r="U308" s="7">
        <v>379.27</v>
      </c>
      <c r="V308" s="7">
        <v>5.2567078614110512E-3</v>
      </c>
      <c r="W308">
        <f t="shared" si="121"/>
        <v>9.9999999999909051E-3</v>
      </c>
      <c r="X308">
        <f t="shared" si="122"/>
        <v>-3.0460256900983508E-5</v>
      </c>
      <c r="Y308">
        <f t="shared" si="112"/>
        <v>7.4023878544062782E-3</v>
      </c>
      <c r="Z308">
        <f t="shared" si="113"/>
        <v>-2.4419792264311624E-4</v>
      </c>
    </row>
    <row r="309" spans="3:26" x14ac:dyDescent="0.25">
      <c r="D309" s="7">
        <v>306</v>
      </c>
      <c r="E309" s="7">
        <v>339.47999999999996</v>
      </c>
      <c r="F309" s="7">
        <v>5.5965228380366307E-2</v>
      </c>
      <c r="G309">
        <f t="shared" si="100"/>
        <v>1.0000000000047748E-2</v>
      </c>
      <c r="H309">
        <f t="shared" si="101"/>
        <v>-6.8338073359074103E-4</v>
      </c>
      <c r="I309">
        <f t="shared" si="108"/>
        <v>6.9364871318011723E-3</v>
      </c>
      <c r="J309">
        <f t="shared" si="109"/>
        <v>-6.8940543089988926E-4</v>
      </c>
      <c r="L309" s="7">
        <v>306</v>
      </c>
      <c r="M309" s="7">
        <v>359.04499999999996</v>
      </c>
      <c r="N309" s="7">
        <v>2.3778115249403972E-2</v>
      </c>
      <c r="O309">
        <f t="shared" si="119"/>
        <v>4.9999999999954525E-3</v>
      </c>
      <c r="P309">
        <f t="shared" si="120"/>
        <v>-1.4441464551960548E-4</v>
      </c>
      <c r="Q309">
        <f t="shared" si="110"/>
        <v>-1.1117457119426133E-2</v>
      </c>
      <c r="R309">
        <f t="shared" si="111"/>
        <v>-1.9443005821945247E-4</v>
      </c>
      <c r="T309" s="7">
        <v>306</v>
      </c>
      <c r="U309" s="7">
        <v>379.28</v>
      </c>
      <c r="V309" s="7">
        <v>5.2262476045100677E-3</v>
      </c>
      <c r="W309">
        <f t="shared" si="121"/>
        <v>4.9999999999954525E-3</v>
      </c>
      <c r="X309">
        <f t="shared" si="122"/>
        <v>-2.9570206836310696E-5</v>
      </c>
      <c r="Y309">
        <f t="shared" si="112"/>
        <v>9.2259362159348157E-3</v>
      </c>
      <c r="Z309">
        <f t="shared" si="113"/>
        <v>-2.7672178750841325E-4</v>
      </c>
    </row>
    <row r="310" spans="3:26" x14ac:dyDescent="0.25">
      <c r="D310" s="7">
        <v>307</v>
      </c>
      <c r="E310" s="7">
        <v>339.49</v>
      </c>
      <c r="F310" s="7">
        <v>5.5281847646775566E-2</v>
      </c>
      <c r="G310">
        <f t="shared" si="100"/>
        <v>1.999999999998181E-2</v>
      </c>
      <c r="H310">
        <f t="shared" si="101"/>
        <v>-6.7179453733946792E-4</v>
      </c>
      <c r="I310">
        <f t="shared" si="108"/>
        <v>5.2332861841559719E-3</v>
      </c>
      <c r="J310">
        <f t="shared" si="109"/>
        <v>-6.7837699327376322E-4</v>
      </c>
      <c r="L310" s="7">
        <v>307</v>
      </c>
      <c r="M310" s="7">
        <v>359.04999999999995</v>
      </c>
      <c r="N310" s="7">
        <v>2.3633700603884367E-2</v>
      </c>
      <c r="O310">
        <f t="shared" si="119"/>
        <v>0</v>
      </c>
      <c r="P310">
        <f t="shared" si="120"/>
        <v>-1.4107348634913655E-4</v>
      </c>
      <c r="Q310">
        <f t="shared" si="110"/>
        <v>-1.3544435580386205E-2</v>
      </c>
      <c r="R310">
        <f t="shared" si="111"/>
        <v>-2.0085451503287777E-4</v>
      </c>
      <c r="T310" s="7">
        <v>307</v>
      </c>
      <c r="U310" s="7">
        <v>379.28499999999997</v>
      </c>
      <c r="V310" s="7">
        <v>5.196677397673757E-3</v>
      </c>
      <c r="W310">
        <f t="shared" si="121"/>
        <v>4.9999999999954525E-3</v>
      </c>
      <c r="X310">
        <f t="shared" si="122"/>
        <v>-2.8706164062992229E-5</v>
      </c>
      <c r="Y310">
        <f t="shared" si="112"/>
        <v>1.1204880653715499E-2</v>
      </c>
      <c r="Z310">
        <f t="shared" si="113"/>
        <v>-3.1117838009024623E-4</v>
      </c>
    </row>
    <row r="311" spans="3:26" x14ac:dyDescent="0.25">
      <c r="D311" s="7">
        <v>308</v>
      </c>
      <c r="E311" s="7">
        <v>339.51</v>
      </c>
      <c r="F311" s="7">
        <v>5.4610053109436098E-2</v>
      </c>
      <c r="G311">
        <f t="shared" si="100"/>
        <v>9.9999999999909051E-3</v>
      </c>
      <c r="H311">
        <f t="shared" si="101"/>
        <v>-6.6040232660549703E-4</v>
      </c>
      <c r="I311">
        <f t="shared" si="108"/>
        <v>3.4275605871894044E-3</v>
      </c>
      <c r="J311">
        <f t="shared" si="109"/>
        <v>-6.6761842665295779E-4</v>
      </c>
      <c r="L311" s="7">
        <v>308</v>
      </c>
      <c r="M311" s="7">
        <v>359.04999999999995</v>
      </c>
      <c r="N311" s="7">
        <v>2.349262711753523E-2</v>
      </c>
      <c r="O311">
        <f t="shared" si="119"/>
        <v>4.9999999999954525E-3</v>
      </c>
      <c r="P311">
        <f t="shared" si="120"/>
        <v>-1.3780961199506836E-4</v>
      </c>
      <c r="Q311">
        <f t="shared" si="110"/>
        <v>-1.608579184031167E-2</v>
      </c>
      <c r="R311">
        <f t="shared" si="111"/>
        <v>-2.0803556578136151E-4</v>
      </c>
      <c r="T311" s="7">
        <v>308</v>
      </c>
      <c r="U311" s="7">
        <v>379.28999999999996</v>
      </c>
      <c r="V311" s="7">
        <v>5.1679712336107648E-3</v>
      </c>
      <c r="W311">
        <f t="shared" si="121"/>
        <v>0</v>
      </c>
      <c r="X311">
        <f t="shared" si="122"/>
        <v>-2.7867368648559591E-5</v>
      </c>
      <c r="Y311">
        <f t="shared" si="112"/>
        <v>1.3345366293187944E-2</v>
      </c>
      <c r="Z311">
        <f t="shared" si="113"/>
        <v>-3.4762205879439179E-4</v>
      </c>
    </row>
    <row r="312" spans="3:26" x14ac:dyDescent="0.25">
      <c r="D312" s="7">
        <v>309</v>
      </c>
      <c r="E312" s="7">
        <v>339.52</v>
      </c>
      <c r="F312" s="7">
        <v>5.3949650782830601E-2</v>
      </c>
      <c r="G312">
        <f t="shared" si="100"/>
        <v>9.9999999999909051E-3</v>
      </c>
      <c r="H312">
        <f t="shared" si="101"/>
        <v>-6.4920095045973431E-4</v>
      </c>
      <c r="I312">
        <f t="shared" si="108"/>
        <v>1.515183849184254E-3</v>
      </c>
      <c r="J312">
        <f t="shared" si="109"/>
        <v>-6.5713060211201879E-4</v>
      </c>
      <c r="L312" s="7">
        <v>309</v>
      </c>
      <c r="M312" s="7">
        <v>359.05499999999995</v>
      </c>
      <c r="N312" s="7">
        <v>2.3354817505540162E-2</v>
      </c>
      <c r="O312">
        <f t="shared" si="119"/>
        <v>9.9999999999909051E-3</v>
      </c>
      <c r="P312">
        <f t="shared" si="120"/>
        <v>-1.3462123599412498E-4</v>
      </c>
      <c r="Q312">
        <f t="shared" si="110"/>
        <v>-1.8744210011235607E-2</v>
      </c>
      <c r="R312">
        <f t="shared" si="111"/>
        <v>-2.159959072524642E-4</v>
      </c>
      <c r="T312" s="7">
        <v>309</v>
      </c>
      <c r="U312" s="7">
        <v>379.28999999999996</v>
      </c>
      <c r="V312" s="7">
        <v>5.1401038649622052E-3</v>
      </c>
      <c r="W312">
        <f t="shared" si="121"/>
        <v>0</v>
      </c>
      <c r="X312">
        <f t="shared" si="122"/>
        <v>-2.7053082865575485E-5</v>
      </c>
      <c r="Y312">
        <f t="shared" si="112"/>
        <v>1.5653651744835351E-2</v>
      </c>
      <c r="Z312">
        <f t="shared" si="113"/>
        <v>-3.8610788814090469E-4</v>
      </c>
    </row>
    <row r="313" spans="3:26" x14ac:dyDescent="0.25">
      <c r="C313">
        <v>310</v>
      </c>
      <c r="D313" s="7">
        <v>310</v>
      </c>
      <c r="E313" s="7">
        <v>339.53</v>
      </c>
      <c r="F313" s="7">
        <v>5.3300449832370866E-2</v>
      </c>
      <c r="G313">
        <f t="shared" si="100"/>
        <v>9.9999999999909051E-3</v>
      </c>
      <c r="H313">
        <f t="shared" si="101"/>
        <v>-6.381873055392312E-4</v>
      </c>
      <c r="I313">
        <f t="shared" si="108"/>
        <v>-5.0803998326820476E-4</v>
      </c>
      <c r="J313">
        <f t="shared" si="109"/>
        <v>-6.4691455510311469E-4</v>
      </c>
      <c r="L313" s="7">
        <v>310</v>
      </c>
      <c r="M313" s="7">
        <v>359.06499999999994</v>
      </c>
      <c r="N313" s="7">
        <v>2.3220196269546037E-2</v>
      </c>
      <c r="O313">
        <f t="shared" si="119"/>
        <v>4.9999999999954525E-3</v>
      </c>
      <c r="P313">
        <f t="shared" si="120"/>
        <v>-1.3150661308646699E-4</v>
      </c>
      <c r="Q313">
        <f t="shared" si="110"/>
        <v>-2.1522390032615801E-2</v>
      </c>
      <c r="R313">
        <f t="shared" si="111"/>
        <v>-2.2475870736410331E-4</v>
      </c>
      <c r="T313" s="7">
        <v>310</v>
      </c>
      <c r="U313" s="7">
        <v>379.28999999999996</v>
      </c>
      <c r="V313" s="7">
        <v>5.1130507820966297E-3</v>
      </c>
      <c r="W313">
        <f t="shared" si="121"/>
        <v>4.9999999999954525E-3</v>
      </c>
      <c r="X313">
        <f t="shared" si="122"/>
        <v>-2.626259054284031E-5</v>
      </c>
      <c r="Y313">
        <f t="shared" si="112"/>
        <v>1.8136109484353291E-2</v>
      </c>
      <c r="Z313">
        <f t="shared" si="113"/>
        <v>-4.2669163728974169E-4</v>
      </c>
    </row>
    <row r="314" spans="3:26" x14ac:dyDescent="0.25">
      <c r="D314" s="7">
        <v>311</v>
      </c>
      <c r="E314" s="7">
        <v>339.53999999999996</v>
      </c>
      <c r="F314" s="7">
        <v>5.2662262526831635E-2</v>
      </c>
      <c r="G314">
        <f t="shared" si="100"/>
        <v>1.999999999998181E-2</v>
      </c>
      <c r="H314">
        <f t="shared" si="101"/>
        <v>-6.2735833545645575E-4</v>
      </c>
      <c r="I314">
        <f t="shared" si="108"/>
        <v>-2.646376692078789E-3</v>
      </c>
      <c r="J314">
        <f t="shared" si="109"/>
        <v>-6.3697148623463595E-4</v>
      </c>
      <c r="L314" s="7">
        <v>311</v>
      </c>
      <c r="M314" s="7">
        <v>359.06999999999994</v>
      </c>
      <c r="N314" s="7">
        <v>2.308868965645957E-2</v>
      </c>
      <c r="O314">
        <f t="shared" si="119"/>
        <v>5.0000000000522959E-3</v>
      </c>
      <c r="P314">
        <f t="shared" si="120"/>
        <v>-1.2846403827196373E-4</v>
      </c>
      <c r="Q314">
        <f t="shared" si="110"/>
        <v>-2.4423047588897573E-2</v>
      </c>
      <c r="R314">
        <f t="shared" si="111"/>
        <v>-2.3434760538171284E-4</v>
      </c>
      <c r="T314" s="7">
        <v>311</v>
      </c>
      <c r="U314" s="7">
        <v>379.29499999999996</v>
      </c>
      <c r="V314" s="7">
        <v>5.0867881915537894E-3</v>
      </c>
      <c r="W314">
        <f t="shared" si="121"/>
        <v>0</v>
      </c>
      <c r="X314">
        <f t="shared" si="122"/>
        <v>-2.549519643552968E-5</v>
      </c>
      <c r="Y314">
        <f t="shared" si="112"/>
        <v>2.0799226246574598E-2</v>
      </c>
      <c r="Z314">
        <f t="shared" si="113"/>
        <v>-4.6942977823953569E-4</v>
      </c>
    </row>
    <row r="315" spans="3:26" x14ac:dyDescent="0.25">
      <c r="D315" s="7">
        <v>312</v>
      </c>
      <c r="E315" s="7">
        <v>339.55999999999995</v>
      </c>
      <c r="F315" s="7">
        <v>5.2034904191375179E-2</v>
      </c>
      <c r="G315">
        <f t="shared" si="100"/>
        <v>2.0000000000038654E-2</v>
      </c>
      <c r="H315">
        <f t="shared" si="101"/>
        <v>-6.1671103021148505E-4</v>
      </c>
      <c r="I315">
        <f t="shared" si="108"/>
        <v>-4.9041621755154807E-3</v>
      </c>
      <c r="J315">
        <f t="shared" si="109"/>
        <v>-6.273027619556476E-4</v>
      </c>
      <c r="L315" s="7">
        <v>312</v>
      </c>
      <c r="M315" s="7">
        <v>359.07499999999999</v>
      </c>
      <c r="N315" s="7">
        <v>2.2960225618187606E-2</v>
      </c>
      <c r="O315">
        <f t="shared" si="119"/>
        <v>4.9999999999954525E-3</v>
      </c>
      <c r="P315">
        <f t="shared" si="120"/>
        <v>-1.2549184588751816E-4</v>
      </c>
      <c r="Q315">
        <f t="shared" si="110"/>
        <v>-2.7448914029506666E-2</v>
      </c>
      <c r="R315">
        <f t="shared" si="111"/>
        <v>-2.4478671217237347E-4</v>
      </c>
      <c r="T315" s="7">
        <v>312</v>
      </c>
      <c r="U315" s="7">
        <v>379.29499999999996</v>
      </c>
      <c r="V315" s="7">
        <v>5.0612929951182597E-3</v>
      </c>
      <c r="W315">
        <f t="shared" si="121"/>
        <v>4.9999999999954525E-3</v>
      </c>
      <c r="X315">
        <f t="shared" si="122"/>
        <v>-2.4750225613751238E-5</v>
      </c>
      <c r="Y315">
        <f t="shared" si="112"/>
        <v>2.3649603393530505E-2</v>
      </c>
      <c r="Z315">
        <f t="shared" si="113"/>
        <v>-5.1437948425196722E-4</v>
      </c>
    </row>
    <row r="316" spans="3:26" x14ac:dyDescent="0.25">
      <c r="D316" s="7">
        <v>313</v>
      </c>
      <c r="E316" s="7">
        <v>339.58</v>
      </c>
      <c r="F316" s="7">
        <v>5.1418193161163694E-2</v>
      </c>
      <c r="G316">
        <f t="shared" si="100"/>
        <v>1.999999999998181E-2</v>
      </c>
      <c r="H316">
        <f t="shared" si="101"/>
        <v>-6.062424256073895E-4</v>
      </c>
      <c r="I316">
        <f t="shared" si="108"/>
        <v>-7.2858027347511012E-3</v>
      </c>
      <c r="J316">
        <f t="shared" si="109"/>
        <v>-6.1790991521502858E-4</v>
      </c>
      <c r="L316" s="7">
        <v>313</v>
      </c>
      <c r="M316" s="7">
        <v>359.08</v>
      </c>
      <c r="N316" s="7">
        <v>2.2834733772300088E-2</v>
      </c>
      <c r="O316">
        <f t="shared" si="119"/>
        <v>4.9999999999954525E-3</v>
      </c>
      <c r="P316">
        <f t="shared" si="120"/>
        <v>-1.2258840870524312E-4</v>
      </c>
      <c r="Q316">
        <f t="shared" si="110"/>
        <v>-3.0602736289254251E-2</v>
      </c>
      <c r="R316">
        <f t="shared" si="111"/>
        <v>-2.5610061046449362E-4</v>
      </c>
      <c r="T316" s="7">
        <v>313</v>
      </c>
      <c r="U316" s="7">
        <v>379.29999999999995</v>
      </c>
      <c r="V316" s="7">
        <v>5.0365427695045085E-3</v>
      </c>
      <c r="W316">
        <f t="shared" si="121"/>
        <v>-4.9999999999954525E-3</v>
      </c>
      <c r="X316">
        <f t="shared" si="122"/>
        <v>-2.4027022868962182E-5</v>
      </c>
      <c r="Y316">
        <f t="shared" si="112"/>
        <v>2.669395727233681E-2</v>
      </c>
      <c r="Z316">
        <f t="shared" si="113"/>
        <v>-5.6159862848219333E-4</v>
      </c>
    </row>
    <row r="317" spans="3:26" x14ac:dyDescent="0.25">
      <c r="D317" s="7">
        <v>314</v>
      </c>
      <c r="E317" s="7">
        <v>339.59999999999997</v>
      </c>
      <c r="F317" s="7">
        <v>5.0811950735556305E-2</v>
      </c>
      <c r="G317">
        <f t="shared" si="100"/>
        <v>9.9999999999909051E-3</v>
      </c>
      <c r="H317">
        <f t="shared" si="101"/>
        <v>-5.9594960266889929E-4</v>
      </c>
      <c r="I317">
        <f t="shared" si="108"/>
        <v>-9.7957754244735185E-3</v>
      </c>
      <c r="J317">
        <f t="shared" si="109"/>
        <v>-6.0879464620809676E-4</v>
      </c>
      <c r="L317" s="7">
        <v>314</v>
      </c>
      <c r="M317" s="7">
        <v>359.08499999999998</v>
      </c>
      <c r="N317" s="7">
        <v>2.2712145363594845E-2</v>
      </c>
      <c r="O317">
        <f t="shared" si="119"/>
        <v>4.9999999999954525E-3</v>
      </c>
      <c r="P317">
        <f t="shared" si="120"/>
        <v>-1.1975213705078466E-4</v>
      </c>
      <c r="Q317">
        <f t="shared" si="110"/>
        <v>-3.3887276808741928E-2</v>
      </c>
      <c r="R317">
        <f t="shared" si="111"/>
        <v>-2.6831435501689649E-4</v>
      </c>
      <c r="T317" s="7">
        <v>314</v>
      </c>
      <c r="U317" s="7">
        <v>379.29499999999996</v>
      </c>
      <c r="V317" s="7">
        <v>5.0125157466355463E-3</v>
      </c>
      <c r="W317">
        <f t="shared" si="121"/>
        <v>-4.9999999999954525E-3</v>
      </c>
      <c r="X317">
        <f t="shared" si="122"/>
        <v>-2.3324952137727083E-5</v>
      </c>
      <c r="Y317">
        <f t="shared" si="112"/>
        <v>2.9939119587631957E-2</v>
      </c>
      <c r="Z317">
        <f t="shared" si="113"/>
        <v>-6.1114578206571124E-4</v>
      </c>
    </row>
    <row r="318" spans="3:26" x14ac:dyDescent="0.25">
      <c r="D318" s="7">
        <v>315</v>
      </c>
      <c r="E318" s="7">
        <v>339.60999999999996</v>
      </c>
      <c r="F318" s="7">
        <v>5.0216001132887406E-2</v>
      </c>
      <c r="G318">
        <f t="shared" si="100"/>
        <v>2.0000000000038654E-2</v>
      </c>
      <c r="H318">
        <f t="shared" si="101"/>
        <v>-5.8582968706446387E-4</v>
      </c>
      <c r="I318">
        <f t="shared" si="108"/>
        <v>-1.2438628339944913E-2</v>
      </c>
      <c r="J318">
        <f t="shared" si="109"/>
        <v>-5.9995882305440007E-4</v>
      </c>
      <c r="L318" s="7">
        <v>315</v>
      </c>
      <c r="M318" s="7">
        <v>359.09</v>
      </c>
      <c r="N318" s="7">
        <v>2.259239322654406E-2</v>
      </c>
      <c r="O318">
        <f t="shared" si="119"/>
        <v>9.9999999999909051E-3</v>
      </c>
      <c r="P318">
        <f t="shared" si="120"/>
        <v>-1.1698147794162936E-4</v>
      </c>
      <c r="Q318">
        <f t="shared" si="110"/>
        <v>-3.7305313453743549E-2</v>
      </c>
      <c r="R318">
        <f t="shared" si="111"/>
        <v>-2.814534729043694E-4</v>
      </c>
      <c r="T318" s="7">
        <v>315</v>
      </c>
      <c r="U318" s="7">
        <v>379.28999999999996</v>
      </c>
      <c r="V318" s="7">
        <v>4.9891907944978192E-3</v>
      </c>
      <c r="W318">
        <f t="shared" si="121"/>
        <v>4.9999999999954525E-3</v>
      </c>
      <c r="X318">
        <f t="shared" si="122"/>
        <v>-2.2643395942307729E-5</v>
      </c>
      <c r="Y318">
        <f t="shared" si="112"/>
        <v>3.3392037778278372E-2</v>
      </c>
      <c r="Z318">
        <f t="shared" si="113"/>
        <v>-6.6308021269372019E-4</v>
      </c>
    </row>
    <row r="319" spans="3:26" x14ac:dyDescent="0.25">
      <c r="D319" s="7">
        <v>316</v>
      </c>
      <c r="E319" s="7">
        <v>339.63</v>
      </c>
      <c r="F319" s="7">
        <v>4.9630171445822942E-2</v>
      </c>
      <c r="G319">
        <f t="shared" si="100"/>
        <v>1.999999999998181E-2</v>
      </c>
      <c r="H319">
        <f t="shared" si="101"/>
        <v>-5.758798485318295E-4</v>
      </c>
      <c r="I319">
        <f t="shared" si="108"/>
        <v>-1.5218980911052782E-2</v>
      </c>
      <c r="J319">
        <f t="shared" si="109"/>
        <v>-5.9140448244597577E-4</v>
      </c>
      <c r="L319" s="7">
        <v>316</v>
      </c>
      <c r="M319" s="7">
        <v>359.09999999999997</v>
      </c>
      <c r="N319" s="7">
        <v>2.2475411748602431E-2</v>
      </c>
      <c r="O319">
        <f t="shared" si="119"/>
        <v>5.0000000000522959E-3</v>
      </c>
      <c r="P319">
        <f t="shared" si="120"/>
        <v>-1.1427491424474343E-4</v>
      </c>
      <c r="Q319">
        <f t="shared" si="110"/>
        <v>-4.0859639440186113E-2</v>
      </c>
      <c r="R319">
        <f t="shared" si="111"/>
        <v>-2.9554396366687774E-4</v>
      </c>
      <c r="T319" s="7">
        <v>316</v>
      </c>
      <c r="U319" s="7">
        <v>379.29499999999996</v>
      </c>
      <c r="V319" s="7">
        <v>4.9665473985555115E-3</v>
      </c>
      <c r="W319">
        <f t="shared" si="121"/>
        <v>0</v>
      </c>
      <c r="X319">
        <f t="shared" si="122"/>
        <v>-2.1981754847606207E-5</v>
      </c>
      <c r="Y319">
        <f t="shared" si="112"/>
        <v>3.7059775341199419E-2</v>
      </c>
      <c r="Z319">
        <f t="shared" si="113"/>
        <v>-7.1746188301972935E-4</v>
      </c>
    </row>
    <row r="320" spans="3:26" x14ac:dyDescent="0.25">
      <c r="D320" s="7">
        <v>317</v>
      </c>
      <c r="E320" s="7">
        <v>339.65</v>
      </c>
      <c r="F320" s="7">
        <v>4.9054291597291112E-2</v>
      </c>
      <c r="G320">
        <f t="shared" si="100"/>
        <v>1.999999999998181E-2</v>
      </c>
      <c r="H320">
        <f t="shared" si="101"/>
        <v>-5.6609730030735689E-4</v>
      </c>
      <c r="I320">
        <f t="shared" si="108"/>
        <v>-1.8141524210401272E-2</v>
      </c>
      <c r="J320">
        <f t="shared" si="109"/>
        <v>-5.8313383033968547E-4</v>
      </c>
      <c r="L320" s="7">
        <v>317</v>
      </c>
      <c r="M320" s="7">
        <v>359.10500000000002</v>
      </c>
      <c r="N320" s="7">
        <v>2.2361136834357687E-2</v>
      </c>
      <c r="O320">
        <f t="shared" si="119"/>
        <v>4.9999999999954525E-3</v>
      </c>
      <c r="P320">
        <f t="shared" si="120"/>
        <v>-1.116309638532903E-4</v>
      </c>
      <c r="Q320">
        <f t="shared" si="110"/>
        <v>-4.4553063254497927E-2</v>
      </c>
      <c r="R320">
        <f t="shared" si="111"/>
        <v>-3.1061229953516234E-4</v>
      </c>
      <c r="T320" s="7">
        <v>317</v>
      </c>
      <c r="U320" s="7">
        <v>379.29499999999996</v>
      </c>
      <c r="V320" s="7">
        <v>4.9445656437079053E-3</v>
      </c>
      <c r="W320">
        <f t="shared" si="121"/>
        <v>0</v>
      </c>
      <c r="X320">
        <f t="shared" si="122"/>
        <v>-2.1339446933966826E-5</v>
      </c>
      <c r="Y320">
        <f t="shared" si="112"/>
        <v>4.0949512203703797E-2</v>
      </c>
      <c r="Z320">
        <f t="shared" si="113"/>
        <v>-7.7435144898622965E-4</v>
      </c>
    </row>
    <row r="321" spans="4:26" x14ac:dyDescent="0.25">
      <c r="D321" s="7">
        <v>318</v>
      </c>
      <c r="E321" s="7">
        <v>339.66999999999996</v>
      </c>
      <c r="F321" s="7">
        <v>4.8488194296983755E-2</v>
      </c>
      <c r="G321">
        <f t="shared" si="100"/>
        <v>2.0000000000038654E-2</v>
      </c>
      <c r="H321">
        <f t="shared" si="101"/>
        <v>-5.5647929855903722E-4</v>
      </c>
      <c r="I321">
        <f t="shared" si="108"/>
        <v>-2.1211021287777854E-2</v>
      </c>
      <c r="J321">
        <f t="shared" si="109"/>
        <v>-5.7514924267564049E-4</v>
      </c>
      <c r="L321" s="7">
        <v>318</v>
      </c>
      <c r="M321" s="7">
        <v>359.11</v>
      </c>
      <c r="N321" s="7">
        <v>2.2249505870504397E-2</v>
      </c>
      <c r="O321">
        <f t="shared" si="119"/>
        <v>4.9999999999954525E-3</v>
      </c>
      <c r="P321">
        <f t="shared" si="120"/>
        <v>-1.0904817888192711E-4</v>
      </c>
      <c r="Q321">
        <f t="shared" si="110"/>
        <v>-4.8388408576003128E-2</v>
      </c>
      <c r="R321">
        <f t="shared" si="111"/>
        <v>-3.2668542561703484E-4</v>
      </c>
      <c r="T321" s="7">
        <v>318</v>
      </c>
      <c r="U321" s="7">
        <v>379.29499999999996</v>
      </c>
      <c r="V321" s="7">
        <v>4.9232261967739385E-3</v>
      </c>
      <c r="W321">
        <f t="shared" si="121"/>
        <v>-4.9999999999954525E-3</v>
      </c>
      <c r="X321">
        <f t="shared" si="122"/>
        <v>-2.0715907285380648E-5</v>
      </c>
      <c r="Y321">
        <f t="shared" si="112"/>
        <v>4.5068545084043343E-2</v>
      </c>
      <c r="Z321">
        <f t="shared" si="113"/>
        <v>-8.3381025814426024E-4</v>
      </c>
    </row>
    <row r="322" spans="4:26" x14ac:dyDescent="0.25">
      <c r="D322" s="7">
        <v>319</v>
      </c>
      <c r="E322" s="7">
        <v>339.69</v>
      </c>
      <c r="F322" s="7">
        <v>4.7931714998424718E-2</v>
      </c>
      <c r="G322">
        <f t="shared" si="100"/>
        <v>1.0648589341692789</v>
      </c>
      <c r="H322">
        <f t="shared" si="101"/>
        <v>1.5025615986966997E-4</v>
      </c>
      <c r="I322">
        <f t="shared" si="108"/>
        <v>-2.4432307395366948E-2</v>
      </c>
      <c r="J322">
        <f t="shared" si="109"/>
        <v>-5.6745326591210732E-4</v>
      </c>
      <c r="L322" s="7">
        <v>319</v>
      </c>
      <c r="M322" s="7">
        <v>359.11500000000001</v>
      </c>
      <c r="N322" s="7">
        <v>2.214045769162247E-2</v>
      </c>
      <c r="O322">
        <f t="shared" si="119"/>
        <v>1.1257523510971787</v>
      </c>
      <c r="P322">
        <f t="shared" si="120"/>
        <v>6.9405823484709937E-5</v>
      </c>
      <c r="Q322">
        <f t="shared" si="110"/>
        <v>-5.2368514203423144E-2</v>
      </c>
      <c r="R322">
        <f t="shared" si="111"/>
        <v>-3.4379076006268994E-4</v>
      </c>
      <c r="T322" s="7">
        <v>319</v>
      </c>
      <c r="U322" s="7">
        <v>379.28999999999996</v>
      </c>
      <c r="V322" s="7">
        <v>4.9025102894885578E-3</v>
      </c>
      <c r="W322">
        <f t="shared" si="121"/>
        <v>1.1889968652037617</v>
      </c>
      <c r="X322">
        <f t="shared" si="122"/>
        <v>1.5368370813443755E-5</v>
      </c>
      <c r="Y322">
        <f t="shared" si="112"/>
        <v>4.9424287792114718E-2</v>
      </c>
      <c r="Z322">
        <f t="shared" si="113"/>
        <v>-8.9590034832824628E-4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271B3-EAE5-41D4-874E-923DABBE4944}">
  <dimension ref="C1:AY33"/>
  <sheetViews>
    <sheetView zoomScale="70" zoomScaleNormal="70" workbookViewId="0">
      <selection activeCell="AA12" sqref="AA12"/>
    </sheetView>
  </sheetViews>
  <sheetFormatPr defaultRowHeight="13.8" x14ac:dyDescent="0.25"/>
  <sheetData>
    <row r="1" spans="3:51" x14ac:dyDescent="0.25">
      <c r="D1" s="7"/>
      <c r="E1" s="7" t="s">
        <v>4</v>
      </c>
      <c r="F1" s="7"/>
      <c r="H1" s="7" t="s">
        <v>23</v>
      </c>
      <c r="L1" s="7"/>
      <c r="M1" s="7" t="s">
        <v>5</v>
      </c>
      <c r="N1" s="7"/>
      <c r="O1" s="7" t="s">
        <v>18</v>
      </c>
      <c r="T1" s="7"/>
      <c r="U1" s="7" t="s">
        <v>6</v>
      </c>
      <c r="V1" s="7"/>
      <c r="W1" s="7" t="s">
        <v>19</v>
      </c>
      <c r="AB1" s="7"/>
      <c r="AC1" s="7" t="s">
        <v>17</v>
      </c>
      <c r="AD1" s="7"/>
      <c r="AE1" s="7" t="s">
        <v>20</v>
      </c>
      <c r="AK1" s="7"/>
      <c r="AL1" s="7" t="s">
        <v>8</v>
      </c>
      <c r="AM1" s="7"/>
      <c r="AN1" s="7" t="s">
        <v>21</v>
      </c>
      <c r="AS1" s="7"/>
      <c r="AT1" s="7" t="s">
        <v>9</v>
      </c>
      <c r="AU1" s="7"/>
      <c r="AV1" s="7" t="s">
        <v>22</v>
      </c>
    </row>
    <row r="2" spans="3:51" x14ac:dyDescent="0.25">
      <c r="C2">
        <v>0</v>
      </c>
      <c r="D2" s="7">
        <v>0</v>
      </c>
      <c r="E2" s="7">
        <v>290.44</v>
      </c>
      <c r="F2" s="7">
        <v>3.9704507607886832</v>
      </c>
      <c r="G2">
        <v>1.5199999999999818</v>
      </c>
      <c r="H2">
        <v>-3.9659025187110508E-2</v>
      </c>
      <c r="I2" s="7">
        <v>1.5</v>
      </c>
      <c r="J2" s="7">
        <v>-3.9E-2</v>
      </c>
      <c r="L2" s="7">
        <v>0</v>
      </c>
      <c r="M2" s="7">
        <v>290.83499999999998</v>
      </c>
      <c r="N2" s="7">
        <v>3.9632870322620177</v>
      </c>
      <c r="O2">
        <v>2.6150000000000091</v>
      </c>
      <c r="P2">
        <v>-5.0016169715174197E-2</v>
      </c>
      <c r="Q2" s="7">
        <v>2.4</v>
      </c>
      <c r="R2" s="7">
        <v>-0.05</v>
      </c>
      <c r="T2" s="7">
        <v>0</v>
      </c>
      <c r="U2" s="7">
        <v>291.39999999999998</v>
      </c>
      <c r="V2" s="7">
        <v>4.0003111054334832</v>
      </c>
      <c r="W2">
        <v>2.8149999999999977</v>
      </c>
      <c r="X2">
        <v>-5.8238265228407471E-2</v>
      </c>
      <c r="Y2" s="7">
        <v>3</v>
      </c>
      <c r="Z2" s="7">
        <v>-5.8000000000000003E-2</v>
      </c>
      <c r="AB2" s="7">
        <v>0</v>
      </c>
      <c r="AC2" s="7">
        <v>289.495</v>
      </c>
      <c r="AD2" s="7">
        <v>9.1647284007869381</v>
      </c>
      <c r="AE2">
        <v>0.68999999999999773</v>
      </c>
      <c r="AF2">
        <v>-7.4404001690751898E-2</v>
      </c>
      <c r="AG2">
        <v>-7.2999999999999995E-2</v>
      </c>
      <c r="AH2">
        <v>1.24255744283625</v>
      </c>
      <c r="AK2" s="7">
        <v>0</v>
      </c>
      <c r="AL2" s="7">
        <v>290.5</v>
      </c>
      <c r="AM2" s="7">
        <v>9.526315789473685</v>
      </c>
      <c r="AN2">
        <v>0.93999999999999773</v>
      </c>
      <c r="AO2">
        <v>-0.10282631313714674</v>
      </c>
      <c r="AP2">
        <v>2.4775365696342302</v>
      </c>
      <c r="AQ2">
        <v>-0.1</v>
      </c>
      <c r="AS2" s="7">
        <v>0</v>
      </c>
      <c r="AT2" s="7">
        <v>290.79499999999996</v>
      </c>
      <c r="AU2" s="7">
        <v>9.1258098621812351</v>
      </c>
      <c r="AV2">
        <v>3.5300000000000296</v>
      </c>
      <c r="AW2">
        <v>-0.12069248739373073</v>
      </c>
      <c r="AX2">
        <v>3.5</v>
      </c>
      <c r="AY2">
        <v>-0.12</v>
      </c>
    </row>
    <row r="3" spans="3:51" x14ac:dyDescent="0.25">
      <c r="C3">
        <v>10</v>
      </c>
      <c r="D3" s="7">
        <v>10</v>
      </c>
      <c r="E3" s="7">
        <v>297.82</v>
      </c>
      <c r="F3" s="7">
        <v>3.5835566515840784</v>
      </c>
      <c r="G3">
        <v>9.9999999999965894E-2</v>
      </c>
      <c r="H3">
        <v>-3.7473094328623446E-2</v>
      </c>
      <c r="I3">
        <v>0.15794973286054503</v>
      </c>
      <c r="J3">
        <v>-3.7585803363610018E-2</v>
      </c>
      <c r="L3" s="7">
        <v>10</v>
      </c>
      <c r="M3" s="7">
        <v>302.755</v>
      </c>
      <c r="N3" s="7">
        <v>3.4750671576455465</v>
      </c>
      <c r="O3">
        <v>0.125</v>
      </c>
      <c r="P3">
        <v>-4.7241382120849273E-2</v>
      </c>
      <c r="Q3">
        <v>0.31047321736347944</v>
      </c>
      <c r="R3">
        <v>-4.7210812990328352E-2</v>
      </c>
      <c r="T3" s="7">
        <v>10</v>
      </c>
      <c r="U3" s="7">
        <v>307.53499999999997</v>
      </c>
      <c r="V3" s="7">
        <v>3.4278285191509652</v>
      </c>
      <c r="W3">
        <v>0.16500000000002046</v>
      </c>
      <c r="X3">
        <v>-5.5738092902828384E-2</v>
      </c>
      <c r="Y3">
        <v>0.38045487856297289</v>
      </c>
      <c r="Z3">
        <v>-5.5559462653710978E-2</v>
      </c>
      <c r="AB3" s="7">
        <v>10</v>
      </c>
      <c r="AC3" s="7">
        <v>297.875</v>
      </c>
      <c r="AD3" s="7">
        <v>8.4247596806721301</v>
      </c>
      <c r="AE3">
        <v>0.12000000000000455</v>
      </c>
      <c r="AF3">
        <v>-7.3403339480993424E-2</v>
      </c>
      <c r="AG3">
        <v>-7.3721534566328767E-2</v>
      </c>
      <c r="AH3">
        <v>0.32625314449121889</v>
      </c>
      <c r="AK3" s="7">
        <v>10</v>
      </c>
      <c r="AL3" s="7">
        <v>303.06</v>
      </c>
      <c r="AM3" s="7">
        <v>8.5080429779043225</v>
      </c>
      <c r="AN3">
        <v>0.12999999999999545</v>
      </c>
      <c r="AO3">
        <v>-0.10042491977140067</v>
      </c>
      <c r="AP3">
        <v>0.39854749253023769</v>
      </c>
      <c r="AQ3">
        <v>-0.10140363497582856</v>
      </c>
      <c r="AS3" s="7">
        <v>10</v>
      </c>
      <c r="AT3" s="7">
        <v>307.40999999999997</v>
      </c>
      <c r="AU3" s="7">
        <v>7.9293830733122128</v>
      </c>
      <c r="AV3">
        <v>0.14499999999998181</v>
      </c>
      <c r="AW3">
        <v>-0.11796167159969784</v>
      </c>
      <c r="AX3">
        <v>5.9370858392682635E-2</v>
      </c>
      <c r="AY3">
        <v>-0.11858553894537002</v>
      </c>
    </row>
    <row r="4" spans="3:51" x14ac:dyDescent="0.25">
      <c r="C4">
        <v>20</v>
      </c>
      <c r="D4" s="7">
        <v>20</v>
      </c>
      <c r="E4" s="7">
        <v>298.47999999999996</v>
      </c>
      <c r="F4" s="7">
        <v>3.2192175367659077</v>
      </c>
      <c r="G4">
        <v>9.0000000000031832E-2</v>
      </c>
      <c r="H4">
        <v>-3.5141672410791802E-2</v>
      </c>
      <c r="I4">
        <v>8.73685124265835E-2</v>
      </c>
      <c r="J4">
        <v>-3.524181595701914E-2</v>
      </c>
      <c r="L4" s="7">
        <v>20</v>
      </c>
      <c r="M4" s="7">
        <v>304.13</v>
      </c>
      <c r="N4" s="7">
        <v>3.0173339834512958</v>
      </c>
      <c r="O4">
        <v>0.20999999999997954</v>
      </c>
      <c r="P4">
        <v>-4.3888445521180319E-2</v>
      </c>
      <c r="Q4">
        <v>0.16905542026678311</v>
      </c>
      <c r="R4">
        <v>-4.4043081914319139E-2</v>
      </c>
      <c r="T4" s="7">
        <v>20</v>
      </c>
      <c r="U4" s="7">
        <v>309.91999999999996</v>
      </c>
      <c r="V4" s="7">
        <v>2.8872454127265774</v>
      </c>
      <c r="W4">
        <v>0.31499999999999773</v>
      </c>
      <c r="X4">
        <v>-5.1769675596840425E-2</v>
      </c>
      <c r="Y4">
        <v>0.26036426182121986</v>
      </c>
      <c r="Z4">
        <v>-5.2255958551559151E-2</v>
      </c>
      <c r="AB4" s="7">
        <v>20</v>
      </c>
      <c r="AC4" s="7">
        <v>298.40499999999997</v>
      </c>
      <c r="AD4" s="7">
        <v>7.6971579272516681</v>
      </c>
      <c r="AE4">
        <v>2.4999999999977263E-2</v>
      </c>
      <c r="AF4">
        <v>-7.1877924714101482E-2</v>
      </c>
      <c r="AG4">
        <v>-7.2139899687297379E-2</v>
      </c>
      <c r="AH4">
        <v>1.0907562504336443E-2</v>
      </c>
      <c r="AK4" s="7">
        <v>20</v>
      </c>
      <c r="AL4" s="7">
        <v>303.72999999999996</v>
      </c>
      <c r="AM4" s="7">
        <v>7.5182461897005091</v>
      </c>
      <c r="AN4">
        <v>5.0000000000011369E-2</v>
      </c>
      <c r="AO4">
        <v>-9.7031737975564525E-2</v>
      </c>
      <c r="AP4">
        <v>-4.0693018304784445E-2</v>
      </c>
      <c r="AQ4">
        <v>-9.7097679568933074E-2</v>
      </c>
      <c r="AS4" s="7">
        <v>20</v>
      </c>
      <c r="AT4" s="7">
        <v>308.39499999999998</v>
      </c>
      <c r="AU4" s="7">
        <v>6.7700829462406444</v>
      </c>
      <c r="AV4">
        <v>0.12000000000000455</v>
      </c>
      <c r="AW4">
        <v>-0.1130476488553569</v>
      </c>
      <c r="AX4">
        <v>0.22411730663300489</v>
      </c>
      <c r="AY4">
        <v>-0.11303373996841189</v>
      </c>
    </row>
    <row r="5" spans="3:51" x14ac:dyDescent="0.25">
      <c r="C5">
        <v>30</v>
      </c>
      <c r="D5" s="7">
        <v>30</v>
      </c>
      <c r="E5" s="7">
        <v>299.64999999999998</v>
      </c>
      <c r="F5" s="7">
        <v>2.8786662346107064</v>
      </c>
      <c r="G5">
        <v>0.14999999999997726</v>
      </c>
      <c r="H5">
        <v>-3.271386957225797E-2</v>
      </c>
      <c r="I5">
        <v>0.12275482094448353</v>
      </c>
      <c r="J5">
        <v>-3.2835106573609343E-2</v>
      </c>
      <c r="L5" s="7">
        <v>30</v>
      </c>
      <c r="M5" s="7">
        <v>306.53499999999997</v>
      </c>
      <c r="N5" s="7">
        <v>2.5951052895070066</v>
      </c>
      <c r="O5">
        <v>0.26999999999998181</v>
      </c>
      <c r="P5">
        <v>-4.0128537930708141E-2</v>
      </c>
      <c r="Q5">
        <v>0.22806361399406683</v>
      </c>
      <c r="R5">
        <v>-4.0395786224231532E-2</v>
      </c>
      <c r="T5" s="7">
        <v>30</v>
      </c>
      <c r="U5" s="7">
        <v>313.68499999999995</v>
      </c>
      <c r="V5" s="7">
        <v>2.3915312989619162</v>
      </c>
      <c r="W5">
        <v>0.47500000000002274</v>
      </c>
      <c r="X5">
        <v>-4.6727603380146476E-2</v>
      </c>
      <c r="Y5">
        <v>0.47203787358890548</v>
      </c>
      <c r="Z5">
        <v>-4.7188587442132654E-2</v>
      </c>
      <c r="AB5" s="7">
        <v>30</v>
      </c>
      <c r="AC5" s="7">
        <v>298.58999999999997</v>
      </c>
      <c r="AD5" s="7">
        <v>6.987157260766776</v>
      </c>
      <c r="AE5">
        <v>1.4999999999986358E-2</v>
      </c>
      <c r="AF5">
        <v>-6.983323136601971E-2</v>
      </c>
      <c r="AG5">
        <v>-7.0120449136557378E-2</v>
      </c>
      <c r="AH5">
        <v>-2.7802864218462897E-2</v>
      </c>
      <c r="AK5" s="7">
        <v>30</v>
      </c>
      <c r="AL5" s="7">
        <v>304.32499999999999</v>
      </c>
      <c r="AM5" s="7">
        <v>6.5667999886555863</v>
      </c>
      <c r="AN5">
        <v>7.9999999999984084E-2</v>
      </c>
      <c r="AO5">
        <v>-9.2662804737115856E-2</v>
      </c>
      <c r="AP5">
        <v>3.5628454969934609E-2</v>
      </c>
      <c r="AQ5">
        <v>-9.2601404269404677E-2</v>
      </c>
      <c r="AS5" s="7">
        <v>30</v>
      </c>
      <c r="AT5" s="7">
        <v>309.90499999999997</v>
      </c>
      <c r="AU5" s="7">
        <v>5.6695677929440107</v>
      </c>
      <c r="AV5">
        <v>0.22500000000002274</v>
      </c>
      <c r="AW5">
        <v>-0.10601623777656233</v>
      </c>
      <c r="AX5">
        <v>0.20033333697024602</v>
      </c>
      <c r="AY5">
        <v>-0.1064072614743328</v>
      </c>
    </row>
    <row r="6" spans="3:51" x14ac:dyDescent="0.25">
      <c r="C6">
        <v>40</v>
      </c>
      <c r="D6" s="7">
        <v>40</v>
      </c>
      <c r="E6" s="7">
        <v>301.25</v>
      </c>
      <c r="F6" s="7">
        <v>2.5626526352465855</v>
      </c>
      <c r="G6">
        <v>0.15999999999996817</v>
      </c>
      <c r="H6">
        <v>-3.0236707440853827E-2</v>
      </c>
      <c r="I6">
        <v>0.15909776624874095</v>
      </c>
      <c r="J6">
        <v>-3.0369237037934836E-2</v>
      </c>
      <c r="L6" s="7">
        <v>40</v>
      </c>
      <c r="M6" s="7">
        <v>309.40499999999997</v>
      </c>
      <c r="N6" s="7">
        <v>2.2116705879977112</v>
      </c>
      <c r="O6">
        <v>0.31499999999999773</v>
      </c>
      <c r="P6">
        <v>-3.6134064676268451E-2</v>
      </c>
      <c r="Q6">
        <v>0.31528619022434046</v>
      </c>
      <c r="R6">
        <v>-3.6388286222375645E-2</v>
      </c>
      <c r="T6" s="7">
        <v>40</v>
      </c>
      <c r="U6" s="7">
        <v>319.97499999999997</v>
      </c>
      <c r="V6" s="7">
        <v>1.949459138638223</v>
      </c>
      <c r="W6">
        <v>0.68999999999999773</v>
      </c>
      <c r="X6">
        <v>-4.1050517769593897E-2</v>
      </c>
      <c r="Y6">
        <v>0.66169670462295649</v>
      </c>
      <c r="Z6">
        <v>-4.1301982650751856E-2</v>
      </c>
      <c r="AB6" s="7">
        <v>40</v>
      </c>
      <c r="AC6" s="7">
        <v>298.90499999999997</v>
      </c>
      <c r="AD6" s="7">
        <v>6.2998746157473473</v>
      </c>
      <c r="AE6">
        <v>5.5000000000006821E-2</v>
      </c>
      <c r="AF6">
        <v>-6.7288741275616459E-2</v>
      </c>
      <c r="AG6">
        <v>-6.7679133035008318E-2</v>
      </c>
      <c r="AH6">
        <v>2.7870366887485787E-2</v>
      </c>
      <c r="AK6" s="7">
        <v>40</v>
      </c>
      <c r="AL6" s="7">
        <v>305.33499999999998</v>
      </c>
      <c r="AM6" s="7">
        <v>5.6632558266874344</v>
      </c>
      <c r="AN6">
        <v>0.125</v>
      </c>
      <c r="AO6">
        <v>-8.7370947172399127E-2</v>
      </c>
      <c r="AP6">
        <v>0.16970123792501468</v>
      </c>
      <c r="AQ6">
        <v>-8.7587418728757985E-2</v>
      </c>
      <c r="AS6" s="7">
        <v>40</v>
      </c>
      <c r="AT6" s="7">
        <v>312.82</v>
      </c>
      <c r="AU6" s="7">
        <v>4.6481512865051311</v>
      </c>
      <c r="AV6">
        <v>0.39499999999998181</v>
      </c>
      <c r="AW6">
        <v>-9.7087508406007217E-2</v>
      </c>
      <c r="AX6">
        <v>0.2853635953060234</v>
      </c>
      <c r="AY6">
        <v>-9.7792335721394424E-2</v>
      </c>
    </row>
    <row r="7" spans="3:51" x14ac:dyDescent="0.25">
      <c r="C7">
        <v>50</v>
      </c>
      <c r="D7" s="7">
        <v>50</v>
      </c>
      <c r="E7" s="7">
        <v>302.96999999999997</v>
      </c>
      <c r="F7" s="7">
        <v>2.2714708899358351</v>
      </c>
      <c r="G7">
        <v>0.18000000000000682</v>
      </c>
      <c r="H7">
        <v>-2.7753768464592099E-2</v>
      </c>
      <c r="I7">
        <v>0.1873001237466152</v>
      </c>
      <c r="J7">
        <v>-2.7885575102247359E-2</v>
      </c>
      <c r="L7" s="7">
        <v>50</v>
      </c>
      <c r="M7" s="7">
        <v>313</v>
      </c>
      <c r="N7" s="7">
        <v>1.868635671621468</v>
      </c>
      <c r="O7">
        <v>0.42499999999995453</v>
      </c>
      <c r="P7">
        <v>-3.206645710219358E-2</v>
      </c>
      <c r="Q7">
        <v>0.38955777199169694</v>
      </c>
      <c r="R7">
        <v>-3.2268438640848503E-2</v>
      </c>
      <c r="T7" s="7">
        <v>50</v>
      </c>
      <c r="U7" s="7">
        <v>327.39999999999998</v>
      </c>
      <c r="V7" s="7">
        <v>1.5654415545779723</v>
      </c>
      <c r="W7">
        <v>0.74000000000000909</v>
      </c>
      <c r="X7">
        <v>-3.5161217981508619E-2</v>
      </c>
      <c r="Y7">
        <v>0.77023155251893805</v>
      </c>
      <c r="Z7">
        <v>-3.5282109102828488E-2</v>
      </c>
      <c r="AB7" s="7">
        <v>50</v>
      </c>
      <c r="AC7" s="7">
        <v>299.51</v>
      </c>
      <c r="AD7" s="7">
        <v>5.640167386108474</v>
      </c>
      <c r="AE7">
        <v>7.4999999999988631E-2</v>
      </c>
      <c r="AF7">
        <v>-6.4278324845253643E-2</v>
      </c>
      <c r="AG7">
        <v>-6.4773671087974272E-2</v>
      </c>
      <c r="AH7">
        <v>8.9507455031486494E-2</v>
      </c>
      <c r="AK7" s="7">
        <v>50</v>
      </c>
      <c r="AL7" s="7">
        <v>306.91999999999996</v>
      </c>
      <c r="AM7" s="7">
        <v>4.8164616537909986</v>
      </c>
      <c r="AN7">
        <v>0.20500000000004093</v>
      </c>
      <c r="AO7">
        <v>-8.1248164160594882E-2</v>
      </c>
      <c r="AP7">
        <v>0.24258901659050913</v>
      </c>
      <c r="AQ7">
        <v>-8.1707636356325303E-2</v>
      </c>
      <c r="AS7" s="7">
        <v>50</v>
      </c>
      <c r="AT7" s="7">
        <v>317.66499999999996</v>
      </c>
      <c r="AU7" s="7">
        <v>3.7232460205405991</v>
      </c>
      <c r="AV7">
        <v>0.59000000000003183</v>
      </c>
      <c r="AW7">
        <v>-8.6635101402821491E-2</v>
      </c>
      <c r="AX7">
        <v>0.49645816194920656</v>
      </c>
      <c r="AY7">
        <v>-8.7331807425626906E-2</v>
      </c>
    </row>
    <row r="8" spans="3:51" x14ac:dyDescent="0.25">
      <c r="C8">
        <v>60</v>
      </c>
      <c r="D8" s="7">
        <v>60</v>
      </c>
      <c r="E8" s="7">
        <v>304.82</v>
      </c>
      <c r="F8" s="7">
        <v>2.0049988224756325</v>
      </c>
      <c r="G8">
        <v>0.18999999999999773</v>
      </c>
      <c r="H8">
        <v>-2.5304136387472198E-2</v>
      </c>
      <c r="I8">
        <v>0.20921643336808682</v>
      </c>
      <c r="J8">
        <v>-2.5428614708912778E-2</v>
      </c>
      <c r="L8" s="7">
        <v>60</v>
      </c>
      <c r="M8" s="7">
        <v>317.19</v>
      </c>
      <c r="N8" s="7">
        <v>1.5660774033718474</v>
      </c>
      <c r="O8">
        <v>0.39499999999998181</v>
      </c>
      <c r="P8">
        <v>-2.8066737085985505E-2</v>
      </c>
      <c r="Q8">
        <v>0.44015514634798847</v>
      </c>
      <c r="R8">
        <v>-2.8226657014430501E-2</v>
      </c>
      <c r="T8" s="7">
        <v>60</v>
      </c>
      <c r="U8" s="7">
        <v>334.71</v>
      </c>
      <c r="V8" s="7">
        <v>1.2399131939242913</v>
      </c>
      <c r="W8">
        <v>0.73000000000001819</v>
      </c>
      <c r="X8">
        <v>-2.9420035660632227E-2</v>
      </c>
      <c r="Y8">
        <v>0.80102089400483312</v>
      </c>
      <c r="Z8">
        <v>-2.953347574212313E-2</v>
      </c>
      <c r="AB8" s="7">
        <v>60</v>
      </c>
      <c r="AC8" s="7">
        <v>300.38499999999999</v>
      </c>
      <c r="AD8" s="7">
        <v>5.0124904782860868</v>
      </c>
      <c r="AE8">
        <v>0.11000000000001364</v>
      </c>
      <c r="AF8">
        <v>-6.0849890628813519E-2</v>
      </c>
      <c r="AG8">
        <v>-6.1420215976840921E-2</v>
      </c>
      <c r="AH8">
        <v>0.12619907542076358</v>
      </c>
      <c r="AK8" s="7">
        <v>60</v>
      </c>
      <c r="AL8" s="7">
        <v>309.19</v>
      </c>
      <c r="AM8" s="7">
        <v>4.0341683004548816</v>
      </c>
      <c r="AN8">
        <v>0.26499999999998636</v>
      </c>
      <c r="AO8">
        <v>-7.4425539801491247E-2</v>
      </c>
      <c r="AP8">
        <v>0.2737640968727586</v>
      </c>
      <c r="AQ8">
        <v>-7.4965141396098126E-2</v>
      </c>
      <c r="AS8" s="7">
        <v>60</v>
      </c>
      <c r="AT8" s="7">
        <v>323.72999999999996</v>
      </c>
      <c r="AU8" s="7">
        <v>2.9079116709632746</v>
      </c>
      <c r="AV8">
        <v>0.60500000000001819</v>
      </c>
      <c r="AW8">
        <v>-7.516331181623892E-2</v>
      </c>
      <c r="AX8">
        <v>0.73348709194235084</v>
      </c>
      <c r="AY8">
        <v>-7.5698834407207441E-2</v>
      </c>
    </row>
    <row r="9" spans="3:51" x14ac:dyDescent="0.25">
      <c r="C9">
        <v>70</v>
      </c>
      <c r="D9" s="7">
        <v>70</v>
      </c>
      <c r="E9" s="7">
        <v>306.96999999999997</v>
      </c>
      <c r="F9" s="7">
        <v>1.7627465435451268</v>
      </c>
      <c r="G9">
        <v>0.24000000000000909</v>
      </c>
      <c r="H9">
        <v>-2.2921647770964615E-2</v>
      </c>
      <c r="I9">
        <v>0.22674544490162063</v>
      </c>
      <c r="J9">
        <v>-2.3036981450887506E-2</v>
      </c>
      <c r="L9" s="7">
        <v>70</v>
      </c>
      <c r="M9" s="7">
        <v>321.52</v>
      </c>
      <c r="N9" s="7">
        <v>1.3027781650434178</v>
      </c>
      <c r="O9">
        <v>0.44499999999999318</v>
      </c>
      <c r="P9">
        <v>-2.4249400423944856E-2</v>
      </c>
      <c r="Q9">
        <v>0.46620894328577234</v>
      </c>
      <c r="R9">
        <v>-2.4391123620317763E-2</v>
      </c>
      <c r="T9" s="7">
        <v>70</v>
      </c>
      <c r="U9" s="7">
        <v>342.05999999999995</v>
      </c>
      <c r="V9" s="7">
        <v>0.97009639690980976</v>
      </c>
      <c r="W9">
        <v>0.74000000000000909</v>
      </c>
      <c r="X9">
        <v>-2.4097191812575414E-2</v>
      </c>
      <c r="Y9">
        <v>0.77214798854396083</v>
      </c>
      <c r="Z9">
        <v>-2.4278050816637184E-2</v>
      </c>
      <c r="AB9" s="7">
        <v>70</v>
      </c>
      <c r="AC9" s="7">
        <v>301.48999999999995</v>
      </c>
      <c r="AD9" s="7">
        <v>4.4207604190877392</v>
      </c>
      <c r="AE9">
        <v>0.11500000000000909</v>
      </c>
      <c r="AF9">
        <v>-5.7064239267118566E-2</v>
      </c>
      <c r="AG9">
        <v>-5.7676864487375551E-2</v>
      </c>
      <c r="AH9">
        <v>0.13822462935436963</v>
      </c>
      <c r="AK9" s="7">
        <v>70</v>
      </c>
      <c r="AL9" s="7">
        <v>312.69499999999999</v>
      </c>
      <c r="AM9" s="7">
        <v>3.3226499391989917</v>
      </c>
      <c r="AN9">
        <v>0.42500000000001137</v>
      </c>
      <c r="AO9">
        <v>-6.7070135837440148E-2</v>
      </c>
      <c r="AP9">
        <v>0.31114597686365464</v>
      </c>
      <c r="AQ9">
        <v>-6.7557105763535616E-2</v>
      </c>
      <c r="AS9" s="7">
        <v>70</v>
      </c>
      <c r="AT9" s="7">
        <v>330.71999999999997</v>
      </c>
      <c r="AU9" s="7">
        <v>2.2097360004644093</v>
      </c>
      <c r="AV9">
        <v>0.75999999999999091</v>
      </c>
      <c r="AW9">
        <v>-6.3261519133069655E-2</v>
      </c>
      <c r="AX9">
        <v>0.90991440949046876</v>
      </c>
      <c r="AY9">
        <v>-6.3669022884657103E-2</v>
      </c>
    </row>
    <row r="10" spans="3:51" x14ac:dyDescent="0.25">
      <c r="C10">
        <v>80</v>
      </c>
      <c r="D10" s="7">
        <v>80</v>
      </c>
      <c r="E10" s="7">
        <v>309.5</v>
      </c>
      <c r="F10" s="7">
        <v>1.5439111462855049</v>
      </c>
      <c r="G10">
        <v>0.22999999999996135</v>
      </c>
      <c r="H10">
        <v>-2.0634453421682686E-2</v>
      </c>
      <c r="I10">
        <v>0.24063513368792044</v>
      </c>
      <c r="J10">
        <v>-2.0741457531377502E-2</v>
      </c>
      <c r="L10" s="7">
        <v>80</v>
      </c>
      <c r="M10" s="7">
        <v>326.02499999999998</v>
      </c>
      <c r="N10" s="7">
        <v>1.076506178873005</v>
      </c>
      <c r="O10">
        <v>0.45499999999998408</v>
      </c>
      <c r="P10">
        <v>-2.0699664488125658E-2</v>
      </c>
      <c r="Q10">
        <v>0.47040786678085467</v>
      </c>
      <c r="R10">
        <v>-2.084172149535788E-2</v>
      </c>
      <c r="T10" s="7">
        <v>80</v>
      </c>
      <c r="U10" s="7">
        <v>349.34999999999997</v>
      </c>
      <c r="V10" s="7">
        <v>0.75095419521443418</v>
      </c>
      <c r="W10">
        <v>0.70499999999998408</v>
      </c>
      <c r="X10">
        <v>-1.9364607351819108E-2</v>
      </c>
      <c r="Y10">
        <v>0.70313018153696394</v>
      </c>
      <c r="Z10">
        <v>-1.9623411036289048E-2</v>
      </c>
      <c r="AB10" s="7">
        <v>80</v>
      </c>
      <c r="AC10" s="7">
        <v>302.71999999999997</v>
      </c>
      <c r="AD10" s="7">
        <v>3.8682345441729016</v>
      </c>
      <c r="AE10">
        <v>0.13499999999999091</v>
      </c>
      <c r="AF10">
        <v>-5.2993118758652979E-2</v>
      </c>
      <c r="AG10">
        <v>-5.3624631830581249E-2</v>
      </c>
      <c r="AH10">
        <v>0.13896290895623498</v>
      </c>
      <c r="AK10" s="7">
        <v>80</v>
      </c>
      <c r="AL10" s="7">
        <v>316.54999999999995</v>
      </c>
      <c r="AM10" s="7">
        <v>2.6863705373371149</v>
      </c>
      <c r="AN10">
        <v>0.375</v>
      </c>
      <c r="AO10">
        <v>-5.9378538069624565E-2</v>
      </c>
      <c r="AP10">
        <v>0.38208669283253904</v>
      </c>
      <c r="AQ10">
        <v>-5.9757472944750978E-2</v>
      </c>
      <c r="AS10" s="7">
        <v>80</v>
      </c>
      <c r="AT10" s="7">
        <v>339.41999999999996</v>
      </c>
      <c r="AU10" s="7">
        <v>1.6302576890790081</v>
      </c>
      <c r="AV10">
        <v>0.94500000000005002</v>
      </c>
      <c r="AW10">
        <v>-5.1540904302753487E-2</v>
      </c>
      <c r="AX10">
        <v>0.9832604431454115</v>
      </c>
      <c r="AY10">
        <v>-5.1933142715859047E-2</v>
      </c>
    </row>
    <row r="11" spans="3:51" x14ac:dyDescent="0.25">
      <c r="C11">
        <v>90</v>
      </c>
      <c r="D11" s="7">
        <v>90</v>
      </c>
      <c r="E11" s="7">
        <v>311.60999999999996</v>
      </c>
      <c r="F11" s="7">
        <v>1.3474344575924124</v>
      </c>
      <c r="G11">
        <v>0.23000000000001819</v>
      </c>
      <c r="H11">
        <v>-1.846487036957023E-2</v>
      </c>
      <c r="I11">
        <v>0.25082444630679834</v>
      </c>
      <c r="J11">
        <v>-1.8565153166222707E-2</v>
      </c>
      <c r="L11" s="7">
        <v>90</v>
      </c>
      <c r="M11" s="7">
        <v>330.53999999999996</v>
      </c>
      <c r="N11" s="7">
        <v>0.88430944907541398</v>
      </c>
      <c r="O11">
        <v>0.45000000000004547</v>
      </c>
      <c r="P11">
        <v>-1.7473706003933831E-2</v>
      </c>
      <c r="Q11">
        <v>0.45665127863287425</v>
      </c>
      <c r="R11">
        <v>-1.7623056701309231E-2</v>
      </c>
      <c r="T11" s="7">
        <v>90</v>
      </c>
      <c r="U11" s="7">
        <v>356.28499999999997</v>
      </c>
      <c r="V11" s="7">
        <v>0.57614977370175569</v>
      </c>
      <c r="W11">
        <v>0.66500000000002046</v>
      </c>
      <c r="X11">
        <v>-1.530354391758626E-2</v>
      </c>
      <c r="Y11">
        <v>0.61095005990119677</v>
      </c>
      <c r="Z11">
        <v>-1.5605237252988055E-2</v>
      </c>
      <c r="AB11" s="7">
        <v>90</v>
      </c>
      <c r="AC11" s="7">
        <v>304.19</v>
      </c>
      <c r="AD11" s="7">
        <v>3.3574130071040345</v>
      </c>
      <c r="AE11">
        <v>0.16999999999995907</v>
      </c>
      <c r="AF11">
        <v>-4.87165494811026E-2</v>
      </c>
      <c r="AG11">
        <v>-4.9354524908852768E-2</v>
      </c>
      <c r="AH11">
        <v>0.14342073997087557</v>
      </c>
      <c r="AK11" s="7">
        <v>90</v>
      </c>
      <c r="AL11" s="7">
        <v>320.69499999999999</v>
      </c>
      <c r="AM11" s="7">
        <v>2.1277299860200234</v>
      </c>
      <c r="AN11">
        <v>0.43999999999999773</v>
      </c>
      <c r="AO11">
        <v>-5.1567081122481984E-2</v>
      </c>
      <c r="AP11">
        <v>0.48205047535622292</v>
      </c>
      <c r="AQ11">
        <v>-5.1850836741051842E-2</v>
      </c>
      <c r="AS11" s="7">
        <v>90</v>
      </c>
      <c r="AT11" s="7">
        <v>349.64</v>
      </c>
      <c r="AU11" s="7">
        <v>1.1650657946523535</v>
      </c>
      <c r="AV11">
        <v>1.0799999999999841</v>
      </c>
      <c r="AW11">
        <v>-4.0563725384926252E-2</v>
      </c>
      <c r="AX11">
        <v>0.94989634144941704</v>
      </c>
      <c r="AY11">
        <v>-4.1028829551038225E-2</v>
      </c>
    </row>
    <row r="12" spans="3:51" x14ac:dyDescent="0.25">
      <c r="C12">
        <v>100</v>
      </c>
      <c r="D12" s="7">
        <v>100</v>
      </c>
      <c r="E12" s="7">
        <v>314.30999999999995</v>
      </c>
      <c r="F12" s="7">
        <v>1.1720610812765395</v>
      </c>
      <c r="G12">
        <v>0.27000000000003865</v>
      </c>
      <c r="H12">
        <v>-1.6429490675518021E-2</v>
      </c>
      <c r="I12">
        <v>0.25689856433667391</v>
      </c>
      <c r="J12">
        <v>-1.6524334590285409E-2</v>
      </c>
      <c r="L12" s="7">
        <v>100</v>
      </c>
      <c r="M12" s="7">
        <v>334.96</v>
      </c>
      <c r="N12" s="7">
        <v>0.72279620507829967</v>
      </c>
      <c r="O12">
        <v>0.43999999999999773</v>
      </c>
      <c r="P12">
        <v>-1.4601232844797862E-2</v>
      </c>
      <c r="Q12">
        <v>0.42907260301323569</v>
      </c>
      <c r="R12">
        <v>-1.4754398054006204E-2</v>
      </c>
      <c r="T12" s="7">
        <v>100</v>
      </c>
      <c r="U12" s="7">
        <v>362.41999999999996</v>
      </c>
      <c r="V12" s="7">
        <v>0.43887917162037499</v>
      </c>
      <c r="W12">
        <v>0.54500000000001592</v>
      </c>
      <c r="X12">
        <v>-1.1922296849731562E-2</v>
      </c>
      <c r="Y12">
        <v>0.50907446803979362</v>
      </c>
      <c r="Z12">
        <v>-1.2214050731347334E-2</v>
      </c>
      <c r="AB12" s="7">
        <v>100</v>
      </c>
      <c r="AC12" s="7">
        <v>306.20499999999998</v>
      </c>
      <c r="AD12" s="7">
        <v>2.8899703315754923</v>
      </c>
      <c r="AE12">
        <v>0.24500000000000455</v>
      </c>
      <c r="AF12">
        <v>-4.4319560991428197E-2</v>
      </c>
      <c r="AG12">
        <v>-4.4959345177939078E-2</v>
      </c>
      <c r="AH12">
        <v>0.16191778557065017</v>
      </c>
      <c r="AK12" s="7">
        <v>100</v>
      </c>
      <c r="AL12" s="7">
        <v>325.5</v>
      </c>
      <c r="AM12" s="7">
        <v>1.6469213953062436</v>
      </c>
      <c r="AN12">
        <v>0.51499999999998636</v>
      </c>
      <c r="AO12">
        <v>-4.3859223861806074E-2</v>
      </c>
      <c r="AP12">
        <v>0.58337144879659597</v>
      </c>
      <c r="AQ12">
        <v>-4.4097958628262796E-2</v>
      </c>
      <c r="AS12" s="7">
        <v>100</v>
      </c>
      <c r="AT12" s="7">
        <v>360.09</v>
      </c>
      <c r="AU12" s="7">
        <v>0.80459029552367367</v>
      </c>
      <c r="AV12">
        <v>0.95499999999998408</v>
      </c>
      <c r="AW12">
        <v>-3.07788080644259E-2</v>
      </c>
      <c r="AX12">
        <v>0.83115037665952229</v>
      </c>
      <c r="AY12">
        <v>-3.1326929384981127E-2</v>
      </c>
    </row>
    <row r="13" spans="3:51" x14ac:dyDescent="0.25">
      <c r="C13">
        <v>110</v>
      </c>
      <c r="D13" s="7">
        <v>110</v>
      </c>
      <c r="E13" s="7">
        <v>317</v>
      </c>
      <c r="F13" s="7">
        <v>1.0163943550431362</v>
      </c>
      <c r="G13">
        <v>0.26999999999998181</v>
      </c>
      <c r="H13">
        <v>-1.4539503379750851E-2</v>
      </c>
      <c r="I13">
        <v>0.25841702202358974</v>
      </c>
      <c r="J13">
        <v>-1.4629402147912658E-2</v>
      </c>
      <c r="L13" s="7">
        <v>110</v>
      </c>
      <c r="M13" s="7">
        <v>339.255</v>
      </c>
      <c r="N13" s="7">
        <v>0.58838199551291026</v>
      </c>
      <c r="O13">
        <v>0.40999999999996817</v>
      </c>
      <c r="P13">
        <v>-1.2089604230562045E-2</v>
      </c>
      <c r="Q13">
        <v>0.39161120713922171</v>
      </c>
      <c r="R13">
        <v>-1.223698191838081E-2</v>
      </c>
      <c r="T13" s="7">
        <v>110</v>
      </c>
      <c r="U13" s="7">
        <v>367.27</v>
      </c>
      <c r="V13" s="7">
        <v>0.33250415065769306</v>
      </c>
      <c r="W13">
        <v>0.41999999999995907</v>
      </c>
      <c r="X13">
        <v>-9.1779550614405903E-3</v>
      </c>
      <c r="Y13">
        <v>0.40750797625183122</v>
      </c>
      <c r="Z13">
        <v>-9.4124547577267154E-3</v>
      </c>
      <c r="AB13" s="7">
        <v>110</v>
      </c>
      <c r="AC13" s="7">
        <v>308.48499999999996</v>
      </c>
      <c r="AD13" s="7">
        <v>2.4667215004985361</v>
      </c>
      <c r="AE13">
        <v>0.18000000000000682</v>
      </c>
      <c r="AF13">
        <v>-3.988854897309313E-2</v>
      </c>
      <c r="AG13">
        <v>-4.0528545182553985E-2</v>
      </c>
      <c r="AH13">
        <v>0.19761831364828719</v>
      </c>
      <c r="AK13" s="7">
        <v>110</v>
      </c>
      <c r="AL13" s="7">
        <v>331.43499999999995</v>
      </c>
      <c r="AM13" s="7">
        <v>1.2419241113846575</v>
      </c>
      <c r="AN13">
        <v>0.66000000000002501</v>
      </c>
      <c r="AO13">
        <v>-3.6471040395240406E-2</v>
      </c>
      <c r="AP13">
        <v>0.65144042516451428</v>
      </c>
      <c r="AQ13">
        <v>-3.6719263888841863E-2</v>
      </c>
      <c r="AS13" s="7">
        <v>110</v>
      </c>
      <c r="AT13" s="7">
        <v>368.26499999999999</v>
      </c>
      <c r="AU13" s="7">
        <v>0.53545923624006364</v>
      </c>
      <c r="AV13">
        <v>0.63999999999998636</v>
      </c>
      <c r="AW13">
        <v>-2.2476668202957906E-2</v>
      </c>
      <c r="AX13">
        <v>0.66000987518934551</v>
      </c>
      <c r="AY13">
        <v>-2.30424095345458E-2</v>
      </c>
    </row>
    <row r="14" spans="3:51" x14ac:dyDescent="0.25">
      <c r="C14">
        <v>120</v>
      </c>
      <c r="D14" s="7">
        <v>120</v>
      </c>
      <c r="E14" s="7">
        <v>319.57</v>
      </c>
      <c r="F14" s="7">
        <v>0.87894830842718952</v>
      </c>
      <c r="G14">
        <v>0.25</v>
      </c>
      <c r="H14">
        <v>-1.2801180419221958E-2</v>
      </c>
      <c r="I14">
        <v>0.25510840497726051</v>
      </c>
      <c r="J14">
        <v>-1.2885840041398793E-2</v>
      </c>
      <c r="L14" s="7">
        <v>120</v>
      </c>
      <c r="M14" s="7">
        <v>343.22499999999997</v>
      </c>
      <c r="N14" s="7">
        <v>0.4774915039275297</v>
      </c>
      <c r="O14">
        <v>0.375</v>
      </c>
      <c r="P14">
        <v>-9.9287215317141464E-3</v>
      </c>
      <c r="Q14">
        <v>0.34782525557992483</v>
      </c>
      <c r="R14">
        <v>-1.0059374068448437E-2</v>
      </c>
      <c r="T14" s="7">
        <v>120</v>
      </c>
      <c r="U14" s="7">
        <v>370.81499999999994</v>
      </c>
      <c r="V14" s="7">
        <v>0.25096750677579055</v>
      </c>
      <c r="W14">
        <v>0.29000000000002046</v>
      </c>
      <c r="X14">
        <v>-6.9974300806958378E-3</v>
      </c>
      <c r="Y14">
        <v>0.3131958554652714</v>
      </c>
      <c r="Z14">
        <v>-7.1465303068769942E-3</v>
      </c>
      <c r="AB14" s="7">
        <v>120</v>
      </c>
      <c r="AC14" s="7">
        <v>310.02999999999997</v>
      </c>
      <c r="AD14" s="7">
        <v>2.0876252523600192</v>
      </c>
      <c r="AE14">
        <v>0.14999999999997726</v>
      </c>
      <c r="AF14">
        <v>-3.5507509955277072E-2</v>
      </c>
      <c r="AG14">
        <v>-3.6145006508356711E-2</v>
      </c>
      <c r="AH14">
        <v>0.24675334959385875</v>
      </c>
      <c r="AK14" s="7">
        <v>120</v>
      </c>
      <c r="AL14" s="7">
        <v>338.29999999999995</v>
      </c>
      <c r="AM14" s="7">
        <v>0.90864525033961163</v>
      </c>
      <c r="AN14">
        <v>0.71000000000003638</v>
      </c>
      <c r="AO14">
        <v>-2.959624458518606E-2</v>
      </c>
      <c r="AP14">
        <v>0.65997028232815147</v>
      </c>
      <c r="AQ14">
        <v>-2.9888417697368025E-2</v>
      </c>
      <c r="AS14" s="7">
        <v>120</v>
      </c>
      <c r="AT14" s="7">
        <v>373.40499999999997</v>
      </c>
      <c r="AU14" s="7">
        <v>0.34218040098203317</v>
      </c>
      <c r="AV14">
        <v>0.37000000000000455</v>
      </c>
      <c r="AW14">
        <v>-1.577328364726821E-2</v>
      </c>
      <c r="AX14">
        <v>0.47104978554959587</v>
      </c>
      <c r="AY14">
        <v>-1.6255685476081323E-2</v>
      </c>
    </row>
    <row r="15" spans="3:51" x14ac:dyDescent="0.25">
      <c r="C15">
        <v>130</v>
      </c>
      <c r="D15" s="7">
        <v>130</v>
      </c>
      <c r="E15" s="7">
        <v>322.02999999999997</v>
      </c>
      <c r="F15" s="7">
        <v>0.75819420965629181</v>
      </c>
      <c r="G15">
        <v>0.24000000000000909</v>
      </c>
      <c r="H15">
        <v>-1.1216476033745981E-2</v>
      </c>
      <c r="I15">
        <v>0.24696527469826357</v>
      </c>
      <c r="J15">
        <v>-1.1295078877737855E-2</v>
      </c>
      <c r="L15" s="7">
        <v>130</v>
      </c>
      <c r="M15" s="7">
        <v>346.67499999999995</v>
      </c>
      <c r="N15" s="7">
        <v>0.38671050691865771</v>
      </c>
      <c r="O15">
        <v>0.30500000000000682</v>
      </c>
      <c r="P15">
        <v>-8.096021886625282E-3</v>
      </c>
      <c r="Q15">
        <v>0.300817117337979</v>
      </c>
      <c r="R15">
        <v>-8.2014426605977395E-3</v>
      </c>
      <c r="T15" s="7">
        <v>130</v>
      </c>
      <c r="U15" s="7">
        <v>373.28499999999997</v>
      </c>
      <c r="V15" s="7">
        <v>0.18901310975497568</v>
      </c>
      <c r="W15">
        <v>0.20000000000004547</v>
      </c>
      <c r="X15">
        <v>-5.2947749399744615E-3</v>
      </c>
      <c r="Y15">
        <v>0.23051921690852684</v>
      </c>
      <c r="Z15">
        <v>-5.3535276398851001E-3</v>
      </c>
      <c r="AB15" s="7">
        <v>130</v>
      </c>
      <c r="AC15" s="7">
        <v>312.39</v>
      </c>
      <c r="AD15" s="7">
        <v>1.7518245483774308</v>
      </c>
      <c r="AE15">
        <v>0.31499999999999773</v>
      </c>
      <c r="AF15">
        <v>-3.1254435163345695E-2</v>
      </c>
      <c r="AG15">
        <v>-3.18830346646767E-2</v>
      </c>
      <c r="AH15">
        <v>0.30052925608026992</v>
      </c>
      <c r="AK15" s="7">
        <v>130</v>
      </c>
      <c r="AL15" s="7">
        <v>345.21</v>
      </c>
      <c r="AM15" s="7">
        <v>0.64120680888887027</v>
      </c>
      <c r="AN15">
        <v>0.62999999999999545</v>
      </c>
      <c r="AO15">
        <v>-2.3392475185786465E-2</v>
      </c>
      <c r="AP15">
        <v>0.60061897652360408</v>
      </c>
      <c r="AQ15">
        <v>-2.3731527206591413E-2</v>
      </c>
      <c r="AS15" s="7">
        <v>130</v>
      </c>
      <c r="AT15" s="7">
        <v>376.35499999999996</v>
      </c>
      <c r="AU15" s="7">
        <v>0.20884704945947935</v>
      </c>
      <c r="AV15">
        <v>0.21000000000003638</v>
      </c>
      <c r="AW15">
        <v>-1.0624118295123219E-2</v>
      </c>
      <c r="AX15">
        <v>0.29384906389951482</v>
      </c>
      <c r="AY15">
        <v>-1.0937594846159821E-2</v>
      </c>
    </row>
    <row r="16" spans="3:51" x14ac:dyDescent="0.25">
      <c r="C16">
        <v>140</v>
      </c>
      <c r="D16" s="7">
        <v>140</v>
      </c>
      <c r="E16" s="7">
        <v>324.42999999999995</v>
      </c>
      <c r="F16" s="7">
        <v>0.6526007866990422</v>
      </c>
      <c r="G16">
        <v>0.25</v>
      </c>
      <c r="H16">
        <v>-9.7836914351391302E-3</v>
      </c>
      <c r="I16">
        <v>0.2342715661391761</v>
      </c>
      <c r="J16">
        <v>-9.8552576885531096E-3</v>
      </c>
      <c r="L16" s="7">
        <v>140</v>
      </c>
      <c r="M16" s="7">
        <v>349.44499999999999</v>
      </c>
      <c r="N16" s="7">
        <v>0.31288934442222494</v>
      </c>
      <c r="O16">
        <v>0.23999999999995225</v>
      </c>
      <c r="P16">
        <v>-6.5610755644690544E-3</v>
      </c>
      <c r="Q16">
        <v>0.25321322608473129</v>
      </c>
      <c r="R16">
        <v>-6.637338521153946E-3</v>
      </c>
      <c r="T16" s="7">
        <v>140</v>
      </c>
      <c r="U16" s="7">
        <v>374.99</v>
      </c>
      <c r="V16" s="7">
        <v>0.14225449148391833</v>
      </c>
      <c r="W16">
        <v>0.13499999999999091</v>
      </c>
      <c r="X16">
        <v>-3.9835938894105527E-3</v>
      </c>
      <c r="Y16">
        <v>0.16178395419597624</v>
      </c>
      <c r="Z16">
        <v>-3.9671449366789763E-3</v>
      </c>
      <c r="AB16" s="7">
        <v>140</v>
      </c>
      <c r="AC16" s="7">
        <v>315.77499999999998</v>
      </c>
      <c r="AD16" s="7">
        <v>1.4577213658067474</v>
      </c>
      <c r="AE16">
        <v>0.35000000000002274</v>
      </c>
      <c r="AF16">
        <v>-2.7198137755685581E-2</v>
      </c>
      <c r="AG16">
        <v>-2.7807135574065424E-2</v>
      </c>
      <c r="AH16">
        <v>0.34787140090689928</v>
      </c>
      <c r="AK16" s="7">
        <v>140</v>
      </c>
      <c r="AL16" s="7">
        <v>350.77499999999998</v>
      </c>
      <c r="AM16" s="7">
        <v>0.43235761979980986</v>
      </c>
      <c r="AN16">
        <v>0.45499999999998408</v>
      </c>
      <c r="AO16">
        <v>-1.7970631242391788E-2</v>
      </c>
      <c r="AP16">
        <v>0.48520992020748643</v>
      </c>
      <c r="AQ16">
        <v>-1.8329440871042907E-2</v>
      </c>
      <c r="AS16" s="7">
        <v>140</v>
      </c>
      <c r="AT16" s="7">
        <v>377.94</v>
      </c>
      <c r="AU16" s="7">
        <v>0.12058749223553381</v>
      </c>
      <c r="AV16">
        <v>0.1099999999999568</v>
      </c>
      <c r="AW16">
        <v>-6.8621353183278971E-3</v>
      </c>
      <c r="AX16">
        <v>0.14939318013419722</v>
      </c>
      <c r="AY16">
        <v>-6.9747716324363891E-3</v>
      </c>
    </row>
    <row r="17" spans="3:51" x14ac:dyDescent="0.25">
      <c r="C17">
        <v>150</v>
      </c>
      <c r="D17" s="7">
        <v>150</v>
      </c>
      <c r="E17" s="7">
        <v>326.76</v>
      </c>
      <c r="F17" s="7">
        <v>0.56066766936736512</v>
      </c>
      <c r="G17">
        <v>0.21999999999997044</v>
      </c>
      <c r="H17">
        <v>-8.4981615274491995E-3</v>
      </c>
      <c r="I17">
        <v>0.21758648026930594</v>
      </c>
      <c r="J17">
        <v>-8.5618893123623752E-3</v>
      </c>
      <c r="L17" s="7">
        <v>150</v>
      </c>
      <c r="M17" s="7">
        <v>351.63</v>
      </c>
      <c r="N17" s="7">
        <v>0.25320342476439589</v>
      </c>
      <c r="O17">
        <v>0.18999999999999773</v>
      </c>
      <c r="P17">
        <v>-5.2894740017583042E-3</v>
      </c>
      <c r="Q17">
        <v>0.20717052338982644</v>
      </c>
      <c r="R17">
        <v>-5.3377588118141694E-3</v>
      </c>
      <c r="T17" s="7">
        <v>150</v>
      </c>
      <c r="U17" s="7">
        <v>376.13499999999999</v>
      </c>
      <c r="V17" s="7">
        <v>0.10714133149645587</v>
      </c>
      <c r="W17">
        <v>0.10000000000002274</v>
      </c>
      <c r="X17">
        <v>-2.9846779449091421E-3</v>
      </c>
      <c r="Y17">
        <v>0.10766803432460836</v>
      </c>
      <c r="Z17">
        <v>-2.9211954730988116E-3</v>
      </c>
      <c r="AB17" s="7">
        <v>150</v>
      </c>
      <c r="AC17" s="7">
        <v>319.45499999999998</v>
      </c>
      <c r="AD17" s="7">
        <v>1.2030803796181593</v>
      </c>
      <c r="AE17">
        <v>0.38499999999999091</v>
      </c>
      <c r="AF17">
        <v>-2.3395748901416713E-2</v>
      </c>
      <c r="AG17">
        <v>-2.3971301233957305E-2</v>
      </c>
      <c r="AH17">
        <v>0.37830419347547828</v>
      </c>
      <c r="AK17" s="7">
        <v>150</v>
      </c>
      <c r="AL17" s="7">
        <v>354.59499999999997</v>
      </c>
      <c r="AM17" s="7">
        <v>0.27397239648996019</v>
      </c>
      <c r="AN17">
        <v>0.30000000000001137</v>
      </c>
      <c r="AO17">
        <v>-1.3388791536163402E-2</v>
      </c>
      <c r="AP17">
        <v>0.3410812584556222</v>
      </c>
      <c r="AQ17">
        <v>-1.37216909857982E-2</v>
      </c>
      <c r="AS17" s="7">
        <v>150</v>
      </c>
      <c r="AT17" s="7">
        <v>378.78</v>
      </c>
      <c r="AU17" s="7">
        <v>6.4568404669054849E-2</v>
      </c>
      <c r="AV17">
        <v>6.4999999999997726E-2</v>
      </c>
      <c r="AW17">
        <v>-4.2480935458745137E-3</v>
      </c>
      <c r="AX17">
        <v>4.8793089989189298E-2</v>
      </c>
      <c r="AY17">
        <v>-4.19390233452362E-3</v>
      </c>
    </row>
    <row r="18" spans="3:51" x14ac:dyDescent="0.25">
      <c r="C18">
        <v>160</v>
      </c>
      <c r="D18" s="7">
        <v>160</v>
      </c>
      <c r="E18" s="7">
        <v>328.87</v>
      </c>
      <c r="F18" s="7">
        <v>0.48095200164665058</v>
      </c>
      <c r="G18">
        <v>0.19999999999998863</v>
      </c>
      <c r="H18">
        <v>-7.3529273531485195E-3</v>
      </c>
      <c r="I18">
        <v>0.19770144876897966</v>
      </c>
      <c r="J18">
        <v>-7.4084389099218634E-3</v>
      </c>
      <c r="L18" s="7">
        <v>160</v>
      </c>
      <c r="M18" s="7">
        <v>353.30999999999995</v>
      </c>
      <c r="N18" s="7">
        <v>0.20517862603817386</v>
      </c>
      <c r="O18">
        <v>0.15000000000003411</v>
      </c>
      <c r="P18">
        <v>-4.2458663499709282E-3</v>
      </c>
      <c r="Q18">
        <v>0.16439554480153906</v>
      </c>
      <c r="R18">
        <v>-4.2716864680363981E-3</v>
      </c>
      <c r="T18" s="7">
        <v>160</v>
      </c>
      <c r="U18" s="7">
        <v>376.93499999999995</v>
      </c>
      <c r="V18" s="7">
        <v>8.0867955828322541E-2</v>
      </c>
      <c r="W18">
        <v>6.0000000000059117E-2</v>
      </c>
      <c r="X18">
        <v>-2.2297603194816051E-3</v>
      </c>
      <c r="Y18">
        <v>6.7617346595427286E-2</v>
      </c>
      <c r="Z18">
        <v>-2.1521750582689653E-3</v>
      </c>
      <c r="AB18" s="7">
        <v>160</v>
      </c>
      <c r="AC18" s="7">
        <v>323.42499999999995</v>
      </c>
      <c r="AD18" s="7">
        <v>0.9851540190091822</v>
      </c>
      <c r="AE18">
        <v>0.40000000000003411</v>
      </c>
      <c r="AF18">
        <v>-1.9891051812499172E-2</v>
      </c>
      <c r="AG18">
        <v>-2.0418630991580963E-2</v>
      </c>
      <c r="AH18">
        <v>0.38442138999789233</v>
      </c>
      <c r="AK18" s="7">
        <v>160</v>
      </c>
      <c r="AL18" s="7">
        <v>356.97499999999997</v>
      </c>
      <c r="AM18" s="7">
        <v>0.15758714738448187</v>
      </c>
      <c r="AN18">
        <v>0.17000000000001592</v>
      </c>
      <c r="AO18">
        <v>-9.6516679510624259E-3</v>
      </c>
      <c r="AP18">
        <v>0.20171850036645189</v>
      </c>
      <c r="AQ18">
        <v>-9.9112347005582951E-3</v>
      </c>
      <c r="AS18" s="7">
        <v>160</v>
      </c>
      <c r="AT18" s="7">
        <v>379.26</v>
      </c>
      <c r="AU18" s="7">
        <v>3.0488059497898339E-2</v>
      </c>
      <c r="AV18">
        <v>3.4999999999968168E-2</v>
      </c>
      <c r="AW18">
        <v>-2.5202059690395615E-3</v>
      </c>
      <c r="AX18">
        <v>-6.3080761763245619E-3</v>
      </c>
      <c r="AY18">
        <v>-2.3842116069558617E-3</v>
      </c>
    </row>
    <row r="19" spans="3:51" x14ac:dyDescent="0.25">
      <c r="C19">
        <v>170</v>
      </c>
      <c r="D19" s="7">
        <v>170</v>
      </c>
      <c r="E19" s="7">
        <v>330.75</v>
      </c>
      <c r="F19" s="7">
        <v>0.41208850166750111</v>
      </c>
      <c r="G19">
        <v>0.17999999999994998</v>
      </c>
      <c r="H19">
        <v>-6.3393658284790488E-3</v>
      </c>
      <c r="I19">
        <v>0.1755812656457163</v>
      </c>
      <c r="J19">
        <v>-6.3868266670293189E-3</v>
      </c>
      <c r="L19" s="7">
        <v>170</v>
      </c>
      <c r="M19" s="7">
        <v>354.625</v>
      </c>
      <c r="N19" s="7">
        <v>0.16669023213563361</v>
      </c>
      <c r="O19">
        <v>0.12000000000000455</v>
      </c>
      <c r="P19">
        <v>-3.396138116957742E-3</v>
      </c>
      <c r="Q19">
        <v>0.12616898417968447</v>
      </c>
      <c r="R19">
        <v>-3.407740789883304E-3</v>
      </c>
      <c r="T19" s="7">
        <v>170</v>
      </c>
      <c r="U19" s="7">
        <v>377.48499999999996</v>
      </c>
      <c r="V19" s="7">
        <v>6.1257516608631643E-2</v>
      </c>
      <c r="W19">
        <v>5.0000000000011369E-2</v>
      </c>
      <c r="X19">
        <v>-1.6625427737528009E-3</v>
      </c>
      <c r="Y19">
        <v>4.019070461441121E-2</v>
      </c>
      <c r="Z19">
        <v>-1.6010648540772249E-3</v>
      </c>
      <c r="AB19" s="7">
        <v>170</v>
      </c>
      <c r="AC19" s="7">
        <v>327.36500000000001</v>
      </c>
      <c r="AD19" s="7">
        <v>0.80082006636121306</v>
      </c>
      <c r="AE19">
        <v>0.375</v>
      </c>
      <c r="AF19">
        <v>-1.6713737677975682E-2</v>
      </c>
      <c r="AG19">
        <v>-1.7181175834604843E-2</v>
      </c>
      <c r="AH19">
        <v>0.36355318706139794</v>
      </c>
      <c r="AK19" s="7">
        <v>170</v>
      </c>
      <c r="AL19" s="7">
        <v>358.35999999999996</v>
      </c>
      <c r="AM19" s="7">
        <v>7.4914357577964663E-2</v>
      </c>
      <c r="AN19">
        <v>0.10000000000002274</v>
      </c>
      <c r="AO19">
        <v>-6.7157043575132025E-3</v>
      </c>
      <c r="AP19">
        <v>9.5779006248028153E-2</v>
      </c>
      <c r="AQ19">
        <v>-6.869500663932963E-3</v>
      </c>
      <c r="AS19" s="7">
        <v>170</v>
      </c>
      <c r="AT19" s="7">
        <v>379.53999999999996</v>
      </c>
      <c r="AU19" s="7">
        <v>1.0614623661875966E-2</v>
      </c>
      <c r="AV19">
        <v>2.5000000000034106E-2</v>
      </c>
      <c r="AW19">
        <v>-1.4331514206162941E-3</v>
      </c>
      <c r="AX19">
        <v>-2.2167402981281725E-2</v>
      </c>
      <c r="AY19">
        <v>-1.3179615421267843E-3</v>
      </c>
    </row>
    <row r="20" spans="3:51" x14ac:dyDescent="0.25">
      <c r="C20">
        <v>180</v>
      </c>
      <c r="D20" s="7">
        <v>180</v>
      </c>
      <c r="E20" s="7">
        <v>332.34999999999997</v>
      </c>
      <c r="F20" s="7">
        <v>0.35280349450115001</v>
      </c>
      <c r="G20">
        <v>0.1400000000000432</v>
      </c>
      <c r="H20">
        <v>-5.447756441385565E-3</v>
      </c>
      <c r="I20">
        <v>0.15229669965646586</v>
      </c>
      <c r="J20">
        <v>-5.4878652136563649E-3</v>
      </c>
      <c r="L20" s="7">
        <v>180</v>
      </c>
      <c r="M20" s="7">
        <v>355.65999999999997</v>
      </c>
      <c r="N20" s="7">
        <v>0.13594365326405816</v>
      </c>
      <c r="O20">
        <v>8.500000000003638E-2</v>
      </c>
      <c r="P20">
        <v>-2.7088180326325373E-3</v>
      </c>
      <c r="Q20">
        <v>9.3372008459957856E-2</v>
      </c>
      <c r="R20">
        <v>-2.7152356918199588E-3</v>
      </c>
      <c r="T20" s="7">
        <v>180</v>
      </c>
      <c r="U20" s="7">
        <v>377.91499999999996</v>
      </c>
      <c r="V20" s="7">
        <v>4.6644159703560006E-2</v>
      </c>
      <c r="W20">
        <v>3.5000000000025011E-2</v>
      </c>
      <c r="X20">
        <v>-1.238065843795752E-3</v>
      </c>
      <c r="Y20">
        <v>2.3358496620510927E-2</v>
      </c>
      <c r="Z20">
        <v>-1.2145940888901724E-3</v>
      </c>
      <c r="AB20" s="7">
        <v>180</v>
      </c>
      <c r="AC20" s="7">
        <v>330.87</v>
      </c>
      <c r="AD20" s="7">
        <v>0.64672254102541726</v>
      </c>
      <c r="AE20">
        <v>0.31999999999999318</v>
      </c>
      <c r="AF20">
        <v>-1.3879575290209667E-2</v>
      </c>
      <c r="AG20">
        <v>-1.4279931409243586E-2</v>
      </c>
      <c r="AH20">
        <v>0.31838924269954116</v>
      </c>
      <c r="AK20" s="7">
        <v>180</v>
      </c>
      <c r="AL20" s="7">
        <v>359.17499999999995</v>
      </c>
      <c r="AM20" s="7">
        <v>1.8284432805408701E-2</v>
      </c>
      <c r="AN20">
        <v>6.500000000005457E-2</v>
      </c>
      <c r="AO20">
        <v>-4.4989966667561103E-3</v>
      </c>
      <c r="AP20">
        <v>3.7901996811063654E-2</v>
      </c>
      <c r="AQ20">
        <v>-4.5414552355411402E-3</v>
      </c>
      <c r="AS20" s="7">
        <v>180</v>
      </c>
      <c r="AT20" s="7">
        <v>379.755</v>
      </c>
      <c r="AU20" s="7">
        <v>-4.979606343435989E-4</v>
      </c>
      <c r="AV20">
        <v>1.999999999998181E-2</v>
      </c>
      <c r="AW20">
        <v>-7.8168792668744866E-4</v>
      </c>
      <c r="AX20">
        <v>-1.0632526414624976E-2</v>
      </c>
      <c r="AY20">
        <v>-7.6896645897291495E-4</v>
      </c>
    </row>
    <row r="21" spans="3:51" x14ac:dyDescent="0.25">
      <c r="C21">
        <v>190</v>
      </c>
      <c r="D21" s="7">
        <v>190</v>
      </c>
      <c r="E21" s="7">
        <v>333.64</v>
      </c>
      <c r="F21" s="7">
        <v>0.30192361103213888</v>
      </c>
      <c r="G21">
        <v>0.12000000000000455</v>
      </c>
      <c r="H21">
        <v>-4.667772281948035E-3</v>
      </c>
      <c r="I21">
        <v>0.12895335698656218</v>
      </c>
      <c r="J21">
        <v>-4.7016411348229231E-3</v>
      </c>
      <c r="L21" s="7">
        <v>190</v>
      </c>
      <c r="M21" s="7">
        <v>356.43499999999995</v>
      </c>
      <c r="N21" s="7">
        <v>0.11144405872247927</v>
      </c>
      <c r="O21">
        <v>7.0000000000050022E-2</v>
      </c>
      <c r="P21">
        <v>-2.1558501151986709E-3</v>
      </c>
      <c r="Q21">
        <v>6.6512394531563546E-2</v>
      </c>
      <c r="R21">
        <v>-2.1650153714818376E-3</v>
      </c>
      <c r="T21" s="7">
        <v>190</v>
      </c>
      <c r="U21" s="7">
        <v>378.23500000000001</v>
      </c>
      <c r="V21" s="7">
        <v>3.5765768639673554E-2</v>
      </c>
      <c r="W21">
        <v>2.9999999999972715E-2</v>
      </c>
      <c r="X21">
        <v>-9.2125525462669056E-4</v>
      </c>
      <c r="Y21">
        <v>1.4760594704946506E-2</v>
      </c>
      <c r="Z21">
        <v>-9.4611613307553355E-4</v>
      </c>
      <c r="AB21" s="7">
        <v>190</v>
      </c>
      <c r="AC21" s="7">
        <v>333.64499999999998</v>
      </c>
      <c r="AD21" s="7">
        <v>0.51940709086858972</v>
      </c>
      <c r="AE21">
        <v>0.24000000000000909</v>
      </c>
      <c r="AF21">
        <v>-1.1391399806747193E-2</v>
      </c>
      <c r="AG21">
        <v>-1.1724930020989406E-2</v>
      </c>
      <c r="AH21">
        <v>0.2564693836471319</v>
      </c>
      <c r="AK21" s="7">
        <v>190</v>
      </c>
      <c r="AL21" s="7">
        <v>359.7</v>
      </c>
      <c r="AM21" s="7">
        <v>-1.9027967487134718E-2</v>
      </c>
      <c r="AN21">
        <v>4.5000000000015916E-2</v>
      </c>
      <c r="AO21">
        <v>-2.8943866450016134E-3</v>
      </c>
      <c r="AP21">
        <v>2.4314037030952917E-2</v>
      </c>
      <c r="AQ21">
        <v>-2.8505254451826872E-3</v>
      </c>
      <c r="AS21" s="7">
        <v>190</v>
      </c>
      <c r="AT21" s="7">
        <v>379.91499999999996</v>
      </c>
      <c r="AU21" s="7">
        <v>-6.4609103601046963E-3</v>
      </c>
      <c r="AV21">
        <v>9.9999999999909051E-3</v>
      </c>
      <c r="AW21">
        <v>-4.0934160235487314E-4</v>
      </c>
      <c r="AX21">
        <v>1.358648281346575E-2</v>
      </c>
      <c r="AY21">
        <v>-5.2922905022408475E-4</v>
      </c>
    </row>
    <row r="22" spans="3:51" x14ac:dyDescent="0.25">
      <c r="C22">
        <v>200</v>
      </c>
      <c r="D22" s="7">
        <v>200</v>
      </c>
      <c r="E22" s="7">
        <v>334.76</v>
      </c>
      <c r="F22" s="7">
        <v>0.25837994091254918</v>
      </c>
      <c r="G22">
        <v>0.11000000000001364</v>
      </c>
      <c r="H22">
        <v>-3.988889592898448E-3</v>
      </c>
      <c r="I22">
        <v>0.10661986668012524</v>
      </c>
      <c r="J22">
        <v>-4.0178486655500917E-3</v>
      </c>
      <c r="L22" s="7">
        <v>200</v>
      </c>
      <c r="M22" s="7">
        <v>357.005</v>
      </c>
      <c r="N22" s="7">
        <v>9.1960580807688944E-2</v>
      </c>
      <c r="O22">
        <v>4.4999999999959073E-2</v>
      </c>
      <c r="P22">
        <v>-1.7128845677716054E-3</v>
      </c>
      <c r="Q22">
        <v>4.5749523541373849E-2</v>
      </c>
      <c r="R22">
        <v>-1.7301185234049055E-3</v>
      </c>
      <c r="T22" s="7">
        <v>200</v>
      </c>
      <c r="U22" s="7">
        <v>378.47499999999997</v>
      </c>
      <c r="V22" s="7">
        <v>2.7672794686041932E-2</v>
      </c>
      <c r="W22">
        <v>2.0000000000038654E-2</v>
      </c>
      <c r="X22">
        <v>-6.8520255379911355E-4</v>
      </c>
      <c r="Y22">
        <v>1.1929078457847631E-2</v>
      </c>
      <c r="Z22">
        <v>-7.5620472403419015E-4</v>
      </c>
      <c r="AB22" s="7">
        <v>200</v>
      </c>
      <c r="AC22" s="7">
        <v>335.66499999999996</v>
      </c>
      <c r="AD22" s="7">
        <v>0.41544338926788471</v>
      </c>
      <c r="AE22">
        <v>0.18000000000000682</v>
      </c>
      <c r="AF22">
        <v>-9.2407569708034543E-3</v>
      </c>
      <c r="AG22">
        <v>-9.5153978864172054E-3</v>
      </c>
      <c r="AH22">
        <v>0.18860637697290539</v>
      </c>
      <c r="AK22" s="7">
        <v>200</v>
      </c>
      <c r="AL22" s="7">
        <v>360.08</v>
      </c>
      <c r="AM22" s="7">
        <v>-4.2615011703612787E-2</v>
      </c>
      <c r="AN22">
        <v>2.9999999999972715E-2</v>
      </c>
      <c r="AO22">
        <v>-1.7835804523911591E-3</v>
      </c>
      <c r="AP22">
        <v>3.5187355004827836E-2</v>
      </c>
      <c r="AQ22">
        <v>-1.7032900562521085E-3</v>
      </c>
      <c r="AS22" s="7">
        <v>200</v>
      </c>
      <c r="AT22" s="7">
        <v>380.04999999999995</v>
      </c>
      <c r="AU22" s="7">
        <v>-9.5348073076779085E-3</v>
      </c>
      <c r="AV22">
        <v>9.9999999999909051E-3</v>
      </c>
      <c r="AW22">
        <v>-2.0607028498350298E-4</v>
      </c>
      <c r="AX22">
        <v>3.5818340579666597E-2</v>
      </c>
      <c r="AY22">
        <v>-4.2384815405479106E-4</v>
      </c>
    </row>
    <row r="23" spans="3:51" x14ac:dyDescent="0.25">
      <c r="C23">
        <v>210</v>
      </c>
      <c r="D23" s="7">
        <v>210</v>
      </c>
      <c r="E23" s="7">
        <v>335.74</v>
      </c>
      <c r="F23" s="7">
        <v>0.22120845926733185</v>
      </c>
      <c r="G23">
        <v>9.9999999999965894E-2</v>
      </c>
      <c r="H23">
        <v>-3.4007156762919932E-3</v>
      </c>
      <c r="I23">
        <v>8.6257332475971893E-2</v>
      </c>
      <c r="J23">
        <v>-3.4260824506716497E-3</v>
      </c>
      <c r="L23" s="7">
        <v>210</v>
      </c>
      <c r="M23" s="7">
        <v>357.40999999999997</v>
      </c>
      <c r="N23" s="7">
        <v>7.6489230343296633E-2</v>
      </c>
      <c r="O23">
        <v>4.0000000000020464E-2</v>
      </c>
      <c r="P23">
        <v>-1.3592336890994872E-3</v>
      </c>
      <c r="Q23">
        <v>3.0917790729837025E-2</v>
      </c>
      <c r="R23">
        <v>-1.3863090635374553E-3</v>
      </c>
      <c r="T23" s="7">
        <v>210</v>
      </c>
      <c r="U23" s="7">
        <v>378.65</v>
      </c>
      <c r="V23" s="7">
        <v>2.1654209475782886E-2</v>
      </c>
      <c r="W23">
        <v>1.4999999999986358E-2</v>
      </c>
      <c r="X23">
        <v>-5.0950292245485057E-4</v>
      </c>
      <c r="Y23">
        <v>1.2480821250755447E-2</v>
      </c>
      <c r="Z23">
        <v>-6.1304582300363009E-4</v>
      </c>
      <c r="AB23" s="7">
        <v>210</v>
      </c>
      <c r="AC23" s="7">
        <v>337.13499999999999</v>
      </c>
      <c r="AD23" s="7">
        <v>0.33152889248048351</v>
      </c>
      <c r="AE23">
        <v>0.12000000000000455</v>
      </c>
      <c r="AF23">
        <v>-7.4099952214127796E-3</v>
      </c>
      <c r="AG23">
        <v>-7.6399545285375584E-3</v>
      </c>
      <c r="AH23">
        <v>0.12645776382692997</v>
      </c>
      <c r="AK23" s="7">
        <v>210</v>
      </c>
      <c r="AL23" s="7">
        <v>360.34</v>
      </c>
      <c r="AM23" s="7">
        <v>-5.6884413268338534E-2</v>
      </c>
      <c r="AN23">
        <v>2.5000000000034106E-2</v>
      </c>
      <c r="AO23">
        <v>-1.0501018559456801E-3</v>
      </c>
      <c r="AP23">
        <v>4.3986884725674358E-2</v>
      </c>
      <c r="AQ23">
        <v>-9.9389495310805813E-4</v>
      </c>
      <c r="AS23" s="7">
        <v>210</v>
      </c>
      <c r="AT23" s="7">
        <v>380.14499999999998</v>
      </c>
      <c r="AU23" s="7">
        <v>-1.1059242433288081E-2</v>
      </c>
      <c r="AV23">
        <v>0</v>
      </c>
      <c r="AW23">
        <v>-9.9887004439594418E-5</v>
      </c>
      <c r="AX23">
        <v>4.4321540537097803E-2</v>
      </c>
      <c r="AY23">
        <v>-3.2436178398827611E-4</v>
      </c>
    </row>
    <row r="24" spans="3:51" x14ac:dyDescent="0.25">
      <c r="C24">
        <v>220</v>
      </c>
      <c r="D24" s="7">
        <v>220</v>
      </c>
      <c r="E24" s="7">
        <v>336.55999999999995</v>
      </c>
      <c r="F24" s="7">
        <v>0.18954752779901235</v>
      </c>
      <c r="G24">
        <v>7.0000000000050022E-2</v>
      </c>
      <c r="H24">
        <v>-2.893239341902859E-3</v>
      </c>
      <c r="I24">
        <v>6.8651244482628826E-2</v>
      </c>
      <c r="J24">
        <v>-2.9160951801856377E-3</v>
      </c>
      <c r="L24" s="7">
        <v>220</v>
      </c>
      <c r="M24" s="7">
        <v>357.73</v>
      </c>
      <c r="N24" s="7">
        <v>6.4217291548188782E-2</v>
      </c>
      <c r="O24">
        <v>2.9999999999972715E-2</v>
      </c>
      <c r="P24">
        <v>-1.0776174409245221E-3</v>
      </c>
      <c r="Q24">
        <v>2.1548273155381326E-2</v>
      </c>
      <c r="R24">
        <v>-1.1125019087055155E-3</v>
      </c>
      <c r="T24" s="7">
        <v>220</v>
      </c>
      <c r="U24" s="7">
        <v>378.77</v>
      </c>
      <c r="V24" s="7">
        <v>1.7179205462236384E-2</v>
      </c>
      <c r="W24">
        <v>1.4999999999986358E-2</v>
      </c>
      <c r="X24">
        <v>-3.7880374667189493E-4</v>
      </c>
      <c r="Y24">
        <v>1.4284347032309519E-2</v>
      </c>
      <c r="Z24">
        <v>-4.926792030329058E-4</v>
      </c>
      <c r="AB24" s="7">
        <v>220</v>
      </c>
      <c r="AC24" s="7">
        <v>338.22999999999996</v>
      </c>
      <c r="AD24" s="7">
        <v>0.26457048050825782</v>
      </c>
      <c r="AE24">
        <v>9.0000000000031832E-2</v>
      </c>
      <c r="AF24">
        <v>-5.8745828339573092E-3</v>
      </c>
      <c r="AG24">
        <v>-6.076838362914623E-3</v>
      </c>
      <c r="AH24">
        <v>7.9616372537500091E-2</v>
      </c>
      <c r="AK24" s="7">
        <v>220</v>
      </c>
      <c r="AL24" s="7">
        <v>360.53</v>
      </c>
      <c r="AM24" s="7">
        <v>-6.5125699684595473E-2</v>
      </c>
      <c r="AN24">
        <v>4.9999999999954525E-3</v>
      </c>
      <c r="AO24">
        <v>-5.8932500120170705E-4</v>
      </c>
      <c r="AP24">
        <v>3.1651571453300775E-2</v>
      </c>
      <c r="AQ24">
        <v>-6.0817614630367771E-4</v>
      </c>
      <c r="AS24" s="7">
        <v>220</v>
      </c>
      <c r="AT24" s="7">
        <v>380.2</v>
      </c>
      <c r="AU24" s="7">
        <v>-1.1787762228991309E-2</v>
      </c>
      <c r="AV24">
        <v>-4.9999999999954525E-3</v>
      </c>
      <c r="AW24">
        <v>-4.6703957132651283E-5</v>
      </c>
      <c r="AX24">
        <v>3.3030051133650318E-2</v>
      </c>
      <c r="AY24">
        <v>-1.606865847080984E-4</v>
      </c>
    </row>
    <row r="25" spans="3:51" x14ac:dyDescent="0.25">
      <c r="C25">
        <v>230</v>
      </c>
      <c r="D25" s="7">
        <v>230</v>
      </c>
      <c r="E25" s="7">
        <v>337.21999999999997</v>
      </c>
      <c r="F25" s="7">
        <v>0.16263321430035271</v>
      </c>
      <c r="G25">
        <v>6.0000000000002274E-2</v>
      </c>
      <c r="H25">
        <v>-2.4570111377320292E-3</v>
      </c>
      <c r="I25">
        <v>5.434654598004407E-2</v>
      </c>
      <c r="J25">
        <v>-2.4780249955958927E-3</v>
      </c>
      <c r="L25" s="7">
        <v>230</v>
      </c>
      <c r="M25" s="7">
        <v>358</v>
      </c>
      <c r="N25" s="7">
        <v>5.4490838671508675E-2</v>
      </c>
      <c r="O25">
        <v>2.4999999999977263E-2</v>
      </c>
      <c r="P25">
        <v>-8.5379594860091751E-4</v>
      </c>
      <c r="Q25">
        <v>1.6888650306042807E-2</v>
      </c>
      <c r="R25">
        <v>-8.9110551990040365E-4</v>
      </c>
      <c r="T25" s="7">
        <v>230</v>
      </c>
      <c r="U25" s="7">
        <v>378.89</v>
      </c>
      <c r="V25" s="7">
        <v>1.3852257055095771E-2</v>
      </c>
      <c r="W25">
        <v>9.9999999999909051E-3</v>
      </c>
      <c r="X25">
        <v>-2.816117370254001E-4</v>
      </c>
      <c r="Y25">
        <v>1.5604729975458476E-2</v>
      </c>
      <c r="Z25">
        <v>-3.7912901794361076E-4</v>
      </c>
      <c r="AB25" s="7">
        <v>230</v>
      </c>
      <c r="AC25" s="7">
        <v>339.04499999999996</v>
      </c>
      <c r="AD25" s="7">
        <v>0.21174270041485016</v>
      </c>
      <c r="AE25">
        <v>7.0000000000050022E-2</v>
      </c>
      <c r="AF25">
        <v>-4.6054391048671595E-3</v>
      </c>
      <c r="AG25">
        <v>-4.7941474052060687E-3</v>
      </c>
      <c r="AH25">
        <v>5.2741747847067977E-2</v>
      </c>
      <c r="AK25" s="7">
        <v>230</v>
      </c>
      <c r="AL25" s="7">
        <v>360.61500000000001</v>
      </c>
      <c r="AM25" s="7">
        <v>-6.9659730461958211E-2</v>
      </c>
      <c r="AN25">
        <v>4.9999999999954525E-3</v>
      </c>
      <c r="AO25">
        <v>-3.1461784401277948E-4</v>
      </c>
      <c r="AP25">
        <v>3.9624925495296281E-4</v>
      </c>
      <c r="AQ25">
        <v>-4.2748985243809372E-4</v>
      </c>
      <c r="AS25" s="7">
        <v>230</v>
      </c>
      <c r="AT25" s="7">
        <v>380.21999999999997</v>
      </c>
      <c r="AU25" s="7">
        <v>-1.2123885076288088E-2</v>
      </c>
      <c r="AV25">
        <v>0</v>
      </c>
      <c r="AW25">
        <v>-2.1106358568027603E-5</v>
      </c>
      <c r="AX25">
        <v>4.0558091027236287E-3</v>
      </c>
      <c r="AY25">
        <v>6.8195187015878214E-5</v>
      </c>
    </row>
    <row r="26" spans="3:51" x14ac:dyDescent="0.25">
      <c r="C26">
        <v>240</v>
      </c>
      <c r="D26" s="7">
        <v>240</v>
      </c>
      <c r="E26" s="7">
        <v>337.75</v>
      </c>
      <c r="F26" s="7">
        <v>0.13979309286728839</v>
      </c>
      <c r="G26">
        <v>4.9999999999954525E-2</v>
      </c>
      <c r="H26">
        <v>-2.08326246846402E-3</v>
      </c>
      <c r="I26">
        <v>4.3586220848217394E-2</v>
      </c>
      <c r="J26">
        <v>-2.1025967926881356E-3</v>
      </c>
      <c r="L26" s="7">
        <v>240</v>
      </c>
      <c r="M26" s="7">
        <v>358.27</v>
      </c>
      <c r="N26" s="7">
        <v>4.6786168873302725E-2</v>
      </c>
      <c r="O26">
        <v>2.9999999999972715E-2</v>
      </c>
      <c r="P26">
        <v>-6.7615887063284669E-4</v>
      </c>
      <c r="Q26">
        <v>1.5921451702410439E-2</v>
      </c>
      <c r="R26">
        <v>-7.0829789697496315E-4</v>
      </c>
      <c r="T26" s="7">
        <v>240</v>
      </c>
      <c r="U26" s="7">
        <v>378.97999999999996</v>
      </c>
      <c r="V26" s="7">
        <v>1.1378966770809795E-2</v>
      </c>
      <c r="W26">
        <v>0</v>
      </c>
      <c r="X26">
        <v>-2.0934945126731969E-4</v>
      </c>
      <c r="Y26">
        <v>1.5229733103049092E-2</v>
      </c>
      <c r="Z26">
        <v>-2.6445213563079661E-4</v>
      </c>
      <c r="AB26" s="7">
        <v>240</v>
      </c>
      <c r="AC26" s="7">
        <v>339.59499999999997</v>
      </c>
      <c r="AD26" s="7">
        <v>0.17052330461918447</v>
      </c>
      <c r="AE26">
        <v>4.0000000000020464E-2</v>
      </c>
      <c r="AF26">
        <v>-3.5711021924669795E-3</v>
      </c>
      <c r="AG26">
        <v>-3.7500874025645572E-3</v>
      </c>
      <c r="AH26">
        <v>4.3407352583776593E-2</v>
      </c>
      <c r="AK26" s="7">
        <v>240</v>
      </c>
      <c r="AL26" s="7">
        <v>360.67499999999995</v>
      </c>
      <c r="AM26" s="7">
        <v>-7.2031566713540884E-2</v>
      </c>
      <c r="AN26">
        <v>9.9999999999909051E-3</v>
      </c>
      <c r="AO26">
        <v>-1.595355431804335E-4</v>
      </c>
      <c r="AP26">
        <v>-2.1807707918265251E-2</v>
      </c>
      <c r="AQ26">
        <v>-3.3225851253268317E-4</v>
      </c>
      <c r="AS26" s="7">
        <v>240</v>
      </c>
      <c r="AT26" s="7">
        <v>380.245</v>
      </c>
      <c r="AU26" s="7">
        <v>-1.2273908166442825E-2</v>
      </c>
      <c r="AV26">
        <v>-4.9999999999954525E-3</v>
      </c>
      <c r="AW26">
        <v>-9.2385888667972926E-6</v>
      </c>
      <c r="AX26">
        <v>-3.0121480569064829E-2</v>
      </c>
      <c r="AY26">
        <v>2.8466330328695175E-4</v>
      </c>
    </row>
    <row r="27" spans="3:51" x14ac:dyDescent="0.25">
      <c r="C27">
        <v>250</v>
      </c>
      <c r="D27" s="7">
        <v>250</v>
      </c>
      <c r="E27" s="7">
        <v>338.17999999999995</v>
      </c>
      <c r="F27" s="7">
        <v>0.12043909147320342</v>
      </c>
      <c r="G27">
        <v>4.0000000000020464E-2</v>
      </c>
      <c r="H27">
        <v>-1.7639735555852187E-3</v>
      </c>
      <c r="I27">
        <v>3.6253550328629203E-2</v>
      </c>
      <c r="J27">
        <v>-1.7813009032447841E-3</v>
      </c>
      <c r="L27" s="7">
        <v>250</v>
      </c>
      <c r="M27" s="7">
        <v>358.505</v>
      </c>
      <c r="N27" s="7">
        <v>4.0685357581970991E-2</v>
      </c>
      <c r="O27">
        <v>1.4999999999986358E-2</v>
      </c>
      <c r="P27">
        <v>-5.3531771472477979E-4</v>
      </c>
      <c r="Q27">
        <v>1.7380743359822093E-2</v>
      </c>
      <c r="R27">
        <v>-5.5424897959349684E-4</v>
      </c>
      <c r="T27" s="7">
        <v>250</v>
      </c>
      <c r="U27" s="7">
        <v>379.04499999999996</v>
      </c>
      <c r="V27" s="7">
        <v>9.5403441419420199E-3</v>
      </c>
      <c r="W27">
        <v>4.9999999999954525E-3</v>
      </c>
      <c r="X27">
        <v>-1.556272300014816E-4</v>
      </c>
      <c r="Y27">
        <v>1.2579881434626294E-2</v>
      </c>
      <c r="Z27">
        <v>-1.4872554267335303E-4</v>
      </c>
      <c r="AB27" s="7">
        <v>250</v>
      </c>
      <c r="AC27" s="7">
        <v>339.89499999999998</v>
      </c>
      <c r="AD27" s="7">
        <v>0.13870834508485114</v>
      </c>
      <c r="AE27">
        <v>2.9999999999972715E-2</v>
      </c>
      <c r="AF27">
        <v>-2.7396036209140218E-3</v>
      </c>
      <c r="AG27">
        <v>-2.893222043037165E-3</v>
      </c>
      <c r="AH27">
        <v>4.149101758556295E-2</v>
      </c>
      <c r="AK27" s="7">
        <v>250</v>
      </c>
      <c r="AL27" s="7">
        <v>360.745</v>
      </c>
      <c r="AM27" s="7">
        <v>-7.3209879250777668E-2</v>
      </c>
      <c r="AN27">
        <v>0</v>
      </c>
      <c r="AO27">
        <v>-7.677781549740581E-5</v>
      </c>
      <c r="AP27">
        <v>5.8825291318065354E-4</v>
      </c>
      <c r="AQ27">
        <v>-2.0524682060615689E-4</v>
      </c>
      <c r="AS27" s="7">
        <v>250</v>
      </c>
      <c r="AT27" s="7">
        <v>380.255</v>
      </c>
      <c r="AU27" s="7">
        <v>-1.2338823303355796E-2</v>
      </c>
      <c r="AV27">
        <v>4.9999999999954525E-3</v>
      </c>
      <c r="AW27">
        <v>-3.9253664345529488E-6</v>
      </c>
      <c r="AX27">
        <v>-4.4825067830529974E-2</v>
      </c>
      <c r="AY27">
        <v>3.2387805364235032E-4</v>
      </c>
    </row>
    <row r="28" spans="3:51" x14ac:dyDescent="0.25">
      <c r="C28">
        <v>260</v>
      </c>
      <c r="D28" s="7">
        <v>260</v>
      </c>
      <c r="E28" s="7">
        <v>338.53</v>
      </c>
      <c r="F28" s="7">
        <v>0.10405985328377651</v>
      </c>
      <c r="G28">
        <v>4.0000000000020464E-2</v>
      </c>
      <c r="H28">
        <v>-1.491900229333723E-3</v>
      </c>
      <c r="I28">
        <v>3.1818046753974372E-2</v>
      </c>
      <c r="J28">
        <v>-1.5065521035057955E-3</v>
      </c>
      <c r="L28" s="7">
        <v>260</v>
      </c>
      <c r="M28" s="7">
        <v>358.66999999999996</v>
      </c>
      <c r="N28" s="7">
        <v>3.5855771019933161E-2</v>
      </c>
      <c r="O28">
        <v>1.4999999999986358E-2</v>
      </c>
      <c r="P28">
        <v>-4.2372831292367824E-4</v>
      </c>
      <c r="Q28">
        <v>1.9767379583185418E-2</v>
      </c>
      <c r="R28">
        <v>-4.2329960351056295E-4</v>
      </c>
      <c r="T28" s="7">
        <v>260</v>
      </c>
      <c r="U28" s="7">
        <v>379.07499999999999</v>
      </c>
      <c r="V28" s="7">
        <v>8.1735449030591618E-3</v>
      </c>
      <c r="W28">
        <v>0</v>
      </c>
      <c r="X28">
        <v>-1.1569005327233609E-4</v>
      </c>
      <c r="Y28">
        <v>7.8047399442562337E-3</v>
      </c>
      <c r="Z28">
        <v>-3.9988720568692737E-5</v>
      </c>
      <c r="AB28" s="7">
        <v>260</v>
      </c>
      <c r="AC28" s="7">
        <v>340.15999999999997</v>
      </c>
      <c r="AD28" s="7">
        <v>0.11441014859820618</v>
      </c>
      <c r="AE28">
        <v>2.4999999999977263E-2</v>
      </c>
      <c r="AF28">
        <v>-2.0799720043331305E-3</v>
      </c>
      <c r="AG28">
        <v>-2.1627215512841982E-3</v>
      </c>
      <c r="AH28">
        <v>3.108873525078959E-2</v>
      </c>
      <c r="AK28" s="7">
        <v>260</v>
      </c>
      <c r="AL28" s="7">
        <v>360.82</v>
      </c>
      <c r="AM28" s="7">
        <v>-7.3765564611414911E-2</v>
      </c>
      <c r="AN28">
        <v>4.9999999999954525E-3</v>
      </c>
      <c r="AO28">
        <v>-3.5074812233831798E-5</v>
      </c>
      <c r="AP28">
        <v>5.1465839396561464E-2</v>
      </c>
      <c r="AQ28">
        <v>6.5415564368705506E-5</v>
      </c>
      <c r="AS28" s="7">
        <v>260</v>
      </c>
      <c r="AT28" s="7">
        <v>380.28999999999996</v>
      </c>
      <c r="AU28" s="7">
        <v>-1.2366113721732887E-2</v>
      </c>
      <c r="AV28">
        <v>0</v>
      </c>
      <c r="AW28">
        <v>-1.6225498939721056E-6</v>
      </c>
      <c r="AX28">
        <v>-1.7438089121384337E-3</v>
      </c>
      <c r="AY28">
        <v>-7.3920514164622551E-5</v>
      </c>
    </row>
    <row r="29" spans="3:51" x14ac:dyDescent="0.25">
      <c r="C29">
        <v>270</v>
      </c>
      <c r="D29" s="7">
        <v>270</v>
      </c>
      <c r="E29" s="7">
        <v>338.80999999999995</v>
      </c>
      <c r="F29" s="7">
        <v>9.0212980308502361E-2</v>
      </c>
      <c r="G29">
        <v>3.0000000000029559E-2</v>
      </c>
      <c r="H29">
        <v>-1.2605689813952048E-3</v>
      </c>
      <c r="I29">
        <v>2.9284982211711608E-2</v>
      </c>
      <c r="J29">
        <v>-1.2718314523248869E-3</v>
      </c>
      <c r="L29" s="7">
        <v>270</v>
      </c>
      <c r="M29" s="7">
        <v>358.78</v>
      </c>
      <c r="N29" s="7">
        <v>3.2033164241789105E-2</v>
      </c>
      <c r="O29">
        <v>9.9999999999909051E-3</v>
      </c>
      <c r="P29">
        <v>-3.3535695654653835E-4</v>
      </c>
      <c r="Q29">
        <v>2.1362948392350534E-2</v>
      </c>
      <c r="R29">
        <v>-3.1410503048084903E-4</v>
      </c>
      <c r="T29" s="7">
        <v>270</v>
      </c>
      <c r="U29" s="7">
        <v>379.09999999999997</v>
      </c>
      <c r="V29" s="7">
        <v>7.1574963892464434E-3</v>
      </c>
      <c r="W29">
        <v>-4.9999999999954525E-3</v>
      </c>
      <c r="X29">
        <v>-8.6001297632014133E-5</v>
      </c>
      <c r="Y29">
        <v>1.8673095255019589E-3</v>
      </c>
      <c r="Z29">
        <v>4.5847057479300735E-5</v>
      </c>
      <c r="AB29" s="7">
        <v>270</v>
      </c>
      <c r="AC29" s="7">
        <v>340.41499999999996</v>
      </c>
      <c r="AD29" s="7">
        <v>9.6042043075586753E-2</v>
      </c>
      <c r="AE29">
        <v>2.5000000000034106E-2</v>
      </c>
      <c r="AF29">
        <v>-1.5633385079817236E-3</v>
      </c>
      <c r="AG29">
        <v>-1.488607150186734E-3</v>
      </c>
      <c r="AH29">
        <v>-3.9154884447905047E-3</v>
      </c>
      <c r="AK29" s="7">
        <v>270</v>
      </c>
      <c r="AL29" s="7">
        <v>360.88499999999999</v>
      </c>
      <c r="AM29" s="7">
        <v>-7.4014479521912785E-2</v>
      </c>
      <c r="AN29">
        <v>4.9999999999954525E-3</v>
      </c>
      <c r="AO29">
        <v>-1.5230225097223604E-5</v>
      </c>
      <c r="AP29">
        <v>-6.1408170324350309E-2</v>
      </c>
      <c r="AQ29">
        <v>5.8344696155712868E-4</v>
      </c>
      <c r="AS29" s="7">
        <v>270</v>
      </c>
      <c r="AT29" s="7">
        <v>380.32499999999999</v>
      </c>
      <c r="AU29" s="7">
        <v>-1.23772850374229E-2</v>
      </c>
      <c r="AV29">
        <v>4.9999999999954525E-3</v>
      </c>
      <c r="AW29">
        <v>-6.5390394525348394E-7</v>
      </c>
      <c r="AX29">
        <v>0.15209427124180763</v>
      </c>
      <c r="AY29">
        <v>-1.2703299794869127E-3</v>
      </c>
    </row>
    <row r="30" spans="3:51" x14ac:dyDescent="0.25">
      <c r="C30">
        <v>280</v>
      </c>
      <c r="D30" s="7">
        <v>280</v>
      </c>
      <c r="E30" s="7">
        <v>339.03999999999996</v>
      </c>
      <c r="F30" s="7">
        <v>7.8517437756482067E-2</v>
      </c>
      <c r="G30">
        <v>1.999999999998181E-2</v>
      </c>
      <c r="H30">
        <v>-1.0642487492082964E-3</v>
      </c>
      <c r="I30">
        <v>2.714837480092136E-2</v>
      </c>
      <c r="J30">
        <v>-1.0718130917528462E-3</v>
      </c>
      <c r="L30" s="7">
        <v>280</v>
      </c>
      <c r="M30" s="7">
        <v>358.87</v>
      </c>
      <c r="N30" s="7">
        <v>2.9007902696753945E-2</v>
      </c>
      <c r="O30">
        <v>9.9999999999909051E-3</v>
      </c>
      <c r="P30">
        <v>-2.6539451281999346E-4</v>
      </c>
      <c r="Q30">
        <v>2.0242533900954429E-2</v>
      </c>
      <c r="R30">
        <v>-2.2974943606351994E-4</v>
      </c>
      <c r="T30" s="7">
        <v>280</v>
      </c>
      <c r="U30" s="7">
        <v>379.13499999999999</v>
      </c>
      <c r="V30" s="7">
        <v>6.4021900556950895E-3</v>
      </c>
      <c r="W30">
        <v>9.9999999999909051E-3</v>
      </c>
      <c r="X30">
        <v>-6.3931277261995191E-5</v>
      </c>
      <c r="Y30">
        <v>-3.3818439425408187E-3</v>
      </c>
      <c r="Z30">
        <v>8.5113477939338655E-5</v>
      </c>
    </row>
    <row r="31" spans="3:51" x14ac:dyDescent="0.25">
      <c r="C31">
        <v>290</v>
      </c>
      <c r="D31" s="7">
        <v>290</v>
      </c>
      <c r="E31" s="7">
        <v>339.24</v>
      </c>
      <c r="F31" s="7">
        <v>6.8646317946516197E-2</v>
      </c>
      <c r="G31">
        <v>1.999999999998181E-2</v>
      </c>
      <c r="H31">
        <v>-8.9790672259375259E-4</v>
      </c>
      <c r="I31">
        <v>2.3347263182037281E-2</v>
      </c>
      <c r="J31">
        <v>-9.0247783394280245E-4</v>
      </c>
      <c r="L31" s="7">
        <v>290</v>
      </c>
      <c r="M31" s="7">
        <v>358.94499999999999</v>
      </c>
      <c r="N31" s="7">
        <v>2.6613829836730971E-2</v>
      </c>
      <c r="O31">
        <v>9.9999999999909051E-3</v>
      </c>
      <c r="P31">
        <v>-2.1001724656527498E-4</v>
      </c>
      <c r="Q31">
        <v>1.4286410645851122E-2</v>
      </c>
      <c r="R31">
        <v>-1.7783647541663727E-4</v>
      </c>
      <c r="T31" s="7">
        <v>290</v>
      </c>
      <c r="U31" s="7">
        <v>379.18499999999995</v>
      </c>
      <c r="V31" s="7">
        <v>5.8407138171509831E-3</v>
      </c>
      <c r="W31">
        <v>1.0000000000047748E-2</v>
      </c>
      <c r="X31">
        <v>-4.7524933222736244E-5</v>
      </c>
      <c r="Y31">
        <v>-5.1393605300154022E-3</v>
      </c>
      <c r="Z31">
        <v>4.6517128086301374E-5</v>
      </c>
    </row>
    <row r="32" spans="3:51" x14ac:dyDescent="0.25">
      <c r="C32">
        <v>300</v>
      </c>
      <c r="D32" s="7">
        <v>300</v>
      </c>
      <c r="E32" s="7">
        <v>339.39</v>
      </c>
      <c r="F32" s="7">
        <v>6.0320095371015285E-2</v>
      </c>
      <c r="G32">
        <v>9.9999999999909051E-3</v>
      </c>
      <c r="H32">
        <v>-7.571542024681216E-4</v>
      </c>
      <c r="I32">
        <v>1.5225083941023954E-2</v>
      </c>
      <c r="J32">
        <v>-7.6121509939562626E-4</v>
      </c>
      <c r="L32" s="7">
        <v>300</v>
      </c>
      <c r="M32" s="7">
        <v>359.01499999999999</v>
      </c>
      <c r="N32" s="7">
        <v>2.4719331345846911E-2</v>
      </c>
      <c r="O32">
        <v>0</v>
      </c>
      <c r="P32">
        <v>-1.6619006324204016E-4</v>
      </c>
      <c r="Q32">
        <v>1.1907751423188007E-3</v>
      </c>
      <c r="R32">
        <v>-1.7056006062438067E-4</v>
      </c>
      <c r="T32" s="7">
        <v>300</v>
      </c>
      <c r="U32" s="7">
        <v>379.25</v>
      </c>
      <c r="V32" s="7">
        <v>5.4233262879804685E-3</v>
      </c>
      <c r="W32">
        <v>9.9999999999909051E-3</v>
      </c>
      <c r="X32">
        <v>-3.5328854504245409E-5</v>
      </c>
      <c r="Y32">
        <v>4.0840284990739661E-4</v>
      </c>
      <c r="Z32">
        <v>-1.0871660029380947E-4</v>
      </c>
    </row>
    <row r="33" spans="4:22" x14ac:dyDescent="0.25">
      <c r="D33" s="7"/>
      <c r="E33" s="7"/>
      <c r="F33" s="7"/>
      <c r="L33" s="7"/>
      <c r="M33" s="7"/>
      <c r="N33" s="7"/>
      <c r="T33" s="7"/>
      <c r="U33" s="7"/>
      <c r="V33" s="7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Sheet2</vt:lpstr>
      <vt:lpstr>Sheet3</vt:lpstr>
      <vt:lpstr>R2</vt:lpstr>
      <vt:lpstr>原数据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2021-09-13T14:47:31Z</dcterms:modified>
</cp:coreProperties>
</file>