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manu\OneDrive\Desktop\Jasmine - EXCEL\EPICODE - ESERCIZI\"/>
    </mc:Choice>
  </mc:AlternateContent>
  <xr:revisionPtr revIDLastSave="0" documentId="13_ncr:1_{13F73FDF-44B3-4441-A225-41214C228B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struzioni" sheetId="3" r:id="rId1"/>
    <sheet name="Parcheggio" sheetId="1" r:id="rId2"/>
    <sheet name="Frutta" sheetId="2" r:id="rId3"/>
  </sheets>
  <definedNames>
    <definedName name="_xlnm._FilterDatabase" localSheetId="2" hidden="1">Frutta!$A$1:$A$47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G3" i="2"/>
  <c r="G4" i="2"/>
  <c r="G5" i="2"/>
  <c r="G6" i="2"/>
  <c r="G2" i="2"/>
  <c r="F4" i="2"/>
  <c r="F5" i="2"/>
  <c r="F6" i="2"/>
  <c r="F3" i="2"/>
  <c r="F2" i="2"/>
  <c r="E5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D27" i="1" l="1"/>
  <c r="D56" i="1"/>
  <c r="D57" i="1"/>
  <c r="D58" i="1"/>
  <c r="D59" i="1"/>
  <c r="D3" i="1"/>
  <c r="D4" i="1"/>
  <c r="D5" i="1"/>
  <c r="D28" i="1"/>
  <c r="D29" i="1"/>
  <c r="D30" i="1"/>
  <c r="D31" i="1"/>
  <c r="D60" i="1"/>
  <c r="D61" i="1"/>
  <c r="D62" i="1"/>
  <c r="D63" i="1"/>
  <c r="D64" i="1"/>
  <c r="D65" i="1"/>
  <c r="D6" i="1"/>
  <c r="D7" i="1"/>
  <c r="D8" i="1"/>
  <c r="D32" i="1"/>
  <c r="D33" i="1"/>
  <c r="D34" i="1"/>
  <c r="D35" i="1"/>
  <c r="D66" i="1"/>
  <c r="D67" i="1"/>
  <c r="D68" i="1"/>
  <c r="D69" i="1"/>
  <c r="D70" i="1"/>
  <c r="D71" i="1"/>
  <c r="D9" i="1"/>
  <c r="D10" i="1"/>
  <c r="D11" i="1"/>
  <c r="D36" i="1"/>
  <c r="D37" i="1"/>
  <c r="D38" i="1"/>
  <c r="D39" i="1"/>
  <c r="D72" i="1"/>
  <c r="D73" i="1"/>
  <c r="D74" i="1"/>
  <c r="D75" i="1"/>
  <c r="D76" i="1"/>
  <c r="D77" i="1"/>
  <c r="D12" i="1"/>
  <c r="D13" i="1"/>
  <c r="D14" i="1"/>
  <c r="D40" i="1"/>
  <c r="D41" i="1"/>
  <c r="D42" i="1"/>
  <c r="D43" i="1"/>
  <c r="D78" i="1"/>
  <c r="D79" i="1"/>
  <c r="D80" i="1"/>
  <c r="D81" i="1"/>
  <c r="D82" i="1"/>
  <c r="D83" i="1"/>
  <c r="D15" i="1"/>
  <c r="D16" i="1"/>
  <c r="D17" i="1"/>
  <c r="D44" i="1"/>
  <c r="D45" i="1"/>
  <c r="D46" i="1"/>
  <c r="D47" i="1"/>
  <c r="D84" i="1"/>
  <c r="D85" i="1"/>
  <c r="D86" i="1"/>
  <c r="D87" i="1"/>
  <c r="D88" i="1"/>
  <c r="D89" i="1"/>
  <c r="D18" i="1"/>
  <c r="D19" i="1"/>
  <c r="D20" i="1"/>
  <c r="D48" i="1"/>
  <c r="D49" i="1"/>
  <c r="D50" i="1"/>
  <c r="D51" i="1"/>
  <c r="D90" i="1"/>
  <c r="D91" i="1"/>
  <c r="D92" i="1"/>
  <c r="D93" i="1"/>
  <c r="D94" i="1"/>
  <c r="D95" i="1"/>
  <c r="D21" i="1"/>
  <c r="D22" i="1"/>
  <c r="D23" i="1"/>
  <c r="D52" i="1"/>
  <c r="D53" i="1"/>
  <c r="D54" i="1"/>
  <c r="D55" i="1"/>
  <c r="D96" i="1"/>
  <c r="D97" i="1"/>
  <c r="D98" i="1"/>
  <c r="D99" i="1"/>
  <c r="D100" i="1"/>
  <c r="D101" i="1"/>
  <c r="D24" i="1"/>
  <c r="D25" i="1"/>
  <c r="D26" i="1"/>
  <c r="D2" i="1"/>
  <c r="B33" i="1"/>
  <c r="B34" i="1"/>
  <c r="B35" i="1"/>
  <c r="B66" i="1"/>
  <c r="B67" i="1"/>
  <c r="B68" i="1"/>
  <c r="B69" i="1"/>
  <c r="B70" i="1"/>
  <c r="B71" i="1"/>
  <c r="B9" i="1"/>
  <c r="B10" i="1"/>
  <c r="B11" i="1"/>
  <c r="B36" i="1"/>
  <c r="B37" i="1"/>
  <c r="B38" i="1"/>
  <c r="B39" i="1"/>
  <c r="B72" i="1"/>
  <c r="B73" i="1"/>
  <c r="B74" i="1"/>
  <c r="B75" i="1"/>
  <c r="B76" i="1"/>
  <c r="B77" i="1"/>
  <c r="B12" i="1"/>
  <c r="B13" i="1"/>
  <c r="B14" i="1"/>
  <c r="B40" i="1"/>
  <c r="B41" i="1"/>
  <c r="B42" i="1"/>
  <c r="B43" i="1"/>
  <c r="B78" i="1"/>
  <c r="B79" i="1"/>
  <c r="B80" i="1"/>
  <c r="B81" i="1"/>
  <c r="B82" i="1"/>
  <c r="B83" i="1"/>
  <c r="B15" i="1"/>
  <c r="B16" i="1"/>
  <c r="B17" i="1"/>
  <c r="B44" i="1"/>
  <c r="B45" i="1"/>
  <c r="B46" i="1"/>
  <c r="B47" i="1"/>
  <c r="B84" i="1"/>
  <c r="B85" i="1"/>
  <c r="B86" i="1"/>
  <c r="B87" i="1"/>
  <c r="B88" i="1"/>
  <c r="B89" i="1"/>
  <c r="B18" i="1"/>
  <c r="B19" i="1"/>
  <c r="B20" i="1"/>
  <c r="B48" i="1"/>
  <c r="B49" i="1"/>
  <c r="B50" i="1"/>
  <c r="B51" i="1"/>
  <c r="B90" i="1"/>
  <c r="B91" i="1"/>
  <c r="B92" i="1"/>
  <c r="B93" i="1"/>
  <c r="B94" i="1"/>
  <c r="B95" i="1"/>
  <c r="B21" i="1"/>
  <c r="B22" i="1"/>
  <c r="B23" i="1"/>
  <c r="B52" i="1"/>
  <c r="B53" i="1"/>
  <c r="B54" i="1"/>
  <c r="B55" i="1"/>
  <c r="B96" i="1"/>
  <c r="B97" i="1"/>
  <c r="B98" i="1"/>
  <c r="B99" i="1"/>
  <c r="B100" i="1"/>
  <c r="B101" i="1"/>
  <c r="B24" i="1"/>
  <c r="B25" i="1"/>
  <c r="B26" i="1"/>
  <c r="B59" i="1"/>
  <c r="B3" i="1"/>
  <c r="B4" i="1"/>
  <c r="B5" i="1"/>
  <c r="B28" i="1"/>
  <c r="B29" i="1"/>
  <c r="B30" i="1"/>
  <c r="B31" i="1"/>
  <c r="B60" i="1"/>
  <c r="B61" i="1"/>
  <c r="B62" i="1"/>
  <c r="B63" i="1"/>
  <c r="B64" i="1"/>
  <c r="B65" i="1"/>
  <c r="B6" i="1"/>
  <c r="B7" i="1"/>
  <c r="B8" i="1"/>
  <c r="B32" i="1"/>
  <c r="B56" i="1"/>
  <c r="B57" i="1"/>
  <c r="B58" i="1"/>
  <c r="B27" i="1"/>
  <c r="B2" i="1"/>
</calcChain>
</file>

<file path=xl/sharedStrings.xml><?xml version="1.0" encoding="utf-8"?>
<sst xmlns="http://schemas.openxmlformats.org/spreadsheetml/2006/main" count="194" uniqueCount="146">
  <si>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</si>
  <si>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</si>
  <si>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</si>
  <si>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</si>
  <si>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</si>
  <si>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</si>
  <si>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</si>
  <si>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</si>
  <si>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</si>
  <si>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</si>
  <si>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</si>
  <si>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</si>
  <si>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</si>
  <si>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</si>
  <si>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</si>
  <si>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</si>
  <si>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</si>
  <si>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</si>
  <si>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</si>
  <si>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</si>
  <si>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</si>
  <si>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</si>
  <si>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</si>
  <si>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</si>
  <si>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</si>
  <si>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</si>
  <si>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</si>
  <si>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</si>
  <si>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</si>
  <si>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</si>
  <si>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</si>
  <si>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</si>
  <si>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</si>
  <si>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</si>
  <si>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</si>
  <si>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</si>
  <si>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</si>
  <si>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</si>
  <si>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</si>
  <si>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</si>
  <si>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</si>
  <si>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</si>
  <si>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</si>
  <si>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</si>
  <si>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</si>
  <si>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</si>
  <si>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</si>
  <si>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</si>
  <si>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</si>
  <si>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</si>
  <si>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</si>
  <si>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</si>
  <si>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</si>
  <si>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</si>
  <si>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</si>
  <si>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</si>
  <si>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</si>
  <si>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</si>
  <si>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</si>
  <si>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</si>
  <si>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</si>
  <si>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</si>
  <si>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</si>
  <si>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</si>
  <si>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</si>
  <si>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</si>
  <si>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</si>
  <si>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</si>
  <si>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</si>
  <si>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</si>
  <si>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</si>
  <si>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</si>
  <si>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</si>
  <si>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</si>
  <si>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</si>
  <si>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</si>
  <si>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</si>
  <si>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</si>
  <si>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</si>
  <si>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</si>
  <si>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</si>
  <si>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</si>
  <si>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</si>
  <si>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</si>
  <si>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</si>
  <si>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</si>
  <si>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</si>
  <si>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</si>
  <si>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</si>
  <si>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</si>
  <si>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</si>
  <si>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</si>
  <si>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</si>
  <si>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</si>
  <si>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</si>
  <si>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</si>
  <si>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</si>
  <si>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</si>
  <si>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</si>
  <si>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</si>
  <si>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</si>
  <si>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</si>
  <si>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</si>
  <si>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</si>
  <si>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</si>
  <si>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</si>
  <si>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</si>
  <si>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</si>
  <si>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</si>
  <si>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</si>
  <si>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Istruzioni allo svolgimento</t>
  </si>
  <si>
    <t>Lettera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</si>
  <si>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</si>
  <si>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</si>
  <si>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</si>
  <si>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</si>
  <si>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</si>
  <si>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</si>
  <si>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</si>
  <si>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</si>
  <si>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</si>
  <si>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</si>
  <si>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</si>
  <si>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</si>
  <si>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</si>
  <si>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</si>
  <si>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</si>
  <si>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</si>
  <si>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</si>
  <si>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</si>
  <si>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</si>
  <si>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</si>
  <si>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</si>
  <si>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</si>
  <si>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</si>
  <si>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</si>
  <si>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</si>
  <si>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Categoria</t>
  </si>
  <si>
    <t>Iniziale targa</t>
  </si>
  <si>
    <t>Y</t>
  </si>
  <si>
    <t>Euro</t>
  </si>
  <si>
    <t>Ora</t>
  </si>
  <si>
    <t>SOGGETTO</t>
  </si>
  <si>
    <t>CONTEGGIO</t>
  </si>
  <si>
    <t>QUANTITA'</t>
  </si>
  <si>
    <t>COSTO TOTALE PER FRUTTO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</si>
</sst>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\ &quot;€&quot;"/>
    <numFmt numFmtId="166" formatCode="[h]:mm:ss;@"/>
  </numFmts>
  <fonts count="5" x14ac:knownFonts="1"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2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0" fillId="2" borderId="0" xfId="0" applyFill="1"/>
    <xf numFmtId="165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0" fontId="4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3</xdr:row>
      <xdr:rowOff>68580</xdr:rowOff>
    </xdr:from>
    <xdr:to>
      <xdr:col>9</xdr:col>
      <xdr:colOff>366230</xdr:colOff>
      <xdr:row>17</xdr:row>
      <xdr:rowOff>68783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A063730-CC7B-F2F6-C969-D1A04474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815340"/>
          <a:ext cx="5425910" cy="2347163"/>
        </a:xfrm>
        <a:prstGeom prst="rect">
          <a:avLst/>
        </a:prstGeom>
      </xdr:spPr>
    </xdr:pic>
    <xdr:clientData/>
  </xdr:twoCellAnchor>
  <xdr:twoCellAnchor editAs="oneCell">
    <xdr:from>
      <xdr:col>10</xdr:col>
      <xdr:colOff>424320</xdr:colOff>
      <xdr:row>3</xdr:row>
      <xdr:rowOff>35700</xdr:rowOff>
    </xdr:from>
    <xdr:to>
      <xdr:col>21</xdr:col>
      <xdr:colOff>402039</xdr:colOff>
      <xdr:row>17</xdr:row>
      <xdr:rowOff>68580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72F6E03F-DDDC-2FB4-05A2-935273756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320" y="782460"/>
          <a:ext cx="6683319" cy="237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F1DD-A978-439D-A243-825ECD0AE928}">
  <dimension ref="B1:G1"/>
  <sheetViews>
    <sheetView tabSelected="1" workbookViewId="0">
      <selection activeCell="I20" sqref="I20"/>
    </sheetView>
  </sheetViews>
  <sheetFormatPr defaultRowHeight="13.2" x14ac:dyDescent="0.25"/>
  <cols>
    <col min="1" max="16384" width="8.88671875" style="5"/>
  </cols>
  <sheetData>
    <row r="1" spans="2:7" ht="32.4" x14ac:dyDescent="0.55000000000000004">
      <c r="B1" s="14" t="s">
        <v>110</v>
      </c>
      <c r="C1" s="14"/>
      <c r="D1" s="14"/>
      <c r="E1" s="14"/>
      <c r="F1" s="14"/>
      <c r="G1" s="14"/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"/>
  <sheetViews>
    <sheetView topLeftCell="A13" zoomScale="80" zoomScaleNormal="80" workbookViewId="0">
      <selection activeCell="E56" sqref="E56"/>
    </sheetView>
  </sheetViews>
  <sheetFormatPr defaultColWidth="12.6640625" defaultRowHeight="15.75" customHeight="1" x14ac:dyDescent="0.25"/>
  <cols>
    <col min="1" max="2" width="12.6640625" style="2"/>
    <col min="3" max="3" width="22.5546875" style="10" customWidth="1"/>
    <col min="4" max="4" width="23.21875" style="2" customWidth="1"/>
    <col min="5" max="5" width="10" style="7" customWidth="1"/>
    <col min="6" max="10" width="12.6640625" style="2"/>
    <col min="11" max="11" width="12.6640625" style="7"/>
    <col min="12" max="16384" width="12.6640625" style="2"/>
  </cols>
  <sheetData>
    <row r="1" spans="1:27" x14ac:dyDescent="0.25">
      <c r="A1" s="1" t="s">
        <v>0</v>
      </c>
      <c r="B1" s="1" t="s">
        <v>138</v>
      </c>
      <c r="C1" s="8" t="s">
        <v>1</v>
      </c>
      <c r="D1" s="1" t="s">
        <v>2</v>
      </c>
      <c r="E1" s="6" t="s">
        <v>3</v>
      </c>
      <c r="F1" s="1"/>
      <c r="G1" s="1" t="s">
        <v>111</v>
      </c>
      <c r="H1" s="1" t="s">
        <v>137</v>
      </c>
      <c r="I1" s="1" t="s">
        <v>141</v>
      </c>
      <c r="J1" s="1" t="s">
        <v>140</v>
      </c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 t="s">
        <v>4</v>
      </c>
      <c r="B2" s="3" t="str">
        <f t="shared" ref="B2:B33" si="0">LEFT($A2,1)</f>
        <v>A</v>
      </c>
      <c r="C2" s="9">
        <v>4.5138888888888888E-2</v>
      </c>
      <c r="D2" s="2">
        <f t="shared" ref="D2:D33" si="1">VLOOKUP(LEFT(A2,1),G$2:H$27,2,FALSE)</f>
        <v>0</v>
      </c>
      <c r="E2" s="7">
        <f>$C2*24*$J$2</f>
        <v>4.333333333333333</v>
      </c>
      <c r="G2" s="2" t="s">
        <v>112</v>
      </c>
      <c r="H2" s="2">
        <v>0</v>
      </c>
      <c r="I2" s="4">
        <f>TIME(1,0,0)</f>
        <v>4.1666666666666664E-2</v>
      </c>
      <c r="J2" s="7">
        <v>4</v>
      </c>
    </row>
    <row r="3" spans="1:27" x14ac:dyDescent="0.25">
      <c r="A3" s="3" t="s">
        <v>10</v>
      </c>
      <c r="B3" s="3" t="str">
        <f t="shared" si="0"/>
        <v>A</v>
      </c>
      <c r="C3" s="9">
        <v>0.2951388888888889</v>
      </c>
      <c r="D3" s="2">
        <f t="shared" si="1"/>
        <v>0</v>
      </c>
      <c r="E3" s="7">
        <f>$C3*24*$J$2</f>
        <v>28.333333333333336</v>
      </c>
      <c r="G3" s="2" t="s">
        <v>113</v>
      </c>
      <c r="H3" s="2">
        <v>0</v>
      </c>
      <c r="I3" s="4">
        <f t="shared" ref="I3:I27" si="2">TIME(1,0,0)</f>
        <v>4.1666666666666664E-2</v>
      </c>
      <c r="J3" s="7">
        <v>4</v>
      </c>
    </row>
    <row r="4" spans="1:27" x14ac:dyDescent="0.25">
      <c r="A4" s="3" t="s">
        <v>11</v>
      </c>
      <c r="B4" s="3" t="str">
        <f t="shared" si="0"/>
        <v>C</v>
      </c>
      <c r="C4" s="9">
        <v>0.33680555555555558</v>
      </c>
      <c r="D4" s="2">
        <f t="shared" si="1"/>
        <v>0</v>
      </c>
      <c r="E4" s="7">
        <f t="shared" ref="E4:E26" si="3">$C4*24*$J$2</f>
        <v>32.333333333333336</v>
      </c>
      <c r="G4" s="2" t="s">
        <v>114</v>
      </c>
      <c r="H4" s="2">
        <v>0</v>
      </c>
      <c r="I4" s="4">
        <f t="shared" si="2"/>
        <v>4.1666666666666664E-2</v>
      </c>
      <c r="J4" s="7">
        <v>4</v>
      </c>
    </row>
    <row r="5" spans="1:27" x14ac:dyDescent="0.25">
      <c r="A5" s="3" t="s">
        <v>12</v>
      </c>
      <c r="B5" s="3" t="str">
        <f t="shared" si="0"/>
        <v>E</v>
      </c>
      <c r="C5" s="9">
        <v>0.37847222222222221</v>
      </c>
      <c r="D5" s="2">
        <f t="shared" si="1"/>
        <v>0</v>
      </c>
      <c r="E5" s="7">
        <f t="shared" si="3"/>
        <v>36.333333333333329</v>
      </c>
      <c r="G5" s="2" t="s">
        <v>115</v>
      </c>
      <c r="H5" s="2">
        <v>0</v>
      </c>
      <c r="I5" s="4">
        <f t="shared" si="2"/>
        <v>4.1666666666666664E-2</v>
      </c>
      <c r="J5" s="7">
        <v>4</v>
      </c>
    </row>
    <row r="6" spans="1:27" x14ac:dyDescent="0.25">
      <c r="A6" s="3" t="s">
        <v>23</v>
      </c>
      <c r="B6" s="3" t="str">
        <f t="shared" si="0"/>
        <v>A</v>
      </c>
      <c r="C6" s="9">
        <v>0.375</v>
      </c>
      <c r="D6" s="2">
        <f t="shared" si="1"/>
        <v>0</v>
      </c>
      <c r="E6" s="7">
        <f t="shared" si="3"/>
        <v>36</v>
      </c>
      <c r="G6" s="2" t="s">
        <v>116</v>
      </c>
      <c r="H6" s="2">
        <v>0</v>
      </c>
      <c r="I6" s="4">
        <f t="shared" si="2"/>
        <v>4.1666666666666664E-2</v>
      </c>
      <c r="J6" s="7">
        <v>4</v>
      </c>
    </row>
    <row r="7" spans="1:27" x14ac:dyDescent="0.25">
      <c r="A7" s="3" t="s">
        <v>24</v>
      </c>
      <c r="B7" s="3" t="str">
        <f t="shared" si="0"/>
        <v>C</v>
      </c>
      <c r="C7" s="9">
        <v>0.41666666666666669</v>
      </c>
      <c r="D7" s="2">
        <f t="shared" si="1"/>
        <v>0</v>
      </c>
      <c r="E7" s="7">
        <f t="shared" si="3"/>
        <v>40</v>
      </c>
      <c r="G7" s="2" t="s">
        <v>117</v>
      </c>
      <c r="H7" s="2">
        <v>0</v>
      </c>
      <c r="I7" s="4">
        <f t="shared" si="2"/>
        <v>4.1666666666666664E-2</v>
      </c>
      <c r="J7" s="7">
        <v>4</v>
      </c>
    </row>
    <row r="8" spans="1:27" x14ac:dyDescent="0.25">
      <c r="A8" s="3" t="s">
        <v>25</v>
      </c>
      <c r="B8" s="3" t="str">
        <f t="shared" si="0"/>
        <v>E</v>
      </c>
      <c r="C8" s="9">
        <v>3.472222222222222E-3</v>
      </c>
      <c r="D8" s="2">
        <f t="shared" si="1"/>
        <v>0</v>
      </c>
      <c r="E8" s="7">
        <f t="shared" si="3"/>
        <v>0.33333333333333331</v>
      </c>
      <c r="G8" s="2" t="s">
        <v>118</v>
      </c>
      <c r="H8" s="2">
        <v>1</v>
      </c>
      <c r="I8" s="4">
        <f t="shared" si="2"/>
        <v>4.1666666666666664E-2</v>
      </c>
      <c r="J8" s="7">
        <v>3</v>
      </c>
    </row>
    <row r="9" spans="1:27" x14ac:dyDescent="0.25">
      <c r="A9" s="3" t="s">
        <v>36</v>
      </c>
      <c r="B9" s="3" t="str">
        <f t="shared" si="0"/>
        <v>A</v>
      </c>
      <c r="C9" s="9">
        <v>3.472222222222222E-3</v>
      </c>
      <c r="D9" s="2">
        <f t="shared" si="1"/>
        <v>0</v>
      </c>
      <c r="E9" s="7">
        <f t="shared" si="3"/>
        <v>0.33333333333333331</v>
      </c>
      <c r="G9" s="2" t="s">
        <v>119</v>
      </c>
      <c r="H9" s="2">
        <v>1</v>
      </c>
      <c r="I9" s="4">
        <f t="shared" si="2"/>
        <v>4.1666666666666664E-2</v>
      </c>
      <c r="J9" s="7">
        <v>3</v>
      </c>
    </row>
    <row r="10" spans="1:27" x14ac:dyDescent="0.25">
      <c r="A10" s="3" t="s">
        <v>37</v>
      </c>
      <c r="B10" s="3" t="str">
        <f t="shared" si="0"/>
        <v>C</v>
      </c>
      <c r="C10" s="9">
        <v>4.1666666666666664E-2</v>
      </c>
      <c r="D10" s="2">
        <f t="shared" si="1"/>
        <v>0</v>
      </c>
      <c r="E10" s="7">
        <f t="shared" si="3"/>
        <v>4</v>
      </c>
      <c r="G10" s="2" t="s">
        <v>120</v>
      </c>
      <c r="H10" s="2">
        <v>1</v>
      </c>
      <c r="I10" s="4">
        <f t="shared" si="2"/>
        <v>4.1666666666666664E-2</v>
      </c>
      <c r="J10" s="7">
        <v>3</v>
      </c>
    </row>
    <row r="11" spans="1:27" x14ac:dyDescent="0.25">
      <c r="A11" s="3" t="s">
        <v>38</v>
      </c>
      <c r="B11" s="3" t="str">
        <f t="shared" si="0"/>
        <v>E</v>
      </c>
      <c r="C11" s="9">
        <v>8.3333333333333329E-2</v>
      </c>
      <c r="D11" s="2">
        <f t="shared" si="1"/>
        <v>0</v>
      </c>
      <c r="E11" s="7">
        <f t="shared" si="3"/>
        <v>8</v>
      </c>
      <c r="G11" s="2" t="s">
        <v>121</v>
      </c>
      <c r="H11" s="2">
        <v>1</v>
      </c>
      <c r="I11" s="4">
        <f t="shared" si="2"/>
        <v>4.1666666666666664E-2</v>
      </c>
      <c r="J11" s="7">
        <v>3</v>
      </c>
    </row>
    <row r="12" spans="1:27" x14ac:dyDescent="0.25">
      <c r="A12" s="3" t="s">
        <v>48</v>
      </c>
      <c r="B12" s="3" t="str">
        <f t="shared" si="0"/>
        <v>A</v>
      </c>
      <c r="C12" s="9">
        <v>8.3333333333333329E-2</v>
      </c>
      <c r="D12" s="2">
        <f t="shared" si="1"/>
        <v>0</v>
      </c>
      <c r="E12" s="7">
        <f t="shared" si="3"/>
        <v>8</v>
      </c>
      <c r="G12" s="2" t="s">
        <v>122</v>
      </c>
      <c r="H12" s="2">
        <v>1</v>
      </c>
      <c r="I12" s="4">
        <f t="shared" si="2"/>
        <v>4.1666666666666664E-2</v>
      </c>
      <c r="J12" s="7">
        <v>3</v>
      </c>
    </row>
    <row r="13" spans="1:27" x14ac:dyDescent="0.25">
      <c r="A13" s="3" t="s">
        <v>49</v>
      </c>
      <c r="B13" s="3" t="str">
        <f t="shared" si="0"/>
        <v>C</v>
      </c>
      <c r="C13" s="9">
        <v>0.125</v>
      </c>
      <c r="D13" s="2">
        <f t="shared" si="1"/>
        <v>0</v>
      </c>
      <c r="E13" s="7">
        <f t="shared" si="3"/>
        <v>12</v>
      </c>
      <c r="G13" s="2" t="s">
        <v>123</v>
      </c>
      <c r="H13" s="2">
        <v>1</v>
      </c>
      <c r="I13" s="4">
        <f t="shared" si="2"/>
        <v>4.1666666666666664E-2</v>
      </c>
      <c r="J13" s="7">
        <v>3</v>
      </c>
    </row>
    <row r="14" spans="1:27" x14ac:dyDescent="0.25">
      <c r="A14" s="3" t="s">
        <v>50</v>
      </c>
      <c r="B14" s="3" t="str">
        <f t="shared" si="0"/>
        <v>E</v>
      </c>
      <c r="C14" s="9">
        <v>0.16666666666666666</v>
      </c>
      <c r="D14" s="2">
        <f t="shared" si="1"/>
        <v>0</v>
      </c>
      <c r="E14" s="7">
        <f t="shared" si="3"/>
        <v>16</v>
      </c>
      <c r="G14" s="2" t="s">
        <v>124</v>
      </c>
      <c r="H14" s="2">
        <v>1</v>
      </c>
      <c r="I14" s="4">
        <f t="shared" si="2"/>
        <v>4.1666666666666664E-2</v>
      </c>
      <c r="J14" s="7">
        <v>3</v>
      </c>
    </row>
    <row r="15" spans="1:27" x14ac:dyDescent="0.25">
      <c r="A15" s="3" t="s">
        <v>61</v>
      </c>
      <c r="B15" s="3" t="str">
        <f t="shared" si="0"/>
        <v>A</v>
      </c>
      <c r="C15" s="9">
        <v>0.16666666666666666</v>
      </c>
      <c r="D15" s="2">
        <f t="shared" si="1"/>
        <v>0</v>
      </c>
      <c r="E15" s="7">
        <f t="shared" si="3"/>
        <v>16</v>
      </c>
      <c r="G15" s="2" t="s">
        <v>125</v>
      </c>
      <c r="H15" s="2">
        <v>2</v>
      </c>
      <c r="I15" s="4">
        <f t="shared" si="2"/>
        <v>4.1666666666666664E-2</v>
      </c>
      <c r="J15" s="7">
        <v>2</v>
      </c>
    </row>
    <row r="16" spans="1:27" x14ac:dyDescent="0.25">
      <c r="A16" s="3" t="s">
        <v>62</v>
      </c>
      <c r="B16" s="3" t="str">
        <f t="shared" si="0"/>
        <v>C</v>
      </c>
      <c r="C16" s="9">
        <v>0.20833333333333334</v>
      </c>
      <c r="D16" s="2">
        <f t="shared" si="1"/>
        <v>0</v>
      </c>
      <c r="E16" s="7">
        <f t="shared" si="3"/>
        <v>20</v>
      </c>
      <c r="G16" s="2" t="s">
        <v>126</v>
      </c>
      <c r="H16" s="2">
        <v>2</v>
      </c>
      <c r="I16" s="4">
        <f t="shared" si="2"/>
        <v>4.1666666666666664E-2</v>
      </c>
      <c r="J16" s="7">
        <v>2</v>
      </c>
    </row>
    <row r="17" spans="1:10" x14ac:dyDescent="0.25">
      <c r="A17" s="3" t="s">
        <v>63</v>
      </c>
      <c r="B17" s="3" t="str">
        <f t="shared" si="0"/>
        <v>E</v>
      </c>
      <c r="C17" s="9">
        <v>0.25</v>
      </c>
      <c r="D17" s="2">
        <f t="shared" si="1"/>
        <v>0</v>
      </c>
      <c r="E17" s="7">
        <f t="shared" si="3"/>
        <v>24</v>
      </c>
      <c r="G17" s="2" t="s">
        <v>127</v>
      </c>
      <c r="H17" s="2">
        <v>2</v>
      </c>
      <c r="I17" s="4">
        <f t="shared" si="2"/>
        <v>4.1666666666666664E-2</v>
      </c>
      <c r="J17" s="7">
        <v>2</v>
      </c>
    </row>
    <row r="18" spans="1:10" x14ac:dyDescent="0.25">
      <c r="A18" s="3" t="s">
        <v>74</v>
      </c>
      <c r="B18" s="3" t="str">
        <f t="shared" si="0"/>
        <v>A</v>
      </c>
      <c r="C18" s="9">
        <v>0.25</v>
      </c>
      <c r="D18" s="2">
        <f t="shared" si="1"/>
        <v>0</v>
      </c>
      <c r="E18" s="7">
        <f t="shared" si="3"/>
        <v>24</v>
      </c>
      <c r="G18" s="2" t="s">
        <v>128</v>
      </c>
      <c r="H18" s="2">
        <v>2</v>
      </c>
      <c r="I18" s="4">
        <f t="shared" si="2"/>
        <v>4.1666666666666664E-2</v>
      </c>
      <c r="J18" s="7">
        <v>2</v>
      </c>
    </row>
    <row r="19" spans="1:10" x14ac:dyDescent="0.25">
      <c r="A19" s="3" t="s">
        <v>75</v>
      </c>
      <c r="B19" s="3" t="str">
        <f t="shared" si="0"/>
        <v>C</v>
      </c>
      <c r="C19" s="9">
        <v>0.29166666666666669</v>
      </c>
      <c r="D19" s="2">
        <f t="shared" si="1"/>
        <v>0</v>
      </c>
      <c r="E19" s="7">
        <f t="shared" si="3"/>
        <v>28</v>
      </c>
      <c r="G19" s="2" t="s">
        <v>129</v>
      </c>
      <c r="H19" s="2">
        <v>2</v>
      </c>
      <c r="I19" s="4">
        <f t="shared" si="2"/>
        <v>4.1666666666666664E-2</v>
      </c>
      <c r="J19" s="7">
        <v>2</v>
      </c>
    </row>
    <row r="20" spans="1:10" x14ac:dyDescent="0.25">
      <c r="A20" s="3" t="s">
        <v>76</v>
      </c>
      <c r="B20" s="3" t="str">
        <f t="shared" si="0"/>
        <v>E</v>
      </c>
      <c r="C20" s="9">
        <v>0.33333333333333331</v>
      </c>
      <c r="D20" s="2">
        <f t="shared" si="1"/>
        <v>0</v>
      </c>
      <c r="E20" s="7">
        <f t="shared" si="3"/>
        <v>32</v>
      </c>
      <c r="G20" s="2" t="s">
        <v>130</v>
      </c>
      <c r="H20" s="2">
        <v>2</v>
      </c>
      <c r="I20" s="4">
        <f t="shared" si="2"/>
        <v>4.1666666666666664E-2</v>
      </c>
      <c r="J20" s="7">
        <v>2</v>
      </c>
    </row>
    <row r="21" spans="1:10" x14ac:dyDescent="0.25">
      <c r="A21" s="3" t="s">
        <v>87</v>
      </c>
      <c r="B21" s="3" t="str">
        <f t="shared" si="0"/>
        <v>A</v>
      </c>
      <c r="C21" s="9">
        <v>0.33333333333333331</v>
      </c>
      <c r="D21" s="2">
        <f t="shared" si="1"/>
        <v>0</v>
      </c>
      <c r="E21" s="7">
        <f t="shared" si="3"/>
        <v>32</v>
      </c>
      <c r="G21" s="2" t="s">
        <v>131</v>
      </c>
      <c r="H21" s="2">
        <v>2</v>
      </c>
      <c r="I21" s="4">
        <f t="shared" si="2"/>
        <v>4.1666666666666664E-2</v>
      </c>
      <c r="J21" s="7">
        <v>2</v>
      </c>
    </row>
    <row r="22" spans="1:10" x14ac:dyDescent="0.25">
      <c r="A22" s="3" t="s">
        <v>88</v>
      </c>
      <c r="B22" s="3" t="str">
        <f t="shared" si="0"/>
        <v>C</v>
      </c>
      <c r="C22" s="9">
        <v>0.375</v>
      </c>
      <c r="D22" s="2">
        <f t="shared" si="1"/>
        <v>0</v>
      </c>
      <c r="E22" s="7">
        <f t="shared" si="3"/>
        <v>36</v>
      </c>
      <c r="G22" s="2" t="s">
        <v>132</v>
      </c>
      <c r="H22" s="2">
        <v>2</v>
      </c>
      <c r="I22" s="4">
        <f t="shared" si="2"/>
        <v>4.1666666666666664E-2</v>
      </c>
      <c r="J22" s="7">
        <v>2</v>
      </c>
    </row>
    <row r="23" spans="1:10" x14ac:dyDescent="0.25">
      <c r="A23" s="3" t="s">
        <v>89</v>
      </c>
      <c r="B23" s="3" t="str">
        <f t="shared" si="0"/>
        <v>E</v>
      </c>
      <c r="C23" s="9">
        <v>0.41666666666666669</v>
      </c>
      <c r="D23" s="2">
        <f t="shared" si="1"/>
        <v>0</v>
      </c>
      <c r="E23" s="7">
        <f t="shared" si="3"/>
        <v>40</v>
      </c>
      <c r="G23" s="2" t="s">
        <v>133</v>
      </c>
      <c r="H23" s="2">
        <v>2</v>
      </c>
      <c r="I23" s="4">
        <f t="shared" si="2"/>
        <v>4.1666666666666664E-2</v>
      </c>
      <c r="J23" s="7">
        <v>2</v>
      </c>
    </row>
    <row r="24" spans="1:10" x14ac:dyDescent="0.25">
      <c r="A24" s="3" t="s">
        <v>100</v>
      </c>
      <c r="B24" s="3" t="str">
        <f t="shared" si="0"/>
        <v>A</v>
      </c>
      <c r="C24" s="9">
        <v>0.41666666666666669</v>
      </c>
      <c r="D24" s="2">
        <f t="shared" si="1"/>
        <v>0</v>
      </c>
      <c r="E24" s="7">
        <f t="shared" si="3"/>
        <v>40</v>
      </c>
      <c r="G24" s="2" t="s">
        <v>134</v>
      </c>
      <c r="H24" s="2">
        <v>2</v>
      </c>
      <c r="I24" s="4">
        <f t="shared" si="2"/>
        <v>4.1666666666666664E-2</v>
      </c>
      <c r="J24" s="7">
        <v>2</v>
      </c>
    </row>
    <row r="25" spans="1:10" x14ac:dyDescent="0.25">
      <c r="A25" s="3" t="s">
        <v>101</v>
      </c>
      <c r="B25" s="3" t="str">
        <f t="shared" si="0"/>
        <v>C</v>
      </c>
      <c r="C25" s="9">
        <v>3.472222222222222E-3</v>
      </c>
      <c r="D25" s="2">
        <f t="shared" si="1"/>
        <v>0</v>
      </c>
      <c r="E25" s="7">
        <f t="shared" si="3"/>
        <v>0.33333333333333331</v>
      </c>
      <c r="G25" s="2" t="s">
        <v>135</v>
      </c>
      <c r="H25" s="2">
        <v>2</v>
      </c>
      <c r="I25" s="4">
        <f t="shared" si="2"/>
        <v>4.1666666666666664E-2</v>
      </c>
      <c r="J25" s="7">
        <v>2</v>
      </c>
    </row>
    <row r="26" spans="1:10" x14ac:dyDescent="0.25">
      <c r="A26" s="3" t="s">
        <v>102</v>
      </c>
      <c r="B26" s="3" t="str">
        <f t="shared" si="0"/>
        <v>E</v>
      </c>
      <c r="C26" s="9">
        <v>4.1666666666666664E-2</v>
      </c>
      <c r="D26" s="2">
        <f t="shared" si="1"/>
        <v>0</v>
      </c>
      <c r="E26" s="7">
        <f t="shared" si="3"/>
        <v>4</v>
      </c>
      <c r="G26" s="2" t="s">
        <v>139</v>
      </c>
      <c r="H26" s="2">
        <v>2</v>
      </c>
      <c r="I26" s="4">
        <f t="shared" si="2"/>
        <v>4.1666666666666664E-2</v>
      </c>
      <c r="J26" s="7">
        <v>2</v>
      </c>
    </row>
    <row r="27" spans="1:10" x14ac:dyDescent="0.25">
      <c r="A27" s="3" t="s">
        <v>5</v>
      </c>
      <c r="B27" s="3" t="str">
        <f t="shared" si="0"/>
        <v>L</v>
      </c>
      <c r="C27" s="9">
        <v>8.6805555555555552E-2</v>
      </c>
      <c r="D27" s="2">
        <f t="shared" si="1"/>
        <v>1</v>
      </c>
      <c r="E27" s="7">
        <f>$C27*24*$J$8</f>
        <v>6.2499999999999991</v>
      </c>
      <c r="G27" s="2" t="s">
        <v>136</v>
      </c>
      <c r="H27" s="2">
        <v>2</v>
      </c>
      <c r="I27" s="4">
        <f t="shared" si="2"/>
        <v>4.1666666666666664E-2</v>
      </c>
      <c r="J27" s="7">
        <v>2</v>
      </c>
    </row>
    <row r="28" spans="1:10" x14ac:dyDescent="0.25">
      <c r="A28" s="3" t="s">
        <v>13</v>
      </c>
      <c r="B28" s="3" t="str">
        <f t="shared" si="0"/>
        <v>G</v>
      </c>
      <c r="C28" s="9">
        <v>0.41666666666666669</v>
      </c>
      <c r="D28" s="2">
        <f t="shared" si="1"/>
        <v>1</v>
      </c>
      <c r="E28" s="7">
        <f t="shared" ref="E28:E55" si="4">$C28*24*$J$8</f>
        <v>30</v>
      </c>
    </row>
    <row r="29" spans="1:10" x14ac:dyDescent="0.25">
      <c r="A29" s="3" t="s">
        <v>14</v>
      </c>
      <c r="B29" s="3" t="str">
        <f t="shared" si="0"/>
        <v>I</v>
      </c>
      <c r="C29" s="9">
        <v>3.472222222222222E-3</v>
      </c>
      <c r="D29" s="2">
        <f t="shared" si="1"/>
        <v>1</v>
      </c>
      <c r="E29" s="7">
        <f t="shared" si="4"/>
        <v>0.25</v>
      </c>
    </row>
    <row r="30" spans="1:10" x14ac:dyDescent="0.25">
      <c r="A30" s="3" t="s">
        <v>15</v>
      </c>
      <c r="B30" s="3" t="str">
        <f t="shared" si="0"/>
        <v>K</v>
      </c>
      <c r="C30" s="9">
        <v>4.1666666666666664E-2</v>
      </c>
      <c r="D30" s="2">
        <f t="shared" si="1"/>
        <v>1</v>
      </c>
      <c r="E30" s="7">
        <f t="shared" si="4"/>
        <v>3</v>
      </c>
    </row>
    <row r="31" spans="1:10" x14ac:dyDescent="0.25">
      <c r="A31" s="3" t="s">
        <v>16</v>
      </c>
      <c r="B31" s="3" t="str">
        <f t="shared" si="0"/>
        <v>M</v>
      </c>
      <c r="C31" s="9">
        <v>8.3333333333333329E-2</v>
      </c>
      <c r="D31" s="2">
        <f t="shared" si="1"/>
        <v>1</v>
      </c>
      <c r="E31" s="7">
        <f t="shared" si="4"/>
        <v>6</v>
      </c>
    </row>
    <row r="32" spans="1:10" x14ac:dyDescent="0.25">
      <c r="A32" s="3" t="s">
        <v>26</v>
      </c>
      <c r="B32" s="3" t="str">
        <f t="shared" si="0"/>
        <v>G</v>
      </c>
      <c r="C32" s="9">
        <v>4.1666666666666664E-2</v>
      </c>
      <c r="D32" s="2">
        <f t="shared" si="1"/>
        <v>1</v>
      </c>
      <c r="E32" s="7">
        <f t="shared" si="4"/>
        <v>3</v>
      </c>
    </row>
    <row r="33" spans="1:5" x14ac:dyDescent="0.25">
      <c r="A33" s="3" t="s">
        <v>27</v>
      </c>
      <c r="B33" s="3" t="str">
        <f t="shared" si="0"/>
        <v>I</v>
      </c>
      <c r="C33" s="9">
        <v>8.3333333333333329E-2</v>
      </c>
      <c r="D33" s="2">
        <f t="shared" si="1"/>
        <v>1</v>
      </c>
      <c r="E33" s="7">
        <f t="shared" si="4"/>
        <v>6</v>
      </c>
    </row>
    <row r="34" spans="1:5" x14ac:dyDescent="0.25">
      <c r="A34" s="3" t="s">
        <v>28</v>
      </c>
      <c r="B34" s="3" t="str">
        <f t="shared" ref="B34:B65" si="5">LEFT($A34,1)</f>
        <v>K</v>
      </c>
      <c r="C34" s="9">
        <v>0.125</v>
      </c>
      <c r="D34" s="2">
        <f t="shared" ref="D34:D65" si="6">VLOOKUP(LEFT(A34,1),G$2:H$27,2,FALSE)</f>
        <v>1</v>
      </c>
      <c r="E34" s="7">
        <f t="shared" si="4"/>
        <v>9</v>
      </c>
    </row>
    <row r="35" spans="1:5" x14ac:dyDescent="0.25">
      <c r="A35" s="3" t="s">
        <v>29</v>
      </c>
      <c r="B35" s="3" t="str">
        <f t="shared" si="5"/>
        <v>M</v>
      </c>
      <c r="C35" s="9">
        <v>0.16666666666666666</v>
      </c>
      <c r="D35" s="2">
        <f t="shared" si="6"/>
        <v>1</v>
      </c>
      <c r="E35" s="7">
        <f t="shared" si="4"/>
        <v>12</v>
      </c>
    </row>
    <row r="36" spans="1:5" x14ac:dyDescent="0.25">
      <c r="A36" s="3" t="s">
        <v>39</v>
      </c>
      <c r="B36" s="3" t="str">
        <f t="shared" si="5"/>
        <v>G</v>
      </c>
      <c r="C36" s="9">
        <v>0.125</v>
      </c>
      <c r="D36" s="2">
        <f t="shared" si="6"/>
        <v>1</v>
      </c>
      <c r="E36" s="7">
        <f t="shared" si="4"/>
        <v>9</v>
      </c>
    </row>
    <row r="37" spans="1:5" x14ac:dyDescent="0.25">
      <c r="A37" s="3" t="s">
        <v>40</v>
      </c>
      <c r="B37" s="3" t="str">
        <f t="shared" si="5"/>
        <v>I</v>
      </c>
      <c r="C37" s="9">
        <v>0.16666666666666666</v>
      </c>
      <c r="D37" s="2">
        <f t="shared" si="6"/>
        <v>1</v>
      </c>
      <c r="E37" s="7">
        <f t="shared" si="4"/>
        <v>12</v>
      </c>
    </row>
    <row r="38" spans="1:5" x14ac:dyDescent="0.25">
      <c r="A38" s="3" t="s">
        <v>41</v>
      </c>
      <c r="B38" s="3" t="str">
        <f t="shared" si="5"/>
        <v>K</v>
      </c>
      <c r="C38" s="9">
        <v>0.20833333333333334</v>
      </c>
      <c r="D38" s="2">
        <f t="shared" si="6"/>
        <v>1</v>
      </c>
      <c r="E38" s="7">
        <f t="shared" si="4"/>
        <v>15</v>
      </c>
    </row>
    <row r="39" spans="1:5" x14ac:dyDescent="0.25">
      <c r="A39" s="3" t="s">
        <v>42</v>
      </c>
      <c r="B39" s="3" t="str">
        <f t="shared" si="5"/>
        <v>M</v>
      </c>
      <c r="C39" s="9">
        <v>0.25</v>
      </c>
      <c r="D39" s="2">
        <f t="shared" si="6"/>
        <v>1</v>
      </c>
      <c r="E39" s="7">
        <f t="shared" si="4"/>
        <v>18</v>
      </c>
    </row>
    <row r="40" spans="1:5" x14ac:dyDescent="0.25">
      <c r="A40" s="3" t="s">
        <v>51</v>
      </c>
      <c r="B40" s="3" t="str">
        <f t="shared" si="5"/>
        <v>G</v>
      </c>
      <c r="C40" s="9">
        <v>0.20833333333333334</v>
      </c>
      <c r="D40" s="2">
        <f t="shared" si="6"/>
        <v>1</v>
      </c>
      <c r="E40" s="7">
        <f t="shared" si="4"/>
        <v>15</v>
      </c>
    </row>
    <row r="41" spans="1:5" x14ac:dyDescent="0.25">
      <c r="A41" s="3" t="s">
        <v>52</v>
      </c>
      <c r="B41" s="3" t="str">
        <f t="shared" si="5"/>
        <v>I</v>
      </c>
      <c r="C41" s="9">
        <v>0.25</v>
      </c>
      <c r="D41" s="2">
        <f t="shared" si="6"/>
        <v>1</v>
      </c>
      <c r="E41" s="7">
        <f t="shared" si="4"/>
        <v>18</v>
      </c>
    </row>
    <row r="42" spans="1:5" x14ac:dyDescent="0.25">
      <c r="A42" s="3" t="s">
        <v>53</v>
      </c>
      <c r="B42" s="3" t="str">
        <f t="shared" si="5"/>
        <v>K</v>
      </c>
      <c r="C42" s="9">
        <v>0.29166666666666669</v>
      </c>
      <c r="D42" s="2">
        <f t="shared" si="6"/>
        <v>1</v>
      </c>
      <c r="E42" s="7">
        <f t="shared" si="4"/>
        <v>21</v>
      </c>
    </row>
    <row r="43" spans="1:5" x14ac:dyDescent="0.25">
      <c r="A43" s="3" t="s">
        <v>54</v>
      </c>
      <c r="B43" s="3" t="str">
        <f t="shared" si="5"/>
        <v>M</v>
      </c>
      <c r="C43" s="9">
        <v>0.33333333333333331</v>
      </c>
      <c r="D43" s="2">
        <f t="shared" si="6"/>
        <v>1</v>
      </c>
      <c r="E43" s="7">
        <f t="shared" si="4"/>
        <v>24</v>
      </c>
    </row>
    <row r="44" spans="1:5" x14ac:dyDescent="0.25">
      <c r="A44" s="3" t="s">
        <v>64</v>
      </c>
      <c r="B44" s="3" t="str">
        <f t="shared" si="5"/>
        <v>G</v>
      </c>
      <c r="C44" s="9">
        <v>0.29166666666666669</v>
      </c>
      <c r="D44" s="2">
        <f t="shared" si="6"/>
        <v>1</v>
      </c>
      <c r="E44" s="7">
        <f t="shared" si="4"/>
        <v>21</v>
      </c>
    </row>
    <row r="45" spans="1:5" x14ac:dyDescent="0.25">
      <c r="A45" s="3" t="s">
        <v>65</v>
      </c>
      <c r="B45" s="3" t="str">
        <f t="shared" si="5"/>
        <v>I</v>
      </c>
      <c r="C45" s="9">
        <v>0.33333333333333331</v>
      </c>
      <c r="D45" s="2">
        <f t="shared" si="6"/>
        <v>1</v>
      </c>
      <c r="E45" s="7">
        <f t="shared" si="4"/>
        <v>24</v>
      </c>
    </row>
    <row r="46" spans="1:5" x14ac:dyDescent="0.25">
      <c r="A46" s="3" t="s">
        <v>66</v>
      </c>
      <c r="B46" s="3" t="str">
        <f t="shared" si="5"/>
        <v>K</v>
      </c>
      <c r="C46" s="9">
        <v>0.375</v>
      </c>
      <c r="D46" s="2">
        <f t="shared" si="6"/>
        <v>1</v>
      </c>
      <c r="E46" s="7">
        <f t="shared" si="4"/>
        <v>27</v>
      </c>
    </row>
    <row r="47" spans="1:5" x14ac:dyDescent="0.25">
      <c r="A47" s="3" t="s">
        <v>67</v>
      </c>
      <c r="B47" s="3" t="str">
        <f t="shared" si="5"/>
        <v>M</v>
      </c>
      <c r="C47" s="9">
        <v>0.41666666666666669</v>
      </c>
      <c r="D47" s="2">
        <f t="shared" si="6"/>
        <v>1</v>
      </c>
      <c r="E47" s="7">
        <f t="shared" si="4"/>
        <v>30</v>
      </c>
    </row>
    <row r="48" spans="1:5" x14ac:dyDescent="0.25">
      <c r="A48" s="3" t="s">
        <v>77</v>
      </c>
      <c r="B48" s="3" t="str">
        <f t="shared" si="5"/>
        <v>G</v>
      </c>
      <c r="C48" s="9">
        <v>0.375</v>
      </c>
      <c r="D48" s="2">
        <f t="shared" si="6"/>
        <v>1</v>
      </c>
      <c r="E48" s="7">
        <f t="shared" si="4"/>
        <v>27</v>
      </c>
    </row>
    <row r="49" spans="1:5" x14ac:dyDescent="0.25">
      <c r="A49" s="3" t="s">
        <v>78</v>
      </c>
      <c r="B49" s="3" t="str">
        <f t="shared" si="5"/>
        <v>I</v>
      </c>
      <c r="C49" s="9">
        <v>0.41666666666666669</v>
      </c>
      <c r="D49" s="2">
        <f t="shared" si="6"/>
        <v>1</v>
      </c>
      <c r="E49" s="7">
        <f t="shared" si="4"/>
        <v>30</v>
      </c>
    </row>
    <row r="50" spans="1:5" x14ac:dyDescent="0.25">
      <c r="A50" s="3" t="s">
        <v>79</v>
      </c>
      <c r="B50" s="3" t="str">
        <f t="shared" si="5"/>
        <v>K</v>
      </c>
      <c r="C50" s="9">
        <v>3.472222222222222E-3</v>
      </c>
      <c r="D50" s="2">
        <f t="shared" si="6"/>
        <v>1</v>
      </c>
      <c r="E50" s="7">
        <f t="shared" si="4"/>
        <v>0.25</v>
      </c>
    </row>
    <row r="51" spans="1:5" x14ac:dyDescent="0.25">
      <c r="A51" s="3" t="s">
        <v>80</v>
      </c>
      <c r="B51" s="3" t="str">
        <f t="shared" si="5"/>
        <v>M</v>
      </c>
      <c r="C51" s="9">
        <v>4.1666666666666664E-2</v>
      </c>
      <c r="D51" s="2">
        <f t="shared" si="6"/>
        <v>1</v>
      </c>
      <c r="E51" s="7">
        <f t="shared" si="4"/>
        <v>3</v>
      </c>
    </row>
    <row r="52" spans="1:5" x14ac:dyDescent="0.25">
      <c r="A52" s="3" t="s">
        <v>90</v>
      </c>
      <c r="B52" s="3" t="str">
        <f t="shared" si="5"/>
        <v>G</v>
      </c>
      <c r="C52" s="9">
        <v>3.472222222222222E-3</v>
      </c>
      <c r="D52" s="2">
        <f t="shared" si="6"/>
        <v>1</v>
      </c>
      <c r="E52" s="7">
        <f t="shared" si="4"/>
        <v>0.25</v>
      </c>
    </row>
    <row r="53" spans="1:5" x14ac:dyDescent="0.25">
      <c r="A53" s="3" t="s">
        <v>91</v>
      </c>
      <c r="B53" s="3" t="str">
        <f t="shared" si="5"/>
        <v>I</v>
      </c>
      <c r="C53" s="9">
        <v>4.1666666666666664E-2</v>
      </c>
      <c r="D53" s="2">
        <f t="shared" si="6"/>
        <v>1</v>
      </c>
      <c r="E53" s="7">
        <f t="shared" si="4"/>
        <v>3</v>
      </c>
    </row>
    <row r="54" spans="1:5" x14ac:dyDescent="0.25">
      <c r="A54" s="3" t="s">
        <v>92</v>
      </c>
      <c r="B54" s="3" t="str">
        <f t="shared" si="5"/>
        <v>K</v>
      </c>
      <c r="C54" s="9">
        <v>8.3333333333333329E-2</v>
      </c>
      <c r="D54" s="2">
        <f t="shared" si="6"/>
        <v>1</v>
      </c>
      <c r="E54" s="7">
        <f t="shared" si="4"/>
        <v>6</v>
      </c>
    </row>
    <row r="55" spans="1:5" x14ac:dyDescent="0.25">
      <c r="A55" s="3" t="s">
        <v>93</v>
      </c>
      <c r="B55" s="3" t="str">
        <f t="shared" si="5"/>
        <v>M</v>
      </c>
      <c r="C55" s="9">
        <v>0.125</v>
      </c>
      <c r="D55" s="2">
        <f t="shared" si="6"/>
        <v>1</v>
      </c>
      <c r="E55" s="7">
        <f t="shared" si="4"/>
        <v>9</v>
      </c>
    </row>
    <row r="56" spans="1:5" x14ac:dyDescent="0.25">
      <c r="A56" s="3" t="s">
        <v>6</v>
      </c>
      <c r="B56" s="3" t="str">
        <f t="shared" si="5"/>
        <v>P</v>
      </c>
      <c r="C56" s="9">
        <v>0.12847222222222221</v>
      </c>
      <c r="D56" s="2">
        <f t="shared" si="6"/>
        <v>2</v>
      </c>
      <c r="E56" s="7">
        <f>$C56*24*$J$15</f>
        <v>6.1666666666666661</v>
      </c>
    </row>
    <row r="57" spans="1:5" x14ac:dyDescent="0.25">
      <c r="A57" s="3" t="s">
        <v>7</v>
      </c>
      <c r="B57" s="3" t="str">
        <f t="shared" si="5"/>
        <v>U</v>
      </c>
      <c r="C57" s="9">
        <v>0.1701388888888889</v>
      </c>
      <c r="D57" s="2">
        <f t="shared" si="6"/>
        <v>2</v>
      </c>
    </row>
    <row r="58" spans="1:5" x14ac:dyDescent="0.25">
      <c r="A58" s="3" t="s">
        <v>8</v>
      </c>
      <c r="B58" s="3" t="str">
        <f t="shared" si="5"/>
        <v>W</v>
      </c>
      <c r="C58" s="9">
        <v>0.21180555555555555</v>
      </c>
      <c r="D58" s="2">
        <f t="shared" si="6"/>
        <v>2</v>
      </c>
    </row>
    <row r="59" spans="1:5" x14ac:dyDescent="0.25">
      <c r="A59" s="3" t="s">
        <v>9</v>
      </c>
      <c r="B59" s="3" t="str">
        <f t="shared" si="5"/>
        <v>Y</v>
      </c>
      <c r="C59" s="9">
        <v>0.25347222222222221</v>
      </c>
      <c r="D59" s="2">
        <f t="shared" si="6"/>
        <v>2</v>
      </c>
    </row>
    <row r="60" spans="1:5" x14ac:dyDescent="0.25">
      <c r="A60" s="3" t="s">
        <v>17</v>
      </c>
      <c r="B60" s="3" t="str">
        <f t="shared" si="5"/>
        <v>O</v>
      </c>
      <c r="C60" s="9">
        <v>0.125</v>
      </c>
      <c r="D60" s="2">
        <f t="shared" si="6"/>
        <v>2</v>
      </c>
    </row>
    <row r="61" spans="1:5" x14ac:dyDescent="0.25">
      <c r="A61" s="3" t="s">
        <v>18</v>
      </c>
      <c r="B61" s="3" t="str">
        <f t="shared" si="5"/>
        <v>Q</v>
      </c>
      <c r="C61" s="9">
        <v>0.16666666666666666</v>
      </c>
      <c r="D61" s="2">
        <f t="shared" si="6"/>
        <v>2</v>
      </c>
    </row>
    <row r="62" spans="1:5" x14ac:dyDescent="0.25">
      <c r="A62" s="3" t="s">
        <v>19</v>
      </c>
      <c r="B62" s="3" t="str">
        <f t="shared" si="5"/>
        <v>S</v>
      </c>
      <c r="C62" s="9">
        <v>0.20833333333333334</v>
      </c>
      <c r="D62" s="2">
        <f t="shared" si="6"/>
        <v>2</v>
      </c>
    </row>
    <row r="63" spans="1:5" x14ac:dyDescent="0.25">
      <c r="A63" s="3" t="s">
        <v>20</v>
      </c>
      <c r="B63" s="3" t="str">
        <f t="shared" si="5"/>
        <v>U</v>
      </c>
      <c r="C63" s="9">
        <v>0.25</v>
      </c>
      <c r="D63" s="2">
        <f t="shared" si="6"/>
        <v>2</v>
      </c>
    </row>
    <row r="64" spans="1:5" x14ac:dyDescent="0.25">
      <c r="A64" s="3" t="s">
        <v>21</v>
      </c>
      <c r="B64" s="3" t="str">
        <f t="shared" si="5"/>
        <v>W</v>
      </c>
      <c r="C64" s="9">
        <v>0.29166666666666669</v>
      </c>
      <c r="D64" s="2">
        <f t="shared" si="6"/>
        <v>2</v>
      </c>
    </row>
    <row r="65" spans="1:4" x14ac:dyDescent="0.25">
      <c r="A65" s="3" t="s">
        <v>22</v>
      </c>
      <c r="B65" s="3" t="str">
        <f t="shared" si="5"/>
        <v>Y</v>
      </c>
      <c r="C65" s="9">
        <v>0.33333333333333331</v>
      </c>
      <c r="D65" s="2">
        <f t="shared" si="6"/>
        <v>2</v>
      </c>
    </row>
    <row r="66" spans="1:4" x14ac:dyDescent="0.25">
      <c r="A66" s="3" t="s">
        <v>30</v>
      </c>
      <c r="B66" s="3" t="str">
        <f t="shared" ref="B66:B101" si="7">LEFT($A66,1)</f>
        <v>O</v>
      </c>
      <c r="C66" s="9">
        <v>0.20833333333333334</v>
      </c>
      <c r="D66" s="2">
        <f t="shared" ref="D66:D101" si="8">VLOOKUP(LEFT(A66,1),G$2:H$27,2,FALSE)</f>
        <v>2</v>
      </c>
    </row>
    <row r="67" spans="1:4" x14ac:dyDescent="0.25">
      <c r="A67" s="3" t="s">
        <v>31</v>
      </c>
      <c r="B67" s="3" t="str">
        <f t="shared" si="7"/>
        <v>Q</v>
      </c>
      <c r="C67" s="9">
        <v>0.25</v>
      </c>
      <c r="D67" s="2">
        <f t="shared" si="8"/>
        <v>2</v>
      </c>
    </row>
    <row r="68" spans="1:4" x14ac:dyDescent="0.25">
      <c r="A68" s="3" t="s">
        <v>32</v>
      </c>
      <c r="B68" s="3" t="str">
        <f t="shared" si="7"/>
        <v>S</v>
      </c>
      <c r="C68" s="9">
        <v>0.29166666666666669</v>
      </c>
      <c r="D68" s="2">
        <f t="shared" si="8"/>
        <v>2</v>
      </c>
    </row>
    <row r="69" spans="1:4" x14ac:dyDescent="0.25">
      <c r="A69" s="3" t="s">
        <v>33</v>
      </c>
      <c r="B69" s="3" t="str">
        <f t="shared" si="7"/>
        <v>U</v>
      </c>
      <c r="C69" s="9">
        <v>0.33333333333333331</v>
      </c>
      <c r="D69" s="2">
        <f t="shared" si="8"/>
        <v>2</v>
      </c>
    </row>
    <row r="70" spans="1:4" x14ac:dyDescent="0.25">
      <c r="A70" s="3" t="s">
        <v>34</v>
      </c>
      <c r="B70" s="3" t="str">
        <f t="shared" si="7"/>
        <v>W</v>
      </c>
      <c r="C70" s="9">
        <v>0.375</v>
      </c>
      <c r="D70" s="2">
        <f t="shared" si="8"/>
        <v>2</v>
      </c>
    </row>
    <row r="71" spans="1:4" x14ac:dyDescent="0.25">
      <c r="A71" s="3" t="s">
        <v>35</v>
      </c>
      <c r="B71" s="3" t="str">
        <f t="shared" si="7"/>
        <v>Y</v>
      </c>
      <c r="C71" s="9">
        <v>0.41666666666666669</v>
      </c>
      <c r="D71" s="2">
        <f t="shared" si="8"/>
        <v>2</v>
      </c>
    </row>
    <row r="72" spans="1:4" x14ac:dyDescent="0.25">
      <c r="A72" s="3" t="s">
        <v>43</v>
      </c>
      <c r="B72" s="3" t="str">
        <f t="shared" si="7"/>
        <v>O</v>
      </c>
      <c r="C72" s="9">
        <v>0.29166666666666669</v>
      </c>
      <c r="D72" s="2">
        <f t="shared" si="8"/>
        <v>2</v>
      </c>
    </row>
    <row r="73" spans="1:4" x14ac:dyDescent="0.25">
      <c r="A73" s="3" t="s">
        <v>44</v>
      </c>
      <c r="B73" s="3" t="str">
        <f t="shared" si="7"/>
        <v>Q</v>
      </c>
      <c r="C73" s="9">
        <v>0.33333333333333331</v>
      </c>
      <c r="D73" s="2">
        <f t="shared" si="8"/>
        <v>2</v>
      </c>
    </row>
    <row r="74" spans="1:4" x14ac:dyDescent="0.25">
      <c r="A74" s="3" t="s">
        <v>45</v>
      </c>
      <c r="B74" s="3" t="str">
        <f t="shared" si="7"/>
        <v>S</v>
      </c>
      <c r="C74" s="9">
        <v>0.375</v>
      </c>
      <c r="D74" s="2">
        <f t="shared" si="8"/>
        <v>2</v>
      </c>
    </row>
    <row r="75" spans="1:4" x14ac:dyDescent="0.25">
      <c r="A75" s="3" t="s">
        <v>7</v>
      </c>
      <c r="B75" s="3" t="str">
        <f t="shared" si="7"/>
        <v>U</v>
      </c>
      <c r="C75" s="9">
        <v>0.41666666666666669</v>
      </c>
      <c r="D75" s="2">
        <f t="shared" si="8"/>
        <v>2</v>
      </c>
    </row>
    <row r="76" spans="1:4" x14ac:dyDescent="0.25">
      <c r="A76" s="3" t="s">
        <v>46</v>
      </c>
      <c r="B76" s="3" t="str">
        <f t="shared" si="7"/>
        <v>W</v>
      </c>
      <c r="C76" s="9">
        <v>3.472222222222222E-3</v>
      </c>
      <c r="D76" s="2">
        <f t="shared" si="8"/>
        <v>2</v>
      </c>
    </row>
    <row r="77" spans="1:4" x14ac:dyDescent="0.25">
      <c r="A77" s="3" t="s">
        <v>47</v>
      </c>
      <c r="B77" s="3" t="str">
        <f t="shared" si="7"/>
        <v>Y</v>
      </c>
      <c r="C77" s="9">
        <v>4.1666666666666664E-2</v>
      </c>
      <c r="D77" s="2">
        <f t="shared" si="8"/>
        <v>2</v>
      </c>
    </row>
    <row r="78" spans="1:4" x14ac:dyDescent="0.25">
      <c r="A78" s="3" t="s">
        <v>55</v>
      </c>
      <c r="B78" s="3" t="str">
        <f t="shared" si="7"/>
        <v>O</v>
      </c>
      <c r="C78" s="9">
        <v>0.375</v>
      </c>
      <c r="D78" s="2">
        <f t="shared" si="8"/>
        <v>2</v>
      </c>
    </row>
    <row r="79" spans="1:4" x14ac:dyDescent="0.25">
      <c r="A79" s="3" t="s">
        <v>56</v>
      </c>
      <c r="B79" s="3" t="str">
        <f t="shared" si="7"/>
        <v>Q</v>
      </c>
      <c r="C79" s="9">
        <v>0.41666666666666669</v>
      </c>
      <c r="D79" s="2">
        <f t="shared" si="8"/>
        <v>2</v>
      </c>
    </row>
    <row r="80" spans="1:4" x14ac:dyDescent="0.25">
      <c r="A80" s="3" t="s">
        <v>57</v>
      </c>
      <c r="B80" s="3" t="str">
        <f t="shared" si="7"/>
        <v>S</v>
      </c>
      <c r="C80" s="9">
        <v>3.472222222222222E-3</v>
      </c>
      <c r="D80" s="2">
        <f t="shared" si="8"/>
        <v>2</v>
      </c>
    </row>
    <row r="81" spans="1:4" x14ac:dyDescent="0.25">
      <c r="A81" s="3" t="s">
        <v>58</v>
      </c>
      <c r="B81" s="3" t="str">
        <f t="shared" si="7"/>
        <v>U</v>
      </c>
      <c r="C81" s="9">
        <v>4.1666666666666664E-2</v>
      </c>
      <c r="D81" s="2">
        <f t="shared" si="8"/>
        <v>2</v>
      </c>
    </row>
    <row r="82" spans="1:4" x14ac:dyDescent="0.25">
      <c r="A82" s="3" t="s">
        <v>59</v>
      </c>
      <c r="B82" s="3" t="str">
        <f t="shared" si="7"/>
        <v>W</v>
      </c>
      <c r="C82" s="9">
        <v>8.3333333333333329E-2</v>
      </c>
      <c r="D82" s="2">
        <f t="shared" si="8"/>
        <v>2</v>
      </c>
    </row>
    <row r="83" spans="1:4" x14ac:dyDescent="0.25">
      <c r="A83" s="3" t="s">
        <v>60</v>
      </c>
      <c r="B83" s="3" t="str">
        <f t="shared" si="7"/>
        <v>Y</v>
      </c>
      <c r="C83" s="9">
        <v>0.125</v>
      </c>
      <c r="D83" s="2">
        <f t="shared" si="8"/>
        <v>2</v>
      </c>
    </row>
    <row r="84" spans="1:4" x14ac:dyDescent="0.25">
      <c r="A84" s="3" t="s">
        <v>68</v>
      </c>
      <c r="B84" s="3" t="str">
        <f t="shared" si="7"/>
        <v>O</v>
      </c>
      <c r="C84" s="9">
        <v>3.472222222222222E-3</v>
      </c>
      <c r="D84" s="2">
        <f t="shared" si="8"/>
        <v>2</v>
      </c>
    </row>
    <row r="85" spans="1:4" x14ac:dyDescent="0.25">
      <c r="A85" s="3" t="s">
        <v>69</v>
      </c>
      <c r="B85" s="3" t="str">
        <f t="shared" si="7"/>
        <v>Q</v>
      </c>
      <c r="C85" s="9">
        <v>4.1666666666666664E-2</v>
      </c>
      <c r="D85" s="2">
        <f t="shared" si="8"/>
        <v>2</v>
      </c>
    </row>
    <row r="86" spans="1:4" x14ac:dyDescent="0.25">
      <c r="A86" s="3" t="s">
        <v>70</v>
      </c>
      <c r="B86" s="3" t="str">
        <f t="shared" si="7"/>
        <v>S</v>
      </c>
      <c r="C86" s="9">
        <v>8.3333333333333329E-2</v>
      </c>
      <c r="D86" s="2">
        <f t="shared" si="8"/>
        <v>2</v>
      </c>
    </row>
    <row r="87" spans="1:4" x14ac:dyDescent="0.25">
      <c r="A87" s="3" t="s">
        <v>71</v>
      </c>
      <c r="B87" s="3" t="str">
        <f t="shared" si="7"/>
        <v>U</v>
      </c>
      <c r="C87" s="9">
        <v>0.125</v>
      </c>
      <c r="D87" s="2">
        <f t="shared" si="8"/>
        <v>2</v>
      </c>
    </row>
    <row r="88" spans="1:4" x14ac:dyDescent="0.25">
      <c r="A88" s="3" t="s">
        <v>72</v>
      </c>
      <c r="B88" s="3" t="str">
        <f t="shared" si="7"/>
        <v>W</v>
      </c>
      <c r="C88" s="9">
        <v>0.16666666666666666</v>
      </c>
      <c r="D88" s="2">
        <f t="shared" si="8"/>
        <v>2</v>
      </c>
    </row>
    <row r="89" spans="1:4" x14ac:dyDescent="0.25">
      <c r="A89" s="3" t="s">
        <v>73</v>
      </c>
      <c r="B89" s="3" t="str">
        <f t="shared" si="7"/>
        <v>Y</v>
      </c>
      <c r="C89" s="9">
        <v>0.20833333333333334</v>
      </c>
      <c r="D89" s="2">
        <f t="shared" si="8"/>
        <v>2</v>
      </c>
    </row>
    <row r="90" spans="1:4" x14ac:dyDescent="0.25">
      <c r="A90" s="3" t="s">
        <v>81</v>
      </c>
      <c r="B90" s="3" t="str">
        <f t="shared" si="7"/>
        <v>O</v>
      </c>
      <c r="C90" s="9">
        <v>8.3333333333333329E-2</v>
      </c>
      <c r="D90" s="2">
        <f t="shared" si="8"/>
        <v>2</v>
      </c>
    </row>
    <row r="91" spans="1:4" x14ac:dyDescent="0.25">
      <c r="A91" s="3" t="s">
        <v>82</v>
      </c>
      <c r="B91" s="3" t="str">
        <f t="shared" si="7"/>
        <v>Q</v>
      </c>
      <c r="C91" s="9">
        <v>0.125</v>
      </c>
      <c r="D91" s="2">
        <f t="shared" si="8"/>
        <v>2</v>
      </c>
    </row>
    <row r="92" spans="1:4" x14ac:dyDescent="0.25">
      <c r="A92" s="3" t="s">
        <v>83</v>
      </c>
      <c r="B92" s="3" t="str">
        <f t="shared" si="7"/>
        <v>S</v>
      </c>
      <c r="C92" s="9">
        <v>0.16666666666666666</v>
      </c>
      <c r="D92" s="2">
        <f t="shared" si="8"/>
        <v>2</v>
      </c>
    </row>
    <row r="93" spans="1:4" x14ac:dyDescent="0.25">
      <c r="A93" s="3" t="s">
        <v>84</v>
      </c>
      <c r="B93" s="3" t="str">
        <f t="shared" si="7"/>
        <v>U</v>
      </c>
      <c r="C93" s="9">
        <v>0.20833333333333334</v>
      </c>
      <c r="D93" s="2">
        <f t="shared" si="8"/>
        <v>2</v>
      </c>
    </row>
    <row r="94" spans="1:4" x14ac:dyDescent="0.25">
      <c r="A94" s="3" t="s">
        <v>85</v>
      </c>
      <c r="B94" s="3" t="str">
        <f t="shared" si="7"/>
        <v>W</v>
      </c>
      <c r="C94" s="9">
        <v>0.25</v>
      </c>
      <c r="D94" s="2">
        <f t="shared" si="8"/>
        <v>2</v>
      </c>
    </row>
    <row r="95" spans="1:4" x14ac:dyDescent="0.25">
      <c r="A95" s="3" t="s">
        <v>86</v>
      </c>
      <c r="B95" s="3" t="str">
        <f t="shared" si="7"/>
        <v>Y</v>
      </c>
      <c r="C95" s="9">
        <v>0.29166666666666669</v>
      </c>
      <c r="D95" s="2">
        <f t="shared" si="8"/>
        <v>2</v>
      </c>
    </row>
    <row r="96" spans="1:4" x14ac:dyDescent="0.25">
      <c r="A96" s="3" t="s">
        <v>94</v>
      </c>
      <c r="B96" s="3" t="str">
        <f t="shared" si="7"/>
        <v>O</v>
      </c>
      <c r="C96" s="9">
        <v>0.16666666666666666</v>
      </c>
      <c r="D96" s="2">
        <f t="shared" si="8"/>
        <v>2</v>
      </c>
    </row>
    <row r="97" spans="1:4" x14ac:dyDescent="0.25">
      <c r="A97" s="3" t="s">
        <v>95</v>
      </c>
      <c r="B97" s="3" t="str">
        <f t="shared" si="7"/>
        <v>Q</v>
      </c>
      <c r="C97" s="9">
        <v>0.20833333333333334</v>
      </c>
      <c r="D97" s="2">
        <f t="shared" si="8"/>
        <v>2</v>
      </c>
    </row>
    <row r="98" spans="1:4" x14ac:dyDescent="0.25">
      <c r="A98" s="3" t="s">
        <v>96</v>
      </c>
      <c r="B98" s="3" t="str">
        <f t="shared" si="7"/>
        <v>S</v>
      </c>
      <c r="C98" s="9">
        <v>0.25</v>
      </c>
      <c r="D98" s="2">
        <f t="shared" si="8"/>
        <v>2</v>
      </c>
    </row>
    <row r="99" spans="1:4" x14ac:dyDescent="0.25">
      <c r="A99" s="3" t="s">
        <v>97</v>
      </c>
      <c r="B99" s="3" t="str">
        <f t="shared" si="7"/>
        <v>U</v>
      </c>
      <c r="C99" s="9">
        <v>0.29166666666666669</v>
      </c>
      <c r="D99" s="2">
        <f t="shared" si="8"/>
        <v>2</v>
      </c>
    </row>
    <row r="100" spans="1:4" x14ac:dyDescent="0.25">
      <c r="A100" s="3" t="s">
        <v>98</v>
      </c>
      <c r="B100" s="3" t="str">
        <f t="shared" si="7"/>
        <v>W</v>
      </c>
      <c r="C100" s="9">
        <v>0.33333333333333331</v>
      </c>
      <c r="D100" s="2">
        <f t="shared" si="8"/>
        <v>2</v>
      </c>
    </row>
    <row r="101" spans="1:4" x14ac:dyDescent="0.25">
      <c r="A101" s="3" t="s">
        <v>99</v>
      </c>
      <c r="B101" s="3" t="str">
        <f t="shared" si="7"/>
        <v>Y</v>
      </c>
      <c r="C101" s="9">
        <v>0.375</v>
      </c>
      <c r="D101" s="2">
        <f t="shared" si="8"/>
        <v>2</v>
      </c>
    </row>
  </sheetData>
  <sortState xmlns:xlrd2="http://schemas.microsoft.com/office/spreadsheetml/2017/richdata2" ref="A2:E101">
    <sortCondition ref="D1:D10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J7" sqref="J7"/>
    </sheetView>
  </sheetViews>
  <sheetFormatPr defaultColWidth="12.6640625" defaultRowHeight="15.75" customHeight="1" x14ac:dyDescent="0.25"/>
  <cols>
    <col min="1" max="1" width="12.6640625" style="2"/>
    <col min="2" max="2" width="10.109375" style="13" customWidth="1"/>
    <col min="3" max="3" width="9.109375" style="13" customWidth="1"/>
    <col min="4" max="4" width="9.88671875" style="2" customWidth="1"/>
    <col min="5" max="5" width="12.6640625" style="2" customWidth="1"/>
    <col min="6" max="6" width="15.109375" style="13" customWidth="1"/>
    <col min="7" max="7" width="12.6640625" style="13"/>
    <col min="8" max="8" width="31.33203125" style="2" customWidth="1"/>
    <col min="9" max="16384" width="12.6640625" style="2"/>
  </cols>
  <sheetData>
    <row r="1" spans="1:26" x14ac:dyDescent="0.25">
      <c r="A1" s="1" t="s">
        <v>103</v>
      </c>
      <c r="B1" s="11" t="s">
        <v>104</v>
      </c>
      <c r="C1" s="11" t="s">
        <v>3</v>
      </c>
      <c r="D1" s="1"/>
      <c r="E1" s="1" t="s">
        <v>142</v>
      </c>
      <c r="F1" s="11" t="s">
        <v>143</v>
      </c>
      <c r="G1" s="11" t="s">
        <v>144</v>
      </c>
      <c r="H1" s="1" t="s">
        <v>145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105</v>
      </c>
      <c r="B2" s="12">
        <v>55</v>
      </c>
      <c r="C2" s="13">
        <v>0</v>
      </c>
      <c r="E2" s="3" t="s">
        <v>105</v>
      </c>
      <c r="F2" s="13">
        <f>COUNTIF($A$2:$A$47,E2)</f>
        <v>11</v>
      </c>
      <c r="G2" s="13">
        <f>SUMIFS($B$2:$B$47,$A$2:$A$47,E2)</f>
        <v>525</v>
      </c>
      <c r="H2" s="2">
        <f>SUMIFS($C$2:$C$47,$A$2:$A$47,"=Mela",$B$2:$B$47,"&gt;80")</f>
        <v>0</v>
      </c>
    </row>
    <row r="3" spans="1:26" x14ac:dyDescent="0.25">
      <c r="A3" s="3" t="s">
        <v>106</v>
      </c>
      <c r="B3" s="12">
        <v>70</v>
      </c>
      <c r="C3" s="12">
        <v>80</v>
      </c>
      <c r="E3" s="3" t="s">
        <v>106</v>
      </c>
      <c r="F3" s="13">
        <f>COUNTIF($A$2:$A$47,E3)</f>
        <v>14</v>
      </c>
      <c r="G3" s="13">
        <f t="shared" ref="G3:G6" si="0">SUMIFS($B$2:$B$47,$A$2:$A$47,E3)</f>
        <v>755</v>
      </c>
      <c r="H3" s="2">
        <f>SUMIFS($C$2:$C$47,$A$2:$A$47,"=Banana",$B$2:$B$47,"&gt;80")</f>
        <v>75</v>
      </c>
    </row>
    <row r="4" spans="1:26" x14ac:dyDescent="0.25">
      <c r="A4" s="3" t="s">
        <v>107</v>
      </c>
      <c r="B4" s="12">
        <v>40</v>
      </c>
      <c r="C4" s="12">
        <v>60</v>
      </c>
      <c r="E4" s="3" t="s">
        <v>107</v>
      </c>
      <c r="F4" s="13">
        <f t="shared" ref="F4:F6" si="1">COUNTIF($A$2:$A$47,E4)</f>
        <v>11</v>
      </c>
      <c r="G4" s="13">
        <f t="shared" si="0"/>
        <v>555</v>
      </c>
      <c r="H4" s="2">
        <f>SUMIFS($C$2:$C$47,$A$2:$A$47,"=Arancia",$B$2:$B$47,"&gt;80")</f>
        <v>0</v>
      </c>
    </row>
    <row r="5" spans="1:26" x14ac:dyDescent="0.25">
      <c r="A5" s="3" t="s">
        <v>105</v>
      </c>
      <c r="B5" s="12">
        <v>20</v>
      </c>
      <c r="C5" s="12">
        <v>100</v>
      </c>
      <c r="E5" s="3" t="s">
        <v>108</v>
      </c>
      <c r="F5" s="13">
        <f t="shared" si="1"/>
        <v>7</v>
      </c>
      <c r="G5" s="13">
        <f t="shared" si="0"/>
        <v>380</v>
      </c>
      <c r="H5" s="2">
        <f>SUMIFS($C$2:$C$47,$A$2:$A$47,"=Pera",$B$2:$B$47,"&gt;80")</f>
        <v>30</v>
      </c>
    </row>
    <row r="6" spans="1:26" x14ac:dyDescent="0.25">
      <c r="A6" s="3" t="s">
        <v>108</v>
      </c>
      <c r="B6" s="12">
        <v>90</v>
      </c>
      <c r="C6" s="12">
        <v>30</v>
      </c>
      <c r="E6" s="3" t="s">
        <v>109</v>
      </c>
      <c r="F6" s="13">
        <f t="shared" si="1"/>
        <v>3</v>
      </c>
      <c r="G6" s="13">
        <f t="shared" si="0"/>
        <v>160</v>
      </c>
      <c r="H6" s="2">
        <f>SUMIFS($C$2:$C$47,$A$2:$A$47,"=Uva",$B$2:$B$47,"&gt;80")</f>
        <v>0</v>
      </c>
    </row>
    <row r="7" spans="1:26" x14ac:dyDescent="0.25">
      <c r="A7" s="3" t="s">
        <v>106</v>
      </c>
      <c r="B7" s="12">
        <v>50</v>
      </c>
      <c r="C7" s="12">
        <v>40</v>
      </c>
      <c r="E7"/>
    </row>
    <row r="8" spans="1:26" x14ac:dyDescent="0.25">
      <c r="A8" s="3" t="s">
        <v>107</v>
      </c>
      <c r="B8" s="12">
        <v>60</v>
      </c>
      <c r="C8" s="12">
        <v>55</v>
      </c>
      <c r="E8"/>
    </row>
    <row r="9" spans="1:26" x14ac:dyDescent="0.25">
      <c r="A9" s="3" t="s">
        <v>105</v>
      </c>
      <c r="B9" s="12">
        <v>45</v>
      </c>
      <c r="C9" s="13">
        <v>0</v>
      </c>
      <c r="E9"/>
    </row>
    <row r="10" spans="1:26" x14ac:dyDescent="0.25">
      <c r="A10" s="3" t="s">
        <v>106</v>
      </c>
      <c r="B10" s="12">
        <v>25</v>
      </c>
      <c r="C10" s="12">
        <v>85</v>
      </c>
      <c r="E10"/>
    </row>
    <row r="11" spans="1:26" x14ac:dyDescent="0.25">
      <c r="A11" s="3" t="s">
        <v>108</v>
      </c>
      <c r="B11" s="12">
        <v>35</v>
      </c>
      <c r="C11" s="12">
        <v>50</v>
      </c>
      <c r="E11"/>
    </row>
    <row r="12" spans="1:26" x14ac:dyDescent="0.25">
      <c r="A12" s="3" t="s">
        <v>109</v>
      </c>
      <c r="B12" s="12">
        <v>60</v>
      </c>
      <c r="C12" s="12">
        <v>95</v>
      </c>
      <c r="E12"/>
    </row>
    <row r="13" spans="1:26" x14ac:dyDescent="0.25">
      <c r="A13" s="3" t="s">
        <v>107</v>
      </c>
      <c r="B13" s="12">
        <v>80</v>
      </c>
      <c r="C13" s="13">
        <v>0</v>
      </c>
      <c r="E13"/>
    </row>
    <row r="14" spans="1:26" x14ac:dyDescent="0.25">
      <c r="A14" s="3" t="s">
        <v>106</v>
      </c>
      <c r="B14" s="12">
        <v>40</v>
      </c>
      <c r="C14" s="12">
        <v>45</v>
      </c>
      <c r="E14"/>
    </row>
    <row r="15" spans="1:26" x14ac:dyDescent="0.25">
      <c r="A15" s="3" t="s">
        <v>105</v>
      </c>
      <c r="B15" s="12">
        <v>65</v>
      </c>
      <c r="C15" s="12">
        <v>65</v>
      </c>
      <c r="E15"/>
    </row>
    <row r="16" spans="1:26" x14ac:dyDescent="0.25">
      <c r="A16" s="3" t="s">
        <v>107</v>
      </c>
      <c r="B16" s="12">
        <v>55</v>
      </c>
      <c r="C16" s="12">
        <v>30</v>
      </c>
      <c r="E16"/>
    </row>
    <row r="17" spans="1:5" x14ac:dyDescent="0.25">
      <c r="A17" s="3" t="s">
        <v>108</v>
      </c>
      <c r="B17" s="12">
        <v>70</v>
      </c>
      <c r="C17" s="13">
        <v>0</v>
      </c>
      <c r="E17"/>
    </row>
    <row r="18" spans="1:5" x14ac:dyDescent="0.25">
      <c r="A18" s="3" t="s">
        <v>106</v>
      </c>
      <c r="B18" s="12">
        <v>45</v>
      </c>
      <c r="C18" s="12">
        <v>80</v>
      </c>
      <c r="E18"/>
    </row>
    <row r="19" spans="1:5" x14ac:dyDescent="0.25">
      <c r="A19" s="3" t="s">
        <v>105</v>
      </c>
      <c r="B19" s="12">
        <v>25</v>
      </c>
      <c r="C19" s="12">
        <v>60</v>
      </c>
      <c r="E19"/>
    </row>
    <row r="20" spans="1:5" x14ac:dyDescent="0.25">
      <c r="A20" s="3" t="s">
        <v>106</v>
      </c>
      <c r="B20" s="12">
        <v>35</v>
      </c>
      <c r="C20" s="13">
        <v>0</v>
      </c>
      <c r="E20"/>
    </row>
    <row r="21" spans="1:5" x14ac:dyDescent="0.25">
      <c r="A21" s="3" t="s">
        <v>107</v>
      </c>
      <c r="B21" s="12">
        <v>60</v>
      </c>
      <c r="C21" s="12">
        <v>30</v>
      </c>
      <c r="E21"/>
    </row>
    <row r="22" spans="1:5" x14ac:dyDescent="0.25">
      <c r="A22" s="3" t="s">
        <v>105</v>
      </c>
      <c r="B22" s="12">
        <v>70</v>
      </c>
      <c r="C22" s="12">
        <v>40</v>
      </c>
      <c r="E22"/>
    </row>
    <row r="23" spans="1:5" x14ac:dyDescent="0.25">
      <c r="A23" s="3" t="s">
        <v>106</v>
      </c>
      <c r="B23" s="12">
        <v>45</v>
      </c>
      <c r="C23" s="12">
        <v>55</v>
      </c>
      <c r="E23"/>
    </row>
    <row r="24" spans="1:5" x14ac:dyDescent="0.25">
      <c r="A24" s="3" t="s">
        <v>108</v>
      </c>
      <c r="B24" s="12">
        <v>25</v>
      </c>
      <c r="C24" s="12">
        <v>70</v>
      </c>
      <c r="E24"/>
    </row>
    <row r="25" spans="1:5" x14ac:dyDescent="0.25">
      <c r="A25" s="3" t="s">
        <v>109</v>
      </c>
      <c r="B25" s="12">
        <v>35</v>
      </c>
      <c r="C25" s="13">
        <v>0</v>
      </c>
      <c r="E25"/>
    </row>
    <row r="26" spans="1:5" x14ac:dyDescent="0.25">
      <c r="A26" s="3" t="s">
        <v>107</v>
      </c>
      <c r="B26" s="12">
        <v>60</v>
      </c>
      <c r="C26" s="12">
        <v>50</v>
      </c>
      <c r="E26"/>
    </row>
    <row r="27" spans="1:5" x14ac:dyDescent="0.25">
      <c r="A27" s="3" t="s">
        <v>106</v>
      </c>
      <c r="B27" s="12">
        <v>80</v>
      </c>
      <c r="C27" s="12">
        <v>95</v>
      </c>
      <c r="E27"/>
    </row>
    <row r="28" spans="1:5" x14ac:dyDescent="0.25">
      <c r="A28" s="3" t="s">
        <v>105</v>
      </c>
      <c r="B28" s="12">
        <v>40</v>
      </c>
      <c r="C28" s="12">
        <v>75</v>
      </c>
      <c r="E28"/>
    </row>
    <row r="29" spans="1:5" x14ac:dyDescent="0.25">
      <c r="A29" s="3" t="s">
        <v>107</v>
      </c>
      <c r="B29" s="12">
        <v>65</v>
      </c>
      <c r="C29" s="12">
        <v>45</v>
      </c>
      <c r="E29"/>
    </row>
    <row r="30" spans="1:5" x14ac:dyDescent="0.25">
      <c r="A30" s="3" t="s">
        <v>106</v>
      </c>
      <c r="B30" s="12">
        <v>55</v>
      </c>
      <c r="C30" s="12">
        <v>65</v>
      </c>
      <c r="E30"/>
    </row>
    <row r="31" spans="1:5" x14ac:dyDescent="0.25">
      <c r="A31" s="3" t="s">
        <v>108</v>
      </c>
      <c r="B31" s="12">
        <v>70</v>
      </c>
      <c r="C31" s="12">
        <v>30</v>
      </c>
      <c r="E31"/>
    </row>
    <row r="32" spans="1:5" x14ac:dyDescent="0.25">
      <c r="A32" s="3" t="s">
        <v>105</v>
      </c>
      <c r="B32" s="12">
        <v>45</v>
      </c>
      <c r="C32" s="13">
        <v>0</v>
      </c>
      <c r="E32"/>
    </row>
    <row r="33" spans="1:5" x14ac:dyDescent="0.25">
      <c r="A33" s="3" t="s">
        <v>106</v>
      </c>
      <c r="B33" s="12">
        <v>25</v>
      </c>
      <c r="C33" s="12">
        <v>80</v>
      </c>
      <c r="E33"/>
    </row>
    <row r="34" spans="1:5" x14ac:dyDescent="0.25">
      <c r="A34" s="3" t="s">
        <v>107</v>
      </c>
      <c r="B34" s="12">
        <v>35</v>
      </c>
      <c r="C34" s="12">
        <v>60</v>
      </c>
      <c r="E34"/>
    </row>
    <row r="35" spans="1:5" x14ac:dyDescent="0.25">
      <c r="A35" s="3" t="s">
        <v>105</v>
      </c>
      <c r="B35" s="12">
        <v>60</v>
      </c>
      <c r="C35" s="12">
        <v>100</v>
      </c>
      <c r="E35"/>
    </row>
    <row r="36" spans="1:5" x14ac:dyDescent="0.25">
      <c r="A36" s="3" t="s">
        <v>106</v>
      </c>
      <c r="B36" s="12">
        <v>80</v>
      </c>
      <c r="C36" s="12">
        <v>30</v>
      </c>
      <c r="E36"/>
    </row>
    <row r="37" spans="1:5" x14ac:dyDescent="0.25">
      <c r="A37" s="3" t="s">
        <v>108</v>
      </c>
      <c r="B37" s="12">
        <v>40</v>
      </c>
      <c r="C37" s="13">
        <v>0</v>
      </c>
      <c r="E37"/>
    </row>
    <row r="38" spans="1:5" x14ac:dyDescent="0.25">
      <c r="A38" s="3" t="s">
        <v>109</v>
      </c>
      <c r="B38" s="12">
        <v>65</v>
      </c>
      <c r="C38" s="12">
        <v>55</v>
      </c>
      <c r="E38"/>
    </row>
    <row r="39" spans="1:5" x14ac:dyDescent="0.25">
      <c r="A39" s="3" t="s">
        <v>107</v>
      </c>
      <c r="B39" s="12">
        <v>55</v>
      </c>
      <c r="C39" s="12">
        <v>70</v>
      </c>
      <c r="E39"/>
    </row>
    <row r="40" spans="1:5" x14ac:dyDescent="0.25">
      <c r="A40" s="3" t="s">
        <v>106</v>
      </c>
      <c r="B40" s="12">
        <v>70</v>
      </c>
      <c r="C40" s="12">
        <v>85</v>
      </c>
      <c r="E40"/>
    </row>
    <row r="41" spans="1:5" x14ac:dyDescent="0.25">
      <c r="A41" s="3" t="s">
        <v>105</v>
      </c>
      <c r="B41" s="12">
        <v>40</v>
      </c>
      <c r="C41" s="12">
        <v>50</v>
      </c>
      <c r="E41"/>
    </row>
    <row r="42" spans="1:5" x14ac:dyDescent="0.25">
      <c r="A42" s="3" t="s">
        <v>107</v>
      </c>
      <c r="B42" s="12">
        <v>20</v>
      </c>
      <c r="C42" s="12">
        <v>95</v>
      </c>
      <c r="E42"/>
    </row>
    <row r="43" spans="1:5" x14ac:dyDescent="0.25">
      <c r="A43" s="3" t="s">
        <v>106</v>
      </c>
      <c r="B43" s="12">
        <v>90</v>
      </c>
      <c r="C43" s="12">
        <v>75</v>
      </c>
      <c r="E43"/>
    </row>
    <row r="44" spans="1:5" x14ac:dyDescent="0.25">
      <c r="A44" s="3" t="s">
        <v>108</v>
      </c>
      <c r="B44" s="12">
        <v>50</v>
      </c>
      <c r="C44" s="12">
        <v>45</v>
      </c>
      <c r="E44"/>
    </row>
    <row r="45" spans="1:5" x14ac:dyDescent="0.25">
      <c r="A45" s="3" t="s">
        <v>105</v>
      </c>
      <c r="B45" s="12">
        <v>60</v>
      </c>
      <c r="C45" s="12">
        <v>65</v>
      </c>
      <c r="E45"/>
    </row>
    <row r="46" spans="1:5" x14ac:dyDescent="0.25">
      <c r="A46" s="3" t="s">
        <v>106</v>
      </c>
      <c r="B46" s="12">
        <v>45</v>
      </c>
      <c r="C46" s="13">
        <v>0</v>
      </c>
      <c r="E46"/>
    </row>
    <row r="47" spans="1:5" x14ac:dyDescent="0.25">
      <c r="A47" s="3" t="s">
        <v>107</v>
      </c>
      <c r="B47" s="12">
        <v>25</v>
      </c>
      <c r="C47" s="13">
        <v>0</v>
      </c>
      <c r="E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Istruzioni</vt:lpstr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Basile</cp:lastModifiedBy>
  <dcterms:modified xsi:type="dcterms:W3CDTF">2025-01-13T02:33:35Z</dcterms:modified>
</cp:coreProperties>
</file>