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sldn\Code\SavvyCoders\Homework\"/>
    </mc:Choice>
  </mc:AlternateContent>
  <xr:revisionPtr revIDLastSave="0" documentId="8_{B7E02123-9909-4634-81D5-DCF1ECFE649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<sst xmlns="http://schemas.openxmlformats.org/spreadsheetml/2006/main" count="1312" uniqueCount="170">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</sst>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1"/>
      <name val="Calibri"/>
      <family val="2"/>
      <scheme val="minor"/>
    </font>
    <font>
      <b/>
      <sz val="12"/>
      <name val="Segoe UI"/>
      <family val="2"/>
    </font>
    <font>
      <b/>
      <sz val="1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 indent="1"/>
    </xf>
    <xf numFmtId="1" fontId="8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177" fontId="0" fillId="0" borderId="0" xfId="0" applyNumberFormat="1"/>
    <xf numFmtId="9" fontId="0" fillId="0" borderId="0" xfId="2" applyFont="1"/>
    <xf numFmtId="9" fontId="0" fillId="0" borderId="0" xfId="0" applyNumberForma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4">
    <dxf>
      <alignment horizontal="center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5AB-9DD5-A8B90C41608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9-45AB-9DD5-A8B90C41608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45AB-9DD5-A8B90C41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56976"/>
        <c:axId val="2105167120"/>
      </c:barChart>
      <c:catAx>
        <c:axId val="14108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7120"/>
        <c:crosses val="autoZero"/>
        <c:auto val="1"/>
        <c:lblAlgn val="ctr"/>
        <c:lblOffset val="100"/>
        <c:noMultiLvlLbl val="0"/>
      </c:catAx>
      <c:valAx>
        <c:axId val="2105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Card/Monthly Payment</a:t>
            </a:r>
          </a:p>
        </c:rich>
      </c:tx>
      <c:layout>
        <c:manualLayout>
          <c:xMode val="edge"/>
          <c:yMode val="edge"/>
          <c:x val="0.35956233595800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064-8FF4-7D69844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0128"/>
        <c:axId val="1498241408"/>
      </c:barChart>
      <c:catAx>
        <c:axId val="1409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1408"/>
        <c:crosses val="autoZero"/>
        <c:auto val="1"/>
        <c:lblAlgn val="ctr"/>
        <c:lblOffset val="100"/>
        <c:noMultiLvlLbl val="0"/>
      </c:catAx>
      <c:valAx>
        <c:axId val="1498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Card/Balance/Monthly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69B-957A-C5FAEFB0CC3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469B-957A-C5FAEFB0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7808"/>
        <c:axId val="1406406256"/>
      </c:barChart>
      <c:catAx>
        <c:axId val="14098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6256"/>
        <c:crosses val="autoZero"/>
        <c:auto val="1"/>
        <c:lblAlgn val="ctr"/>
        <c:lblOffset val="100"/>
        <c:noMultiLvlLbl val="0"/>
      </c:catAx>
      <c:valAx>
        <c:axId val="1406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9525</xdr:rowOff>
    </xdr:from>
    <xdr:to>
      <xdr:col>14</xdr:col>
      <xdr:colOff>600074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2756-BBBF-161A-2AFC-4321E61F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6</xdr:col>
      <xdr:colOff>9525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2D8FB-C34E-8C3D-C70C-06925551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9</xdr:row>
      <xdr:rowOff>0</xdr:rowOff>
    </xdr:from>
    <xdr:to>
      <xdr:col>14</xdr:col>
      <xdr:colOff>561973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3F861-E6B5-0300-CD16-A6333AE50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Jones" refreshedDate="45214.896504282406" createdVersion="8" refreshedVersion="8" minRefreshableVersion="3" recordCount="208" xr:uid="{3ED4144D-E868-49EE-A350-CE35F99CA1C1}">
  <cacheSource type="worksheet">
    <worksheetSource name="ExpTable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x v="0"/>
    <n v="5100"/>
    <s v="A"/>
    <x v="0"/>
    <s v="BS-500"/>
    <x v="0"/>
  </r>
  <r>
    <d v="2011-03-01T00:00:00"/>
    <x v="1"/>
    <s v="Invoice EXP22"/>
    <x v="1"/>
    <n v="179"/>
    <s v="A"/>
    <x v="0"/>
    <s v="IS-380"/>
    <x v="1"/>
  </r>
  <r>
    <d v="2011-03-02T00:00:00"/>
    <x v="2"/>
    <s v="I381119"/>
    <x v="2"/>
    <n v="478"/>
    <s v="A"/>
    <x v="0"/>
    <s v="IS-375"/>
    <x v="2"/>
  </r>
  <r>
    <d v="2011-03-05T00:00:00"/>
    <x v="3"/>
    <s v="Debit Order"/>
    <x v="3"/>
    <n v="340"/>
    <s v="A"/>
    <x v="0"/>
    <s v="IS-340"/>
    <x v="3"/>
  </r>
  <r>
    <d v="2011-03-15T00:00:00"/>
    <x v="4"/>
    <s v="Bank Statement"/>
    <x v="4"/>
    <n v="50"/>
    <s v="A"/>
    <x v="0"/>
    <s v="IS-315"/>
    <x v="4"/>
  </r>
  <r>
    <d v="2011-03-15T00:00:00"/>
    <x v="4"/>
    <s v="Bank Statement"/>
    <x v="4"/>
    <n v="35"/>
    <s v="A"/>
    <x v="1"/>
    <s v="IS-315"/>
    <x v="4"/>
  </r>
  <r>
    <d v="2011-03-15T00:00:00"/>
    <x v="5"/>
    <s v="Invoice"/>
    <x v="5"/>
    <n v="1000"/>
    <s v="A"/>
    <x v="0"/>
    <s v="IS-305"/>
    <x v="5"/>
  </r>
  <r>
    <d v="2011-03-15T00:00:00"/>
    <x v="6"/>
    <s v="Cash"/>
    <x v="6"/>
    <n v="90"/>
    <s v="A"/>
    <x v="2"/>
    <s v="IS-345"/>
    <x v="4"/>
  </r>
  <r>
    <d v="2011-03-18T00:00:00"/>
    <x v="7"/>
    <s v="TR6998"/>
    <x v="7"/>
    <n v="200"/>
    <s v="A"/>
    <x v="0"/>
    <s v="IS-390"/>
    <x v="6"/>
  </r>
  <r>
    <d v="2011-03-20T00:00:00"/>
    <x v="8"/>
    <s v="Transfer"/>
    <x v="8"/>
    <n v="-15000"/>
    <s v="E"/>
    <x v="1"/>
    <s v="BS-399"/>
    <x v="7"/>
  </r>
  <r>
    <d v="2011-03-20T00:00:00"/>
    <x v="8"/>
    <s v="Transfer"/>
    <x v="8"/>
    <n v="15000"/>
    <s v="E"/>
    <x v="0"/>
    <s v="BS-399"/>
    <x v="7"/>
  </r>
  <r>
    <d v="2011-03-26T00:00:00"/>
    <x v="8"/>
    <s v="Payroll"/>
    <x v="9"/>
    <n v="13000"/>
    <s v="E"/>
    <x v="1"/>
    <s v="IS-365"/>
    <x v="8"/>
  </r>
  <r>
    <d v="2011-03-26T00:00:00"/>
    <x v="9"/>
    <s v="Debit Order"/>
    <x v="10"/>
    <n v="220"/>
    <s v="E"/>
    <x v="0"/>
    <s v="BS-700"/>
    <x v="8"/>
  </r>
  <r>
    <d v="2011-03-26T00:00:00"/>
    <x v="9"/>
    <s v="Debit Order"/>
    <x v="11"/>
    <n v="100"/>
    <s v="E"/>
    <x v="0"/>
    <s v="IS-500"/>
    <x v="8"/>
  </r>
  <r>
    <d v="2011-03-26T00:00:00"/>
    <x v="10"/>
    <s v="Debit Order"/>
    <x v="12"/>
    <n v="6400"/>
    <s v="A"/>
    <x v="0"/>
    <s v="IS-350"/>
    <x v="8"/>
  </r>
  <r>
    <d v="2011-03-31T00:00:00"/>
    <x v="8"/>
    <s v="Bank Statement"/>
    <x v="13"/>
    <n v="100"/>
    <s v="E"/>
    <x v="0"/>
    <s v="BS-399"/>
    <x v="1"/>
  </r>
  <r>
    <d v="2011-03-31T00:00:00"/>
    <x v="8"/>
    <s v="Bank Statement"/>
    <x v="13"/>
    <n v="-100"/>
    <s v="E"/>
    <x v="2"/>
    <s v="BS-399"/>
    <x v="1"/>
  </r>
  <r>
    <d v="2011-04-01T00:00:00"/>
    <x v="1"/>
    <s v="Invoice EXP23"/>
    <x v="1"/>
    <n v="179"/>
    <s v="A"/>
    <x v="0"/>
    <s v="IS-380"/>
    <x v="9"/>
  </r>
  <r>
    <d v="2011-04-05T00:00:00"/>
    <x v="3"/>
    <s v="Debit Order"/>
    <x v="3"/>
    <n v="340"/>
    <s v="A"/>
    <x v="0"/>
    <s v="IS-340"/>
    <x v="10"/>
  </r>
  <r>
    <d v="2011-04-12T00:00:00"/>
    <x v="6"/>
    <s v="Cash"/>
    <x v="6"/>
    <n v="87"/>
    <s v="A"/>
    <x v="2"/>
    <s v="IS-345"/>
    <x v="11"/>
  </r>
  <r>
    <d v="2011-04-15T00:00:00"/>
    <x v="4"/>
    <s v="Bank Statement"/>
    <x v="4"/>
    <n v="80"/>
    <s v="A"/>
    <x v="0"/>
    <s v="IS-315"/>
    <x v="12"/>
  </r>
  <r>
    <d v="2011-04-15T00:00:00"/>
    <x v="4"/>
    <s v="Bank Statement"/>
    <x v="4"/>
    <n v="35"/>
    <s v="A"/>
    <x v="1"/>
    <s v="IS-315"/>
    <x v="12"/>
  </r>
  <r>
    <d v="2011-04-15T00:00:00"/>
    <x v="5"/>
    <s v="Invoice"/>
    <x v="5"/>
    <n v="1000"/>
    <s v="A"/>
    <x v="0"/>
    <s v="IS-305"/>
    <x v="13"/>
  </r>
  <r>
    <d v="2011-04-20T00:00:00"/>
    <x v="8"/>
    <s v="Transfer"/>
    <x v="8"/>
    <n v="-20000"/>
    <s v="E"/>
    <x v="1"/>
    <s v="BS-399"/>
    <x v="14"/>
  </r>
  <r>
    <d v="2011-04-20T00:00:00"/>
    <x v="8"/>
    <s v="Transfer"/>
    <x v="8"/>
    <n v="20000"/>
    <s v="E"/>
    <x v="0"/>
    <s v="BS-399"/>
    <x v="14"/>
  </r>
  <r>
    <d v="2011-04-25T00:00:00"/>
    <x v="11"/>
    <s v="Return"/>
    <x v="14"/>
    <n v="1300"/>
    <s v="E"/>
    <x v="0"/>
    <s v="BS-600"/>
    <x v="15"/>
  </r>
  <r>
    <d v="2011-04-26T00:00:00"/>
    <x v="8"/>
    <s v="Payroll"/>
    <x v="9"/>
    <n v="20000"/>
    <s v="E"/>
    <x v="1"/>
    <s v="IS-365"/>
    <x v="16"/>
  </r>
  <r>
    <d v="2011-04-26T00:00:00"/>
    <x v="12"/>
    <s v="Invoice"/>
    <x v="15"/>
    <n v="3000"/>
    <s v="A"/>
    <x v="0"/>
    <s v="BS-100"/>
    <x v="17"/>
  </r>
  <r>
    <d v="2011-04-26T00:00:00"/>
    <x v="9"/>
    <s v="Debit Order"/>
    <x v="10"/>
    <n v="220"/>
    <s v="E"/>
    <x v="0"/>
    <s v="BS-700"/>
    <x v="16"/>
  </r>
  <r>
    <d v="2011-04-26T00:00:00"/>
    <x v="9"/>
    <s v="Debit Order"/>
    <x v="11"/>
    <n v="100"/>
    <s v="E"/>
    <x v="0"/>
    <s v="IS-500"/>
    <x v="16"/>
  </r>
  <r>
    <d v="2011-04-26T00:00:00"/>
    <x v="10"/>
    <s v="Debit Order"/>
    <x v="12"/>
    <n v="6400"/>
    <s v="A"/>
    <x v="0"/>
    <s v="IS-350"/>
    <x v="16"/>
  </r>
  <r>
    <d v="2011-04-29T00:00:00"/>
    <x v="13"/>
    <s v="IN1179"/>
    <x v="16"/>
    <n v="41"/>
    <s v="A"/>
    <x v="2"/>
    <s v="IS-325"/>
    <x v="18"/>
  </r>
  <r>
    <d v="2011-04-30T00:00:00"/>
    <x v="8"/>
    <s v="Bank Statement"/>
    <x v="13"/>
    <n v="100"/>
    <s v="E"/>
    <x v="0"/>
    <s v="BS-399"/>
    <x v="19"/>
  </r>
  <r>
    <d v="2011-04-30T00:00:00"/>
    <x v="8"/>
    <s v="Bank Statement"/>
    <x v="13"/>
    <n v="-100"/>
    <s v="E"/>
    <x v="2"/>
    <s v="BS-399"/>
    <x v="19"/>
  </r>
  <r>
    <d v="2011-05-01T00:00:00"/>
    <x v="1"/>
    <s v="Invoice EXP24"/>
    <x v="1"/>
    <n v="179"/>
    <s v="A"/>
    <x v="0"/>
    <s v="IS-380"/>
    <x v="20"/>
  </r>
  <r>
    <d v="2011-05-01T00:00:00"/>
    <x v="14"/>
    <s v="Invoice"/>
    <x v="17"/>
    <n v="220"/>
    <s v="A"/>
    <x v="0"/>
    <s v="IS-385"/>
    <x v="20"/>
  </r>
  <r>
    <d v="2011-05-05T00:00:00"/>
    <x v="3"/>
    <s v="Debit Order"/>
    <x v="3"/>
    <n v="340"/>
    <s v="A"/>
    <x v="0"/>
    <s v="IS-340"/>
    <x v="21"/>
  </r>
  <r>
    <d v="2011-05-07T00:00:00"/>
    <x v="15"/>
    <s v="S50037"/>
    <x v="18"/>
    <n v="563"/>
    <s v="A"/>
    <x v="0"/>
    <s v="IS-390"/>
    <x v="22"/>
  </r>
  <r>
    <d v="2011-05-07T00:00:00"/>
    <x v="16"/>
    <s v="Invoice"/>
    <x v="19"/>
    <n v="982"/>
    <s v="A"/>
    <x v="0"/>
    <s v="IS-370"/>
    <x v="23"/>
  </r>
  <r>
    <d v="2011-05-15T00:00:00"/>
    <x v="4"/>
    <s v="Bank Statement"/>
    <x v="4"/>
    <n v="80"/>
    <s v="A"/>
    <x v="0"/>
    <s v="IS-315"/>
    <x v="24"/>
  </r>
  <r>
    <d v="2011-05-15T00:00:00"/>
    <x v="4"/>
    <s v="Bank Statement"/>
    <x v="4"/>
    <n v="35"/>
    <s v="A"/>
    <x v="1"/>
    <s v="IS-315"/>
    <x v="24"/>
  </r>
  <r>
    <d v="2011-05-15T00:00:00"/>
    <x v="5"/>
    <s v="Invoice"/>
    <x v="5"/>
    <n v="1000"/>
    <s v="A"/>
    <x v="0"/>
    <s v="IS-305"/>
    <x v="25"/>
  </r>
  <r>
    <d v="2011-05-20T00:00:00"/>
    <x v="8"/>
    <s v="Transfer"/>
    <x v="8"/>
    <n v="-20000"/>
    <s v="E"/>
    <x v="1"/>
    <s v="BS-399"/>
    <x v="26"/>
  </r>
  <r>
    <d v="2011-05-20T00:00:00"/>
    <x v="8"/>
    <s v="Transfer"/>
    <x v="8"/>
    <n v="20000"/>
    <s v="E"/>
    <x v="0"/>
    <s v="BS-399"/>
    <x v="26"/>
  </r>
  <r>
    <d v="2011-05-26T00:00:00"/>
    <x v="8"/>
    <s v="Payroll"/>
    <x v="9"/>
    <n v="20000"/>
    <s v="E"/>
    <x v="1"/>
    <s v="IS-365"/>
    <x v="17"/>
  </r>
  <r>
    <d v="2011-05-26T00:00:00"/>
    <x v="9"/>
    <s v="Debit Order"/>
    <x v="10"/>
    <n v="220"/>
    <s v="E"/>
    <x v="0"/>
    <s v="BS-700"/>
    <x v="17"/>
  </r>
  <r>
    <d v="2011-05-26T00:00:00"/>
    <x v="9"/>
    <s v="Debit Order"/>
    <x v="11"/>
    <n v="100"/>
    <s v="E"/>
    <x v="0"/>
    <s v="IS-500"/>
    <x v="17"/>
  </r>
  <r>
    <d v="2011-05-26T00:00:00"/>
    <x v="10"/>
    <s v="Debit Order"/>
    <x v="12"/>
    <n v="6400"/>
    <s v="A"/>
    <x v="0"/>
    <s v="IS-350"/>
    <x v="17"/>
  </r>
  <r>
    <d v="2011-05-29T00:00:00"/>
    <x v="6"/>
    <s v="Cash"/>
    <x v="6"/>
    <n v="65"/>
    <s v="A"/>
    <x v="2"/>
    <s v="IS-345"/>
    <x v="18"/>
  </r>
  <r>
    <d v="2011-05-31T00:00:00"/>
    <x v="8"/>
    <s v="Bank Statement"/>
    <x v="13"/>
    <n v="100"/>
    <s v="E"/>
    <x v="0"/>
    <s v="BS-399"/>
    <x v="20"/>
  </r>
  <r>
    <d v="2011-05-31T00:00:00"/>
    <x v="8"/>
    <s v="Bank Statement"/>
    <x v="13"/>
    <n v="-100"/>
    <s v="E"/>
    <x v="2"/>
    <s v="BS-399"/>
    <x v="20"/>
  </r>
  <r>
    <d v="2011-06-01T00:00:00"/>
    <x v="1"/>
    <s v="Invoice EXP25"/>
    <x v="1"/>
    <n v="179"/>
    <s v="A"/>
    <x v="0"/>
    <s v="IS-380"/>
    <x v="27"/>
  </r>
  <r>
    <d v="2011-06-05T00:00:00"/>
    <x v="3"/>
    <s v="Debit Order"/>
    <x v="3"/>
    <n v="340"/>
    <s v="A"/>
    <x v="0"/>
    <s v="IS-340"/>
    <x v="28"/>
  </r>
  <r>
    <d v="2011-06-15T00:00:00"/>
    <x v="4"/>
    <s v="Bank Statement"/>
    <x v="4"/>
    <n v="80"/>
    <s v="A"/>
    <x v="0"/>
    <s v="IS-315"/>
    <x v="29"/>
  </r>
  <r>
    <d v="2011-06-15T00:00:00"/>
    <x v="4"/>
    <s v="Bank Statement"/>
    <x v="4"/>
    <n v="35"/>
    <s v="A"/>
    <x v="1"/>
    <s v="IS-315"/>
    <x v="29"/>
  </r>
  <r>
    <d v="2011-06-15T00:00:00"/>
    <x v="5"/>
    <s v="Invoice"/>
    <x v="5"/>
    <n v="1000"/>
    <s v="A"/>
    <x v="0"/>
    <s v="IS-305"/>
    <x v="30"/>
  </r>
  <r>
    <d v="2011-06-20T00:00:00"/>
    <x v="8"/>
    <s v="Transfer"/>
    <x v="8"/>
    <n v="-20000"/>
    <s v="E"/>
    <x v="1"/>
    <s v="BS-399"/>
    <x v="31"/>
  </r>
  <r>
    <d v="2011-06-20T00:00:00"/>
    <x v="8"/>
    <s v="Transfer"/>
    <x v="8"/>
    <n v="20000"/>
    <s v="E"/>
    <x v="0"/>
    <s v="BS-399"/>
    <x v="31"/>
  </r>
  <r>
    <d v="2011-06-22T00:00:00"/>
    <x v="6"/>
    <s v="Cash"/>
    <x v="6"/>
    <n v="110"/>
    <s v="A"/>
    <x v="2"/>
    <s v="IS-345"/>
    <x v="32"/>
  </r>
  <r>
    <d v="2011-06-25T00:00:00"/>
    <x v="11"/>
    <s v="Return"/>
    <x v="14"/>
    <n v="8700"/>
    <s v="E"/>
    <x v="0"/>
    <s v="BS-600"/>
    <x v="33"/>
  </r>
  <r>
    <d v="2011-06-26T00:00:00"/>
    <x v="8"/>
    <s v="Payroll"/>
    <x v="9"/>
    <n v="20000"/>
    <s v="E"/>
    <x v="1"/>
    <s v="IS-365"/>
    <x v="34"/>
  </r>
  <r>
    <d v="2011-06-26T00:00:00"/>
    <x v="9"/>
    <s v="Debit Order"/>
    <x v="10"/>
    <n v="220"/>
    <s v="E"/>
    <x v="0"/>
    <s v="BS-700"/>
    <x v="34"/>
  </r>
  <r>
    <d v="2011-06-26T00:00:00"/>
    <x v="9"/>
    <s v="Debit Order"/>
    <x v="11"/>
    <n v="100"/>
    <s v="E"/>
    <x v="0"/>
    <s v="IS-500"/>
    <x v="34"/>
  </r>
  <r>
    <d v="2011-06-26T00:00:00"/>
    <x v="10"/>
    <s v="Debit Order"/>
    <x v="12"/>
    <n v="6400"/>
    <s v="A"/>
    <x v="0"/>
    <s v="IS-350"/>
    <x v="34"/>
  </r>
  <r>
    <d v="2011-06-26T00:00:00"/>
    <x v="17"/>
    <s v="SA11235"/>
    <x v="20"/>
    <n v="1782"/>
    <s v="A"/>
    <x v="0"/>
    <s v="IS-390"/>
    <x v="34"/>
  </r>
  <r>
    <d v="2011-06-30T00:00:00"/>
    <x v="8"/>
    <s v="Bank Statement"/>
    <x v="13"/>
    <n v="100"/>
    <s v="E"/>
    <x v="0"/>
    <s v="BS-399"/>
    <x v="35"/>
  </r>
  <r>
    <d v="2011-06-30T00:00:00"/>
    <x v="8"/>
    <s v="Bank Statement"/>
    <x v="13"/>
    <n v="-100"/>
    <s v="E"/>
    <x v="2"/>
    <s v="BS-399"/>
    <x v="35"/>
  </r>
  <r>
    <d v="2011-07-01T00:00:00"/>
    <x v="1"/>
    <s v="Invoice EXP26"/>
    <x v="1"/>
    <n v="179"/>
    <s v="A"/>
    <x v="0"/>
    <s v="IS-380"/>
    <x v="36"/>
  </r>
  <r>
    <d v="2011-07-02T00:00:00"/>
    <x v="16"/>
    <s v="Invoice"/>
    <x v="19"/>
    <n v="761"/>
    <s v="A"/>
    <x v="0"/>
    <s v="IS-370"/>
    <x v="37"/>
  </r>
  <r>
    <d v="2011-07-05T00:00:00"/>
    <x v="3"/>
    <s v="Debit Order"/>
    <x v="3"/>
    <n v="340"/>
    <s v="A"/>
    <x v="0"/>
    <s v="IS-340"/>
    <x v="38"/>
  </r>
  <r>
    <d v="2011-07-15T00:00:00"/>
    <x v="4"/>
    <s v="Bank Statement"/>
    <x v="4"/>
    <n v="80"/>
    <s v="A"/>
    <x v="0"/>
    <s v="IS-315"/>
    <x v="39"/>
  </r>
  <r>
    <d v="2011-07-15T00:00:00"/>
    <x v="4"/>
    <s v="Bank Statement"/>
    <x v="4"/>
    <n v="35"/>
    <s v="A"/>
    <x v="1"/>
    <s v="IS-315"/>
    <x v="39"/>
  </r>
  <r>
    <d v="2011-07-15T00:00:00"/>
    <x v="5"/>
    <s v="Invoice"/>
    <x v="5"/>
    <n v="1000"/>
    <s v="A"/>
    <x v="0"/>
    <s v="IS-305"/>
    <x v="40"/>
  </r>
  <r>
    <d v="2011-07-16T00:00:00"/>
    <x v="6"/>
    <s v="Cash"/>
    <x v="6"/>
    <n v="29"/>
    <s v="A"/>
    <x v="2"/>
    <s v="IS-345"/>
    <x v="41"/>
  </r>
  <r>
    <d v="2011-07-17T00:00:00"/>
    <x v="13"/>
    <s v="IN1181"/>
    <x v="16"/>
    <n v="937"/>
    <s v="A"/>
    <x v="0"/>
    <s v="IS-325"/>
    <x v="42"/>
  </r>
  <r>
    <d v="2011-07-20T00:00:00"/>
    <x v="8"/>
    <s v="Transfer"/>
    <x v="8"/>
    <n v="-20000"/>
    <s v="E"/>
    <x v="1"/>
    <s v="BS-399"/>
    <x v="43"/>
  </r>
  <r>
    <d v="2011-07-20T00:00:00"/>
    <x v="8"/>
    <s v="Transfer"/>
    <x v="8"/>
    <n v="20000"/>
    <s v="E"/>
    <x v="0"/>
    <s v="BS-399"/>
    <x v="43"/>
  </r>
  <r>
    <d v="2011-07-25T00:00:00"/>
    <x v="18"/>
    <s v="M00321037"/>
    <x v="21"/>
    <n v="2000"/>
    <s v="A"/>
    <x v="0"/>
    <s v="IS-375"/>
    <x v="44"/>
  </r>
  <r>
    <d v="2011-07-26T00:00:00"/>
    <x v="8"/>
    <s v="Payroll"/>
    <x v="9"/>
    <n v="20000"/>
    <s v="E"/>
    <x v="1"/>
    <s v="IS-365"/>
    <x v="45"/>
  </r>
  <r>
    <d v="2011-07-26T00:00:00"/>
    <x v="9"/>
    <s v="Debit Order"/>
    <x v="10"/>
    <n v="220"/>
    <s v="E"/>
    <x v="0"/>
    <s v="BS-700"/>
    <x v="45"/>
  </r>
  <r>
    <d v="2011-07-26T00:00:00"/>
    <x v="9"/>
    <s v="Debit Order"/>
    <x v="11"/>
    <n v="100"/>
    <s v="E"/>
    <x v="0"/>
    <s v="IS-500"/>
    <x v="45"/>
  </r>
  <r>
    <d v="2011-07-26T00:00:00"/>
    <x v="10"/>
    <s v="Debit Order"/>
    <x v="12"/>
    <n v="6400"/>
    <s v="A"/>
    <x v="0"/>
    <s v="IS-350"/>
    <x v="45"/>
  </r>
  <r>
    <d v="2011-07-31T00:00:00"/>
    <x v="8"/>
    <s v="Bank Statement"/>
    <x v="13"/>
    <n v="50"/>
    <s v="E"/>
    <x v="0"/>
    <s v="BS-399"/>
    <x v="36"/>
  </r>
  <r>
    <d v="2011-07-31T00:00:00"/>
    <x v="8"/>
    <s v="Bank Statement"/>
    <x v="13"/>
    <n v="-50"/>
    <s v="E"/>
    <x v="2"/>
    <s v="BS-399"/>
    <x v="36"/>
  </r>
  <r>
    <d v="2011-08-01T00:00:00"/>
    <x v="1"/>
    <s v="Invoice EXP27"/>
    <x v="1"/>
    <n v="179"/>
    <s v="A"/>
    <x v="0"/>
    <s v="IS-380"/>
    <x v="46"/>
  </r>
  <r>
    <d v="2011-08-05T00:00:00"/>
    <x v="3"/>
    <s v="Debit Order"/>
    <x v="3"/>
    <n v="340"/>
    <s v="A"/>
    <x v="0"/>
    <s v="IS-340"/>
    <x v="47"/>
  </r>
  <r>
    <d v="2011-08-09T00:00:00"/>
    <x v="6"/>
    <s v="Cash"/>
    <x v="6"/>
    <n v="78"/>
    <s v="A"/>
    <x v="2"/>
    <s v="IS-345"/>
    <x v="48"/>
  </r>
  <r>
    <d v="2011-08-13T00:00:00"/>
    <x v="19"/>
    <s v="Invoice 9987"/>
    <x v="22"/>
    <n v="747"/>
    <s v="A"/>
    <x v="0"/>
    <s v="IS-320"/>
    <x v="49"/>
  </r>
  <r>
    <d v="2011-08-15T00:00:00"/>
    <x v="4"/>
    <s v="Bank Statement"/>
    <x v="4"/>
    <n v="80"/>
    <s v="A"/>
    <x v="0"/>
    <s v="IS-315"/>
    <x v="50"/>
  </r>
  <r>
    <d v="2011-08-15T00:00:00"/>
    <x v="4"/>
    <s v="Bank Statement"/>
    <x v="4"/>
    <n v="35"/>
    <s v="A"/>
    <x v="1"/>
    <s v="IS-315"/>
    <x v="50"/>
  </r>
  <r>
    <d v="2011-08-15T00:00:00"/>
    <x v="5"/>
    <s v="Invoice"/>
    <x v="5"/>
    <n v="1000"/>
    <s v="A"/>
    <x v="0"/>
    <s v="IS-305"/>
    <x v="51"/>
  </r>
  <r>
    <d v="2011-08-15T00:00:00"/>
    <x v="17"/>
    <s v="SA11988"/>
    <x v="20"/>
    <n v="1278"/>
    <s v="A"/>
    <x v="0"/>
    <s v="IS-390"/>
    <x v="50"/>
  </r>
  <r>
    <d v="2011-08-20T00:00:00"/>
    <x v="8"/>
    <s v="Transfer"/>
    <x v="8"/>
    <n v="-20000"/>
    <s v="E"/>
    <x v="1"/>
    <s v="BS-399"/>
    <x v="52"/>
  </r>
  <r>
    <d v="2011-08-20T00:00:00"/>
    <x v="8"/>
    <s v="Transfer"/>
    <x v="8"/>
    <n v="20000"/>
    <s v="E"/>
    <x v="0"/>
    <s v="BS-399"/>
    <x v="52"/>
  </r>
  <r>
    <d v="2011-08-21T00:00:00"/>
    <x v="20"/>
    <s v="Remittance"/>
    <x v="23"/>
    <n v="3750"/>
    <s v="E"/>
    <x v="0"/>
    <s v="BS-200"/>
    <x v="53"/>
  </r>
  <r>
    <d v="2011-08-25T00:00:00"/>
    <x v="11"/>
    <s v="Return"/>
    <x v="14"/>
    <n v="6600"/>
    <s v="E"/>
    <x v="0"/>
    <s v="BS-600"/>
    <x v="54"/>
  </r>
  <r>
    <d v="2011-08-26T00:00:00"/>
    <x v="8"/>
    <s v="Payroll"/>
    <x v="9"/>
    <n v="20000"/>
    <s v="E"/>
    <x v="1"/>
    <s v="IS-365"/>
    <x v="55"/>
  </r>
  <r>
    <d v="2011-08-26T00:00:00"/>
    <x v="9"/>
    <s v="Debit Order"/>
    <x v="10"/>
    <n v="220"/>
    <s v="E"/>
    <x v="0"/>
    <s v="BS-700"/>
    <x v="55"/>
  </r>
  <r>
    <d v="2011-08-26T00:00:00"/>
    <x v="9"/>
    <s v="Debit Order"/>
    <x v="11"/>
    <n v="100"/>
    <s v="E"/>
    <x v="0"/>
    <s v="IS-500"/>
    <x v="55"/>
  </r>
  <r>
    <d v="2011-08-26T00:00:00"/>
    <x v="10"/>
    <s v="Debit Order"/>
    <x v="12"/>
    <n v="6400"/>
    <s v="A"/>
    <x v="0"/>
    <s v="IS-350"/>
    <x v="55"/>
  </r>
  <r>
    <d v="2011-08-27T00:00:00"/>
    <x v="16"/>
    <s v="Invoice"/>
    <x v="19"/>
    <n v="234"/>
    <s v="A"/>
    <x v="0"/>
    <s v="IS-370"/>
    <x v="56"/>
  </r>
  <r>
    <d v="2011-08-31T00:00:00"/>
    <x v="8"/>
    <s v="Bank Statement"/>
    <x v="13"/>
    <n v="50"/>
    <s v="E"/>
    <x v="0"/>
    <s v="BS-399"/>
    <x v="46"/>
  </r>
  <r>
    <d v="2011-08-31T00:00:00"/>
    <x v="8"/>
    <s v="Bank Statement"/>
    <x v="13"/>
    <n v="-50"/>
    <s v="E"/>
    <x v="2"/>
    <s v="BS-399"/>
    <x v="46"/>
  </r>
  <r>
    <d v="2011-08-31T00:00:00"/>
    <x v="11"/>
    <s v="Return"/>
    <x v="24"/>
    <n v="2600"/>
    <s v="E"/>
    <x v="0"/>
    <s v="IS-600"/>
    <x v="46"/>
  </r>
  <r>
    <d v="2011-09-01T00:00:00"/>
    <x v="1"/>
    <s v="Invoice EXP28"/>
    <x v="1"/>
    <n v="179"/>
    <s v="A"/>
    <x v="0"/>
    <s v="IS-380"/>
    <x v="57"/>
  </r>
  <r>
    <d v="2011-09-05T00:00:00"/>
    <x v="3"/>
    <s v="Debit Order"/>
    <x v="3"/>
    <n v="340"/>
    <s v="A"/>
    <x v="0"/>
    <s v="IS-340"/>
    <x v="58"/>
  </r>
  <r>
    <d v="2011-09-13T00:00:00"/>
    <x v="14"/>
    <s v="Invoice"/>
    <x v="17"/>
    <n v="277.48"/>
    <s v="A"/>
    <x v="0"/>
    <s v="IS-385"/>
    <x v="59"/>
  </r>
  <r>
    <d v="2011-09-15T00:00:00"/>
    <x v="4"/>
    <s v="Bank Statement"/>
    <x v="4"/>
    <n v="80"/>
    <s v="A"/>
    <x v="0"/>
    <s v="IS-315"/>
    <x v="60"/>
  </r>
  <r>
    <d v="2011-09-15T00:00:00"/>
    <x v="4"/>
    <s v="Bank Statement"/>
    <x v="4"/>
    <n v="35"/>
    <s v="A"/>
    <x v="1"/>
    <s v="IS-315"/>
    <x v="60"/>
  </r>
  <r>
    <d v="2011-09-15T00:00:00"/>
    <x v="5"/>
    <s v="Invoice"/>
    <x v="5"/>
    <n v="1000"/>
    <s v="A"/>
    <x v="0"/>
    <s v="IS-305"/>
    <x v="61"/>
  </r>
  <r>
    <d v="2011-09-18T00:00:00"/>
    <x v="21"/>
    <s v="Statement"/>
    <x v="25"/>
    <n v="5620"/>
    <s v="A"/>
    <x v="0"/>
    <s v="IS-395"/>
    <x v="62"/>
  </r>
  <r>
    <d v="2011-09-18T00:00:00"/>
    <x v="22"/>
    <s v="Invoice"/>
    <x v="26"/>
    <n v="12500"/>
    <s v="A"/>
    <x v="0"/>
    <s v="IS-360"/>
    <x v="62"/>
  </r>
  <r>
    <d v="2011-09-20T00:00:00"/>
    <x v="8"/>
    <s v="Transfer"/>
    <x v="8"/>
    <n v="-20000"/>
    <s v="E"/>
    <x v="1"/>
    <s v="BS-399"/>
    <x v="63"/>
  </r>
  <r>
    <d v="2011-09-20T00:00:00"/>
    <x v="8"/>
    <s v="Transfer"/>
    <x v="8"/>
    <n v="20000"/>
    <s v="E"/>
    <x v="0"/>
    <s v="BS-399"/>
    <x v="63"/>
  </r>
  <r>
    <d v="2011-09-21T00:00:00"/>
    <x v="6"/>
    <s v="Cash"/>
    <x v="6"/>
    <n v="90"/>
    <s v="A"/>
    <x v="2"/>
    <s v="IS-345"/>
    <x v="64"/>
  </r>
  <r>
    <d v="2011-09-24T00:00:00"/>
    <x v="19"/>
    <s v="Invoice11203"/>
    <x v="22"/>
    <n v="4242"/>
    <s v="A"/>
    <x v="0"/>
    <s v="IS-320"/>
    <x v="65"/>
  </r>
  <r>
    <d v="2011-09-26T00:00:00"/>
    <x v="8"/>
    <s v="Payroll"/>
    <x v="9"/>
    <n v="20000"/>
    <s v="E"/>
    <x v="1"/>
    <s v="IS-365"/>
    <x v="56"/>
  </r>
  <r>
    <d v="2011-09-26T00:00:00"/>
    <x v="9"/>
    <s v="Debit Order"/>
    <x v="10"/>
    <n v="220"/>
    <s v="E"/>
    <x v="0"/>
    <s v="BS-700"/>
    <x v="56"/>
  </r>
  <r>
    <d v="2011-09-26T00:00:00"/>
    <x v="9"/>
    <s v="Debit Order"/>
    <x v="11"/>
    <n v="100"/>
    <s v="E"/>
    <x v="0"/>
    <s v="IS-500"/>
    <x v="56"/>
  </r>
  <r>
    <d v="2011-09-26T00:00:00"/>
    <x v="10"/>
    <s v="Debit Order"/>
    <x v="12"/>
    <n v="6400"/>
    <s v="A"/>
    <x v="0"/>
    <s v="IS-350"/>
    <x v="56"/>
  </r>
  <r>
    <d v="2011-09-30T00:00:00"/>
    <x v="8"/>
    <s v="Bank Statement"/>
    <x v="13"/>
    <n v="100"/>
    <s v="E"/>
    <x v="0"/>
    <s v="BS-399"/>
    <x v="66"/>
  </r>
  <r>
    <d v="2011-09-30T00:00:00"/>
    <x v="8"/>
    <s v="Bank Statement"/>
    <x v="13"/>
    <n v="-100"/>
    <s v="E"/>
    <x v="2"/>
    <s v="BS-399"/>
    <x v="66"/>
  </r>
  <r>
    <d v="2011-10-01T00:00:00"/>
    <x v="1"/>
    <s v="Invoice EXP29"/>
    <x v="1"/>
    <n v="179"/>
    <s v="A"/>
    <x v="0"/>
    <s v="IS-380"/>
    <x v="67"/>
  </r>
  <r>
    <d v="2011-10-04T00:00:00"/>
    <x v="13"/>
    <s v="IN1185"/>
    <x v="16"/>
    <n v="62"/>
    <s v="A"/>
    <x v="2"/>
    <s v="IS-325"/>
    <x v="68"/>
  </r>
  <r>
    <d v="2011-10-04T00:00:00"/>
    <x v="17"/>
    <s v="SA12741"/>
    <x v="20"/>
    <n v="1887"/>
    <s v="A"/>
    <x v="0"/>
    <s v="IS-390"/>
    <x v="69"/>
  </r>
  <r>
    <d v="2011-10-05T00:00:00"/>
    <x v="3"/>
    <s v="Debit Order"/>
    <x v="3"/>
    <n v="340"/>
    <s v="A"/>
    <x v="0"/>
    <s v="IS-340"/>
    <x v="70"/>
  </r>
  <r>
    <d v="2011-10-15T00:00:00"/>
    <x v="4"/>
    <s v="Bank Statement"/>
    <x v="4"/>
    <n v="80"/>
    <s v="A"/>
    <x v="0"/>
    <s v="IS-315"/>
    <x v="71"/>
  </r>
  <r>
    <d v="2011-10-15T00:00:00"/>
    <x v="4"/>
    <s v="Bank Statement"/>
    <x v="4"/>
    <n v="35"/>
    <s v="A"/>
    <x v="1"/>
    <s v="IS-315"/>
    <x v="71"/>
  </r>
  <r>
    <d v="2011-10-15T00:00:00"/>
    <x v="5"/>
    <s v="Invoice"/>
    <x v="5"/>
    <n v="1000"/>
    <s v="A"/>
    <x v="0"/>
    <s v="IS-305"/>
    <x v="72"/>
  </r>
  <r>
    <d v="2011-10-20T00:00:00"/>
    <x v="8"/>
    <s v="Transfer"/>
    <x v="8"/>
    <n v="-20000"/>
    <s v="E"/>
    <x v="1"/>
    <s v="BS-399"/>
    <x v="73"/>
  </r>
  <r>
    <d v="2011-10-20T00:00:00"/>
    <x v="8"/>
    <s v="Transfer"/>
    <x v="8"/>
    <n v="20000"/>
    <s v="E"/>
    <x v="0"/>
    <s v="BS-399"/>
    <x v="73"/>
  </r>
  <r>
    <d v="2011-10-22T00:00:00"/>
    <x v="16"/>
    <s v="Invoice"/>
    <x v="19"/>
    <n v="289"/>
    <s v="A"/>
    <x v="0"/>
    <s v="IS-370"/>
    <x v="74"/>
  </r>
  <r>
    <d v="2011-10-25T00:00:00"/>
    <x v="11"/>
    <s v="Return"/>
    <x v="14"/>
    <n v="3300"/>
    <s v="E"/>
    <x v="0"/>
    <s v="BS-600"/>
    <x v="75"/>
  </r>
  <r>
    <d v="2011-10-26T00:00:00"/>
    <x v="8"/>
    <s v="Payroll"/>
    <x v="9"/>
    <n v="20000"/>
    <s v="E"/>
    <x v="1"/>
    <s v="IS-365"/>
    <x v="76"/>
  </r>
  <r>
    <d v="2011-10-26T00:00:00"/>
    <x v="9"/>
    <s v="Debit Order"/>
    <x v="10"/>
    <n v="220"/>
    <s v="E"/>
    <x v="0"/>
    <s v="BS-700"/>
    <x v="76"/>
  </r>
  <r>
    <d v="2011-10-26T00:00:00"/>
    <x v="9"/>
    <s v="Debit Order"/>
    <x v="11"/>
    <n v="100"/>
    <s v="E"/>
    <x v="0"/>
    <s v="IS-500"/>
    <x v="76"/>
  </r>
  <r>
    <d v="2011-10-26T00:00:00"/>
    <x v="10"/>
    <s v="Debit Order"/>
    <x v="12"/>
    <n v="6400"/>
    <s v="A"/>
    <x v="0"/>
    <s v="IS-350"/>
    <x v="76"/>
  </r>
  <r>
    <d v="2011-10-28T00:00:00"/>
    <x v="6"/>
    <s v="Cash"/>
    <x v="6"/>
    <n v="218"/>
    <s v="A"/>
    <x v="2"/>
    <s v="IS-345"/>
    <x v="77"/>
  </r>
  <r>
    <d v="2011-10-31T00:00:00"/>
    <x v="8"/>
    <s v="Bank Statement"/>
    <x v="13"/>
    <n v="200"/>
    <s v="E"/>
    <x v="0"/>
    <s v="BS-399"/>
    <x v="67"/>
  </r>
  <r>
    <d v="2011-10-31T00:00:00"/>
    <x v="8"/>
    <s v="Bank Statement"/>
    <x v="13"/>
    <n v="-200"/>
    <s v="E"/>
    <x v="2"/>
    <s v="BS-399"/>
    <x v="67"/>
  </r>
  <r>
    <d v="2011-11-01T00:00:00"/>
    <x v="1"/>
    <s v="Invoice EXP30"/>
    <x v="1"/>
    <n v="179"/>
    <s v="A"/>
    <x v="0"/>
    <s v="IS-380"/>
    <x v="78"/>
  </r>
  <r>
    <d v="2011-11-05T00:00:00"/>
    <x v="3"/>
    <s v="Debit Order"/>
    <x v="3"/>
    <n v="340"/>
    <s v="A"/>
    <x v="0"/>
    <s v="IS-340"/>
    <x v="79"/>
  </r>
  <r>
    <d v="2011-11-05T00:00:00"/>
    <x v="19"/>
    <s v="Invoice 12987"/>
    <x v="22"/>
    <n v="982"/>
    <s v="A"/>
    <x v="0"/>
    <s v="IS-320"/>
    <x v="80"/>
  </r>
  <r>
    <d v="2011-11-15T00:00:00"/>
    <x v="4"/>
    <s v="Bank Statement"/>
    <x v="4"/>
    <n v="80"/>
    <s v="A"/>
    <x v="0"/>
    <s v="IS-315"/>
    <x v="81"/>
  </r>
  <r>
    <d v="2011-11-15T00:00:00"/>
    <x v="4"/>
    <s v="Bank Statement"/>
    <x v="4"/>
    <n v="35"/>
    <s v="A"/>
    <x v="1"/>
    <s v="IS-315"/>
    <x v="81"/>
  </r>
  <r>
    <d v="2011-11-15T00:00:00"/>
    <x v="5"/>
    <s v="Invoice"/>
    <x v="5"/>
    <n v="1000"/>
    <s v="A"/>
    <x v="0"/>
    <s v="IS-305"/>
    <x v="82"/>
  </r>
  <r>
    <d v="2011-11-19T00:00:00"/>
    <x v="6"/>
    <s v="Cash"/>
    <x v="6"/>
    <n v="102"/>
    <s v="A"/>
    <x v="2"/>
    <s v="IS-345"/>
    <x v="83"/>
  </r>
  <r>
    <d v="2011-11-20T00:00:00"/>
    <x v="8"/>
    <s v="Transfer"/>
    <x v="8"/>
    <n v="-20000"/>
    <s v="E"/>
    <x v="1"/>
    <s v="BS-399"/>
    <x v="84"/>
  </r>
  <r>
    <d v="2011-11-20T00:00:00"/>
    <x v="8"/>
    <s v="Transfer"/>
    <x v="8"/>
    <n v="20000"/>
    <s v="E"/>
    <x v="0"/>
    <s v="BS-399"/>
    <x v="84"/>
  </r>
  <r>
    <d v="2011-11-26T00:00:00"/>
    <x v="8"/>
    <s v="Payroll"/>
    <x v="9"/>
    <n v="20000"/>
    <s v="E"/>
    <x v="1"/>
    <s v="IS-365"/>
    <x v="85"/>
  </r>
  <r>
    <d v="2011-11-26T00:00:00"/>
    <x v="9"/>
    <s v="Debit Order"/>
    <x v="10"/>
    <n v="220"/>
    <s v="E"/>
    <x v="0"/>
    <s v="BS-700"/>
    <x v="85"/>
  </r>
  <r>
    <d v="2011-11-26T00:00:00"/>
    <x v="9"/>
    <s v="Debit Order"/>
    <x v="11"/>
    <n v="100"/>
    <s v="E"/>
    <x v="0"/>
    <s v="IS-500"/>
    <x v="85"/>
  </r>
  <r>
    <d v="2011-11-26T00:00:00"/>
    <x v="10"/>
    <s v="Debit Order"/>
    <x v="12"/>
    <n v="6400"/>
    <s v="A"/>
    <x v="0"/>
    <s v="IS-350"/>
    <x v="85"/>
  </r>
  <r>
    <d v="2011-11-30T00:00:00"/>
    <x v="8"/>
    <s v="Bank Statement"/>
    <x v="13"/>
    <n v="170"/>
    <s v="E"/>
    <x v="0"/>
    <s v="BS-399"/>
    <x v="86"/>
  </r>
  <r>
    <d v="2011-11-30T00:00:00"/>
    <x v="8"/>
    <s v="Bank Statement"/>
    <x v="13"/>
    <n v="-170"/>
    <s v="E"/>
    <x v="2"/>
    <s v="BS-399"/>
    <x v="86"/>
  </r>
  <r>
    <d v="2011-12-01T00:00:00"/>
    <x v="1"/>
    <s v="Invoice EXP31"/>
    <x v="1"/>
    <n v="179"/>
    <s v="A"/>
    <x v="0"/>
    <s v="IS-380"/>
    <x v="87"/>
  </r>
  <r>
    <d v="2011-12-05T00:00:00"/>
    <x v="3"/>
    <s v="Debit Order"/>
    <x v="3"/>
    <n v="340"/>
    <s v="A"/>
    <x v="0"/>
    <s v="IS-340"/>
    <x v="80"/>
  </r>
  <r>
    <d v="2011-12-06T00:00:00"/>
    <x v="6"/>
    <s v="Cash"/>
    <x v="6"/>
    <n v="96"/>
    <s v="A"/>
    <x v="2"/>
    <s v="IS-345"/>
    <x v="88"/>
  </r>
  <r>
    <d v="2011-12-15T00:00:00"/>
    <x v="4"/>
    <s v="Bank Statement"/>
    <x v="4"/>
    <n v="80"/>
    <s v="A"/>
    <x v="0"/>
    <s v="IS-315"/>
    <x v="89"/>
  </r>
  <r>
    <d v="2011-12-15T00:00:00"/>
    <x v="4"/>
    <s v="Bank Statement"/>
    <x v="4"/>
    <n v="35"/>
    <s v="A"/>
    <x v="1"/>
    <s v="IS-315"/>
    <x v="89"/>
  </r>
  <r>
    <d v="2011-12-15T00:00:00"/>
    <x v="5"/>
    <s v="Invoice"/>
    <x v="5"/>
    <n v="1000"/>
    <s v="A"/>
    <x v="0"/>
    <s v="IS-305"/>
    <x v="90"/>
  </r>
  <r>
    <d v="2011-12-17T00:00:00"/>
    <x v="2"/>
    <s v="M00353051"/>
    <x v="2"/>
    <n v="120"/>
    <s v="A"/>
    <x v="0"/>
    <s v="IS-375"/>
    <x v="91"/>
  </r>
  <r>
    <d v="2011-12-17T00:00:00"/>
    <x v="16"/>
    <s v="Invoice"/>
    <x v="19"/>
    <n v="310"/>
    <s v="A"/>
    <x v="0"/>
    <s v="IS-370"/>
    <x v="91"/>
  </r>
  <r>
    <d v="2011-12-17T00:00:00"/>
    <x v="19"/>
    <s v="Invoice 13432"/>
    <x v="22"/>
    <n v="962"/>
    <s v="A"/>
    <x v="0"/>
    <s v="IS-320"/>
    <x v="91"/>
  </r>
  <r>
    <d v="2011-12-20T00:00:00"/>
    <x v="8"/>
    <s v="Transfer"/>
    <x v="8"/>
    <n v="-20000"/>
    <s v="E"/>
    <x v="1"/>
    <s v="BS-399"/>
    <x v="92"/>
  </r>
  <r>
    <d v="2011-12-20T00:00:00"/>
    <x v="8"/>
    <s v="Transfer"/>
    <x v="8"/>
    <n v="20000"/>
    <s v="E"/>
    <x v="0"/>
    <s v="BS-399"/>
    <x v="92"/>
  </r>
  <r>
    <d v="2011-12-22T00:00:00"/>
    <x v="13"/>
    <s v="IN1192"/>
    <x v="16"/>
    <n v="61"/>
    <s v="A"/>
    <x v="2"/>
    <s v="IS-325"/>
    <x v="93"/>
  </r>
  <r>
    <d v="2011-12-25T00:00:00"/>
    <x v="11"/>
    <s v="Return"/>
    <x v="14"/>
    <n v="8400"/>
    <s v="E"/>
    <x v="0"/>
    <s v="BS-600"/>
    <x v="94"/>
  </r>
  <r>
    <d v="2011-12-26T00:00:00"/>
    <x v="8"/>
    <s v="Payroll"/>
    <x v="9"/>
    <n v="20000"/>
    <s v="E"/>
    <x v="1"/>
    <s v="IS-365"/>
    <x v="95"/>
  </r>
  <r>
    <d v="2011-12-26T00:00:00"/>
    <x v="9"/>
    <s v="Debit Order"/>
    <x v="10"/>
    <n v="220"/>
    <s v="E"/>
    <x v="0"/>
    <s v="BS-700"/>
    <x v="95"/>
  </r>
  <r>
    <d v="2011-12-26T00:00:00"/>
    <x v="9"/>
    <s v="Debit Order"/>
    <x v="11"/>
    <n v="100"/>
    <s v="E"/>
    <x v="0"/>
    <s v="IS-500"/>
    <x v="95"/>
  </r>
  <r>
    <d v="2011-12-26T00:00:00"/>
    <x v="10"/>
    <s v="Debit Order"/>
    <x v="12"/>
    <n v="6400"/>
    <s v="A"/>
    <x v="0"/>
    <s v="IS-350"/>
    <x v="95"/>
  </r>
  <r>
    <d v="2011-12-31T00:00:00"/>
    <x v="8"/>
    <s v="Bank Statement"/>
    <x v="13"/>
    <n v="100"/>
    <s v="E"/>
    <x v="0"/>
    <s v="BS-399"/>
    <x v="87"/>
  </r>
  <r>
    <d v="2011-12-31T00:00:00"/>
    <x v="8"/>
    <s v="Bank Statement"/>
    <x v="13"/>
    <n v="-100"/>
    <s v="E"/>
    <x v="2"/>
    <s v="BS-399"/>
    <x v="87"/>
  </r>
  <r>
    <d v="2012-01-01T00:00:00"/>
    <x v="1"/>
    <s v="Invoice EXP32"/>
    <x v="1"/>
    <n v="179"/>
    <s v="A"/>
    <x v="0"/>
    <s v="IS-380"/>
    <x v="96"/>
  </r>
  <r>
    <d v="2012-01-05T00:00:00"/>
    <x v="3"/>
    <s v="Debit Order"/>
    <x v="3"/>
    <n v="340"/>
    <s v="A"/>
    <x v="0"/>
    <s v="IS-340"/>
    <x v="97"/>
  </r>
  <r>
    <d v="2012-01-15T00:00:00"/>
    <x v="4"/>
    <s v="Bank Statement"/>
    <x v="4"/>
    <n v="80"/>
    <s v="A"/>
    <x v="0"/>
    <s v="IS-315"/>
    <x v="98"/>
  </r>
  <r>
    <d v="2012-01-15T00:00:00"/>
    <x v="4"/>
    <s v="Bank Statement"/>
    <x v="4"/>
    <n v="35"/>
    <s v="A"/>
    <x v="1"/>
    <s v="IS-315"/>
    <x v="98"/>
  </r>
  <r>
    <d v="2012-01-15T00:00:00"/>
    <x v="5"/>
    <s v="Invoice"/>
    <x v="5"/>
    <n v="1000"/>
    <s v="A"/>
    <x v="0"/>
    <s v="IS-305"/>
    <x v="99"/>
  </r>
  <r>
    <d v="2012-01-16T00:00:00"/>
    <x v="6"/>
    <s v="Cash"/>
    <x v="6"/>
    <n v="105"/>
    <s v="A"/>
    <x v="2"/>
    <s v="IS-345"/>
    <x v="91"/>
  </r>
  <r>
    <d v="2012-01-20T00:00:00"/>
    <x v="8"/>
    <s v="Transfer"/>
    <x v="8"/>
    <n v="-20000"/>
    <s v="E"/>
    <x v="1"/>
    <s v="BS-399"/>
    <x v="100"/>
  </r>
  <r>
    <d v="2012-01-20T00:00:00"/>
    <x v="8"/>
    <s v="Transfer"/>
    <x v="8"/>
    <n v="20000"/>
    <s v="E"/>
    <x v="0"/>
    <s v="BS-399"/>
    <x v="100"/>
  </r>
  <r>
    <d v="2012-01-26T00:00:00"/>
    <x v="8"/>
    <s v="Payroll"/>
    <x v="9"/>
    <n v="20000"/>
    <s v="E"/>
    <x v="1"/>
    <s v="IS-365"/>
    <x v="101"/>
  </r>
  <r>
    <d v="2012-01-26T00:00:00"/>
    <x v="9"/>
    <s v="Debit Order"/>
    <x v="10"/>
    <n v="220"/>
    <s v="E"/>
    <x v="0"/>
    <s v="BS-700"/>
    <x v="101"/>
  </r>
  <r>
    <d v="2012-01-26T00:00:00"/>
    <x v="9"/>
    <s v="Debit Order"/>
    <x v="11"/>
    <n v="100"/>
    <s v="E"/>
    <x v="0"/>
    <s v="IS-500"/>
    <x v="101"/>
  </r>
  <r>
    <d v="2012-01-26T00:00:00"/>
    <x v="10"/>
    <s v="Debit Order"/>
    <x v="12"/>
    <n v="6400"/>
    <s v="A"/>
    <x v="0"/>
    <s v="IS-350"/>
    <x v="101"/>
  </r>
  <r>
    <d v="2012-01-26T00:00:00"/>
    <x v="14"/>
    <s v="Invoice"/>
    <x v="27"/>
    <n v="389.25"/>
    <s v="A"/>
    <x v="0"/>
    <s v="IS-385"/>
    <x v="96"/>
  </r>
  <r>
    <d v="2012-01-28T00:00:00"/>
    <x v="19"/>
    <s v="Invoice 14278"/>
    <x v="22"/>
    <n v="514"/>
    <s v="A"/>
    <x v="0"/>
    <s v="IS-320"/>
    <x v="102"/>
  </r>
  <r>
    <d v="2012-01-31T00:00:00"/>
    <x v="8"/>
    <s v="Bank Statement"/>
    <x v="13"/>
    <n v="170"/>
    <s v="E"/>
    <x v="0"/>
    <s v="BS-399"/>
    <x v="96"/>
  </r>
  <r>
    <d v="2012-01-31T00:00:00"/>
    <x v="8"/>
    <s v="Bank Statement"/>
    <x v="13"/>
    <n v="-170"/>
    <s v="E"/>
    <x v="2"/>
    <s v="BS-399"/>
    <x v="96"/>
  </r>
  <r>
    <d v="2012-02-01T00:00:00"/>
    <x v="1"/>
    <s v="Invoice EXP33"/>
    <x v="1"/>
    <n v="179"/>
    <s v="A"/>
    <x v="0"/>
    <s v="IS-380"/>
    <x v="103"/>
  </r>
  <r>
    <d v="2012-02-05T00:00:00"/>
    <x v="3"/>
    <s v="Debit Order"/>
    <x v="3"/>
    <n v="340"/>
    <s v="A"/>
    <x v="0"/>
    <s v="IS-340"/>
    <x v="104"/>
  </r>
  <r>
    <d v="2012-02-11T00:00:00"/>
    <x v="16"/>
    <s v="Invoice"/>
    <x v="19"/>
    <n v="289"/>
    <s v="A"/>
    <x v="0"/>
    <s v="IS-370"/>
    <x v="103"/>
  </r>
  <r>
    <d v="2012-02-15T00:00:00"/>
    <x v="4"/>
    <s v="Bank Statement"/>
    <x v="4"/>
    <n v="80"/>
    <s v="A"/>
    <x v="0"/>
    <s v="IS-315"/>
    <x v="105"/>
  </r>
  <r>
    <d v="2012-02-15T00:00:00"/>
    <x v="4"/>
    <s v="Bank Statement"/>
    <x v="4"/>
    <n v="35"/>
    <s v="A"/>
    <x v="1"/>
    <s v="IS-315"/>
    <x v="105"/>
  </r>
  <r>
    <d v="2012-02-15T00:00:00"/>
    <x v="5"/>
    <s v="Invoice"/>
    <x v="5"/>
    <n v="1000"/>
    <s v="A"/>
    <x v="0"/>
    <s v="IS-305"/>
    <x v="103"/>
  </r>
  <r>
    <d v="2012-02-20T00:00:00"/>
    <x v="8"/>
    <s v="Transfer"/>
    <x v="8"/>
    <n v="-20000"/>
    <s v="E"/>
    <x v="1"/>
    <s v="BS-399"/>
    <x v="106"/>
  </r>
  <r>
    <d v="2012-02-20T00:00:00"/>
    <x v="8"/>
    <s v="Transfer"/>
    <x v="8"/>
    <n v="20000"/>
    <s v="E"/>
    <x v="0"/>
    <s v="BS-399"/>
    <x v="106"/>
  </r>
  <r>
    <d v="2012-02-25T00:00:00"/>
    <x v="11"/>
    <s v="Return"/>
    <x v="14"/>
    <n v="2200"/>
    <s v="E"/>
    <x v="0"/>
    <s v="BS-600"/>
    <x v="107"/>
  </r>
  <r>
    <d v="2012-02-25T00:00:00"/>
    <x v="6"/>
    <s v="Cash"/>
    <x v="6"/>
    <n v="75"/>
    <s v="A"/>
    <x v="2"/>
    <s v="IS-345"/>
    <x v="107"/>
  </r>
  <r>
    <d v="2012-02-26T00:00:00"/>
    <x v="23"/>
    <s v="Invoice"/>
    <x v="28"/>
    <n v="10000"/>
    <s v="A"/>
    <x v="0"/>
    <s v="BS-100"/>
    <x v="103"/>
  </r>
  <r>
    <d v="2012-02-26T00:00:00"/>
    <x v="8"/>
    <s v="Payroll"/>
    <x v="9"/>
    <n v="20000"/>
    <s v="E"/>
    <x v="1"/>
    <s v="IS-365"/>
    <x v="108"/>
  </r>
  <r>
    <d v="2012-02-26T00:00:00"/>
    <x v="9"/>
    <s v="Debit Order"/>
    <x v="10"/>
    <n v="220"/>
    <s v="E"/>
    <x v="0"/>
    <s v="BS-700"/>
    <x v="108"/>
  </r>
  <r>
    <d v="2012-02-26T00:00:00"/>
    <x v="9"/>
    <s v="Debit Order"/>
    <x v="11"/>
    <n v="100"/>
    <s v="E"/>
    <x v="0"/>
    <s v="IS-500"/>
    <x v="108"/>
  </r>
  <r>
    <d v="2012-02-26T00:00:00"/>
    <x v="10"/>
    <s v="Debit Order"/>
    <x v="12"/>
    <n v="6400"/>
    <s v="A"/>
    <x v="0"/>
    <s v="IS-350"/>
    <x v="108"/>
  </r>
  <r>
    <d v="2012-02-29T00:00:00"/>
    <x v="8"/>
    <s v="Bank Statement"/>
    <x v="13"/>
    <n v="70"/>
    <s v="E"/>
    <x v="0"/>
    <s v="BS-399"/>
    <x v="109"/>
  </r>
  <r>
    <d v="2012-02-29T00:00:00"/>
    <x v="8"/>
    <s v="Bank Statement"/>
    <x v="13"/>
    <n v="-70"/>
    <s v="E"/>
    <x v="2"/>
    <s v="BS-399"/>
    <x v="109"/>
  </r>
  <r>
    <d v="2012-02-29T00:00:00"/>
    <x v="11"/>
    <s v="Return"/>
    <x v="24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AB2CC-2188-4735-8977-D394FF033E62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includeNewItemsInFilter="1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" baseItem="0" numFmtId="177"/>
  </dataFields>
  <formats count="1"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79B88-4FEF-4E09-B4CB-922359573261}" name="ExpTable" displayName="ExpTable" ref="A2:I210" totalsRowShown="0" headerRowDxfId="1" dataDxfId="2" headerRowBorderDxfId="12" tableBorderDxfId="13">
  <autoFilter ref="A2:I210" xr:uid="{8A179B88-4FEF-4E09-B4CB-922359573261}"/>
  <tableColumns count="9">
    <tableColumn id="1" xr3:uid="{80E42BC0-451E-430B-8B49-94F1C922F07A}" name="Document Date" dataDxfId="11"/>
    <tableColumn id="2" xr3:uid="{3422BFB1-9847-4928-8675-D41CD97AA521}" name="Supplier" dataDxfId="10"/>
    <tableColumn id="3" xr3:uid="{22126E84-CD37-40B4-BEA6-8EC02558D443}" name="Reference" dataDxfId="9"/>
    <tableColumn id="4" xr3:uid="{1B9A501B-8D98-420F-8DB3-194003F32DF6}" name="Description" dataDxfId="8"/>
    <tableColumn id="5" xr3:uid="{25FF6321-A455-41AE-A97B-2B9FD774AB1D}" name="Tax Inclusive Amount" dataDxfId="7" dataCellStyle="Comma"/>
    <tableColumn id="6" xr3:uid="{966BA4D3-B089-46DE-AC15-79FF06DC6714}" name="Tax Code" dataDxfId="6"/>
    <tableColumn id="7" xr3:uid="{E95AA482-274A-461D-94C5-F13E283A3B38}" name="Bank Code" dataDxfId="5"/>
    <tableColumn id="8" xr3:uid="{AD32C80F-C560-48D8-A85B-AB8635EC5F12}" name="Account Code" dataDxfId="4"/>
    <tableColumn id="9" xr3:uid="{DD715530-DC78-4464-8E4C-53CDD4D52DCC}" name="Paymen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89B4-0ECA-4B47-B6AA-19A3331E12CB}">
  <dimension ref="A3:E21"/>
  <sheetViews>
    <sheetView tabSelected="1" workbookViewId="0">
      <selection activeCell="A3" sqref="A3:E21"/>
    </sheetView>
  </sheetViews>
  <sheetFormatPr defaultRowHeight="15" x14ac:dyDescent="0.25"/>
  <cols>
    <col min="1" max="5" width="16.7109375" customWidth="1"/>
  </cols>
  <sheetData>
    <row r="3" spans="1:5" ht="30" x14ac:dyDescent="0.25">
      <c r="A3" s="30" t="s">
        <v>168</v>
      </c>
      <c r="B3" s="30" t="s">
        <v>169</v>
      </c>
      <c r="C3" s="31"/>
      <c r="D3" s="31"/>
      <c r="E3" s="31"/>
    </row>
    <row r="4" spans="1:5" x14ac:dyDescent="0.25">
      <c r="A4" s="30" t="s">
        <v>166</v>
      </c>
      <c r="B4" s="31" t="s">
        <v>13</v>
      </c>
      <c r="C4" s="31" t="s">
        <v>31</v>
      </c>
      <c r="D4" s="31" t="s">
        <v>39</v>
      </c>
      <c r="E4" s="31" t="s">
        <v>167</v>
      </c>
    </row>
    <row r="5" spans="1:5" x14ac:dyDescent="0.25">
      <c r="A5" s="32">
        <v>40910</v>
      </c>
      <c r="B5" s="33">
        <v>1000</v>
      </c>
      <c r="C5" s="33"/>
      <c r="D5" s="33"/>
      <c r="E5" s="33">
        <v>1000</v>
      </c>
    </row>
    <row r="6" spans="1:5" x14ac:dyDescent="0.25">
      <c r="A6" s="32">
        <v>40913</v>
      </c>
      <c r="B6" s="33">
        <v>340</v>
      </c>
      <c r="C6" s="33"/>
      <c r="D6" s="33"/>
      <c r="E6" s="33">
        <v>340</v>
      </c>
    </row>
    <row r="7" spans="1:5" x14ac:dyDescent="0.25">
      <c r="A7" s="32">
        <v>40923</v>
      </c>
      <c r="B7" s="33">
        <v>80</v>
      </c>
      <c r="C7" s="33">
        <v>35</v>
      </c>
      <c r="D7" s="33"/>
      <c r="E7" s="33">
        <v>115</v>
      </c>
    </row>
    <row r="8" spans="1:5" x14ac:dyDescent="0.25">
      <c r="A8" s="32">
        <v>40924</v>
      </c>
      <c r="B8" s="33">
        <v>1392</v>
      </c>
      <c r="C8" s="33"/>
      <c r="D8" s="33">
        <v>105</v>
      </c>
      <c r="E8" s="33">
        <v>1497</v>
      </c>
    </row>
    <row r="9" spans="1:5" x14ac:dyDescent="0.25">
      <c r="A9" s="32">
        <v>40928</v>
      </c>
      <c r="B9" s="33">
        <v>20000</v>
      </c>
      <c r="C9" s="33">
        <v>-20000</v>
      </c>
      <c r="D9" s="33"/>
      <c r="E9" s="33">
        <v>0</v>
      </c>
    </row>
    <row r="10" spans="1:5" x14ac:dyDescent="0.25">
      <c r="A10" s="32">
        <v>40929</v>
      </c>
      <c r="B10" s="33"/>
      <c r="C10" s="33"/>
      <c r="D10" s="33">
        <v>61</v>
      </c>
      <c r="E10" s="33">
        <v>61</v>
      </c>
    </row>
    <row r="11" spans="1:5" x14ac:dyDescent="0.25">
      <c r="A11" s="32">
        <v>40934</v>
      </c>
      <c r="B11" s="33">
        <v>6720</v>
      </c>
      <c r="C11" s="33">
        <v>20000</v>
      </c>
      <c r="D11" s="33"/>
      <c r="E11" s="33">
        <v>26720</v>
      </c>
    </row>
    <row r="12" spans="1:5" x14ac:dyDescent="0.25">
      <c r="A12" s="32">
        <v>40939</v>
      </c>
      <c r="B12" s="33">
        <v>738.25</v>
      </c>
      <c r="C12" s="33"/>
      <c r="D12" s="33">
        <v>-170</v>
      </c>
      <c r="E12" s="33">
        <v>568.25</v>
      </c>
    </row>
    <row r="13" spans="1:5" x14ac:dyDescent="0.25">
      <c r="A13" s="32">
        <v>40941</v>
      </c>
      <c r="B13" s="33">
        <v>1000</v>
      </c>
      <c r="C13" s="33"/>
      <c r="D13" s="33"/>
      <c r="E13" s="33">
        <v>1000</v>
      </c>
    </row>
    <row r="14" spans="1:5" x14ac:dyDescent="0.25">
      <c r="A14" s="32">
        <v>40944</v>
      </c>
      <c r="B14" s="33">
        <v>340</v>
      </c>
      <c r="C14" s="33"/>
      <c r="D14" s="33"/>
      <c r="E14" s="33">
        <v>340</v>
      </c>
    </row>
    <row r="15" spans="1:5" x14ac:dyDescent="0.25">
      <c r="A15" s="32">
        <v>40954</v>
      </c>
      <c r="B15" s="33">
        <v>80</v>
      </c>
      <c r="C15" s="33">
        <v>35</v>
      </c>
      <c r="D15" s="33"/>
      <c r="E15" s="33">
        <v>115</v>
      </c>
    </row>
    <row r="16" spans="1:5" x14ac:dyDescent="0.25">
      <c r="A16" s="32">
        <v>40959</v>
      </c>
      <c r="B16" s="33">
        <v>20000</v>
      </c>
      <c r="C16" s="33">
        <v>-20000</v>
      </c>
      <c r="D16" s="33"/>
      <c r="E16" s="33">
        <v>0</v>
      </c>
    </row>
    <row r="17" spans="1:5" x14ac:dyDescent="0.25">
      <c r="A17" s="32">
        <v>40964</v>
      </c>
      <c r="B17" s="33">
        <v>2200</v>
      </c>
      <c r="C17" s="33"/>
      <c r="D17" s="33">
        <v>75</v>
      </c>
      <c r="E17" s="33">
        <v>2275</v>
      </c>
    </row>
    <row r="18" spans="1:5" x14ac:dyDescent="0.25">
      <c r="A18" s="32">
        <v>40965</v>
      </c>
      <c r="B18" s="33">
        <v>6720</v>
      </c>
      <c r="C18" s="33">
        <v>20000</v>
      </c>
      <c r="D18" s="33"/>
      <c r="E18" s="33">
        <v>26720</v>
      </c>
    </row>
    <row r="19" spans="1:5" x14ac:dyDescent="0.25">
      <c r="A19" s="32">
        <v>40966</v>
      </c>
      <c r="B19" s="33">
        <v>514</v>
      </c>
      <c r="C19" s="33"/>
      <c r="D19" s="33"/>
      <c r="E19" s="33">
        <v>514</v>
      </c>
    </row>
    <row r="20" spans="1:5" x14ac:dyDescent="0.25">
      <c r="A20" s="32">
        <v>40968</v>
      </c>
      <c r="B20" s="33">
        <v>3770</v>
      </c>
      <c r="C20" s="33"/>
      <c r="D20" s="33">
        <v>-70</v>
      </c>
      <c r="E20" s="33">
        <v>3700</v>
      </c>
    </row>
    <row r="21" spans="1:5" x14ac:dyDescent="0.25">
      <c r="A21" s="31" t="s">
        <v>167</v>
      </c>
      <c r="B21" s="33">
        <v>64894.25</v>
      </c>
      <c r="C21" s="33">
        <v>70</v>
      </c>
      <c r="D21" s="33">
        <v>1</v>
      </c>
      <c r="E21" s="3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63" x14ac:dyDescent="0.25">
      <c r="A2" s="26" t="s">
        <v>1</v>
      </c>
      <c r="B2" s="27" t="s">
        <v>2</v>
      </c>
      <c r="C2" s="27" t="s">
        <v>3</v>
      </c>
      <c r="D2" s="27" t="s">
        <v>4</v>
      </c>
      <c r="E2" s="28" t="s">
        <v>5</v>
      </c>
      <c r="F2" s="29" t="s">
        <v>129</v>
      </c>
      <c r="G2" s="29" t="s">
        <v>6</v>
      </c>
      <c r="H2" s="29" t="s">
        <v>7</v>
      </c>
      <c r="I2" s="29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DBE-E8BB-4EFA-BBE4-A3A12998D5DA}">
  <dimension ref="A1:E21"/>
  <sheetViews>
    <sheetView topLeftCell="A3" workbookViewId="0">
      <selection activeCell="J7" sqref="J7"/>
    </sheetView>
  </sheetViews>
  <sheetFormatPr defaultRowHeight="15" x14ac:dyDescent="0.25"/>
  <cols>
    <col min="1" max="1" width="16.140625" style="15" bestFit="1" customWidth="1"/>
    <col min="2" max="2" width="23.85546875" style="15" customWidth="1"/>
    <col min="3" max="4" width="9.5703125" style="15" bestFit="1" customWidth="1"/>
    <col min="5" max="5" width="13.28515625" style="15" bestFit="1" customWidth="1"/>
    <col min="6" max="16384" width="9.140625" style="15"/>
  </cols>
  <sheetData>
    <row r="1" spans="1:5" x14ac:dyDescent="0.25">
      <c r="A1" s="19" t="s">
        <v>146</v>
      </c>
    </row>
    <row r="3" spans="1:5" ht="17.25" x14ac:dyDescent="0.25">
      <c r="B3" s="17" t="s">
        <v>130</v>
      </c>
      <c r="C3" s="17" t="s">
        <v>131</v>
      </c>
      <c r="D3" s="17" t="s">
        <v>132</v>
      </c>
      <c r="E3" s="17" t="s">
        <v>133</v>
      </c>
    </row>
    <row r="4" spans="1:5" ht="17.25" x14ac:dyDescent="0.25">
      <c r="B4" s="14" t="s">
        <v>134</v>
      </c>
      <c r="C4" s="16">
        <v>12</v>
      </c>
      <c r="D4" s="16">
        <v>85</v>
      </c>
      <c r="E4" s="15" t="s">
        <v>145</v>
      </c>
    </row>
    <row r="5" spans="1:5" ht="17.25" x14ac:dyDescent="0.25">
      <c r="B5" s="14" t="s">
        <v>135</v>
      </c>
      <c r="C5" s="16">
        <v>11</v>
      </c>
      <c r="D5" s="16">
        <v>72</v>
      </c>
      <c r="E5" s="15" t="s">
        <v>145</v>
      </c>
    </row>
    <row r="6" spans="1:5" ht="17.25" x14ac:dyDescent="0.25">
      <c r="B6" s="14" t="s">
        <v>136</v>
      </c>
      <c r="C6" s="16">
        <v>13</v>
      </c>
      <c r="D6" s="16">
        <v>60</v>
      </c>
      <c r="E6" s="15" t="s">
        <v>145</v>
      </c>
    </row>
    <row r="7" spans="1:5" ht="17.25" x14ac:dyDescent="0.25">
      <c r="B7" s="14" t="s">
        <v>137</v>
      </c>
      <c r="C7" s="16">
        <v>12</v>
      </c>
      <c r="D7" s="16">
        <v>95</v>
      </c>
      <c r="E7" s="15" t="s">
        <v>145</v>
      </c>
    </row>
    <row r="8" spans="1:5" ht="17.25" x14ac:dyDescent="0.25">
      <c r="B8" s="14" t="s">
        <v>138</v>
      </c>
      <c r="C8" s="16">
        <v>14</v>
      </c>
      <c r="D8" s="16">
        <v>88</v>
      </c>
      <c r="E8" s="15" t="s">
        <v>145</v>
      </c>
    </row>
    <row r="9" spans="1:5" ht="17.25" x14ac:dyDescent="0.25">
      <c r="B9" s="14" t="s">
        <v>139</v>
      </c>
      <c r="C9" s="16">
        <v>12</v>
      </c>
      <c r="D9" s="16">
        <v>99</v>
      </c>
      <c r="E9" s="15" t="s">
        <v>145</v>
      </c>
    </row>
    <row r="10" spans="1:5" ht="17.25" x14ac:dyDescent="0.25">
      <c r="B10" s="14" t="s">
        <v>140</v>
      </c>
      <c r="C10" s="16">
        <v>11</v>
      </c>
      <c r="D10" s="16">
        <v>75</v>
      </c>
      <c r="E10" s="15" t="s">
        <v>145</v>
      </c>
    </row>
    <row r="11" spans="1:5" ht="17.25" customHeight="1" x14ac:dyDescent="0.25">
      <c r="B11" s="14" t="s">
        <v>141</v>
      </c>
      <c r="C11" s="16">
        <v>13</v>
      </c>
      <c r="D11" s="16">
        <v>100</v>
      </c>
      <c r="E11" s="15" t="s">
        <v>145</v>
      </c>
    </row>
    <row r="12" spans="1:5" ht="17.25" x14ac:dyDescent="0.25">
      <c r="B12" s="14" t="s">
        <v>142</v>
      </c>
      <c r="C12" s="16">
        <v>13</v>
      </c>
      <c r="D12" s="16">
        <v>75</v>
      </c>
      <c r="E12" s="15" t="s">
        <v>145</v>
      </c>
    </row>
    <row r="13" spans="1:5" ht="17.25" x14ac:dyDescent="0.25">
      <c r="B13" s="14" t="s">
        <v>143</v>
      </c>
      <c r="C13" s="16">
        <v>15</v>
      </c>
      <c r="D13" s="16">
        <v>85</v>
      </c>
      <c r="E13" s="15" t="s">
        <v>145</v>
      </c>
    </row>
    <row r="14" spans="1:5" ht="17.25" x14ac:dyDescent="0.25">
      <c r="B14" s="14" t="s">
        <v>144</v>
      </c>
      <c r="C14" s="16">
        <v>11</v>
      </c>
      <c r="D14" s="16">
        <v>85</v>
      </c>
      <c r="E14" s="15" t="s">
        <v>145</v>
      </c>
    </row>
    <row r="16" spans="1:5" x14ac:dyDescent="0.25">
      <c r="A16" s="15" t="s">
        <v>147</v>
      </c>
      <c r="C16" s="15">
        <f>MIN(C4:C14)</f>
        <v>11</v>
      </c>
      <c r="D16" s="15">
        <f>MIN(D4:D14)</f>
        <v>60</v>
      </c>
    </row>
    <row r="17" spans="1:4" x14ac:dyDescent="0.25">
      <c r="A17" s="15" t="s">
        <v>148</v>
      </c>
      <c r="C17" s="15">
        <f>MAX(C4:C14)</f>
        <v>15</v>
      </c>
      <c r="D17" s="15">
        <f>MAX(D4:D14)</f>
        <v>100</v>
      </c>
    </row>
    <row r="18" spans="1:4" x14ac:dyDescent="0.25">
      <c r="A18" s="15" t="s">
        <v>149</v>
      </c>
      <c r="C18" s="18">
        <f>AVERAGE(C4:C14)</f>
        <v>12.454545454545455</v>
      </c>
      <c r="D18" s="18">
        <f>AVERAGE(D4:D14)</f>
        <v>83.545454545454547</v>
      </c>
    </row>
    <row r="19" spans="1:4" x14ac:dyDescent="0.25">
      <c r="A19" s="15" t="s">
        <v>150</v>
      </c>
      <c r="C19" s="15">
        <f>_xlfn.MODE.SNGL(C4:C14)</f>
        <v>12</v>
      </c>
      <c r="D19" s="15">
        <f>_xlfn.MODE.SNGL(D4:D14)</f>
        <v>85</v>
      </c>
    </row>
    <row r="20" spans="1:4" x14ac:dyDescent="0.25">
      <c r="A20" s="15" t="s">
        <v>151</v>
      </c>
      <c r="C20" s="15">
        <f>MEDIAN(C4:C14)</f>
        <v>12</v>
      </c>
      <c r="D20" s="15">
        <f>MEDIAN(D4:D14)</f>
        <v>85</v>
      </c>
    </row>
    <row r="21" spans="1:4" x14ac:dyDescent="0.25">
      <c r="A21" s="15" t="s">
        <v>152</v>
      </c>
      <c r="B21" s="15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83B7-A772-4924-AB80-DAED57A6FB11}">
  <dimension ref="A1:G8"/>
  <sheetViews>
    <sheetView workbookViewId="0">
      <selection activeCell="K8" sqref="K8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9.5703125" bestFit="1" customWidth="1"/>
    <col min="4" max="4" width="8.5703125" bestFit="1" customWidth="1"/>
    <col min="5" max="5" width="9.5703125" bestFit="1" customWidth="1"/>
    <col min="6" max="6" width="22.5703125" bestFit="1" customWidth="1"/>
    <col min="7" max="7" width="11" bestFit="1" customWidth="1"/>
  </cols>
  <sheetData>
    <row r="1" spans="1:7" x14ac:dyDescent="0.25">
      <c r="A1" s="24" t="s">
        <v>153</v>
      </c>
    </row>
    <row r="2" spans="1:7" ht="15" customHeight="1" x14ac:dyDescent="0.25"/>
    <row r="3" spans="1:7" ht="15" customHeight="1" x14ac:dyDescent="0.25">
      <c r="A3" s="25" t="s">
        <v>154</v>
      </c>
      <c r="B3" s="25" t="s">
        <v>155</v>
      </c>
      <c r="C3" s="25" t="s">
        <v>156</v>
      </c>
      <c r="D3" s="25" t="s">
        <v>157</v>
      </c>
      <c r="E3" s="25" t="s">
        <v>158</v>
      </c>
      <c r="F3" s="25" t="s">
        <v>159</v>
      </c>
      <c r="G3" s="25" t="s">
        <v>160</v>
      </c>
    </row>
    <row r="4" spans="1:7" ht="17.25" x14ac:dyDescent="0.25">
      <c r="A4" s="20" t="s">
        <v>161</v>
      </c>
      <c r="B4" s="21">
        <v>2000</v>
      </c>
      <c r="C4" s="22">
        <v>0.21</v>
      </c>
      <c r="D4">
        <v>3</v>
      </c>
      <c r="E4" s="21">
        <f>B4*C4</f>
        <v>420</v>
      </c>
      <c r="F4" s="21">
        <f>B4+E4</f>
        <v>2420</v>
      </c>
      <c r="G4" s="21">
        <f>F4/D4</f>
        <v>806.66666666666663</v>
      </c>
    </row>
    <row r="5" spans="1:7" ht="17.25" x14ac:dyDescent="0.25">
      <c r="A5" s="20" t="s">
        <v>162</v>
      </c>
      <c r="B5" s="21">
        <v>450</v>
      </c>
      <c r="C5" s="23">
        <v>0.25</v>
      </c>
      <c r="D5">
        <v>3</v>
      </c>
      <c r="E5" s="21">
        <f t="shared" ref="E5:E8" si="0">B5*C5</f>
        <v>112.5</v>
      </c>
      <c r="F5" s="21">
        <f t="shared" ref="F5:F8" si="1">B5+E5</f>
        <v>562.5</v>
      </c>
      <c r="G5" s="21">
        <f t="shared" ref="G5:G8" si="2">F5/D5</f>
        <v>187.5</v>
      </c>
    </row>
    <row r="6" spans="1:7" ht="17.25" x14ac:dyDescent="0.25">
      <c r="A6" s="20" t="s">
        <v>163</v>
      </c>
      <c r="B6" s="21">
        <v>975</v>
      </c>
      <c r="C6" s="23">
        <v>0.27</v>
      </c>
      <c r="D6">
        <v>3</v>
      </c>
      <c r="E6" s="21">
        <f t="shared" si="0"/>
        <v>263.25</v>
      </c>
      <c r="F6" s="21">
        <f t="shared" si="1"/>
        <v>1238.25</v>
      </c>
      <c r="G6" s="21">
        <f t="shared" si="2"/>
        <v>412.75</v>
      </c>
    </row>
    <row r="7" spans="1:7" ht="17.25" x14ac:dyDescent="0.25">
      <c r="A7" s="20" t="s">
        <v>164</v>
      </c>
      <c r="B7" s="21">
        <v>1500</v>
      </c>
      <c r="C7" s="23">
        <v>0.15</v>
      </c>
      <c r="D7">
        <v>3</v>
      </c>
      <c r="E7" s="21">
        <f t="shared" si="0"/>
        <v>225</v>
      </c>
      <c r="F7" s="21">
        <f t="shared" si="1"/>
        <v>1725</v>
      </c>
      <c r="G7" s="21">
        <f t="shared" si="2"/>
        <v>575</v>
      </c>
    </row>
    <row r="8" spans="1:7" ht="17.25" x14ac:dyDescent="0.25">
      <c r="A8" s="20" t="s">
        <v>165</v>
      </c>
      <c r="B8" s="21">
        <v>780</v>
      </c>
      <c r="C8" s="23">
        <v>0.25</v>
      </c>
      <c r="D8">
        <v>3</v>
      </c>
      <c r="E8" s="21">
        <f t="shared" si="0"/>
        <v>195</v>
      </c>
      <c r="F8" s="21">
        <f t="shared" si="1"/>
        <v>975</v>
      </c>
      <c r="G8" s="21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Jasmine Jones</dc:creator>
  <cp:keywords/>
  <dc:description/>
  <cp:lastModifiedBy>Jasmine Jones</cp:lastModifiedBy>
  <cp:revision/>
  <dcterms:created xsi:type="dcterms:W3CDTF">2023-04-22T13:58:31Z</dcterms:created>
  <dcterms:modified xsi:type="dcterms:W3CDTF">2023-10-16T02:48:58Z</dcterms:modified>
  <cp:category/>
  <cp:contentStatus/>
</cp:coreProperties>
</file>